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H:\gigatool\giga\documents\all_examples\"/>
    </mc:Choice>
  </mc:AlternateContent>
  <xr:revisionPtr revIDLastSave="0" documentId="13_ncr:1_{0DD1CC78-E4D4-4433-80E5-20C07FA31D88}" xr6:coauthVersionLast="45" xr6:coauthVersionMax="45" xr10:uidLastSave="{00000000-0000-0000-0000-000000000000}"/>
  <bookViews>
    <workbookView xWindow="-120" yWindow="-120" windowWidth="19440" windowHeight="15000" xr2:uid="{00000000-000D-0000-FFFF-FFFF00000000}"/>
  </bookViews>
  <sheets>
    <sheet name="Templat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K11" i="1" l="1"/>
  <c r="AM11" i="1" s="1"/>
  <c r="AL11" i="1"/>
  <c r="AK12" i="1"/>
  <c r="AL12" i="1"/>
  <c r="AM12" i="1"/>
  <c r="AK13" i="1"/>
  <c r="AL13" i="1"/>
  <c r="AM13" i="1"/>
  <c r="AK14" i="1"/>
  <c r="AM14" i="1" s="1"/>
  <c r="AL14" i="1"/>
  <c r="AK15" i="1"/>
  <c r="AM15" i="1" s="1"/>
  <c r="AL15" i="1"/>
  <c r="AK16" i="1"/>
  <c r="AL16" i="1"/>
  <c r="AM16" i="1"/>
  <c r="AK17" i="1"/>
  <c r="AL17" i="1"/>
  <c r="AM17" i="1"/>
  <c r="AK18" i="1"/>
  <c r="AM18" i="1" s="1"/>
  <c r="AL18" i="1"/>
  <c r="AK19" i="1"/>
  <c r="AM19" i="1" s="1"/>
  <c r="AL19" i="1"/>
  <c r="AK20" i="1"/>
  <c r="AL20" i="1"/>
  <c r="AM20" i="1"/>
  <c r="AK21" i="1"/>
  <c r="AL21" i="1"/>
  <c r="AM21" i="1"/>
  <c r="AK22" i="1"/>
  <c r="AM22" i="1" s="1"/>
  <c r="AL22" i="1"/>
  <c r="AK23" i="1"/>
  <c r="AM23" i="1" s="1"/>
  <c r="AL23" i="1"/>
  <c r="AK24" i="1"/>
  <c r="AL24" i="1"/>
  <c r="AM24" i="1"/>
  <c r="AK25" i="1"/>
  <c r="AL25" i="1"/>
  <c r="AM25" i="1"/>
  <c r="AK26" i="1"/>
  <c r="AM26" i="1" s="1"/>
  <c r="AL26" i="1"/>
  <c r="AK27" i="1"/>
  <c r="AM27" i="1" s="1"/>
  <c r="AL27" i="1"/>
  <c r="AK28" i="1"/>
  <c r="AL28" i="1"/>
  <c r="AM28" i="1"/>
  <c r="AK29" i="1"/>
  <c r="AL29" i="1"/>
  <c r="AM29" i="1"/>
  <c r="AK30" i="1"/>
  <c r="AM30" i="1" s="1"/>
  <c r="AL30" i="1"/>
  <c r="AK31" i="1"/>
  <c r="AM31" i="1" s="1"/>
  <c r="AL31" i="1"/>
  <c r="AK32" i="1"/>
  <c r="AL32" i="1"/>
  <c r="AM32" i="1"/>
  <c r="AK33" i="1"/>
  <c r="AL33" i="1"/>
  <c r="AM33" i="1"/>
  <c r="AK34" i="1"/>
  <c r="AM34" i="1" s="1"/>
  <c r="AL34" i="1"/>
  <c r="AK35" i="1"/>
  <c r="AM35" i="1" s="1"/>
  <c r="AL35" i="1"/>
  <c r="AK36" i="1"/>
  <c r="AL36" i="1"/>
  <c r="AM36" i="1"/>
  <c r="AK37" i="1"/>
  <c r="AL37" i="1"/>
  <c r="AM37" i="1"/>
  <c r="AK38" i="1"/>
  <c r="AM38" i="1" s="1"/>
  <c r="AL38" i="1"/>
  <c r="AK39" i="1"/>
  <c r="AM39" i="1" s="1"/>
  <c r="AL39" i="1"/>
  <c r="AK40" i="1"/>
  <c r="AL40" i="1"/>
  <c r="AM40" i="1"/>
  <c r="AK41" i="1"/>
  <c r="AL41" i="1"/>
  <c r="AM41" i="1"/>
  <c r="AK42" i="1"/>
  <c r="AM42" i="1" s="1"/>
  <c r="AL42" i="1"/>
  <c r="AK43" i="1"/>
  <c r="AM43" i="1" s="1"/>
  <c r="AL43" i="1"/>
  <c r="AK44" i="1"/>
  <c r="AL44" i="1"/>
  <c r="AM44" i="1"/>
  <c r="AK45" i="1"/>
  <c r="AL45" i="1"/>
  <c r="AM45" i="1"/>
  <c r="AK46" i="1"/>
  <c r="AM46" i="1" s="1"/>
  <c r="AL46" i="1"/>
  <c r="AK47" i="1"/>
  <c r="AM47" i="1" s="1"/>
  <c r="AL47" i="1"/>
  <c r="AK48" i="1"/>
  <c r="AL48" i="1"/>
  <c r="AM48" i="1"/>
  <c r="AK49" i="1"/>
  <c r="AL49" i="1"/>
  <c r="AM49" i="1"/>
  <c r="AK50" i="1"/>
  <c r="AM50" i="1" s="1"/>
  <c r="AL50" i="1"/>
  <c r="AK51" i="1"/>
  <c r="AM51" i="1" s="1"/>
  <c r="AL51" i="1"/>
  <c r="AK52" i="1"/>
  <c r="AL52" i="1"/>
  <c r="AM52" i="1"/>
  <c r="AK53" i="1"/>
  <c r="AL53" i="1"/>
  <c r="AM53" i="1"/>
  <c r="AK54" i="1"/>
  <c r="AM54" i="1" s="1"/>
  <c r="AL54" i="1"/>
  <c r="AK55" i="1"/>
  <c r="AM55" i="1" s="1"/>
  <c r="AL55" i="1"/>
  <c r="AK56" i="1"/>
  <c r="AL56" i="1"/>
  <c r="AM56" i="1"/>
  <c r="AK57" i="1"/>
  <c r="AL57" i="1"/>
  <c r="AM57" i="1"/>
  <c r="AK58" i="1"/>
  <c r="AM58" i="1" s="1"/>
  <c r="AL58" i="1"/>
  <c r="AK59" i="1"/>
  <c r="AM59" i="1" s="1"/>
  <c r="AL59" i="1"/>
  <c r="AK60" i="1"/>
  <c r="AL60" i="1"/>
  <c r="AM60" i="1"/>
  <c r="AK61" i="1"/>
  <c r="AL61" i="1"/>
  <c r="AM61" i="1"/>
  <c r="AK62" i="1"/>
  <c r="AM62" i="1" s="1"/>
  <c r="AL62" i="1"/>
  <c r="AK63" i="1"/>
  <c r="AM63" i="1" s="1"/>
  <c r="AL63" i="1"/>
  <c r="AK64" i="1"/>
  <c r="AL64" i="1"/>
  <c r="AM64" i="1"/>
  <c r="AK65" i="1"/>
  <c r="AL65" i="1"/>
  <c r="AM65" i="1"/>
  <c r="AK66" i="1"/>
  <c r="AM66" i="1" s="1"/>
  <c r="AL66" i="1"/>
  <c r="AK67" i="1"/>
  <c r="AM67" i="1" s="1"/>
  <c r="AL67" i="1"/>
  <c r="AK68" i="1"/>
  <c r="AL68" i="1"/>
  <c r="AM68" i="1"/>
  <c r="AK69" i="1"/>
  <c r="AL69" i="1"/>
  <c r="AM69" i="1"/>
  <c r="AK70" i="1"/>
  <c r="AM70" i="1" s="1"/>
  <c r="AL70" i="1"/>
  <c r="AK71" i="1"/>
  <c r="AM71" i="1" s="1"/>
  <c r="AL71" i="1"/>
  <c r="AK72" i="1"/>
  <c r="AL72" i="1"/>
  <c r="AM72" i="1"/>
  <c r="AK73" i="1"/>
  <c r="AL73" i="1"/>
  <c r="AM73" i="1"/>
  <c r="AK74" i="1"/>
  <c r="AM74" i="1" s="1"/>
  <c r="AL74" i="1"/>
  <c r="AK75" i="1"/>
  <c r="AM75" i="1" s="1"/>
  <c r="AL75" i="1"/>
  <c r="AK76" i="1"/>
  <c r="AL76" i="1"/>
  <c r="AM76" i="1"/>
  <c r="AK77" i="1"/>
  <c r="AL77" i="1"/>
  <c r="AM77" i="1"/>
  <c r="AK78" i="1"/>
  <c r="AM78" i="1" s="1"/>
  <c r="AL78" i="1"/>
  <c r="AK79" i="1"/>
  <c r="AM79" i="1" s="1"/>
  <c r="AL79" i="1"/>
  <c r="AK80" i="1"/>
  <c r="AL80" i="1"/>
  <c r="AM80" i="1"/>
  <c r="AK81" i="1"/>
  <c r="AL81" i="1"/>
  <c r="AM81" i="1"/>
  <c r="AK82" i="1"/>
  <c r="AM82" i="1" s="1"/>
  <c r="AL82" i="1"/>
  <c r="AK83" i="1"/>
  <c r="AM83" i="1" s="1"/>
  <c r="AL83" i="1"/>
  <c r="AK84" i="1"/>
  <c r="AL84" i="1"/>
  <c r="AM84" i="1"/>
  <c r="AK85" i="1"/>
  <c r="AL85" i="1"/>
  <c r="AM85" i="1"/>
  <c r="AK86" i="1"/>
  <c r="AM86" i="1" s="1"/>
  <c r="AL86" i="1"/>
  <c r="AK87" i="1"/>
  <c r="AM87" i="1" s="1"/>
  <c r="AL87" i="1"/>
  <c r="AK88" i="1"/>
  <c r="AL88" i="1"/>
  <c r="AM88" i="1"/>
  <c r="AK89" i="1"/>
  <c r="AL89" i="1"/>
  <c r="AM89" i="1"/>
  <c r="AK90" i="1"/>
  <c r="AM90" i="1" s="1"/>
  <c r="AL90" i="1"/>
  <c r="AK91" i="1"/>
  <c r="AM91" i="1" s="1"/>
  <c r="AL91" i="1"/>
  <c r="AK92" i="1"/>
  <c r="AL92" i="1"/>
  <c r="AM92" i="1"/>
  <c r="AK93" i="1"/>
  <c r="AL93" i="1"/>
  <c r="AM93" i="1"/>
  <c r="AK94" i="1"/>
  <c r="AM94" i="1" s="1"/>
  <c r="AL94" i="1"/>
  <c r="AK95" i="1"/>
  <c r="AM95" i="1" s="1"/>
  <c r="AL95" i="1"/>
  <c r="AK96" i="1"/>
  <c r="AL96" i="1"/>
  <c r="AM96" i="1"/>
  <c r="AK97" i="1"/>
  <c r="AL97" i="1"/>
  <c r="AM97" i="1"/>
  <c r="AK98" i="1"/>
  <c r="AM98" i="1" s="1"/>
  <c r="AL98" i="1"/>
  <c r="AK99" i="1"/>
  <c r="AM99" i="1" s="1"/>
  <c r="AL99" i="1"/>
  <c r="AK100" i="1"/>
  <c r="AL100" i="1"/>
  <c r="AM100" i="1"/>
  <c r="AK101" i="1"/>
  <c r="AL101" i="1"/>
  <c r="AM101" i="1"/>
  <c r="AK102" i="1"/>
  <c r="AM102" i="1" s="1"/>
  <c r="AL102" i="1"/>
  <c r="AK103" i="1"/>
  <c r="AM103" i="1" s="1"/>
  <c r="AL103" i="1"/>
  <c r="AK104" i="1"/>
  <c r="AL104" i="1"/>
  <c r="AM104" i="1"/>
  <c r="AK105" i="1"/>
  <c r="AL105" i="1"/>
  <c r="AM105" i="1"/>
  <c r="AK106" i="1"/>
  <c r="AM106" i="1" s="1"/>
  <c r="AL106" i="1"/>
  <c r="AK107" i="1"/>
  <c r="AM107" i="1" s="1"/>
  <c r="AL107" i="1"/>
  <c r="AK108" i="1"/>
  <c r="AL108" i="1"/>
  <c r="AM108" i="1"/>
  <c r="AL10" i="1"/>
  <c r="AK10" i="1"/>
  <c r="AM10" i="1" s="1"/>
  <c r="AF12" i="1" l="1"/>
  <c r="AG12" i="1"/>
  <c r="AF13" i="1"/>
  <c r="AH13" i="1"/>
  <c r="AF14" i="1"/>
  <c r="AF15" i="1"/>
  <c r="AF16" i="1"/>
  <c r="AG16" i="1"/>
  <c r="AJ16" i="1" s="1"/>
  <c r="AI16" i="1" s="1"/>
  <c r="AH16" i="1"/>
  <c r="AF17" i="1"/>
  <c r="AG17" i="1"/>
  <c r="AH17" i="1"/>
  <c r="AF18" i="1"/>
  <c r="AH18" i="1" s="1"/>
  <c r="AG18" i="1"/>
  <c r="AJ18" i="1"/>
  <c r="AI18" i="1" s="1"/>
  <c r="AF19" i="1"/>
  <c r="AF20" i="1"/>
  <c r="AG20" i="1"/>
  <c r="AH20" i="1"/>
  <c r="AJ20" i="1"/>
  <c r="AI20" i="1" s="1"/>
  <c r="AF21" i="1"/>
  <c r="AH21" i="1" s="1"/>
  <c r="AG21" i="1"/>
  <c r="AJ21" i="1"/>
  <c r="AI21" i="1" s="1"/>
  <c r="AF22" i="1"/>
  <c r="AH22" i="1" s="1"/>
  <c r="AF23" i="1"/>
  <c r="AF24" i="1"/>
  <c r="AG24" i="1"/>
  <c r="AH24" i="1"/>
  <c r="AF25" i="1"/>
  <c r="AG25" i="1"/>
  <c r="AH25" i="1"/>
  <c r="AF26" i="1"/>
  <c r="AH26" i="1" s="1"/>
  <c r="AG26" i="1"/>
  <c r="AF27" i="1"/>
  <c r="AF28" i="1"/>
  <c r="AH28" i="1"/>
  <c r="AF29" i="1"/>
  <c r="AF30" i="1"/>
  <c r="AF31" i="1"/>
  <c r="AF32" i="1"/>
  <c r="AF33" i="1"/>
  <c r="AG33" i="1"/>
  <c r="AJ33" i="1" s="1"/>
  <c r="AI33" i="1" s="1"/>
  <c r="AH33" i="1"/>
  <c r="AF34" i="1"/>
  <c r="AH34" i="1" s="1"/>
  <c r="AG34" i="1"/>
  <c r="AJ34" i="1" s="1"/>
  <c r="AI34" i="1" s="1"/>
  <c r="AF35" i="1"/>
  <c r="AF36" i="1"/>
  <c r="AG36" i="1"/>
  <c r="AJ36" i="1" s="1"/>
  <c r="AI36" i="1" s="1"/>
  <c r="AH36" i="1"/>
  <c r="AF37" i="1"/>
  <c r="AG37" i="1"/>
  <c r="AF38" i="1"/>
  <c r="AH38" i="1" s="1"/>
  <c r="AF39" i="1"/>
  <c r="AG39" i="1" s="1"/>
  <c r="AH39" i="1"/>
  <c r="AF40" i="1"/>
  <c r="AG40" i="1"/>
  <c r="AJ40" i="1" s="1"/>
  <c r="AI40" i="1" s="1"/>
  <c r="AH40" i="1"/>
  <c r="AF41" i="1"/>
  <c r="AG41" i="1" s="1"/>
  <c r="AF42" i="1"/>
  <c r="AH42" i="1" s="1"/>
  <c r="AF43" i="1"/>
  <c r="AG43" i="1" s="1"/>
  <c r="AF44" i="1"/>
  <c r="AG44" i="1"/>
  <c r="AH44" i="1"/>
  <c r="AF45" i="1"/>
  <c r="AH45" i="1"/>
  <c r="AF46" i="1"/>
  <c r="AF47" i="1"/>
  <c r="AG47" i="1" s="1"/>
  <c r="AH47" i="1"/>
  <c r="AJ47" i="1" s="1"/>
  <c r="AI47" i="1" s="1"/>
  <c r="AF48" i="1"/>
  <c r="AG48" i="1" s="1"/>
  <c r="AH48" i="1"/>
  <c r="AI48" i="1"/>
  <c r="AJ48" i="1"/>
  <c r="AF49" i="1"/>
  <c r="AG49" i="1"/>
  <c r="AH49" i="1"/>
  <c r="AF50" i="1"/>
  <c r="AF51" i="1"/>
  <c r="AG51" i="1" s="1"/>
  <c r="AH51" i="1"/>
  <c r="AF52" i="1"/>
  <c r="AF53" i="1"/>
  <c r="AH53" i="1" s="1"/>
  <c r="AG53" i="1"/>
  <c r="AF54" i="1"/>
  <c r="AH54" i="1" s="1"/>
  <c r="AG54" i="1"/>
  <c r="AF55" i="1"/>
  <c r="AG55" i="1" s="1"/>
  <c r="AH55" i="1"/>
  <c r="AF56" i="1"/>
  <c r="AH56" i="1" s="1"/>
  <c r="AG56" i="1"/>
  <c r="AJ56" i="1"/>
  <c r="AI56" i="1" s="1"/>
  <c r="AF57" i="1"/>
  <c r="AG57" i="1" s="1"/>
  <c r="AF58" i="1"/>
  <c r="AH58" i="1" s="1"/>
  <c r="AF59" i="1"/>
  <c r="AG59" i="1" s="1"/>
  <c r="AF60" i="1"/>
  <c r="AF61" i="1"/>
  <c r="AF62" i="1"/>
  <c r="AF63" i="1"/>
  <c r="AH63" i="1"/>
  <c r="AF64" i="1"/>
  <c r="AF65" i="1"/>
  <c r="AG65" i="1"/>
  <c r="AF66" i="1"/>
  <c r="AH66" i="1" s="1"/>
  <c r="AG66" i="1"/>
  <c r="AF67" i="1"/>
  <c r="AF68" i="1"/>
  <c r="AF69" i="1"/>
  <c r="AF70" i="1"/>
  <c r="AH70" i="1" s="1"/>
  <c r="AG70" i="1"/>
  <c r="AF71" i="1"/>
  <c r="AF72" i="1"/>
  <c r="AG72" i="1"/>
  <c r="AJ72" i="1" s="1"/>
  <c r="AI72" i="1" s="1"/>
  <c r="AH72" i="1"/>
  <c r="AF73" i="1"/>
  <c r="AG73" i="1" s="1"/>
  <c r="AF74" i="1"/>
  <c r="AH74" i="1" s="1"/>
  <c r="AF75" i="1"/>
  <c r="AG75" i="1" s="1"/>
  <c r="AF76" i="1"/>
  <c r="AG76" i="1"/>
  <c r="AH76" i="1"/>
  <c r="AF77" i="1"/>
  <c r="AG77" i="1"/>
  <c r="AH77" i="1"/>
  <c r="AF78" i="1"/>
  <c r="AF79" i="1"/>
  <c r="AG79" i="1" s="1"/>
  <c r="AH79" i="1"/>
  <c r="AJ79" i="1" s="1"/>
  <c r="AI79" i="1" s="1"/>
  <c r="AF80" i="1"/>
  <c r="AF81" i="1"/>
  <c r="AG81" i="1"/>
  <c r="AH81" i="1"/>
  <c r="AF82" i="1"/>
  <c r="AF83" i="1"/>
  <c r="AG83" i="1" s="1"/>
  <c r="AH83" i="1"/>
  <c r="AF84" i="1"/>
  <c r="AF85" i="1"/>
  <c r="AH85" i="1" s="1"/>
  <c r="AG85" i="1"/>
  <c r="AF86" i="1"/>
  <c r="AH86" i="1" s="1"/>
  <c r="AG86" i="1"/>
  <c r="AF87" i="1"/>
  <c r="AG87" i="1" s="1"/>
  <c r="AH87" i="1"/>
  <c r="AF88" i="1"/>
  <c r="AG88" i="1"/>
  <c r="AF89" i="1"/>
  <c r="AG89" i="1" s="1"/>
  <c r="AF90" i="1"/>
  <c r="AH90" i="1" s="1"/>
  <c r="AF91" i="1"/>
  <c r="AG91" i="1" s="1"/>
  <c r="AF92" i="1"/>
  <c r="AH92" i="1" s="1"/>
  <c r="AG92" i="1"/>
  <c r="AJ92" i="1"/>
  <c r="AI92" i="1" s="1"/>
  <c r="AF93" i="1"/>
  <c r="AG93" i="1" s="1"/>
  <c r="AH93" i="1"/>
  <c r="AJ93" i="1"/>
  <c r="AI93" i="1" s="1"/>
  <c r="AF94" i="1"/>
  <c r="AF95" i="1"/>
  <c r="AF96" i="1"/>
  <c r="AG96" i="1" s="1"/>
  <c r="AH96" i="1"/>
  <c r="AJ96" i="1"/>
  <c r="AI96" i="1" s="1"/>
  <c r="AF97" i="1"/>
  <c r="AF98" i="1"/>
  <c r="AH98" i="1" s="1"/>
  <c r="AG98" i="1"/>
  <c r="AF99" i="1"/>
  <c r="AF100" i="1"/>
  <c r="AG100" i="1"/>
  <c r="AH100" i="1"/>
  <c r="AJ100" i="1"/>
  <c r="AI100" i="1" s="1"/>
  <c r="AF101" i="1"/>
  <c r="AH101" i="1" s="1"/>
  <c r="AG101" i="1"/>
  <c r="AF102" i="1"/>
  <c r="AH102" i="1" s="1"/>
  <c r="AG102" i="1"/>
  <c r="AF103" i="1"/>
  <c r="AG103" i="1" s="1"/>
  <c r="AH103" i="1"/>
  <c r="AF104" i="1"/>
  <c r="AG104" i="1"/>
  <c r="AJ104" i="1" s="1"/>
  <c r="AI104" i="1" s="1"/>
  <c r="AH104" i="1"/>
  <c r="AF105" i="1"/>
  <c r="AG105" i="1" s="1"/>
  <c r="AF106" i="1"/>
  <c r="AH106" i="1" s="1"/>
  <c r="AF107" i="1"/>
  <c r="AG107" i="1" s="1"/>
  <c r="AF108" i="1"/>
  <c r="AG108" i="1"/>
  <c r="AH108" i="1"/>
  <c r="AF109" i="1"/>
  <c r="AG109" i="1"/>
  <c r="AH109" i="1"/>
  <c r="AJ109" i="1"/>
  <c r="AI109" i="1" s="1"/>
  <c r="AF11" i="1"/>
  <c r="L11" i="1"/>
  <c r="O11" i="1" s="1"/>
  <c r="X11" i="1" s="1"/>
  <c r="M11" i="1"/>
  <c r="T11" i="1" s="1"/>
  <c r="N11" i="1"/>
  <c r="Q11" i="1"/>
  <c r="AB11" i="1" s="1"/>
  <c r="R11" i="1"/>
  <c r="S11" i="1"/>
  <c r="U11" i="1"/>
  <c r="V11" i="1"/>
  <c r="AE11" i="1" s="1"/>
  <c r="W11" i="1"/>
  <c r="Y11" i="1"/>
  <c r="Z11" i="1"/>
  <c r="AA11" i="1"/>
  <c r="AC11" i="1"/>
  <c r="L12" i="1"/>
  <c r="M12" i="1"/>
  <c r="N12" i="1"/>
  <c r="U12" i="1" s="1"/>
  <c r="O12" i="1"/>
  <c r="W12" i="1" s="1"/>
  <c r="AD12" i="1" s="1"/>
  <c r="Q12" i="1"/>
  <c r="R12" i="1"/>
  <c r="AC12" i="1" s="1"/>
  <c r="S12" i="1"/>
  <c r="T12" i="1"/>
  <c r="V12" i="1"/>
  <c r="X12" i="1"/>
  <c r="Y12" i="1"/>
  <c r="Z12" i="1"/>
  <c r="AA12" i="1"/>
  <c r="AB12" i="1"/>
  <c r="L13" i="1"/>
  <c r="M13" i="1" s="1"/>
  <c r="N13" i="1"/>
  <c r="O13" i="1"/>
  <c r="W13" i="1" s="1"/>
  <c r="Q13" i="1"/>
  <c r="AA13" i="1" s="1"/>
  <c r="R13" i="1"/>
  <c r="S13" i="1"/>
  <c r="T13" i="1"/>
  <c r="X13" i="1"/>
  <c r="Y13" i="1"/>
  <c r="Z13" i="1"/>
  <c r="AB13" i="1"/>
  <c r="AC13" i="1"/>
  <c r="L14" i="1"/>
  <c r="N14" i="1" s="1"/>
  <c r="M14" i="1"/>
  <c r="S14" i="1" s="1"/>
  <c r="O14" i="1"/>
  <c r="Q14" i="1"/>
  <c r="AA14" i="1" s="1"/>
  <c r="R14" i="1"/>
  <c r="T14" i="1"/>
  <c r="U14" i="1"/>
  <c r="V14" i="1"/>
  <c r="Y14" i="1"/>
  <c r="Z14" i="1"/>
  <c r="AC14" i="1"/>
  <c r="L15" i="1"/>
  <c r="M15" i="1"/>
  <c r="Q15" i="1"/>
  <c r="AB15" i="1" s="1"/>
  <c r="R15" i="1"/>
  <c r="Y15" i="1"/>
  <c r="Z15" i="1"/>
  <c r="AA15" i="1"/>
  <c r="AC15" i="1"/>
  <c r="L16" i="1"/>
  <c r="M16" i="1"/>
  <c r="T16" i="1" s="1"/>
  <c r="N16" i="1"/>
  <c r="O16" i="1"/>
  <c r="Q16" i="1"/>
  <c r="R16" i="1"/>
  <c r="AC16" i="1" s="1"/>
  <c r="S16" i="1"/>
  <c r="W16" i="1"/>
  <c r="X16" i="1"/>
  <c r="Y16" i="1"/>
  <c r="Z16" i="1"/>
  <c r="AA16" i="1"/>
  <c r="AB16" i="1"/>
  <c r="L17" i="1"/>
  <c r="N17" i="1"/>
  <c r="V17" i="1" s="1"/>
  <c r="Q17" i="1"/>
  <c r="AA17" i="1" s="1"/>
  <c r="R17" i="1"/>
  <c r="U17" i="1"/>
  <c r="Y17" i="1"/>
  <c r="Z17" i="1"/>
  <c r="AB17" i="1"/>
  <c r="AC17" i="1"/>
  <c r="L18" i="1"/>
  <c r="Q18" i="1"/>
  <c r="AA18" i="1" s="1"/>
  <c r="R18" i="1"/>
  <c r="AC18" i="1" s="1"/>
  <c r="Y18" i="1"/>
  <c r="Z18" i="1"/>
  <c r="AB18" i="1"/>
  <c r="L19" i="1"/>
  <c r="O19" i="1" s="1"/>
  <c r="X19" i="1" s="1"/>
  <c r="M19" i="1"/>
  <c r="T19" i="1" s="1"/>
  <c r="AE19" i="1" s="1"/>
  <c r="N19" i="1"/>
  <c r="Q19" i="1"/>
  <c r="AB19" i="1" s="1"/>
  <c r="R19" i="1"/>
  <c r="S19" i="1"/>
  <c r="U19" i="1"/>
  <c r="V19" i="1"/>
  <c r="W19" i="1"/>
  <c r="Y19" i="1"/>
  <c r="Z19" i="1"/>
  <c r="AA19" i="1"/>
  <c r="AC19" i="1"/>
  <c r="AD19" i="1"/>
  <c r="L20" i="1"/>
  <c r="M20" i="1"/>
  <c r="N20" i="1"/>
  <c r="O20" i="1"/>
  <c r="W20" i="1" s="1"/>
  <c r="Q20" i="1"/>
  <c r="R20" i="1"/>
  <c r="AC20" i="1" s="1"/>
  <c r="S20" i="1"/>
  <c r="T20" i="1"/>
  <c r="X20" i="1"/>
  <c r="Y20" i="1"/>
  <c r="Z20" i="1"/>
  <c r="AA20" i="1"/>
  <c r="AB20" i="1"/>
  <c r="L21" i="1"/>
  <c r="M21" i="1"/>
  <c r="T21" i="1" s="1"/>
  <c r="N21" i="1"/>
  <c r="O21" i="1"/>
  <c r="Q21" i="1"/>
  <c r="R21" i="1"/>
  <c r="AC21" i="1" s="1"/>
  <c r="S21" i="1"/>
  <c r="W21" i="1"/>
  <c r="X21" i="1"/>
  <c r="Y21" i="1"/>
  <c r="Z21" i="1"/>
  <c r="AA21" i="1"/>
  <c r="AB21" i="1"/>
  <c r="L22" i="1"/>
  <c r="N22" i="1"/>
  <c r="Q22" i="1"/>
  <c r="R22" i="1"/>
  <c r="Y22" i="1"/>
  <c r="Z22" i="1"/>
  <c r="AA22" i="1"/>
  <c r="AB22" i="1"/>
  <c r="AC22" i="1"/>
  <c r="L23" i="1"/>
  <c r="M23" i="1"/>
  <c r="S23" i="1" s="1"/>
  <c r="Q23" i="1"/>
  <c r="AA23" i="1" s="1"/>
  <c r="R23" i="1"/>
  <c r="Y23" i="1"/>
  <c r="Z23" i="1"/>
  <c r="AB23" i="1"/>
  <c r="AC23" i="1"/>
  <c r="L24" i="1"/>
  <c r="O24" i="1" s="1"/>
  <c r="X24" i="1" s="1"/>
  <c r="M24" i="1"/>
  <c r="T24" i="1" s="1"/>
  <c r="N24" i="1"/>
  <c r="Q24" i="1"/>
  <c r="AB24" i="1" s="1"/>
  <c r="R24" i="1"/>
  <c r="S24" i="1"/>
  <c r="U24" i="1"/>
  <c r="V24" i="1"/>
  <c r="AE24" i="1" s="1"/>
  <c r="W24" i="1"/>
  <c r="Y24" i="1"/>
  <c r="Z24" i="1"/>
  <c r="AA24" i="1"/>
  <c r="AC24" i="1"/>
  <c r="L25" i="1"/>
  <c r="M25" i="1"/>
  <c r="N25" i="1"/>
  <c r="U25" i="1" s="1"/>
  <c r="O25" i="1"/>
  <c r="Q25" i="1"/>
  <c r="R25" i="1"/>
  <c r="AC25" i="1" s="1"/>
  <c r="S25" i="1"/>
  <c r="T25" i="1"/>
  <c r="V25" i="1"/>
  <c r="Y25" i="1"/>
  <c r="Z25" i="1"/>
  <c r="AA25" i="1"/>
  <c r="AB25" i="1"/>
  <c r="L26" i="1"/>
  <c r="M26" i="1" s="1"/>
  <c r="N26" i="1"/>
  <c r="V26" i="1" s="1"/>
  <c r="O26" i="1"/>
  <c r="Q26" i="1"/>
  <c r="R26" i="1"/>
  <c r="S26" i="1"/>
  <c r="T26" i="1"/>
  <c r="U26" i="1"/>
  <c r="Y26" i="1"/>
  <c r="Z26" i="1"/>
  <c r="AC26" i="1"/>
  <c r="L27" i="1"/>
  <c r="N27" i="1" s="1"/>
  <c r="M27" i="1"/>
  <c r="S27" i="1" s="1"/>
  <c r="O27" i="1"/>
  <c r="Q27" i="1"/>
  <c r="AA27" i="1" s="1"/>
  <c r="R27" i="1"/>
  <c r="T27" i="1"/>
  <c r="U27" i="1"/>
  <c r="V27" i="1"/>
  <c r="Y27" i="1"/>
  <c r="Z27" i="1"/>
  <c r="AB27" i="1"/>
  <c r="AC27" i="1"/>
  <c r="L28" i="1"/>
  <c r="M28" i="1"/>
  <c r="T28" i="1" s="1"/>
  <c r="Q28" i="1"/>
  <c r="AB28" i="1" s="1"/>
  <c r="R28" i="1"/>
  <c r="Y28" i="1"/>
  <c r="Z28" i="1"/>
  <c r="AA28" i="1"/>
  <c r="AC28" i="1"/>
  <c r="L29" i="1"/>
  <c r="M29" i="1"/>
  <c r="T29" i="1" s="1"/>
  <c r="N29" i="1"/>
  <c r="O29" i="1"/>
  <c r="Q29" i="1"/>
  <c r="R29" i="1"/>
  <c r="AC29" i="1" s="1"/>
  <c r="S29" i="1"/>
  <c r="W29" i="1"/>
  <c r="X29" i="1"/>
  <c r="Y29" i="1"/>
  <c r="Z29" i="1"/>
  <c r="AA29" i="1"/>
  <c r="AB29" i="1"/>
  <c r="L30" i="1"/>
  <c r="N30" i="1"/>
  <c r="Q30" i="1"/>
  <c r="R30" i="1"/>
  <c r="Y30" i="1"/>
  <c r="Z30" i="1"/>
  <c r="AA30" i="1"/>
  <c r="AB30" i="1"/>
  <c r="AC30" i="1"/>
  <c r="L31" i="1"/>
  <c r="M31" i="1"/>
  <c r="S31" i="1" s="1"/>
  <c r="Q31" i="1"/>
  <c r="AA31" i="1" s="1"/>
  <c r="R31" i="1"/>
  <c r="Y31" i="1"/>
  <c r="Z31" i="1"/>
  <c r="AB31" i="1"/>
  <c r="AC31" i="1"/>
  <c r="L32" i="1"/>
  <c r="O32" i="1" s="1"/>
  <c r="X32" i="1" s="1"/>
  <c r="M32" i="1"/>
  <c r="T32" i="1" s="1"/>
  <c r="N32" i="1"/>
  <c r="Q32" i="1"/>
  <c r="AB32" i="1" s="1"/>
  <c r="R32" i="1"/>
  <c r="S32" i="1"/>
  <c r="U32" i="1"/>
  <c r="V32" i="1"/>
  <c r="AE32" i="1" s="1"/>
  <c r="W32" i="1"/>
  <c r="Y32" i="1"/>
  <c r="Z32" i="1"/>
  <c r="AA32" i="1"/>
  <c r="AC32" i="1"/>
  <c r="L33" i="1"/>
  <c r="M33" i="1"/>
  <c r="N33" i="1"/>
  <c r="U33" i="1" s="1"/>
  <c r="O33" i="1"/>
  <c r="Q33" i="1"/>
  <c r="R33" i="1"/>
  <c r="AC33" i="1" s="1"/>
  <c r="S33" i="1"/>
  <c r="T33" i="1"/>
  <c r="V33" i="1"/>
  <c r="Y33" i="1"/>
  <c r="Z33" i="1"/>
  <c r="AA33" i="1"/>
  <c r="AB33" i="1"/>
  <c r="L34" i="1"/>
  <c r="M34" i="1" s="1"/>
  <c r="N34" i="1"/>
  <c r="V34" i="1" s="1"/>
  <c r="O34" i="1"/>
  <c r="Q34" i="1"/>
  <c r="R34" i="1"/>
  <c r="S34" i="1"/>
  <c r="T34" i="1"/>
  <c r="U34" i="1"/>
  <c r="Y34" i="1"/>
  <c r="Z34" i="1"/>
  <c r="AC34" i="1"/>
  <c r="L35" i="1"/>
  <c r="N35" i="1" s="1"/>
  <c r="M35" i="1"/>
  <c r="S35" i="1" s="1"/>
  <c r="O35" i="1"/>
  <c r="Q35" i="1"/>
  <c r="AA35" i="1" s="1"/>
  <c r="R35" i="1"/>
  <c r="T35" i="1"/>
  <c r="U35" i="1"/>
  <c r="V35" i="1"/>
  <c r="Y35" i="1"/>
  <c r="Z35" i="1"/>
  <c r="AB35" i="1"/>
  <c r="AC35" i="1"/>
  <c r="L36" i="1"/>
  <c r="M36" i="1"/>
  <c r="T36" i="1" s="1"/>
  <c r="Q36" i="1"/>
  <c r="AB36" i="1" s="1"/>
  <c r="R36" i="1"/>
  <c r="Y36" i="1"/>
  <c r="Z36" i="1"/>
  <c r="AA36" i="1"/>
  <c r="AC36" i="1"/>
  <c r="L37" i="1"/>
  <c r="M37" i="1"/>
  <c r="T37" i="1" s="1"/>
  <c r="N37" i="1"/>
  <c r="O37" i="1"/>
  <c r="Q37" i="1"/>
  <c r="R37" i="1"/>
  <c r="AC37" i="1" s="1"/>
  <c r="S37" i="1"/>
  <c r="W37" i="1"/>
  <c r="X37" i="1"/>
  <c r="Y37" i="1"/>
  <c r="Z37" i="1"/>
  <c r="AA37" i="1"/>
  <c r="AB37" i="1"/>
  <c r="L38" i="1"/>
  <c r="N38" i="1"/>
  <c r="Q38" i="1"/>
  <c r="R38" i="1"/>
  <c r="Y38" i="1"/>
  <c r="Z38" i="1"/>
  <c r="AA38" i="1"/>
  <c r="AB38" i="1"/>
  <c r="AC38" i="1"/>
  <c r="L39" i="1"/>
  <c r="M39" i="1"/>
  <c r="S39" i="1" s="1"/>
  <c r="Q39" i="1"/>
  <c r="AA39" i="1" s="1"/>
  <c r="R39" i="1"/>
  <c r="Y39" i="1"/>
  <c r="Z39" i="1"/>
  <c r="AB39" i="1"/>
  <c r="AC39" i="1"/>
  <c r="L40" i="1"/>
  <c r="O40" i="1" s="1"/>
  <c r="X40" i="1" s="1"/>
  <c r="M40" i="1"/>
  <c r="T40" i="1" s="1"/>
  <c r="N40" i="1"/>
  <c r="Q40" i="1"/>
  <c r="AB40" i="1" s="1"/>
  <c r="R40" i="1"/>
  <c r="S40" i="1"/>
  <c r="U40" i="1"/>
  <c r="V40" i="1"/>
  <c r="AE40" i="1" s="1"/>
  <c r="W40" i="1"/>
  <c r="Y40" i="1"/>
  <c r="Z40" i="1"/>
  <c r="AA40" i="1"/>
  <c r="AC40" i="1"/>
  <c r="L41" i="1"/>
  <c r="M41" i="1"/>
  <c r="N41" i="1"/>
  <c r="U41" i="1" s="1"/>
  <c r="O41" i="1"/>
  <c r="Q41" i="1"/>
  <c r="R41" i="1"/>
  <c r="AC41" i="1" s="1"/>
  <c r="S41" i="1"/>
  <c r="T41" i="1"/>
  <c r="V41" i="1"/>
  <c r="Y41" i="1"/>
  <c r="Z41" i="1"/>
  <c r="AA41" i="1"/>
  <c r="AB41" i="1"/>
  <c r="L42" i="1"/>
  <c r="M42" i="1" s="1"/>
  <c r="N42" i="1"/>
  <c r="V42" i="1" s="1"/>
  <c r="O42" i="1"/>
  <c r="Q42" i="1"/>
  <c r="R42" i="1"/>
  <c r="S42" i="1"/>
  <c r="T42" i="1"/>
  <c r="U42" i="1"/>
  <c r="Y42" i="1"/>
  <c r="Z42" i="1"/>
  <c r="AC42" i="1"/>
  <c r="L43" i="1"/>
  <c r="N43" i="1" s="1"/>
  <c r="M43" i="1"/>
  <c r="S43" i="1" s="1"/>
  <c r="O43" i="1"/>
  <c r="Q43" i="1"/>
  <c r="AA43" i="1" s="1"/>
  <c r="R43" i="1"/>
  <c r="T43" i="1"/>
  <c r="U43" i="1"/>
  <c r="V43" i="1"/>
  <c r="Y43" i="1"/>
  <c r="Z43" i="1"/>
  <c r="AB43" i="1"/>
  <c r="AC43" i="1"/>
  <c r="L44" i="1"/>
  <c r="M44" i="1"/>
  <c r="T44" i="1" s="1"/>
  <c r="Q44" i="1"/>
  <c r="AB44" i="1" s="1"/>
  <c r="R44" i="1"/>
  <c r="Y44" i="1"/>
  <c r="Z44" i="1"/>
  <c r="AA44" i="1"/>
  <c r="AC44" i="1"/>
  <c r="L45" i="1"/>
  <c r="M45" i="1"/>
  <c r="T45" i="1" s="1"/>
  <c r="N45" i="1"/>
  <c r="O45" i="1"/>
  <c r="Q45" i="1"/>
  <c r="R45" i="1"/>
  <c r="AC45" i="1" s="1"/>
  <c r="S45" i="1"/>
  <c r="W45" i="1"/>
  <c r="X45" i="1"/>
  <c r="Y45" i="1"/>
  <c r="Z45" i="1"/>
  <c r="AA45" i="1"/>
  <c r="AB45" i="1"/>
  <c r="L46" i="1"/>
  <c r="N46" i="1"/>
  <c r="V46" i="1" s="1"/>
  <c r="Q46" i="1"/>
  <c r="AB46" i="1" s="1"/>
  <c r="R46" i="1"/>
  <c r="U46" i="1"/>
  <c r="Y46" i="1"/>
  <c r="Z46" i="1"/>
  <c r="AA46" i="1"/>
  <c r="AC46" i="1"/>
  <c r="L47" i="1"/>
  <c r="Q47" i="1"/>
  <c r="AA47" i="1" s="1"/>
  <c r="R47" i="1"/>
  <c r="AC47" i="1" s="1"/>
  <c r="Y47" i="1"/>
  <c r="Z47" i="1"/>
  <c r="L48" i="1"/>
  <c r="O48" i="1" s="1"/>
  <c r="X48" i="1" s="1"/>
  <c r="M48" i="1"/>
  <c r="T48" i="1" s="1"/>
  <c r="N48" i="1"/>
  <c r="Q48" i="1"/>
  <c r="AB48" i="1" s="1"/>
  <c r="R48" i="1"/>
  <c r="S48" i="1"/>
  <c r="U48" i="1"/>
  <c r="AD48" i="1" s="1"/>
  <c r="V48" i="1"/>
  <c r="AE48" i="1" s="1"/>
  <c r="W48" i="1"/>
  <c r="Y48" i="1"/>
  <c r="Z48" i="1"/>
  <c r="AA48" i="1"/>
  <c r="AC48" i="1"/>
  <c r="L49" i="1"/>
  <c r="M49" i="1"/>
  <c r="N49" i="1"/>
  <c r="U49" i="1" s="1"/>
  <c r="O49" i="1"/>
  <c r="W49" i="1" s="1"/>
  <c r="AD49" i="1" s="1"/>
  <c r="Q49" i="1"/>
  <c r="R49" i="1"/>
  <c r="AC49" i="1" s="1"/>
  <c r="S49" i="1"/>
  <c r="T49" i="1"/>
  <c r="V49" i="1"/>
  <c r="AE49" i="1" s="1"/>
  <c r="X49" i="1"/>
  <c r="Y49" i="1"/>
  <c r="Z49" i="1"/>
  <c r="AA49" i="1"/>
  <c r="AB49" i="1"/>
  <c r="L50" i="1"/>
  <c r="M50" i="1" s="1"/>
  <c r="N50" i="1"/>
  <c r="V50" i="1" s="1"/>
  <c r="O50" i="1"/>
  <c r="W50" i="1" s="1"/>
  <c r="Q50" i="1"/>
  <c r="AA50" i="1" s="1"/>
  <c r="R50" i="1"/>
  <c r="S50" i="1"/>
  <c r="T50" i="1"/>
  <c r="X50" i="1"/>
  <c r="Y50" i="1"/>
  <c r="Z50" i="1"/>
  <c r="AB50" i="1"/>
  <c r="AC50" i="1"/>
  <c r="AE50" i="1"/>
  <c r="L51" i="1"/>
  <c r="N51" i="1" s="1"/>
  <c r="M51" i="1"/>
  <c r="S51" i="1" s="1"/>
  <c r="O51" i="1"/>
  <c r="Q51" i="1"/>
  <c r="AA51" i="1" s="1"/>
  <c r="R51" i="1"/>
  <c r="T51" i="1"/>
  <c r="U51" i="1"/>
  <c r="V51" i="1"/>
  <c r="Y51" i="1"/>
  <c r="Z51" i="1"/>
  <c r="AC51" i="1"/>
  <c r="L52" i="1"/>
  <c r="M52" i="1"/>
  <c r="T52" i="1" s="1"/>
  <c r="Q52" i="1"/>
  <c r="AB52" i="1" s="1"/>
  <c r="R52" i="1"/>
  <c r="Y52" i="1"/>
  <c r="Z52" i="1"/>
  <c r="AC52" i="1"/>
  <c r="L53" i="1"/>
  <c r="M53" i="1"/>
  <c r="T53" i="1" s="1"/>
  <c r="N53" i="1"/>
  <c r="U53" i="1" s="1"/>
  <c r="O53" i="1"/>
  <c r="Q53" i="1"/>
  <c r="R53" i="1"/>
  <c r="AC53" i="1" s="1"/>
  <c r="S53" i="1"/>
  <c r="AD53" i="1" s="1"/>
  <c r="W53" i="1"/>
  <c r="X53" i="1"/>
  <c r="Y53" i="1"/>
  <c r="Z53" i="1"/>
  <c r="AA53" i="1"/>
  <c r="AB53" i="1"/>
  <c r="L54" i="1"/>
  <c r="N54" i="1"/>
  <c r="V54" i="1" s="1"/>
  <c r="Q54" i="1"/>
  <c r="R54" i="1"/>
  <c r="U54" i="1"/>
  <c r="Y54" i="1"/>
  <c r="Z54" i="1"/>
  <c r="AA54" i="1"/>
  <c r="AB54" i="1"/>
  <c r="AC54" i="1"/>
  <c r="L55" i="1"/>
  <c r="M55" i="1"/>
  <c r="S55" i="1" s="1"/>
  <c r="Q55" i="1"/>
  <c r="AA55" i="1" s="1"/>
  <c r="R55" i="1"/>
  <c r="AC55" i="1" s="1"/>
  <c r="Y55" i="1"/>
  <c r="Z55" i="1"/>
  <c r="AB55" i="1"/>
  <c r="L56" i="1"/>
  <c r="O56" i="1" s="1"/>
  <c r="X56" i="1" s="1"/>
  <c r="M56" i="1"/>
  <c r="T56" i="1" s="1"/>
  <c r="AE56" i="1" s="1"/>
  <c r="N56" i="1"/>
  <c r="Q56" i="1"/>
  <c r="AB56" i="1" s="1"/>
  <c r="R56" i="1"/>
  <c r="S56" i="1"/>
  <c r="U56" i="1"/>
  <c r="V56" i="1"/>
  <c r="W56" i="1"/>
  <c r="Y56" i="1"/>
  <c r="Z56" i="1"/>
  <c r="AA56" i="1"/>
  <c r="AC56" i="1"/>
  <c r="AD56" i="1"/>
  <c r="L57" i="1"/>
  <c r="M57" i="1"/>
  <c r="T57" i="1" s="1"/>
  <c r="N57" i="1"/>
  <c r="U57" i="1" s="1"/>
  <c r="O57" i="1"/>
  <c r="Q57" i="1"/>
  <c r="R57" i="1"/>
  <c r="AC57" i="1" s="1"/>
  <c r="S57" i="1"/>
  <c r="AD57" i="1" s="1"/>
  <c r="W57" i="1"/>
  <c r="X57" i="1"/>
  <c r="Y57" i="1"/>
  <c r="Z57" i="1"/>
  <c r="AA57" i="1"/>
  <c r="AB57" i="1"/>
  <c r="L58" i="1"/>
  <c r="M58" i="1" s="1"/>
  <c r="T58" i="1" s="1"/>
  <c r="N58" i="1"/>
  <c r="V58" i="1" s="1"/>
  <c r="Q58" i="1"/>
  <c r="R58" i="1"/>
  <c r="S58" i="1"/>
  <c r="Y58" i="1"/>
  <c r="Z58" i="1"/>
  <c r="AA58" i="1"/>
  <c r="AB58" i="1"/>
  <c r="AC58" i="1"/>
  <c r="L59" i="1"/>
  <c r="N59" i="1" s="1"/>
  <c r="U59" i="1" s="1"/>
  <c r="M59" i="1"/>
  <c r="S59" i="1" s="1"/>
  <c r="Q59" i="1"/>
  <c r="AA59" i="1" s="1"/>
  <c r="R59" i="1"/>
  <c r="T59" i="1"/>
  <c r="Y59" i="1"/>
  <c r="Z59" i="1"/>
  <c r="AB59" i="1"/>
  <c r="AC59" i="1"/>
  <c r="L60" i="1"/>
  <c r="O60" i="1" s="1"/>
  <c r="X60" i="1" s="1"/>
  <c r="M60" i="1"/>
  <c r="T60" i="1" s="1"/>
  <c r="N60" i="1"/>
  <c r="Q60" i="1"/>
  <c r="AB60" i="1" s="1"/>
  <c r="R60" i="1"/>
  <c r="S60" i="1"/>
  <c r="U60" i="1"/>
  <c r="AD60" i="1" s="1"/>
  <c r="V60" i="1"/>
  <c r="AE60" i="1" s="1"/>
  <c r="W60" i="1"/>
  <c r="Y60" i="1"/>
  <c r="Z60" i="1"/>
  <c r="AA60" i="1"/>
  <c r="AC60" i="1"/>
  <c r="L61" i="1"/>
  <c r="M61" i="1"/>
  <c r="N61" i="1"/>
  <c r="U61" i="1" s="1"/>
  <c r="O61" i="1"/>
  <c r="W61" i="1" s="1"/>
  <c r="AD61" i="1" s="1"/>
  <c r="Q61" i="1"/>
  <c r="R61" i="1"/>
  <c r="AC61" i="1" s="1"/>
  <c r="S61" i="1"/>
  <c r="T61" i="1"/>
  <c r="V61" i="1"/>
  <c r="Y61" i="1"/>
  <c r="Z61" i="1"/>
  <c r="AA61" i="1"/>
  <c r="AB61" i="1"/>
  <c r="L62" i="1"/>
  <c r="M62" i="1" s="1"/>
  <c r="N62" i="1"/>
  <c r="V62" i="1" s="1"/>
  <c r="O62" i="1"/>
  <c r="W62" i="1" s="1"/>
  <c r="Q62" i="1"/>
  <c r="AA62" i="1" s="1"/>
  <c r="R62" i="1"/>
  <c r="S62" i="1"/>
  <c r="T62" i="1"/>
  <c r="U62" i="1"/>
  <c r="Y62" i="1"/>
  <c r="Z62" i="1"/>
  <c r="AC62" i="1"/>
  <c r="L63" i="1"/>
  <c r="N63" i="1" s="1"/>
  <c r="M63" i="1"/>
  <c r="S63" i="1" s="1"/>
  <c r="O63" i="1"/>
  <c r="W63" i="1" s="1"/>
  <c r="Q63" i="1"/>
  <c r="AA63" i="1" s="1"/>
  <c r="R63" i="1"/>
  <c r="T63" i="1"/>
  <c r="U63" i="1"/>
  <c r="AD63" i="1" s="1"/>
  <c r="V63" i="1"/>
  <c r="Y63" i="1"/>
  <c r="Z63" i="1"/>
  <c r="AB63" i="1"/>
  <c r="AC63" i="1"/>
  <c r="L64" i="1"/>
  <c r="O64" i="1" s="1"/>
  <c r="X64" i="1" s="1"/>
  <c r="M64" i="1"/>
  <c r="T64" i="1" s="1"/>
  <c r="Q64" i="1"/>
  <c r="AB64" i="1" s="1"/>
  <c r="R64" i="1"/>
  <c r="S64" i="1"/>
  <c r="W64" i="1"/>
  <c r="Y64" i="1"/>
  <c r="Z64" i="1"/>
  <c r="AA64" i="1"/>
  <c r="AC64" i="1"/>
  <c r="L65" i="1"/>
  <c r="M65" i="1"/>
  <c r="T65" i="1" s="1"/>
  <c r="N65" i="1"/>
  <c r="U65" i="1" s="1"/>
  <c r="O65" i="1"/>
  <c r="Q65" i="1"/>
  <c r="R65" i="1"/>
  <c r="AC65" i="1" s="1"/>
  <c r="S65" i="1"/>
  <c r="AD65" i="1" s="1"/>
  <c r="W65" i="1"/>
  <c r="X65" i="1"/>
  <c r="Y65" i="1"/>
  <c r="Z65" i="1"/>
  <c r="AA65" i="1"/>
  <c r="AB65" i="1"/>
  <c r="L66" i="1"/>
  <c r="M66" i="1" s="1"/>
  <c r="T66" i="1" s="1"/>
  <c r="N66" i="1"/>
  <c r="V66" i="1" s="1"/>
  <c r="Q66" i="1"/>
  <c r="R66" i="1"/>
  <c r="S66" i="1"/>
  <c r="Y66" i="1"/>
  <c r="Z66" i="1"/>
  <c r="AA66" i="1"/>
  <c r="AB66" i="1"/>
  <c r="AC66" i="1"/>
  <c r="L67" i="1"/>
  <c r="N67" i="1" s="1"/>
  <c r="U67" i="1" s="1"/>
  <c r="M67" i="1"/>
  <c r="S67" i="1" s="1"/>
  <c r="Q67" i="1"/>
  <c r="AA67" i="1" s="1"/>
  <c r="R67" i="1"/>
  <c r="Y67" i="1"/>
  <c r="Z67" i="1"/>
  <c r="AB67" i="1"/>
  <c r="AC67" i="1"/>
  <c r="L68" i="1"/>
  <c r="O68" i="1" s="1"/>
  <c r="X68" i="1" s="1"/>
  <c r="M68" i="1"/>
  <c r="T68" i="1" s="1"/>
  <c r="N68" i="1"/>
  <c r="Q68" i="1"/>
  <c r="AB68" i="1" s="1"/>
  <c r="R68" i="1"/>
  <c r="S68" i="1"/>
  <c r="U68" i="1"/>
  <c r="AD68" i="1" s="1"/>
  <c r="V68" i="1"/>
  <c r="AE68" i="1" s="1"/>
  <c r="W68" i="1"/>
  <c r="Y68" i="1"/>
  <c r="Z68" i="1"/>
  <c r="AA68" i="1"/>
  <c r="AC68" i="1"/>
  <c r="L69" i="1"/>
  <c r="M69" i="1"/>
  <c r="N69" i="1"/>
  <c r="U69" i="1" s="1"/>
  <c r="O69" i="1"/>
  <c r="W69" i="1" s="1"/>
  <c r="AD69" i="1" s="1"/>
  <c r="Q69" i="1"/>
  <c r="R69" i="1"/>
  <c r="AC69" i="1" s="1"/>
  <c r="S69" i="1"/>
  <c r="T69" i="1"/>
  <c r="V69" i="1"/>
  <c r="Y69" i="1"/>
  <c r="Z69" i="1"/>
  <c r="AA69" i="1"/>
  <c r="AB69" i="1"/>
  <c r="L70" i="1"/>
  <c r="M70" i="1" s="1"/>
  <c r="N70" i="1"/>
  <c r="V70" i="1" s="1"/>
  <c r="O70" i="1"/>
  <c r="W70" i="1" s="1"/>
  <c r="Q70" i="1"/>
  <c r="AA70" i="1" s="1"/>
  <c r="R70" i="1"/>
  <c r="S70" i="1"/>
  <c r="T70" i="1"/>
  <c r="U70" i="1"/>
  <c r="Y70" i="1"/>
  <c r="Z70" i="1"/>
  <c r="AC70" i="1"/>
  <c r="L71" i="1"/>
  <c r="N71" i="1" s="1"/>
  <c r="M71" i="1"/>
  <c r="S71" i="1" s="1"/>
  <c r="O71" i="1"/>
  <c r="W71" i="1" s="1"/>
  <c r="Q71" i="1"/>
  <c r="AA71" i="1" s="1"/>
  <c r="R71" i="1"/>
  <c r="T71" i="1"/>
  <c r="U71" i="1"/>
  <c r="AD71" i="1" s="1"/>
  <c r="V71" i="1"/>
  <c r="Y71" i="1"/>
  <c r="Z71" i="1"/>
  <c r="AB71" i="1"/>
  <c r="AC71" i="1"/>
  <c r="L72" i="1"/>
  <c r="O72" i="1" s="1"/>
  <c r="X72" i="1" s="1"/>
  <c r="M72" i="1"/>
  <c r="T72" i="1" s="1"/>
  <c r="Q72" i="1"/>
  <c r="AB72" i="1" s="1"/>
  <c r="R72" i="1"/>
  <c r="W72" i="1"/>
  <c r="Y72" i="1"/>
  <c r="Z72" i="1"/>
  <c r="AA72" i="1"/>
  <c r="AC72" i="1"/>
  <c r="L73" i="1"/>
  <c r="M73" i="1"/>
  <c r="T73" i="1" s="1"/>
  <c r="N73" i="1"/>
  <c r="U73" i="1" s="1"/>
  <c r="O73" i="1"/>
  <c r="Q73" i="1"/>
  <c r="R73" i="1"/>
  <c r="AC73" i="1" s="1"/>
  <c r="S73" i="1"/>
  <c r="AD73" i="1" s="1"/>
  <c r="W73" i="1"/>
  <c r="X73" i="1"/>
  <c r="Y73" i="1"/>
  <c r="Z73" i="1"/>
  <c r="AA73" i="1"/>
  <c r="AB73" i="1"/>
  <c r="L74" i="1"/>
  <c r="M74" i="1" s="1"/>
  <c r="T74" i="1" s="1"/>
  <c r="N74" i="1"/>
  <c r="V74" i="1" s="1"/>
  <c r="Q74" i="1"/>
  <c r="R74" i="1"/>
  <c r="S74" i="1"/>
  <c r="Y74" i="1"/>
  <c r="Z74" i="1"/>
  <c r="AA74" i="1"/>
  <c r="AB74" i="1"/>
  <c r="AC74" i="1"/>
  <c r="L75" i="1"/>
  <c r="N75" i="1" s="1"/>
  <c r="U75" i="1" s="1"/>
  <c r="M75" i="1"/>
  <c r="S75" i="1" s="1"/>
  <c r="Q75" i="1"/>
  <c r="AA75" i="1" s="1"/>
  <c r="R75" i="1"/>
  <c r="T75" i="1"/>
  <c r="Y75" i="1"/>
  <c r="Z75" i="1"/>
  <c r="AB75" i="1"/>
  <c r="AC75" i="1"/>
  <c r="L76" i="1"/>
  <c r="O76" i="1" s="1"/>
  <c r="X76" i="1" s="1"/>
  <c r="M76" i="1"/>
  <c r="T76" i="1" s="1"/>
  <c r="N76" i="1"/>
  <c r="Q76" i="1"/>
  <c r="AB76" i="1" s="1"/>
  <c r="R76" i="1"/>
  <c r="S76" i="1"/>
  <c r="U76" i="1"/>
  <c r="AD76" i="1" s="1"/>
  <c r="V76" i="1"/>
  <c r="AE76" i="1" s="1"/>
  <c r="W76" i="1"/>
  <c r="Y76" i="1"/>
  <c r="Z76" i="1"/>
  <c r="AA76" i="1"/>
  <c r="AC76" i="1"/>
  <c r="L77" i="1"/>
  <c r="M77" i="1"/>
  <c r="N77" i="1"/>
  <c r="U77" i="1" s="1"/>
  <c r="O77" i="1"/>
  <c r="W77" i="1" s="1"/>
  <c r="AD77" i="1" s="1"/>
  <c r="Q77" i="1"/>
  <c r="R77" i="1"/>
  <c r="AC77" i="1" s="1"/>
  <c r="S77" i="1"/>
  <c r="T77" i="1"/>
  <c r="V77" i="1"/>
  <c r="Y77" i="1"/>
  <c r="Z77" i="1"/>
  <c r="AA77" i="1"/>
  <c r="AB77" i="1"/>
  <c r="L78" i="1"/>
  <c r="M78" i="1" s="1"/>
  <c r="N78" i="1"/>
  <c r="V78" i="1" s="1"/>
  <c r="O78" i="1"/>
  <c r="W78" i="1" s="1"/>
  <c r="Q78" i="1"/>
  <c r="AA78" i="1" s="1"/>
  <c r="R78" i="1"/>
  <c r="S78" i="1"/>
  <c r="T78" i="1"/>
  <c r="U78" i="1"/>
  <c r="Y78" i="1"/>
  <c r="Z78" i="1"/>
  <c r="AC78" i="1"/>
  <c r="L79" i="1"/>
  <c r="N79" i="1" s="1"/>
  <c r="M79" i="1"/>
  <c r="S79" i="1" s="1"/>
  <c r="O79" i="1"/>
  <c r="W79" i="1" s="1"/>
  <c r="Q79" i="1"/>
  <c r="AA79" i="1" s="1"/>
  <c r="R79" i="1"/>
  <c r="T79" i="1"/>
  <c r="U79" i="1"/>
  <c r="AD79" i="1" s="1"/>
  <c r="V79" i="1"/>
  <c r="Y79" i="1"/>
  <c r="Z79" i="1"/>
  <c r="AB79" i="1"/>
  <c r="AC79" i="1"/>
  <c r="L80" i="1"/>
  <c r="O80" i="1" s="1"/>
  <c r="X80" i="1" s="1"/>
  <c r="M80" i="1"/>
  <c r="T80" i="1" s="1"/>
  <c r="Q80" i="1"/>
  <c r="AB80" i="1" s="1"/>
  <c r="R80" i="1"/>
  <c r="W80" i="1"/>
  <c r="Y80" i="1"/>
  <c r="Z80" i="1"/>
  <c r="AA80" i="1"/>
  <c r="AC80" i="1"/>
  <c r="L81" i="1"/>
  <c r="M81" i="1"/>
  <c r="T81" i="1" s="1"/>
  <c r="N81" i="1"/>
  <c r="U81" i="1" s="1"/>
  <c r="O81" i="1"/>
  <c r="Q81" i="1"/>
  <c r="R81" i="1"/>
  <c r="AC81" i="1" s="1"/>
  <c r="S81" i="1"/>
  <c r="AD81" i="1" s="1"/>
  <c r="W81" i="1"/>
  <c r="X81" i="1"/>
  <c r="Y81" i="1"/>
  <c r="Z81" i="1"/>
  <c r="AA81" i="1"/>
  <c r="AB81" i="1"/>
  <c r="L82" i="1"/>
  <c r="M82" i="1" s="1"/>
  <c r="T82" i="1" s="1"/>
  <c r="N82" i="1"/>
  <c r="V82" i="1" s="1"/>
  <c r="Q82" i="1"/>
  <c r="R82" i="1"/>
  <c r="S82" i="1"/>
  <c r="Y82" i="1"/>
  <c r="Z82" i="1"/>
  <c r="AA82" i="1"/>
  <c r="AB82" i="1"/>
  <c r="AC82" i="1"/>
  <c r="L83" i="1"/>
  <c r="N83" i="1" s="1"/>
  <c r="U83" i="1" s="1"/>
  <c r="M83" i="1"/>
  <c r="S83" i="1" s="1"/>
  <c r="Q83" i="1"/>
  <c r="AA83" i="1" s="1"/>
  <c r="R83" i="1"/>
  <c r="T83" i="1"/>
  <c r="Y83" i="1"/>
  <c r="Z83" i="1"/>
  <c r="AB83" i="1"/>
  <c r="AC83" i="1"/>
  <c r="L84" i="1"/>
  <c r="O84" i="1" s="1"/>
  <c r="X84" i="1" s="1"/>
  <c r="M84" i="1"/>
  <c r="T84" i="1" s="1"/>
  <c r="N84" i="1"/>
  <c r="Q84" i="1"/>
  <c r="AB84" i="1" s="1"/>
  <c r="R84" i="1"/>
  <c r="S84" i="1"/>
  <c r="U84" i="1"/>
  <c r="AD84" i="1" s="1"/>
  <c r="V84" i="1"/>
  <c r="AE84" i="1" s="1"/>
  <c r="W84" i="1"/>
  <c r="Y84" i="1"/>
  <c r="Z84" i="1"/>
  <c r="AA84" i="1"/>
  <c r="AC84" i="1"/>
  <c r="L85" i="1"/>
  <c r="M85" i="1"/>
  <c r="N85" i="1"/>
  <c r="U85" i="1" s="1"/>
  <c r="O85" i="1"/>
  <c r="W85" i="1" s="1"/>
  <c r="AD85" i="1" s="1"/>
  <c r="Q85" i="1"/>
  <c r="R85" i="1"/>
  <c r="AC85" i="1" s="1"/>
  <c r="S85" i="1"/>
  <c r="T85" i="1"/>
  <c r="V85" i="1"/>
  <c r="Y85" i="1"/>
  <c r="Z85" i="1"/>
  <c r="AA85" i="1"/>
  <c r="AB85" i="1"/>
  <c r="L86" i="1"/>
  <c r="M86" i="1" s="1"/>
  <c r="N86" i="1"/>
  <c r="V86" i="1" s="1"/>
  <c r="O86" i="1"/>
  <c r="W86" i="1" s="1"/>
  <c r="Q86" i="1"/>
  <c r="AA86" i="1" s="1"/>
  <c r="R86" i="1"/>
  <c r="S86" i="1"/>
  <c r="T86" i="1"/>
  <c r="U86" i="1"/>
  <c r="Y86" i="1"/>
  <c r="Z86" i="1"/>
  <c r="AC86" i="1"/>
  <c r="L87" i="1"/>
  <c r="N87" i="1" s="1"/>
  <c r="M87" i="1"/>
  <c r="S87" i="1" s="1"/>
  <c r="O87" i="1"/>
  <c r="W87" i="1" s="1"/>
  <c r="Q87" i="1"/>
  <c r="AA87" i="1" s="1"/>
  <c r="R87" i="1"/>
  <c r="T87" i="1"/>
  <c r="U87" i="1"/>
  <c r="AD87" i="1" s="1"/>
  <c r="V87" i="1"/>
  <c r="Y87" i="1"/>
  <c r="Z87" i="1"/>
  <c r="AB87" i="1"/>
  <c r="AC87" i="1"/>
  <c r="L88" i="1"/>
  <c r="O88" i="1" s="1"/>
  <c r="X88" i="1" s="1"/>
  <c r="M88" i="1"/>
  <c r="T88" i="1" s="1"/>
  <c r="Q88" i="1"/>
  <c r="AB88" i="1" s="1"/>
  <c r="R88" i="1"/>
  <c r="W88" i="1"/>
  <c r="Y88" i="1"/>
  <c r="Z88" i="1"/>
  <c r="AA88" i="1"/>
  <c r="AC88" i="1"/>
  <c r="L89" i="1"/>
  <c r="M89" i="1"/>
  <c r="T89" i="1" s="1"/>
  <c r="N89" i="1"/>
  <c r="U89" i="1" s="1"/>
  <c r="O89" i="1"/>
  <c r="Q89" i="1"/>
  <c r="R89" i="1"/>
  <c r="AC89" i="1" s="1"/>
  <c r="S89" i="1"/>
  <c r="AD89" i="1" s="1"/>
  <c r="W89" i="1"/>
  <c r="X89" i="1"/>
  <c r="Y89" i="1"/>
  <c r="Z89" i="1"/>
  <c r="AA89" i="1"/>
  <c r="AB89" i="1"/>
  <c r="L90" i="1"/>
  <c r="M90" i="1" s="1"/>
  <c r="T90" i="1" s="1"/>
  <c r="N90" i="1"/>
  <c r="V90" i="1" s="1"/>
  <c r="Q90" i="1"/>
  <c r="R90" i="1"/>
  <c r="S90" i="1"/>
  <c r="Y90" i="1"/>
  <c r="Z90" i="1"/>
  <c r="AA90" i="1"/>
  <c r="AB90" i="1"/>
  <c r="AC90" i="1"/>
  <c r="L91" i="1"/>
  <c r="N91" i="1" s="1"/>
  <c r="U91" i="1" s="1"/>
  <c r="M91" i="1"/>
  <c r="S91" i="1" s="1"/>
  <c r="Q91" i="1"/>
  <c r="AA91" i="1" s="1"/>
  <c r="R91" i="1"/>
  <c r="T91" i="1"/>
  <c r="Y91" i="1"/>
  <c r="Z91" i="1"/>
  <c r="AB91" i="1"/>
  <c r="AC91" i="1"/>
  <c r="L92" i="1"/>
  <c r="O92" i="1" s="1"/>
  <c r="X92" i="1" s="1"/>
  <c r="M92" i="1"/>
  <c r="T92" i="1" s="1"/>
  <c r="N92" i="1"/>
  <c r="Q92" i="1"/>
  <c r="AB92" i="1" s="1"/>
  <c r="R92" i="1"/>
  <c r="S92" i="1"/>
  <c r="U92" i="1"/>
  <c r="AD92" i="1" s="1"/>
  <c r="V92" i="1"/>
  <c r="AE92" i="1" s="1"/>
  <c r="W92" i="1"/>
  <c r="Y92" i="1"/>
  <c r="Z92" i="1"/>
  <c r="AA92" i="1"/>
  <c r="AC92" i="1"/>
  <c r="L93" i="1"/>
  <c r="M93" i="1"/>
  <c r="N93" i="1"/>
  <c r="U93" i="1" s="1"/>
  <c r="O93" i="1"/>
  <c r="W93" i="1" s="1"/>
  <c r="AD93" i="1" s="1"/>
  <c r="Q93" i="1"/>
  <c r="R93" i="1"/>
  <c r="AC93" i="1" s="1"/>
  <c r="S93" i="1"/>
  <c r="T93" i="1"/>
  <c r="V93" i="1"/>
  <c r="Y93" i="1"/>
  <c r="Z93" i="1"/>
  <c r="AA93" i="1"/>
  <c r="AB93" i="1"/>
  <c r="L94" i="1"/>
  <c r="M94" i="1" s="1"/>
  <c r="N94" i="1"/>
  <c r="V94" i="1" s="1"/>
  <c r="O94" i="1"/>
  <c r="W94" i="1" s="1"/>
  <c r="Q94" i="1"/>
  <c r="AA94" i="1" s="1"/>
  <c r="R94" i="1"/>
  <c r="S94" i="1"/>
  <c r="T94" i="1"/>
  <c r="U94" i="1"/>
  <c r="Y94" i="1"/>
  <c r="Z94" i="1"/>
  <c r="AC94" i="1"/>
  <c r="L95" i="1"/>
  <c r="N95" i="1" s="1"/>
  <c r="M95" i="1"/>
  <c r="S95" i="1" s="1"/>
  <c r="O95" i="1"/>
  <c r="W95" i="1" s="1"/>
  <c r="Q95" i="1"/>
  <c r="AA95" i="1" s="1"/>
  <c r="R95" i="1"/>
  <c r="T95" i="1"/>
  <c r="U95" i="1"/>
  <c r="AD95" i="1" s="1"/>
  <c r="V95" i="1"/>
  <c r="Y95" i="1"/>
  <c r="Z95" i="1"/>
  <c r="AB95" i="1"/>
  <c r="AC95" i="1"/>
  <c r="L96" i="1"/>
  <c r="O96" i="1" s="1"/>
  <c r="X96" i="1" s="1"/>
  <c r="M96" i="1"/>
  <c r="T96" i="1" s="1"/>
  <c r="Q96" i="1"/>
  <c r="AB96" i="1" s="1"/>
  <c r="R96" i="1"/>
  <c r="W96" i="1"/>
  <c r="Y96" i="1"/>
  <c r="Z96" i="1"/>
  <c r="AA96" i="1"/>
  <c r="AC96" i="1"/>
  <c r="L97" i="1"/>
  <c r="M97" i="1"/>
  <c r="T97" i="1" s="1"/>
  <c r="N97" i="1"/>
  <c r="U97" i="1" s="1"/>
  <c r="O97" i="1"/>
  <c r="Q97" i="1"/>
  <c r="R97" i="1"/>
  <c r="AC97" i="1" s="1"/>
  <c r="S97" i="1"/>
  <c r="AD97" i="1" s="1"/>
  <c r="W97" i="1"/>
  <c r="X97" i="1"/>
  <c r="Y97" i="1"/>
  <c r="Z97" i="1"/>
  <c r="AA97" i="1"/>
  <c r="AB97" i="1"/>
  <c r="L98" i="1"/>
  <c r="M98" i="1" s="1"/>
  <c r="T98" i="1" s="1"/>
  <c r="N98" i="1"/>
  <c r="V98" i="1" s="1"/>
  <c r="Q98" i="1"/>
  <c r="R98" i="1"/>
  <c r="S98" i="1"/>
  <c r="Y98" i="1"/>
  <c r="Z98" i="1"/>
  <c r="AA98" i="1"/>
  <c r="AB98" i="1"/>
  <c r="AC98" i="1"/>
  <c r="L99" i="1"/>
  <c r="N99" i="1" s="1"/>
  <c r="U99" i="1" s="1"/>
  <c r="M99" i="1"/>
  <c r="S99" i="1" s="1"/>
  <c r="Q99" i="1"/>
  <c r="AA99" i="1" s="1"/>
  <c r="R99" i="1"/>
  <c r="T99" i="1"/>
  <c r="Y99" i="1"/>
  <c r="Z99" i="1"/>
  <c r="AB99" i="1"/>
  <c r="AC99" i="1"/>
  <c r="L100" i="1"/>
  <c r="O100" i="1" s="1"/>
  <c r="X100" i="1" s="1"/>
  <c r="M100" i="1"/>
  <c r="T100" i="1" s="1"/>
  <c r="N100" i="1"/>
  <c r="Q100" i="1"/>
  <c r="AB100" i="1" s="1"/>
  <c r="R100" i="1"/>
  <c r="S100" i="1"/>
  <c r="U100" i="1"/>
  <c r="AD100" i="1" s="1"/>
  <c r="V100" i="1"/>
  <c r="AE100" i="1" s="1"/>
  <c r="W100" i="1"/>
  <c r="Y100" i="1"/>
  <c r="Z100" i="1"/>
  <c r="AA100" i="1"/>
  <c r="AC100" i="1"/>
  <c r="L101" i="1"/>
  <c r="M101" i="1"/>
  <c r="N101" i="1"/>
  <c r="U101" i="1" s="1"/>
  <c r="O101" i="1"/>
  <c r="W101" i="1" s="1"/>
  <c r="AD101" i="1" s="1"/>
  <c r="Q101" i="1"/>
  <c r="R101" i="1"/>
  <c r="AC101" i="1" s="1"/>
  <c r="S101" i="1"/>
  <c r="T101" i="1"/>
  <c r="V101" i="1"/>
  <c r="Y101" i="1"/>
  <c r="Z101" i="1"/>
  <c r="AA101" i="1"/>
  <c r="AB101" i="1"/>
  <c r="L102" i="1"/>
  <c r="M102" i="1" s="1"/>
  <c r="N102" i="1"/>
  <c r="V102" i="1" s="1"/>
  <c r="O102" i="1"/>
  <c r="W102" i="1" s="1"/>
  <c r="Q102" i="1"/>
  <c r="AA102" i="1" s="1"/>
  <c r="R102" i="1"/>
  <c r="S102" i="1"/>
  <c r="T102" i="1"/>
  <c r="U102" i="1"/>
  <c r="Y102" i="1"/>
  <c r="Z102" i="1"/>
  <c r="AC102" i="1"/>
  <c r="L103" i="1"/>
  <c r="N103" i="1" s="1"/>
  <c r="M103" i="1"/>
  <c r="S103" i="1" s="1"/>
  <c r="O103" i="1"/>
  <c r="W103" i="1" s="1"/>
  <c r="Q103" i="1"/>
  <c r="AA103" i="1" s="1"/>
  <c r="R103" i="1"/>
  <c r="T103" i="1"/>
  <c r="U103" i="1"/>
  <c r="AD103" i="1" s="1"/>
  <c r="V103" i="1"/>
  <c r="Y103" i="1"/>
  <c r="Z103" i="1"/>
  <c r="AB103" i="1"/>
  <c r="AC103" i="1"/>
  <c r="L104" i="1"/>
  <c r="O104" i="1" s="1"/>
  <c r="X104" i="1" s="1"/>
  <c r="M104" i="1"/>
  <c r="T104" i="1" s="1"/>
  <c r="Q104" i="1"/>
  <c r="AB104" i="1" s="1"/>
  <c r="R104" i="1"/>
  <c r="W104" i="1"/>
  <c r="Y104" i="1"/>
  <c r="Z104" i="1"/>
  <c r="AA104" i="1"/>
  <c r="AC104" i="1"/>
  <c r="L105" i="1"/>
  <c r="M105" i="1"/>
  <c r="T105" i="1" s="1"/>
  <c r="N105" i="1"/>
  <c r="U105" i="1" s="1"/>
  <c r="O105" i="1"/>
  <c r="Q105" i="1"/>
  <c r="R105" i="1"/>
  <c r="AC105" i="1" s="1"/>
  <c r="S105" i="1"/>
  <c r="AD105" i="1" s="1"/>
  <c r="W105" i="1"/>
  <c r="X105" i="1"/>
  <c r="Y105" i="1"/>
  <c r="Z105" i="1"/>
  <c r="AA105" i="1"/>
  <c r="AB105" i="1"/>
  <c r="L106" i="1"/>
  <c r="M106" i="1" s="1"/>
  <c r="T106" i="1" s="1"/>
  <c r="N106" i="1"/>
  <c r="V106" i="1" s="1"/>
  <c r="Q106" i="1"/>
  <c r="R106" i="1"/>
  <c r="S106" i="1"/>
  <c r="Y106" i="1"/>
  <c r="Z106" i="1"/>
  <c r="AA106" i="1"/>
  <c r="AB106" i="1"/>
  <c r="AC106" i="1"/>
  <c r="L107" i="1"/>
  <c r="N107" i="1" s="1"/>
  <c r="U107" i="1" s="1"/>
  <c r="M107" i="1"/>
  <c r="S107" i="1" s="1"/>
  <c r="Q107" i="1"/>
  <c r="AA107" i="1" s="1"/>
  <c r="R107" i="1"/>
  <c r="T107" i="1"/>
  <c r="Y107" i="1"/>
  <c r="Z107" i="1"/>
  <c r="AB107" i="1"/>
  <c r="AC107" i="1"/>
  <c r="L108" i="1"/>
  <c r="O108" i="1" s="1"/>
  <c r="X108" i="1" s="1"/>
  <c r="M108" i="1"/>
  <c r="T108" i="1" s="1"/>
  <c r="N108" i="1"/>
  <c r="Q108" i="1"/>
  <c r="AB108" i="1" s="1"/>
  <c r="R108" i="1"/>
  <c r="S108" i="1"/>
  <c r="U108" i="1"/>
  <c r="AD108" i="1" s="1"/>
  <c r="V108" i="1"/>
  <c r="AE108" i="1" s="1"/>
  <c r="W108" i="1"/>
  <c r="Y108" i="1"/>
  <c r="Z108" i="1"/>
  <c r="AA108" i="1"/>
  <c r="AC108" i="1"/>
  <c r="AF10" i="1"/>
  <c r="AG10" i="1" s="1"/>
  <c r="Z10" i="1"/>
  <c r="Y10" i="1"/>
  <c r="R10" i="1"/>
  <c r="AC10" i="1" s="1"/>
  <c r="Q10" i="1"/>
  <c r="AB10" i="1" s="1"/>
  <c r="L10" i="1"/>
  <c r="O10" i="1" s="1"/>
  <c r="X10" i="1" s="1"/>
  <c r="AL9" i="1"/>
  <c r="AE81" i="1" l="1"/>
  <c r="AD51" i="1"/>
  <c r="AE89" i="1"/>
  <c r="AE57" i="1"/>
  <c r="AE65" i="1"/>
  <c r="AA10" i="1"/>
  <c r="S104" i="1"/>
  <c r="S96" i="1"/>
  <c r="N47" i="1"/>
  <c r="O47" i="1"/>
  <c r="AD43" i="1"/>
  <c r="W43" i="1"/>
  <c r="X43" i="1"/>
  <c r="AE43" i="1" s="1"/>
  <c r="W42" i="1"/>
  <c r="X42" i="1"/>
  <c r="AE42" i="1" s="1"/>
  <c r="W35" i="1"/>
  <c r="AD35" i="1" s="1"/>
  <c r="X35" i="1"/>
  <c r="W34" i="1"/>
  <c r="X34" i="1"/>
  <c r="AD27" i="1"/>
  <c r="W27" i="1"/>
  <c r="X27" i="1"/>
  <c r="W26" i="1"/>
  <c r="X26" i="1"/>
  <c r="AE26" i="1" s="1"/>
  <c r="N18" i="1"/>
  <c r="O18" i="1"/>
  <c r="U16" i="1"/>
  <c r="AD16" i="1" s="1"/>
  <c r="V16" i="1"/>
  <c r="AE16" i="1" s="1"/>
  <c r="V13" i="1"/>
  <c r="AE13" i="1" s="1"/>
  <c r="U13" i="1"/>
  <c r="AD13" i="1" s="1"/>
  <c r="AG95" i="1"/>
  <c r="AJ95" i="1" s="1"/>
  <c r="AI95" i="1" s="1"/>
  <c r="AH95" i="1"/>
  <c r="AG80" i="1"/>
  <c r="AJ80" i="1" s="1"/>
  <c r="AI80" i="1" s="1"/>
  <c r="AH80" i="1"/>
  <c r="AH69" i="1"/>
  <c r="AG69" i="1"/>
  <c r="AJ69" i="1" s="1"/>
  <c r="AI69" i="1" s="1"/>
  <c r="AG52" i="1"/>
  <c r="AJ52" i="1" s="1"/>
  <c r="AI52" i="1" s="1"/>
  <c r="AG32" i="1"/>
  <c r="AH32" i="1"/>
  <c r="AJ32" i="1" s="1"/>
  <c r="AI32" i="1" s="1"/>
  <c r="W10" i="1"/>
  <c r="T55" i="1"/>
  <c r="N55" i="1"/>
  <c r="O55" i="1"/>
  <c r="AA52" i="1"/>
  <c r="AB51" i="1"/>
  <c r="AE51" i="1" s="1"/>
  <c r="W51" i="1"/>
  <c r="X51" i="1"/>
  <c r="U45" i="1"/>
  <c r="AD45" i="1" s="1"/>
  <c r="V45" i="1"/>
  <c r="AE45" i="1" s="1"/>
  <c r="AD40" i="1"/>
  <c r="V38" i="1"/>
  <c r="U38" i="1"/>
  <c r="AD37" i="1"/>
  <c r="U37" i="1"/>
  <c r="V37" i="1"/>
  <c r="AE37" i="1" s="1"/>
  <c r="AD32" i="1"/>
  <c r="V30" i="1"/>
  <c r="U30" i="1"/>
  <c r="AD29" i="1"/>
  <c r="U29" i="1"/>
  <c r="V29" i="1"/>
  <c r="AD24" i="1"/>
  <c r="V22" i="1"/>
  <c r="U22" i="1"/>
  <c r="AD21" i="1"/>
  <c r="U21" i="1"/>
  <c r="V21" i="1"/>
  <c r="AH11" i="1"/>
  <c r="AG11" i="1"/>
  <c r="AJ11" i="1" s="1"/>
  <c r="AI11" i="1" s="1"/>
  <c r="AG99" i="1"/>
  <c r="AH99" i="1"/>
  <c r="AH94" i="1"/>
  <c r="AG94" i="1"/>
  <c r="AJ94" i="1" s="1"/>
  <c r="AI94" i="1" s="1"/>
  <c r="AG68" i="1"/>
  <c r="AH68" i="1"/>
  <c r="AJ68" i="1" s="1"/>
  <c r="AI68" i="1" s="1"/>
  <c r="AH14" i="1"/>
  <c r="AG14" i="1"/>
  <c r="AJ14" i="1"/>
  <c r="AI14" i="1" s="1"/>
  <c r="AH12" i="1"/>
  <c r="AJ12" i="1" s="1"/>
  <c r="AI12" i="1" s="1"/>
  <c r="M10" i="1"/>
  <c r="V107" i="1"/>
  <c r="U106" i="1"/>
  <c r="V105" i="1"/>
  <c r="AE105" i="1" s="1"/>
  <c r="AB102" i="1"/>
  <c r="X102" i="1"/>
  <c r="AD102" i="1"/>
  <c r="X101" i="1"/>
  <c r="AE101" i="1" s="1"/>
  <c r="V99" i="1"/>
  <c r="U98" i="1"/>
  <c r="V97" i="1"/>
  <c r="AE97" i="1" s="1"/>
  <c r="AB94" i="1"/>
  <c r="X94" i="1"/>
  <c r="AD94" i="1"/>
  <c r="X93" i="1"/>
  <c r="AE93" i="1" s="1"/>
  <c r="V91" i="1"/>
  <c r="U90" i="1"/>
  <c r="V89" i="1"/>
  <c r="AB86" i="1"/>
  <c r="X86" i="1"/>
  <c r="AD86" i="1"/>
  <c r="X85" i="1"/>
  <c r="AE85" i="1" s="1"/>
  <c r="V83" i="1"/>
  <c r="U82" i="1"/>
  <c r="V81" i="1"/>
  <c r="AB78" i="1"/>
  <c r="X78" i="1"/>
  <c r="AD78" i="1"/>
  <c r="X77" i="1"/>
  <c r="AE77" i="1" s="1"/>
  <c r="V75" i="1"/>
  <c r="U74" i="1"/>
  <c r="V73" i="1"/>
  <c r="AE73" i="1" s="1"/>
  <c r="AB70" i="1"/>
  <c r="X70" i="1"/>
  <c r="AD70" i="1"/>
  <c r="X69" i="1"/>
  <c r="AE69" i="1" s="1"/>
  <c r="V67" i="1"/>
  <c r="U66" i="1"/>
  <c r="V65" i="1"/>
  <c r="AB62" i="1"/>
  <c r="X62" i="1"/>
  <c r="AD62" i="1"/>
  <c r="X61" i="1"/>
  <c r="AE61" i="1" s="1"/>
  <c r="V59" i="1"/>
  <c r="U58" i="1"/>
  <c r="V57" i="1"/>
  <c r="S52" i="1"/>
  <c r="O52" i="1"/>
  <c r="N52" i="1"/>
  <c r="U50" i="1"/>
  <c r="AD50" i="1" s="1"/>
  <c r="M46" i="1"/>
  <c r="O46" i="1"/>
  <c r="S44" i="1"/>
  <c r="O44" i="1"/>
  <c r="N44" i="1"/>
  <c r="W41" i="1"/>
  <c r="AD41" i="1" s="1"/>
  <c r="X41" i="1"/>
  <c r="AE41" i="1" s="1"/>
  <c r="T39" i="1"/>
  <c r="N39" i="1"/>
  <c r="O39" i="1"/>
  <c r="M38" i="1"/>
  <c r="O38" i="1"/>
  <c r="S36" i="1"/>
  <c r="O36" i="1"/>
  <c r="N36" i="1"/>
  <c r="W33" i="1"/>
  <c r="AD33" i="1" s="1"/>
  <c r="X33" i="1"/>
  <c r="AE33" i="1" s="1"/>
  <c r="T31" i="1"/>
  <c r="N31" i="1"/>
  <c r="O31" i="1"/>
  <c r="M30" i="1"/>
  <c r="O30" i="1"/>
  <c r="AE29" i="1"/>
  <c r="S28" i="1"/>
  <c r="O28" i="1"/>
  <c r="N28" i="1"/>
  <c r="W25" i="1"/>
  <c r="AD25" i="1" s="1"/>
  <c r="X25" i="1"/>
  <c r="AE25" i="1" s="1"/>
  <c r="T23" i="1"/>
  <c r="N23" i="1"/>
  <c r="O23" i="1"/>
  <c r="M22" i="1"/>
  <c r="O22" i="1"/>
  <c r="AE21" i="1"/>
  <c r="AB14" i="1"/>
  <c r="AE14" i="1" s="1"/>
  <c r="W14" i="1"/>
  <c r="X14" i="1"/>
  <c r="AD11" i="1"/>
  <c r="AG67" i="1"/>
  <c r="AJ67" i="1" s="1"/>
  <c r="AI67" i="1" s="1"/>
  <c r="AH67" i="1"/>
  <c r="AH65" i="1"/>
  <c r="AJ65" i="1" s="1"/>
  <c r="AI65" i="1" s="1"/>
  <c r="AH62" i="1"/>
  <c r="AG62" i="1"/>
  <c r="AJ62" i="1" s="1"/>
  <c r="AI62" i="1" s="1"/>
  <c r="AH60" i="1"/>
  <c r="AG60" i="1"/>
  <c r="AJ60" i="1" s="1"/>
  <c r="AI60" i="1" s="1"/>
  <c r="AH46" i="1"/>
  <c r="AG46" i="1"/>
  <c r="AJ46" i="1" s="1"/>
  <c r="AI46" i="1" s="1"/>
  <c r="N10" i="1"/>
  <c r="O107" i="1"/>
  <c r="O106" i="1"/>
  <c r="N104" i="1"/>
  <c r="X103" i="1"/>
  <c r="AE103" i="1" s="1"/>
  <c r="O99" i="1"/>
  <c r="O98" i="1"/>
  <c r="N96" i="1"/>
  <c r="X95" i="1"/>
  <c r="AE95" i="1" s="1"/>
  <c r="O91" i="1"/>
  <c r="O90" i="1"/>
  <c r="N88" i="1"/>
  <c r="X87" i="1"/>
  <c r="AE87" i="1" s="1"/>
  <c r="O83" i="1"/>
  <c r="O82" i="1"/>
  <c r="N80" i="1"/>
  <c r="X79" i="1"/>
  <c r="AE79" i="1" s="1"/>
  <c r="O75" i="1"/>
  <c r="O74" i="1"/>
  <c r="N72" i="1"/>
  <c r="X71" i="1"/>
  <c r="AE71" i="1" s="1"/>
  <c r="O67" i="1"/>
  <c r="O66" i="1"/>
  <c r="N64" i="1"/>
  <c r="X63" i="1"/>
  <c r="AE63" i="1" s="1"/>
  <c r="O59" i="1"/>
  <c r="O58" i="1"/>
  <c r="M54" i="1"/>
  <c r="O54" i="1"/>
  <c r="V53" i="1"/>
  <c r="AE53" i="1" s="1"/>
  <c r="AB47" i="1"/>
  <c r="M47" i="1"/>
  <c r="AA42" i="1"/>
  <c r="AB42" i="1"/>
  <c r="AA34" i="1"/>
  <c r="AB34" i="1"/>
  <c r="AE34" i="1" s="1"/>
  <c r="AA26" i="1"/>
  <c r="AB26" i="1"/>
  <c r="U20" i="1"/>
  <c r="AD20" i="1" s="1"/>
  <c r="V20" i="1"/>
  <c r="AE20" i="1" s="1"/>
  <c r="M18" i="1"/>
  <c r="T15" i="1"/>
  <c r="S15" i="1"/>
  <c r="AD14" i="1"/>
  <c r="AE12" i="1"/>
  <c r="AJ108" i="1"/>
  <c r="AI108" i="1" s="1"/>
  <c r="AH78" i="1"/>
  <c r="AG78" i="1"/>
  <c r="AJ78" i="1" s="1"/>
  <c r="AI78" i="1" s="1"/>
  <c r="AH64" i="1"/>
  <c r="AG64" i="1"/>
  <c r="AJ64" i="1"/>
  <c r="AI64" i="1" s="1"/>
  <c r="AH52" i="1"/>
  <c r="AH50" i="1"/>
  <c r="AG50" i="1"/>
  <c r="AH30" i="1"/>
  <c r="AJ30" i="1" s="1"/>
  <c r="AI30" i="1" s="1"/>
  <c r="AG30" i="1"/>
  <c r="AG28" i="1"/>
  <c r="AJ28" i="1"/>
  <c r="AI28" i="1" s="1"/>
  <c r="AJ24" i="1"/>
  <c r="AI24" i="1" s="1"/>
  <c r="S88" i="1"/>
  <c r="S80" i="1"/>
  <c r="S72" i="1"/>
  <c r="T67" i="1"/>
  <c r="AD42" i="1"/>
  <c r="AE35" i="1"/>
  <c r="AD34" i="1"/>
  <c r="AE27" i="1"/>
  <c r="AD26" i="1"/>
  <c r="O15" i="1"/>
  <c r="N15" i="1"/>
  <c r="AH88" i="1"/>
  <c r="AJ88" i="1" s="1"/>
  <c r="AI88" i="1" s="1"/>
  <c r="AJ76" i="1"/>
  <c r="AI76" i="1" s="1"/>
  <c r="AG71" i="1"/>
  <c r="AH71" i="1"/>
  <c r="AJ71" i="1" s="1"/>
  <c r="AI71" i="1" s="1"/>
  <c r="AG61" i="1"/>
  <c r="AJ61" i="1" s="1"/>
  <c r="AI61" i="1" s="1"/>
  <c r="AH61" i="1"/>
  <c r="AG45" i="1"/>
  <c r="AJ45" i="1" s="1"/>
  <c r="AI45" i="1" s="1"/>
  <c r="AJ37" i="1"/>
  <c r="AI37" i="1" s="1"/>
  <c r="AH37" i="1"/>
  <c r="AH29" i="1"/>
  <c r="AG29" i="1"/>
  <c r="AJ29" i="1" s="1"/>
  <c r="AI29" i="1" s="1"/>
  <c r="AJ17" i="1"/>
  <c r="AI17" i="1" s="1"/>
  <c r="AG13" i="1"/>
  <c r="AJ13" i="1" s="1"/>
  <c r="AI13" i="1" s="1"/>
  <c r="M17" i="1"/>
  <c r="O17" i="1"/>
  <c r="AJ97" i="1"/>
  <c r="AI97" i="1" s="1"/>
  <c r="AH97" i="1"/>
  <c r="AG97" i="1"/>
  <c r="AG84" i="1"/>
  <c r="AH84" i="1"/>
  <c r="AJ25" i="1"/>
  <c r="AI25" i="1" s="1"/>
  <c r="AH82" i="1"/>
  <c r="AG82" i="1"/>
  <c r="AJ77" i="1"/>
  <c r="AI77" i="1" s="1"/>
  <c r="AG63" i="1"/>
  <c r="AJ63" i="1" s="1"/>
  <c r="AI63" i="1" s="1"/>
  <c r="AJ44" i="1"/>
  <c r="AI44" i="1" s="1"/>
  <c r="AJ81" i="1"/>
  <c r="AI81" i="1" s="1"/>
  <c r="AJ49" i="1"/>
  <c r="AI49" i="1" s="1"/>
  <c r="AH10" i="1"/>
  <c r="AJ10" i="1" s="1"/>
  <c r="AI10" i="1" s="1"/>
  <c r="AG35" i="1"/>
  <c r="AH35" i="1"/>
  <c r="AJ35" i="1" s="1"/>
  <c r="AI35" i="1" s="1"/>
  <c r="AG19" i="1"/>
  <c r="AJ19" i="1" s="1"/>
  <c r="AI19" i="1" s="1"/>
  <c r="AH19" i="1"/>
  <c r="AJ106" i="1"/>
  <c r="AI106" i="1" s="1"/>
  <c r="AJ42" i="1"/>
  <c r="AI42" i="1" s="1"/>
  <c r="AG23" i="1"/>
  <c r="AH23" i="1"/>
  <c r="AH105" i="1"/>
  <c r="AJ105" i="1" s="1"/>
  <c r="AI105" i="1" s="1"/>
  <c r="AJ103" i="1"/>
  <c r="AI103" i="1" s="1"/>
  <c r="AJ102" i="1"/>
  <c r="AI102" i="1" s="1"/>
  <c r="AJ101" i="1"/>
  <c r="AI101" i="1" s="1"/>
  <c r="AH89" i="1"/>
  <c r="AJ89" i="1" s="1"/>
  <c r="AI89" i="1" s="1"/>
  <c r="AJ87" i="1"/>
  <c r="AI87" i="1" s="1"/>
  <c r="AJ86" i="1"/>
  <c r="AI86" i="1" s="1"/>
  <c r="AJ85" i="1"/>
  <c r="AI85" i="1" s="1"/>
  <c r="AH73" i="1"/>
  <c r="AJ73" i="1" s="1"/>
  <c r="AI73" i="1" s="1"/>
  <c r="AJ70" i="1"/>
  <c r="AI70" i="1" s="1"/>
  <c r="AH57" i="1"/>
  <c r="AJ57" i="1" s="1"/>
  <c r="AI57" i="1" s="1"/>
  <c r="AJ55" i="1"/>
  <c r="AI55" i="1" s="1"/>
  <c r="AJ54" i="1"/>
  <c r="AI54" i="1" s="1"/>
  <c r="AJ53" i="1"/>
  <c r="AI53" i="1" s="1"/>
  <c r="AH41" i="1"/>
  <c r="AJ41" i="1" s="1"/>
  <c r="AI41" i="1" s="1"/>
  <c r="AJ39" i="1"/>
  <c r="AI39" i="1" s="1"/>
  <c r="AG27" i="1"/>
  <c r="AJ27" i="1" s="1"/>
  <c r="AI27" i="1" s="1"/>
  <c r="AH27" i="1"/>
  <c r="AH107" i="1"/>
  <c r="AJ107" i="1" s="1"/>
  <c r="AI107" i="1" s="1"/>
  <c r="AG106" i="1"/>
  <c r="AJ99" i="1"/>
  <c r="AI99" i="1" s="1"/>
  <c r="AJ98" i="1"/>
  <c r="AI98" i="1" s="1"/>
  <c r="AH91" i="1"/>
  <c r="AJ91" i="1" s="1"/>
  <c r="AI91" i="1" s="1"/>
  <c r="AG90" i="1"/>
  <c r="AJ90" i="1" s="1"/>
  <c r="AI90" i="1" s="1"/>
  <c r="AJ83" i="1"/>
  <c r="AI83" i="1" s="1"/>
  <c r="AJ82" i="1"/>
  <c r="AI82" i="1" s="1"/>
  <c r="AH75" i="1"/>
  <c r="AJ75" i="1" s="1"/>
  <c r="AI75" i="1" s="1"/>
  <c r="AG74" i="1"/>
  <c r="AJ74" i="1" s="1"/>
  <c r="AI74" i="1" s="1"/>
  <c r="AJ66" i="1"/>
  <c r="AI66" i="1" s="1"/>
  <c r="AH59" i="1"/>
  <c r="AJ59" i="1" s="1"/>
  <c r="AI59" i="1" s="1"/>
  <c r="AG58" i="1"/>
  <c r="AJ58" i="1" s="1"/>
  <c r="AI58" i="1" s="1"/>
  <c r="AJ51" i="1"/>
  <c r="AI51" i="1" s="1"/>
  <c r="AJ50" i="1"/>
  <c r="AI50" i="1" s="1"/>
  <c r="AH43" i="1"/>
  <c r="AJ43" i="1" s="1"/>
  <c r="AI43" i="1" s="1"/>
  <c r="AG42" i="1"/>
  <c r="AG38" i="1"/>
  <c r="AJ38" i="1" s="1"/>
  <c r="AI38" i="1" s="1"/>
  <c r="AG31" i="1"/>
  <c r="AH31" i="1"/>
  <c r="AJ26" i="1"/>
  <c r="AI26" i="1" s="1"/>
  <c r="AJ23" i="1"/>
  <c r="AI23" i="1" s="1"/>
  <c r="AG22" i="1"/>
  <c r="AJ22" i="1" s="1"/>
  <c r="AI22" i="1" s="1"/>
  <c r="AG15" i="1"/>
  <c r="AJ15" i="1" s="1"/>
  <c r="AI15" i="1" s="1"/>
  <c r="AH15" i="1"/>
  <c r="AE75" i="1" l="1"/>
  <c r="U72" i="1"/>
  <c r="AD72" i="1" s="1"/>
  <c r="V72" i="1"/>
  <c r="AE72" i="1" s="1"/>
  <c r="U88" i="1"/>
  <c r="V88" i="1"/>
  <c r="AE88" i="1" s="1"/>
  <c r="U104" i="1"/>
  <c r="V104" i="1"/>
  <c r="AE104" i="1" s="1"/>
  <c r="U36" i="1"/>
  <c r="AD36" i="1" s="1"/>
  <c r="V36" i="1"/>
  <c r="T46" i="1"/>
  <c r="S46" i="1"/>
  <c r="AJ31" i="1"/>
  <c r="AI31" i="1" s="1"/>
  <c r="AJ84" i="1"/>
  <c r="AI84" i="1" s="1"/>
  <c r="W17" i="1"/>
  <c r="X17" i="1"/>
  <c r="W58" i="1"/>
  <c r="AD58" i="1" s="1"/>
  <c r="X58" i="1"/>
  <c r="AE58" i="1" s="1"/>
  <c r="W66" i="1"/>
  <c r="AD66" i="1" s="1"/>
  <c r="X66" i="1"/>
  <c r="AE66" i="1" s="1"/>
  <c r="W74" i="1"/>
  <c r="AD74" i="1" s="1"/>
  <c r="X74" i="1"/>
  <c r="AE74" i="1" s="1"/>
  <c r="W82" i="1"/>
  <c r="AD82" i="1" s="1"/>
  <c r="X82" i="1"/>
  <c r="AE82" i="1" s="1"/>
  <c r="X90" i="1"/>
  <c r="AE90" i="1" s="1"/>
  <c r="W90" i="1"/>
  <c r="AD90" i="1" s="1"/>
  <c r="W98" i="1"/>
  <c r="AD98" i="1" s="1"/>
  <c r="X98" i="1"/>
  <c r="AE98" i="1" s="1"/>
  <c r="W106" i="1"/>
  <c r="AD106" i="1" s="1"/>
  <c r="X106" i="1"/>
  <c r="AE106" i="1" s="1"/>
  <c r="U23" i="1"/>
  <c r="V23" i="1"/>
  <c r="U28" i="1"/>
  <c r="V28" i="1"/>
  <c r="W30" i="1"/>
  <c r="X30" i="1"/>
  <c r="X36" i="1"/>
  <c r="W36" i="1"/>
  <c r="T38" i="1"/>
  <c r="S38" i="1"/>
  <c r="AD52" i="1"/>
  <c r="T10" i="1"/>
  <c r="S10" i="1"/>
  <c r="AD10" i="1" s="1"/>
  <c r="T54" i="1"/>
  <c r="AE54" i="1" s="1"/>
  <c r="S54" i="1"/>
  <c r="U64" i="1"/>
  <c r="AD64" i="1" s="1"/>
  <c r="V64" i="1"/>
  <c r="AE64" i="1" s="1"/>
  <c r="U80" i="1"/>
  <c r="AD80" i="1" s="1"/>
  <c r="V80" i="1"/>
  <c r="AE80" i="1" s="1"/>
  <c r="U96" i="1"/>
  <c r="V96" i="1"/>
  <c r="AE96" i="1" s="1"/>
  <c r="W23" i="1"/>
  <c r="X23" i="1"/>
  <c r="U31" i="1"/>
  <c r="AD31" i="1" s="1"/>
  <c r="V31" i="1"/>
  <c r="W38" i="1"/>
  <c r="X38" i="1"/>
  <c r="X44" i="1"/>
  <c r="W44" i="1"/>
  <c r="X52" i="1"/>
  <c r="W52" i="1"/>
  <c r="U55" i="1"/>
  <c r="AD55" i="1" s="1"/>
  <c r="V55" i="1"/>
  <c r="AE55" i="1" s="1"/>
  <c r="U47" i="1"/>
  <c r="V47" i="1"/>
  <c r="T17" i="1"/>
  <c r="AE17" i="1" s="1"/>
  <c r="S17" i="1"/>
  <c r="AD17" i="1" s="1"/>
  <c r="U15" i="1"/>
  <c r="AD15" i="1" s="1"/>
  <c r="V15" i="1"/>
  <c r="AE15" i="1" s="1"/>
  <c r="AD88" i="1"/>
  <c r="W59" i="1"/>
  <c r="AD59" i="1" s="1"/>
  <c r="X59" i="1"/>
  <c r="AE59" i="1" s="1"/>
  <c r="W67" i="1"/>
  <c r="AD67" i="1" s="1"/>
  <c r="X67" i="1"/>
  <c r="W75" i="1"/>
  <c r="AD75" i="1" s="1"/>
  <c r="X75" i="1"/>
  <c r="W83" i="1"/>
  <c r="AD83" i="1" s="1"/>
  <c r="X83" i="1"/>
  <c r="AE83" i="1" s="1"/>
  <c r="W91" i="1"/>
  <c r="AD91" i="1" s="1"/>
  <c r="X91" i="1"/>
  <c r="AE91" i="1" s="1"/>
  <c r="W99" i="1"/>
  <c r="AD99" i="1" s="1"/>
  <c r="X99" i="1"/>
  <c r="AE99" i="1" s="1"/>
  <c r="W107" i="1"/>
  <c r="AD107" i="1" s="1"/>
  <c r="X107" i="1"/>
  <c r="AE107" i="1" s="1"/>
  <c r="W22" i="1"/>
  <c r="X22" i="1"/>
  <c r="AE23" i="1"/>
  <c r="X28" i="1"/>
  <c r="W28" i="1"/>
  <c r="T30" i="1"/>
  <c r="AE30" i="1" s="1"/>
  <c r="S30" i="1"/>
  <c r="AD30" i="1" s="1"/>
  <c r="W39" i="1"/>
  <c r="X39" i="1"/>
  <c r="W18" i="1"/>
  <c r="X18" i="1"/>
  <c r="AD96" i="1"/>
  <c r="S47" i="1"/>
  <c r="AD47" i="1" s="1"/>
  <c r="T47" i="1"/>
  <c r="X15" i="1"/>
  <c r="W15" i="1"/>
  <c r="AE67" i="1"/>
  <c r="S18" i="1"/>
  <c r="T18" i="1"/>
  <c r="W54" i="1"/>
  <c r="X54" i="1"/>
  <c r="V10" i="1"/>
  <c r="U10" i="1"/>
  <c r="T22" i="1"/>
  <c r="AE22" i="1" s="1"/>
  <c r="S22" i="1"/>
  <c r="AD28" i="1"/>
  <c r="W31" i="1"/>
  <c r="X31" i="1"/>
  <c r="AE31" i="1" s="1"/>
  <c r="U39" i="1"/>
  <c r="V39" i="1"/>
  <c r="AE39" i="1" s="1"/>
  <c r="U44" i="1"/>
  <c r="AD44" i="1" s="1"/>
  <c r="V44" i="1"/>
  <c r="AE44" i="1" s="1"/>
  <c r="X46" i="1"/>
  <c r="W46" i="1"/>
  <c r="U52" i="1"/>
  <c r="V52" i="1"/>
  <c r="AE52" i="1" s="1"/>
  <c r="AE62" i="1"/>
  <c r="AE70" i="1"/>
  <c r="AE78" i="1"/>
  <c r="AE86" i="1"/>
  <c r="AE94" i="1"/>
  <c r="AE102" i="1"/>
  <c r="W55" i="1"/>
  <c r="X55" i="1"/>
  <c r="U18" i="1"/>
  <c r="V18" i="1"/>
  <c r="W47" i="1"/>
  <c r="X47" i="1"/>
  <c r="AD104" i="1"/>
  <c r="AF9" i="1"/>
  <c r="AD23" i="1" l="1"/>
  <c r="AD46" i="1"/>
  <c r="AE18" i="1"/>
  <c r="AE28" i="1"/>
  <c r="AE46" i="1"/>
  <c r="AD38" i="1"/>
  <c r="AD18" i="1"/>
  <c r="AD39" i="1"/>
  <c r="AD22" i="1"/>
  <c r="AE47" i="1"/>
  <c r="AD54" i="1"/>
  <c r="AE10" i="1"/>
  <c r="AE38" i="1"/>
  <c r="AE36" i="1"/>
  <c r="AH9" i="1"/>
  <c r="AG9" i="1"/>
  <c r="AJ9" i="1" s="1"/>
  <c r="AI9" i="1" s="1"/>
  <c r="L9" i="1"/>
  <c r="R9" i="1" l="1"/>
  <c r="AC9" i="1" s="1"/>
  <c r="Q9" i="1"/>
  <c r="AB9" i="1" s="1"/>
  <c r="Y9" i="1"/>
  <c r="N9" i="1"/>
  <c r="U9" i="1" s="1"/>
  <c r="Z9" i="1" l="1"/>
  <c r="AA9" i="1"/>
  <c r="M9" i="1"/>
  <c r="V9" i="1"/>
  <c r="O9" i="1"/>
  <c r="W9" i="1" l="1"/>
  <c r="X9" i="1"/>
  <c r="S9" i="1"/>
  <c r="T9" i="1"/>
  <c r="AE9" i="1" l="1"/>
  <c r="AD9" i="1"/>
  <c r="AK9" i="1" s="1"/>
  <c r="AM9" i="1" s="1"/>
</calcChain>
</file>

<file path=xl/sharedStrings.xml><?xml version="1.0" encoding="utf-8"?>
<sst xmlns="http://schemas.openxmlformats.org/spreadsheetml/2006/main" count="568" uniqueCount="176">
  <si>
    <t>#</t>
  </si>
  <si>
    <t>School Name</t>
  </si>
  <si>
    <t>Region</t>
  </si>
  <si>
    <t>Subregion</t>
  </si>
  <si>
    <t xml:space="preserve">Workstations in primary school classrooms and labratories </t>
  </si>
  <si>
    <t xml:space="preserve">Workstations in secondary school and labratories </t>
  </si>
  <si>
    <t>Workstations in teachers' offices</t>
  </si>
  <si>
    <t>Mobile devices of teachers</t>
  </si>
  <si>
    <t>Mobile devices of administrative personnel</t>
  </si>
  <si>
    <t>Longtitude</t>
  </si>
  <si>
    <t>Lattitude</t>
  </si>
  <si>
    <t>Mobile devices of primary school pupils</t>
  </si>
  <si>
    <t>Mobile devices of secondary school pupils</t>
  </si>
  <si>
    <t xml:space="preserve">Workstations in high school classrooms and labratories </t>
  </si>
  <si>
    <t>Mobile devices of high school pupils</t>
  </si>
  <si>
    <t>Mobile devices of guests</t>
  </si>
  <si>
    <t>The total number of computers (workstations)</t>
  </si>
  <si>
    <t>The total number of mobile devices</t>
  </si>
  <si>
    <t>Devices</t>
  </si>
  <si>
    <t>Workstations in administrative personnel' offices</t>
  </si>
  <si>
    <t>Middle-Mile</t>
  </si>
  <si>
    <t>Distance to the fiber*, km</t>
  </si>
  <si>
    <t>Total number of users*</t>
  </si>
  <si>
    <t>Topology</t>
  </si>
  <si>
    <t>Total number of pupils</t>
  </si>
  <si>
    <t>Number of pupils in primary school</t>
  </si>
  <si>
    <t>Number of pupils in secondary school</t>
  </si>
  <si>
    <t>Number of pupils in high school</t>
  </si>
  <si>
    <t>Number of teachers</t>
  </si>
  <si>
    <t xml:space="preserve">Number of administrative personel </t>
  </si>
  <si>
    <t>Number of expected guests</t>
  </si>
  <si>
    <t>Percentage of pupils from total number of users, %</t>
  </si>
  <si>
    <t>Percentage of pupils in primary school, %</t>
  </si>
  <si>
    <t>Percentage of pupils in secondary school, %</t>
  </si>
  <si>
    <t>Percentage of pupils in high school, %</t>
  </si>
  <si>
    <t>Percentage of teachers from from total number of users, %</t>
  </si>
  <si>
    <t>Percentage of administrative personnel from total number of users, %</t>
  </si>
  <si>
    <t>Percentage of guests from from total number of users, %</t>
  </si>
  <si>
    <t>Average number of computers (workstations) in primary school classrooms and labratories  per 100 pupils, computers</t>
  </si>
  <si>
    <t>Average number of computers (workstations) in secondary school classrooms and labratories  per 100 pupils, computers</t>
  </si>
  <si>
    <t>Percentage of pupils who use mobile devices in primary school, %</t>
  </si>
  <si>
    <t>Percentage of pupils who use mobile devices in secondary school, %</t>
  </si>
  <si>
    <t>Average number of computers (workstations) in high school classrooms and labratories  per 100 pupils, computers</t>
  </si>
  <si>
    <t>Percentage of pupils who use mobile devices in high school, %</t>
  </si>
  <si>
    <t>Percentage of teachers who have personal workstation in the office, %</t>
  </si>
  <si>
    <t>Percentage of teachers who use mobile devices, %</t>
  </si>
  <si>
    <t>Percentage of administrative personnel who have personal workstation in the office, %</t>
  </si>
  <si>
    <t>Percentage of administrative personnel who use mobile devices, %</t>
  </si>
  <si>
    <t>Percentage of guests who use mobile devices, %</t>
  </si>
  <si>
    <r>
      <t xml:space="preserve">Assumptions </t>
    </r>
    <r>
      <rPr>
        <sz val="11"/>
        <color theme="1"/>
        <rFont val="Calibri"/>
        <family val="2"/>
        <charset val="204"/>
        <scheme val="minor"/>
      </rPr>
      <t>(you can change persentage bellow to apply these assumption to all schools in the list or directly put your values instead assumed values)</t>
    </r>
  </si>
  <si>
    <t>Building</t>
  </si>
  <si>
    <t>School building area, square meters</t>
  </si>
  <si>
    <t>School building area length, meters</t>
  </si>
  <si>
    <t>School building area width, meters</t>
  </si>
  <si>
    <t>School inner yard area,  square meters</t>
  </si>
  <si>
    <t>Average area of school building per one user, square meters per user</t>
  </si>
  <si>
    <t>Ratio between length and width of the school building (for example 4:3 = 1,33)</t>
  </si>
  <si>
    <t>Number of floors in school building, floors</t>
  </si>
  <si>
    <t>Area of one floor in school building, square meters</t>
  </si>
  <si>
    <t>Percentage of inner yard area from area of one floor of school building, %</t>
  </si>
  <si>
    <t>LAN</t>
  </si>
  <si>
    <r>
      <t xml:space="preserve">School Indentification
</t>
    </r>
    <r>
      <rPr>
        <sz val="11"/>
        <color theme="10"/>
        <rFont val="Calibri"/>
        <family val="2"/>
        <charset val="204"/>
        <scheme val="minor"/>
      </rPr>
      <t>(this section is used only for unique identification of school, but does not used for calculations. All of these fields could be missed, in this case objects (schools) will receive automatic names during the data import (f.e. School #1, School #2 etc.)</t>
    </r>
  </si>
  <si>
    <r>
      <t xml:space="preserve">Users
</t>
    </r>
    <r>
      <rPr>
        <sz val="11"/>
        <color theme="10"/>
        <rFont val="Calibri"/>
        <family val="2"/>
        <charset val="204"/>
        <scheme val="minor"/>
      </rPr>
      <t>(this section is used for calculation number of devices that will be used in school)</t>
    </r>
  </si>
  <si>
    <r>
      <rPr>
        <b/>
        <sz val="11"/>
        <color theme="10"/>
        <rFont val="Calibri"/>
        <family val="2"/>
        <charset val="204"/>
        <scheme val="minor"/>
      </rPr>
      <t xml:space="preserve">Building
</t>
    </r>
    <r>
      <rPr>
        <sz val="11"/>
        <color theme="10"/>
        <rFont val="Calibri"/>
        <family val="2"/>
        <scheme val="minor"/>
      </rPr>
      <t>(this section is used by LAN methodology for calculating CAPEX &amp; OPEX for school LAN &amp; Hotspot)</t>
    </r>
  </si>
  <si>
    <r>
      <t xml:space="preserve">Data entering completeness
</t>
    </r>
    <r>
      <rPr>
        <sz val="11"/>
        <color theme="0"/>
        <rFont val="Calibri"/>
        <family val="2"/>
        <charset val="204"/>
        <scheme val="minor"/>
      </rPr>
      <t>(this section is used for demonstrating if it is all necessary information was intered for particular school (in the row) for future processing and caclulations)</t>
    </r>
  </si>
  <si>
    <r>
      <rPr>
        <b/>
        <sz val="11"/>
        <color theme="1"/>
        <rFont val="Calibri"/>
        <family val="2"/>
        <charset val="204"/>
        <scheme val="minor"/>
      </rPr>
      <t xml:space="preserve">Assumptions
</t>
    </r>
    <r>
      <rPr>
        <sz val="11"/>
        <color theme="1"/>
        <rFont val="Calibri"/>
        <family val="2"/>
        <scheme val="minor"/>
      </rPr>
      <t>(you can change persentage bellow to apply these assumption to all schools in the list or directly put your values instead assumed values)</t>
    </r>
  </si>
  <si>
    <r>
      <t xml:space="preserve">Geographical Location and Infrastructure Presence
</t>
    </r>
    <r>
      <rPr>
        <sz val="11"/>
        <color theme="10"/>
        <rFont val="Calibri"/>
        <family val="2"/>
        <charset val="204"/>
        <scheme val="minor"/>
      </rPr>
      <t>(this section is used by methodology of connecting schools to broadband transport backbones (Middle-Mile))</t>
    </r>
  </si>
  <si>
    <t>Type of Cell Coverage
(2G / 3G / 4G)</t>
  </si>
  <si>
    <t>Availability of electricity
(Yes / No)</t>
  </si>
  <si>
    <t>3G</t>
  </si>
  <si>
    <t>Yes</t>
  </si>
  <si>
    <t>Kabarbarma</t>
  </si>
  <si>
    <t>Eldoret</t>
  </si>
  <si>
    <t>Baringo Central</t>
  </si>
  <si>
    <t>Kabochony</t>
  </si>
  <si>
    <t>2G</t>
  </si>
  <si>
    <t>Kapkiai</t>
  </si>
  <si>
    <t>Kapkomoi</t>
  </si>
  <si>
    <t>Kapngelel</t>
  </si>
  <si>
    <t>Kaptorokwo</t>
  </si>
  <si>
    <t>Kasore</t>
  </si>
  <si>
    <t>Kipkaech B D</t>
  </si>
  <si>
    <t>Kitumbei</t>
  </si>
  <si>
    <t>Kituro</t>
  </si>
  <si>
    <t>Ngetmoi</t>
  </si>
  <si>
    <t>Sesya</t>
  </si>
  <si>
    <t>Bokorin</t>
  </si>
  <si>
    <t>Borowonin</t>
  </si>
  <si>
    <t>Enturoto</t>
  </si>
  <si>
    <t>Kamgoin</t>
  </si>
  <si>
    <t>Kapcherebet</t>
  </si>
  <si>
    <t>Kapkony</t>
  </si>
  <si>
    <t>Kapkut</t>
  </si>
  <si>
    <t>Kapropita</t>
  </si>
  <si>
    <t>Kapsogo</t>
  </si>
  <si>
    <t>Kapsoo</t>
  </si>
  <si>
    <t>Kaptimbor</t>
  </si>
  <si>
    <t>Ketindui</t>
  </si>
  <si>
    <t>Kiboi</t>
  </si>
  <si>
    <t>Kimagok</t>
  </si>
  <si>
    <t>Kiptilit</t>
  </si>
  <si>
    <t>Mumol</t>
  </si>
  <si>
    <t>Riwo</t>
  </si>
  <si>
    <t>Seguton Hill</t>
  </si>
  <si>
    <t>Tilelon</t>
  </si>
  <si>
    <t>Turkwo</t>
  </si>
  <si>
    <t>Visa Oshwal</t>
  </si>
  <si>
    <t>Yemo</t>
  </si>
  <si>
    <t>Bosin</t>
  </si>
  <si>
    <t>Kabasis D B</t>
  </si>
  <si>
    <t>Kapkelelwa</t>
  </si>
  <si>
    <t>Kaplop</t>
  </si>
  <si>
    <t>Saimet</t>
  </si>
  <si>
    <t>Tartar</t>
  </si>
  <si>
    <t>Timboiywo</t>
  </si>
  <si>
    <t>Kamwen</t>
  </si>
  <si>
    <t>Kapchemon</t>
  </si>
  <si>
    <t>Kapchomuso</t>
  </si>
  <si>
    <t>Kapkokwon</t>
  </si>
  <si>
    <t>Kaptalam</t>
  </si>
  <si>
    <t>Manaach</t>
  </si>
  <si>
    <t>Moi Teachers Pry</t>
  </si>
  <si>
    <t>Moi Timowo</t>
  </si>
  <si>
    <t>Ngolong</t>
  </si>
  <si>
    <t>Orokwo</t>
  </si>
  <si>
    <t>Pemwai</t>
  </si>
  <si>
    <t>0G</t>
  </si>
  <si>
    <t>Rosobet</t>
  </si>
  <si>
    <t>Seretunin</t>
  </si>
  <si>
    <t>Tereben</t>
  </si>
  <si>
    <t>Cheplongon</t>
  </si>
  <si>
    <t>Kaiso</t>
  </si>
  <si>
    <t>Kaploten</t>
  </si>
  <si>
    <t>Kaptich</t>
  </si>
  <si>
    <t>Kesetan</t>
  </si>
  <si>
    <t>Kipkutuny</t>
  </si>
  <si>
    <t>Kiponjos</t>
  </si>
  <si>
    <t>Lelgut</t>
  </si>
  <si>
    <t>Ochii</t>
  </si>
  <si>
    <t>Sigowo</t>
  </si>
  <si>
    <t>Sirwet</t>
  </si>
  <si>
    <t>Tandui</t>
  </si>
  <si>
    <t>Kapsigorian</t>
  </si>
  <si>
    <t>Kiboino</t>
  </si>
  <si>
    <t>Kiplabal</t>
  </si>
  <si>
    <t>Kurumbopsoo</t>
  </si>
  <si>
    <t>Sironoi</t>
  </si>
  <si>
    <t>Kabirmet</t>
  </si>
  <si>
    <t>Kaptumo</t>
  </si>
  <si>
    <t>Senetwo</t>
  </si>
  <si>
    <t>Sitewonin</t>
  </si>
  <si>
    <t>Sogon</t>
  </si>
  <si>
    <t>Talai</t>
  </si>
  <si>
    <t>Eitui</t>
  </si>
  <si>
    <t>Illiagat</t>
  </si>
  <si>
    <t>Kapkatit</t>
  </si>
  <si>
    <t>Kisonei</t>
  </si>
  <si>
    <t>Mogorwa</t>
  </si>
  <si>
    <t>Sangarau</t>
  </si>
  <si>
    <t>Sereton</t>
  </si>
  <si>
    <t>Siginwo</t>
  </si>
  <si>
    <t>Tabarin</t>
  </si>
  <si>
    <t>Tebei</t>
  </si>
  <si>
    <t>Tenges</t>
  </si>
  <si>
    <t>Tinomoi</t>
  </si>
  <si>
    <t>Tuluongoi</t>
  </si>
  <si>
    <t>Atiar</t>
  </si>
  <si>
    <t>Baringo North</t>
  </si>
  <si>
    <t>Barbarchun</t>
  </si>
  <si>
    <t>Barketiew</t>
  </si>
  <si>
    <t>Bartabwa</t>
  </si>
  <si>
    <t>Boruiyo</t>
  </si>
  <si>
    <t>Chapin</t>
  </si>
  <si>
    <t>Kabilany</t>
  </si>
  <si>
    <t>Kaboron</t>
  </si>
  <si>
    <t>Kamweton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</si>
</sst>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1"/>
      <color theme="0"/>
      <name val="Calibri"/>
      <family val="2"/>
      <scheme val="minor"/>
    </font>
    <font>
      <u/>
      <sz val="11"/>
      <color theme="10"/>
      <name val="Calibri"/>
      <family val="2"/>
      <scheme val="minor"/>
    </font>
    <font>
      <b/>
      <u/>
      <sz val="11"/>
      <color theme="10"/>
      <name val="Calibri"/>
      <family val="2"/>
      <charset val="204"/>
      <scheme val="minor"/>
    </font>
    <font>
      <b/>
      <u/>
      <sz val="11"/>
      <color theme="0"/>
      <name val="Calibri"/>
      <family val="2"/>
      <charset val="204"/>
      <scheme val="minor"/>
    </font>
    <font>
      <b/>
      <sz val="11"/>
      <color theme="0"/>
      <name val="Calibri"/>
      <family val="2"/>
      <charset val="204"/>
      <scheme val="minor"/>
    </font>
    <font>
      <sz val="11"/>
      <color theme="0"/>
      <name val="Calibri"/>
      <family val="2"/>
      <charset val="204"/>
      <scheme val="minor"/>
    </font>
    <font>
      <b/>
      <sz val="11"/>
      <color theme="10"/>
      <name val="Calibri"/>
      <family val="2"/>
      <charset val="204"/>
      <scheme val="minor"/>
    </font>
    <font>
      <sz val="11"/>
      <color theme="10"/>
      <name val="Calibri"/>
      <family val="2"/>
      <charset val="204"/>
      <scheme val="minor"/>
    </font>
    <font>
      <sz val="11"/>
      <color theme="10"/>
      <name val="Calibri"/>
      <family val="2"/>
      <scheme val="minor"/>
    </font>
  </fonts>
  <fills count="17">
    <fill>
      <patternFill patternType="none"/>
    </fill>
    <fill>
      <patternFill patternType="gray125"/>
    </fill>
    <fill>
      <patternFill patternType="solid">
        <fgColor theme="0"/>
        <bgColor indexed="64"/>
      </patternFill>
    </fill>
    <fill>
      <patternFill patternType="solid">
        <fgColor rgb="FF00B0F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rgb="FF7030A0"/>
        <bgColor indexed="64"/>
      </patternFill>
    </fill>
    <fill>
      <patternFill patternType="solid">
        <fgColor rgb="FFFFC000"/>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7" tint="0.79998168889431442"/>
        <bgColor indexed="64"/>
      </patternFill>
    </fill>
  </fills>
  <borders count="2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ck">
        <color rgb="FFFFC000"/>
      </top>
      <bottom style="thick">
        <color rgb="FFFFC000"/>
      </bottom>
      <diagonal/>
    </border>
    <border>
      <left style="thin">
        <color auto="1"/>
      </left>
      <right style="thick">
        <color rgb="FFFFC000"/>
      </right>
      <top style="thick">
        <color rgb="FFFFC000"/>
      </top>
      <bottom style="thick">
        <color rgb="FFFFC000"/>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top/>
      <bottom style="thin">
        <color auto="1"/>
      </bottom>
      <diagonal/>
    </border>
    <border>
      <left style="thick">
        <color rgb="FFFFC000"/>
      </left>
      <right style="thick">
        <color rgb="FFFFC000"/>
      </right>
      <top style="thick">
        <color rgb="FFFFC000"/>
      </top>
      <bottom style="thick">
        <color rgb="FFFFC000"/>
      </bottom>
      <diagonal/>
    </border>
    <border>
      <left style="thick">
        <color rgb="FFFFC000"/>
      </left>
      <right style="thin">
        <color auto="1"/>
      </right>
      <top style="thin">
        <color auto="1"/>
      </top>
      <bottom/>
      <diagonal/>
    </border>
    <border>
      <left style="thick">
        <color rgb="FFFFC000"/>
      </left>
      <right style="thin">
        <color auto="1"/>
      </right>
      <top/>
      <bottom/>
      <diagonal/>
    </border>
    <border>
      <left style="thick">
        <color rgb="FFFFC000"/>
      </left>
      <right style="thin">
        <color auto="1"/>
      </right>
      <top/>
      <bottom style="thin">
        <color auto="1"/>
      </bottom>
      <diagonal/>
    </border>
    <border>
      <left/>
      <right style="thin">
        <color auto="1"/>
      </right>
      <top style="thick">
        <color rgb="FFFFC000"/>
      </top>
      <bottom style="thick">
        <color rgb="FFFFC000"/>
      </bottom>
      <diagonal/>
    </border>
    <border>
      <left/>
      <right style="thick">
        <color rgb="FFFFC000"/>
      </right>
      <top style="thick">
        <color rgb="FFFFC000"/>
      </top>
      <bottom style="thick">
        <color rgb="FFFFC000"/>
      </bottom>
      <diagonal/>
    </border>
    <border>
      <left style="thick">
        <color rgb="FF0070C0"/>
      </left>
      <right style="thick">
        <color rgb="FF0070C0"/>
      </right>
      <top style="thick">
        <color rgb="FF0070C0"/>
      </top>
      <bottom/>
      <diagonal/>
    </border>
  </borders>
  <cellStyleXfs count="2">
    <xf numFmtId="0" fontId="0" fillId="0" borderId="0"/>
    <xf numFmtId="0" fontId="5" fillId="0" borderId="0" applyNumberFormat="0" applyFill="0" applyBorder="0" applyAlignment="0" applyProtection="0"/>
  </cellStyleXfs>
  <cellXfs count="66">
    <xf numFmtId="0" fontId="0" fillId="0" borderId="0" xfId="0"/>
    <xf numFmtId="0" fontId="0" fillId="2" borderId="1" xfId="0" applyFill="1" applyBorder="1" applyAlignment="1">
      <alignment horizontal="center" vertical="center" wrapText="1"/>
    </xf>
    <xf numFmtId="0" fontId="0" fillId="2" borderId="0" xfId="0" applyFill="1" applyBorder="1" applyAlignment="1">
      <alignment horizontal="center" vertical="center" wrapText="1"/>
    </xf>
    <xf numFmtId="0" fontId="0" fillId="3" borderId="0" xfId="0" applyFill="1" applyBorder="1" applyAlignment="1">
      <alignment horizontal="center" vertical="center" wrapText="1"/>
    </xf>
    <xf numFmtId="0" fontId="0" fillId="3" borderId="0" xfId="0" applyFill="1" applyAlignment="1">
      <alignment horizontal="center" vertical="center" wrapText="1"/>
    </xf>
    <xf numFmtId="1" fontId="0" fillId="2" borderId="1" xfId="0" applyNumberFormat="1" applyFill="1" applyBorder="1" applyAlignment="1">
      <alignment horizontal="center" vertical="center" wrapText="1"/>
    </xf>
    <xf numFmtId="0" fontId="0" fillId="2" borderId="9" xfId="0" applyFill="1" applyBorder="1" applyAlignment="1">
      <alignment horizontal="center"/>
    </xf>
    <xf numFmtId="0" fontId="0" fillId="2" borderId="0" xfId="0" applyFill="1" applyBorder="1" applyAlignment="1">
      <alignment horizontal="center" vertical="center" wrapText="1"/>
    </xf>
    <xf numFmtId="1" fontId="0" fillId="2" borderId="9" xfId="0" applyNumberFormat="1" applyFill="1" applyBorder="1" applyAlignment="1">
      <alignment horizontal="center" vertical="center" wrapText="1"/>
    </xf>
    <xf numFmtId="0" fontId="3" fillId="8" borderId="10" xfId="0" applyFont="1" applyFill="1" applyBorder="1" applyAlignment="1">
      <alignment horizontal="center" vertical="center" wrapText="1"/>
    </xf>
    <xf numFmtId="0" fontId="3" fillId="8" borderId="11" xfId="0" applyFont="1" applyFill="1" applyBorder="1" applyAlignment="1">
      <alignment horizontal="center" vertical="center" wrapText="1"/>
    </xf>
    <xf numFmtId="0" fontId="0" fillId="2" borderId="0" xfId="0" applyFill="1" applyBorder="1" applyAlignment="1">
      <alignment horizontal="center" vertical="center" wrapText="1"/>
    </xf>
    <xf numFmtId="0" fontId="5" fillId="2" borderId="1" xfId="1" applyFill="1" applyBorder="1" applyAlignment="1">
      <alignment horizontal="center" vertical="center"/>
    </xf>
    <xf numFmtId="0" fontId="5" fillId="2" borderId="9" xfId="1" applyFill="1" applyBorder="1" applyAlignment="1">
      <alignment horizontal="center" vertical="center"/>
    </xf>
    <xf numFmtId="0" fontId="3" fillId="8" borderId="20" xfId="0" applyFont="1" applyFill="1" applyBorder="1" applyAlignment="1">
      <alignment horizontal="center" vertical="center" wrapText="1"/>
    </xf>
    <xf numFmtId="0" fontId="3" fillId="10" borderId="16" xfId="0" applyFont="1" applyFill="1" applyBorder="1" applyAlignment="1">
      <alignment horizontal="center" vertical="center" wrapText="1"/>
    </xf>
    <xf numFmtId="0" fontId="3" fillId="11" borderId="16" xfId="0" applyFont="1" applyFill="1" applyBorder="1" applyAlignment="1">
      <alignment horizontal="center" vertical="center" wrapText="1"/>
    </xf>
    <xf numFmtId="0" fontId="10" fillId="7" borderId="7" xfId="1" applyFont="1" applyFill="1" applyBorder="1" applyAlignment="1">
      <alignment horizontal="center" vertical="center" wrapText="1"/>
    </xf>
    <xf numFmtId="0" fontId="3" fillId="10" borderId="21" xfId="0" applyFont="1" applyFill="1" applyBorder="1" applyAlignment="1">
      <alignment horizontal="center" vertical="center" wrapText="1"/>
    </xf>
    <xf numFmtId="0" fontId="3" fillId="11" borderId="21" xfId="0" applyFont="1" applyFill="1" applyBorder="1" applyAlignment="1">
      <alignment horizontal="center" vertical="center" wrapText="1"/>
    </xf>
    <xf numFmtId="0" fontId="11" fillId="12" borderId="1" xfId="1" applyFont="1" applyFill="1" applyBorder="1" applyAlignment="1">
      <alignment horizontal="center" vertical="center" wrapText="1"/>
    </xf>
    <xf numFmtId="0" fontId="3" fillId="13" borderId="4" xfId="0" applyFont="1" applyFill="1" applyBorder="1" applyAlignment="1">
      <alignment horizontal="center" vertical="center" wrapText="1"/>
    </xf>
    <xf numFmtId="0" fontId="0" fillId="15" borderId="12" xfId="0" applyFill="1" applyBorder="1" applyAlignment="1">
      <alignment horizontal="center" vertical="center" wrapText="1"/>
    </xf>
    <xf numFmtId="0" fontId="3" fillId="13" borderId="22" xfId="0" applyFont="1" applyFill="1" applyBorder="1" applyAlignment="1">
      <alignment horizontal="center" vertical="center" wrapText="1"/>
    </xf>
    <xf numFmtId="0" fontId="0" fillId="14" borderId="1" xfId="0" applyFill="1" applyBorder="1" applyAlignment="1">
      <alignment horizontal="center" vertical="center" wrapText="1"/>
    </xf>
    <xf numFmtId="0" fontId="3" fillId="2" borderId="9" xfId="0" applyFont="1" applyFill="1" applyBorder="1" applyAlignment="1">
      <alignment horizontal="center"/>
    </xf>
    <xf numFmtId="0" fontId="8" fillId="9" borderId="8" xfId="1" applyFont="1" applyFill="1" applyBorder="1" applyAlignment="1">
      <alignment horizontal="center" vertical="center" wrapText="1"/>
    </xf>
    <xf numFmtId="0" fontId="8" fillId="9" borderId="4" xfId="1" applyFont="1" applyFill="1" applyBorder="1" applyAlignment="1">
      <alignment horizontal="center" vertical="center" wrapText="1"/>
    </xf>
    <xf numFmtId="0" fontId="7" fillId="9" borderId="5" xfId="1" applyFont="1" applyFill="1" applyBorder="1" applyAlignment="1">
      <alignment horizontal="center" vertical="center" wrapText="1"/>
    </xf>
    <xf numFmtId="0" fontId="4" fillId="9" borderId="14" xfId="0" applyFont="1" applyFill="1" applyBorder="1" applyAlignment="1">
      <alignment horizontal="center" vertical="center" wrapText="1"/>
    </xf>
    <xf numFmtId="0" fontId="4" fillId="9" borderId="13" xfId="0" applyFont="1" applyFill="1" applyBorder="1" applyAlignment="1">
      <alignment horizontal="center" vertical="center" wrapText="1"/>
    </xf>
    <xf numFmtId="0" fontId="4" fillId="9" borderId="9" xfId="0" applyFont="1" applyFill="1" applyBorder="1" applyAlignment="1">
      <alignment horizontal="center" vertical="center" wrapText="1"/>
    </xf>
    <xf numFmtId="0" fontId="5" fillId="6" borderId="14" xfId="1" applyFill="1" applyBorder="1" applyAlignment="1">
      <alignment horizontal="center" vertical="center" wrapText="1"/>
    </xf>
    <xf numFmtId="0" fontId="5" fillId="6" borderId="13" xfId="1" applyFill="1" applyBorder="1" applyAlignment="1">
      <alignment horizontal="center" vertical="center" wrapText="1"/>
    </xf>
    <xf numFmtId="0" fontId="0" fillId="0" borderId="9" xfId="0" applyBorder="1" applyAlignment="1">
      <alignment horizontal="center" vertical="center" wrapText="1"/>
    </xf>
    <xf numFmtId="0" fontId="6" fillId="8" borderId="0" xfId="1" applyFont="1" applyFill="1" applyBorder="1" applyAlignment="1">
      <alignment horizontal="center" vertical="center" wrapText="1"/>
    </xf>
    <xf numFmtId="0" fontId="6" fillId="0" borderId="0" xfId="1" applyFont="1" applyBorder="1" applyAlignment="1">
      <alignment horizontal="center" vertical="center" wrapText="1"/>
    </xf>
    <xf numFmtId="0" fontId="6" fillId="0" borderId="7" xfId="1" applyFont="1" applyBorder="1" applyAlignment="1">
      <alignment horizontal="center" vertical="center" wrapText="1"/>
    </xf>
    <xf numFmtId="0" fontId="3" fillId="7" borderId="6" xfId="0" applyFont="1" applyFill="1" applyBorder="1" applyAlignment="1">
      <alignment horizontal="center" vertical="center" wrapText="1"/>
    </xf>
    <xf numFmtId="0" fontId="3" fillId="7" borderId="3" xfId="0" applyFont="1" applyFill="1" applyBorder="1" applyAlignment="1">
      <alignment horizontal="center" vertical="center" wrapText="1"/>
    </xf>
    <xf numFmtId="0" fontId="0" fillId="0" borderId="15" xfId="0" applyBorder="1" applyAlignment="1">
      <alignment horizontal="center" vertical="center" wrapText="1"/>
    </xf>
    <xf numFmtId="0" fontId="3" fillId="10" borderId="21" xfId="0" applyFont="1" applyFill="1" applyBorder="1" applyAlignment="1">
      <alignment horizontal="center" vertical="center" wrapText="1"/>
    </xf>
    <xf numFmtId="0" fontId="3" fillId="10" borderId="16" xfId="0" applyFont="1" applyFill="1" applyBorder="1" applyAlignment="1">
      <alignment horizontal="center" vertical="center" wrapText="1"/>
    </xf>
    <xf numFmtId="0" fontId="0" fillId="10" borderId="16" xfId="0" applyFill="1" applyBorder="1" applyAlignment="1">
      <alignment horizontal="center" vertical="center" wrapText="1"/>
    </xf>
    <xf numFmtId="0" fontId="3" fillId="8" borderId="17" xfId="0" applyFont="1" applyFill="1" applyBorder="1" applyAlignment="1">
      <alignment horizontal="center" vertical="center" wrapText="1"/>
    </xf>
    <xf numFmtId="0" fontId="0" fillId="0" borderId="18" xfId="0" applyBorder="1" applyAlignment="1">
      <alignment horizontal="center" vertical="center" wrapText="1"/>
    </xf>
    <xf numFmtId="0" fontId="0" fillId="0" borderId="19" xfId="0" applyBorder="1" applyAlignment="1">
      <alignment horizontal="center" vertical="center" wrapText="1"/>
    </xf>
    <xf numFmtId="0" fontId="3" fillId="12" borderId="14" xfId="0" applyFont="1" applyFill="1" applyBorder="1" applyAlignment="1">
      <alignment horizontal="center" vertical="center" wrapText="1"/>
    </xf>
    <xf numFmtId="0" fontId="0" fillId="0" borderId="13" xfId="0" applyBorder="1" applyAlignment="1">
      <alignment horizontal="center" vertical="center" wrapText="1"/>
    </xf>
    <xf numFmtId="0" fontId="3" fillId="13" borderId="6" xfId="0" applyFont="1" applyFill="1" applyBorder="1" applyAlignment="1">
      <alignment horizontal="center" vertical="center" wrapText="1"/>
    </xf>
    <xf numFmtId="0" fontId="3" fillId="13" borderId="4" xfId="0" applyFont="1" applyFill="1"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2" fillId="14" borderId="1" xfId="0" applyFont="1" applyFill="1" applyBorder="1" applyAlignment="1">
      <alignment horizontal="center" vertical="center" wrapText="1"/>
    </xf>
    <xf numFmtId="0" fontId="0" fillId="14" borderId="1" xfId="0" applyFill="1" applyBorder="1" applyAlignment="1">
      <alignment horizontal="center" vertical="center" wrapText="1"/>
    </xf>
    <xf numFmtId="0" fontId="0" fillId="15" borderId="15" xfId="0" applyFill="1" applyBorder="1" applyAlignment="1">
      <alignment horizontal="center" vertical="center" wrapText="1"/>
    </xf>
    <xf numFmtId="0" fontId="0" fillId="15" borderId="12" xfId="0" applyFill="1" applyBorder="1" applyAlignment="1">
      <alignment horizontal="center" vertical="center" wrapText="1"/>
    </xf>
    <xf numFmtId="0" fontId="10" fillId="4" borderId="2" xfId="1" applyFont="1" applyFill="1" applyBorder="1" applyAlignment="1">
      <alignment horizontal="center" vertical="center" wrapText="1"/>
    </xf>
    <xf numFmtId="0" fontId="10" fillId="0" borderId="4" xfId="1" applyFont="1" applyBorder="1" applyAlignment="1">
      <alignment horizontal="center" vertical="center" wrapText="1"/>
    </xf>
    <xf numFmtId="0" fontId="10" fillId="6" borderId="6" xfId="1" applyFont="1" applyFill="1" applyBorder="1" applyAlignment="1">
      <alignment horizontal="center" vertical="center" wrapText="1"/>
    </xf>
    <xf numFmtId="0" fontId="10" fillId="0" borderId="5" xfId="1" applyFont="1" applyBorder="1" applyAlignment="1">
      <alignment horizontal="center" vertical="center" wrapText="1"/>
    </xf>
    <xf numFmtId="0" fontId="3" fillId="5" borderId="14" xfId="0" applyFont="1" applyFill="1" applyBorder="1" applyAlignment="1">
      <alignment horizontal="center" vertical="center" wrapText="1"/>
    </xf>
    <xf numFmtId="0" fontId="3" fillId="5" borderId="13" xfId="0" applyFont="1" applyFill="1" applyBorder="1" applyAlignment="1">
      <alignment horizontal="center" vertical="center" wrapText="1"/>
    </xf>
    <xf numFmtId="0" fontId="5" fillId="0" borderId="13" xfId="1" applyBorder="1" applyAlignment="1">
      <alignment horizontal="center" vertical="center" wrapText="1"/>
    </xf>
    <xf numFmtId="0" fontId="5" fillId="0" borderId="9" xfId="1" applyBorder="1" applyAlignment="1">
      <alignment horizontal="center" vertical="center" wrapText="1"/>
    </xf>
    <xf numFmtId="0" fontId="0" fillId="16" borderId="0" xfId="0" applyFill="1"/>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390525</xdr:colOff>
      <xdr:row>0</xdr:row>
      <xdr:rowOff>66675</xdr:rowOff>
    </xdr:from>
    <xdr:to>
      <xdr:col>8</xdr:col>
      <xdr:colOff>628650</xdr:colOff>
      <xdr:row>2</xdr:row>
      <xdr:rowOff>142875</xdr:rowOff>
    </xdr:to>
    <xdr:sp macro="" textlink="">
      <xdr:nvSpPr>
        <xdr:cNvPr id="2" name="TextBox 1">
          <a:extLst>
            <a:ext uri="{FF2B5EF4-FFF2-40B4-BE49-F238E27FC236}">
              <a16:creationId xmlns:a16="http://schemas.microsoft.com/office/drawing/2014/main" id="{15C315AB-709C-45AF-B215-B214F781C6DB}"/>
            </a:ext>
          </a:extLst>
        </xdr:cNvPr>
        <xdr:cNvSpPr txBox="1"/>
      </xdr:nvSpPr>
      <xdr:spPr>
        <a:xfrm>
          <a:off x="885825" y="66675"/>
          <a:ext cx="62103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latin typeface="Calibri" panose="020F0502020204030204" pitchFamily="34" charset="0"/>
              <a:ea typeface="+mn-ea"/>
              <a:cs typeface="Calibri" panose="020F0502020204030204" pitchFamily="34" charset="0"/>
            </a:rPr>
            <a:t>GIGA Broadband Calculator</a:t>
          </a:r>
          <a:r>
            <a:rPr lang="en-US" altLang="zh-TW" sz="2000" b="1" baseline="0">
              <a:solidFill>
                <a:schemeClr val="bg1"/>
              </a:solidFill>
              <a:latin typeface="Calibri" panose="020F0502020204030204" pitchFamily="34" charset="0"/>
              <a:cs typeface="Calibri" panose="020F0502020204030204" pitchFamily="34" charset="0"/>
            </a:rPr>
            <a:t>:</a:t>
          </a:r>
          <a:r>
            <a:rPr lang="zh-TW" altLang="en-US" sz="2000" b="1" baseline="0">
              <a:solidFill>
                <a:schemeClr val="bg1"/>
              </a:solidFill>
              <a:latin typeface="Calibri" panose="020F0502020204030204" pitchFamily="34" charset="0"/>
              <a:cs typeface="Calibri" panose="020F0502020204030204" pitchFamily="34" charset="0"/>
            </a:rPr>
            <a:t> </a:t>
          </a:r>
          <a:r>
            <a:rPr lang="en-US" altLang="zh-TW" sz="2000" baseline="0">
              <a:solidFill>
                <a:schemeClr val="bg1"/>
              </a:solidFill>
              <a:latin typeface="+mj-lt"/>
            </a:rPr>
            <a:t>School</a:t>
          </a:r>
          <a:r>
            <a:rPr lang="zh-TW" altLang="en-US" sz="2000" baseline="0">
              <a:solidFill>
                <a:schemeClr val="bg1"/>
              </a:solidFill>
              <a:latin typeface="+mj-lt"/>
            </a:rPr>
            <a:t> </a:t>
          </a:r>
          <a:r>
            <a:rPr lang="en-US" altLang="zh-TW" sz="2000" baseline="0">
              <a:solidFill>
                <a:schemeClr val="bg1"/>
              </a:solidFill>
              <a:latin typeface="+mj-lt"/>
            </a:rPr>
            <a:t>Data</a:t>
          </a:r>
          <a:r>
            <a:rPr lang="ru-RU" altLang="zh-TW" sz="2000" baseline="0">
              <a:solidFill>
                <a:schemeClr val="bg1"/>
              </a:solidFill>
              <a:latin typeface="+mj-lt"/>
            </a:rPr>
            <a:t> </a:t>
          </a:r>
          <a:r>
            <a:rPr lang="en-US" altLang="zh-TW" sz="2000" baseline="0">
              <a:solidFill>
                <a:schemeClr val="bg1"/>
              </a:solidFill>
              <a:latin typeface="+mj-lt"/>
            </a:rPr>
            <a:t>Smart Template</a:t>
          </a:r>
          <a:endParaRPr lang="en-GB" sz="2000">
            <a:solidFill>
              <a:schemeClr val="bg1"/>
            </a:solidFill>
            <a:latin typeface="+mj-lt"/>
          </a:endParaRPr>
        </a:p>
      </xdr:txBody>
    </xdr:sp>
    <xdr:clientData/>
  </xdr:twoCellAnchor>
  <xdr:twoCellAnchor editAs="oneCell">
    <xdr:from>
      <xdr:col>0</xdr:col>
      <xdr:colOff>9525</xdr:colOff>
      <xdr:row>0</xdr:row>
      <xdr:rowOff>9525</xdr:rowOff>
    </xdr:from>
    <xdr:to>
      <xdr:col>1</xdr:col>
      <xdr:colOff>13782</xdr:colOff>
      <xdr:row>2</xdr:row>
      <xdr:rowOff>180975</xdr:rowOff>
    </xdr:to>
    <xdr:pic>
      <xdr:nvPicPr>
        <xdr:cNvPr id="3" name="Рисунок 2" descr="International Telecommunication Union Speech - ITU PP-18 ...">
          <a:extLst>
            <a:ext uri="{FF2B5EF4-FFF2-40B4-BE49-F238E27FC236}">
              <a16:creationId xmlns:a16="http://schemas.microsoft.com/office/drawing/2014/main" id="{09471A97-553C-4DB2-8A3E-034B4CFAD94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 y="9525"/>
          <a:ext cx="499557" cy="552450"/>
        </a:xfrm>
        <a:prstGeom prst="rect">
          <a:avLst/>
        </a:prstGeom>
        <a:solidFill>
          <a:schemeClr val="bg1"/>
        </a:solidFill>
      </xdr:spPr>
    </xdr:pic>
    <xdr:clientData/>
  </xdr:twoCellAnchor>
  <xdr:twoCellAnchor>
    <xdr:from>
      <xdr:col>6</xdr:col>
      <xdr:colOff>352425</xdr:colOff>
      <xdr:row>1</xdr:row>
      <xdr:rowOff>95250</xdr:rowOff>
    </xdr:from>
    <xdr:to>
      <xdr:col>37</xdr:col>
      <xdr:colOff>457200</xdr:colOff>
      <xdr:row>2</xdr:row>
      <xdr:rowOff>152400</xdr:rowOff>
    </xdr:to>
    <xdr:sp macro="" textlink="">
      <xdr:nvSpPr>
        <xdr:cNvPr id="4" name="TextBox 3">
          <a:extLst>
            <a:ext uri="{FF2B5EF4-FFF2-40B4-BE49-F238E27FC236}">
              <a16:creationId xmlns:a16="http://schemas.microsoft.com/office/drawing/2014/main" id="{18A7471B-FC22-425C-9ABB-5C2AA590F355}"/>
            </a:ext>
          </a:extLst>
        </xdr:cNvPr>
        <xdr:cNvSpPr txBox="1"/>
      </xdr:nvSpPr>
      <xdr:spPr>
        <a:xfrm>
          <a:off x="6819900" y="285750"/>
          <a:ext cx="772477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200">
              <a:solidFill>
                <a:schemeClr val="bg1"/>
              </a:solidFill>
              <a:latin typeface="+mj-lt"/>
            </a:rPr>
            <a:t>Please do not change the file structure by adding or removing columns</a:t>
          </a:r>
          <a:endParaRPr lang="en-GB" sz="1200">
            <a:solidFill>
              <a:schemeClr val="bg1"/>
            </a:solidFill>
            <a:latin typeface="+mj-lt"/>
          </a:endParaRPr>
        </a:p>
      </xdr:txBody>
    </xdr:sp>
    <xdr:clientData/>
  </xdr:twoCellAnchor>
  <xdr:twoCellAnchor>
    <xdr:from>
      <xdr:col>8</xdr:col>
      <xdr:colOff>1066800</xdr:colOff>
      <xdr:row>0</xdr:row>
      <xdr:rowOff>0</xdr:rowOff>
    </xdr:from>
    <xdr:to>
      <xdr:col>42</xdr:col>
      <xdr:colOff>257175</xdr:colOff>
      <xdr:row>1</xdr:row>
      <xdr:rowOff>57150</xdr:rowOff>
    </xdr:to>
    <xdr:sp macro="" textlink="">
      <xdr:nvSpPr>
        <xdr:cNvPr id="5" name="TextBox 4">
          <a:extLst>
            <a:ext uri="{FF2B5EF4-FFF2-40B4-BE49-F238E27FC236}">
              <a16:creationId xmlns:a16="http://schemas.microsoft.com/office/drawing/2014/main" id="{ED959516-61B9-447E-A339-A2F98F177A05}"/>
            </a:ext>
          </a:extLst>
        </xdr:cNvPr>
        <xdr:cNvSpPr txBox="1"/>
      </xdr:nvSpPr>
      <xdr:spPr>
        <a:xfrm>
          <a:off x="7534275" y="0"/>
          <a:ext cx="863917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200" i="1">
              <a:solidFill>
                <a:schemeClr val="bg1"/>
              </a:solidFill>
              <a:latin typeface="+mj-lt"/>
            </a:rPr>
            <a:t>Press on plus ("+") above to show some assumptions</a:t>
          </a:r>
          <a:endParaRPr lang="en-GB" sz="1200" i="1">
            <a:solidFill>
              <a:schemeClr val="bg1"/>
            </a:solidFill>
            <a:latin typeface="+mj-l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109"/>
  <sheetViews>
    <sheetView tabSelected="1" topLeftCell="E1" zoomScaleNormal="100" workbookViewId="0">
      <selection activeCell="K9" sqref="K9"/>
    </sheetView>
  </sheetViews>
  <sheetFormatPr defaultColWidth="9.140625" defaultRowHeight="15" outlineLevelCol="1" x14ac:dyDescent="0.25"/>
  <cols>
    <col min="1" max="1" width="7.42578125" style="2" customWidth="1"/>
    <col min="2" max="4" width="18.7109375" style="2" customWidth="1"/>
    <col min="5" max="6" width="16.7109375" style="2" customWidth="1"/>
    <col min="7" max="8" width="16.7109375" style="11" customWidth="1"/>
    <col min="9" max="9" width="16.7109375" style="2" customWidth="1"/>
    <col min="10" max="10" width="23.7109375" style="2" customWidth="1"/>
    <col min="11" max="11" width="23.7109375" style="11" customWidth="1"/>
    <col min="12" max="12" width="18.7109375" style="2" hidden="1" customWidth="1" outlineLevel="1"/>
    <col min="13" max="19" width="18.7109375" style="11" hidden="1" customWidth="1" outlineLevel="1"/>
    <col min="20" max="30" width="18.7109375" style="2" hidden="1" customWidth="1" outlineLevel="1"/>
    <col min="31" max="31" width="19.42578125" style="2" hidden="1" customWidth="1" outlineLevel="1"/>
    <col min="32" max="36" width="19.42578125" style="11" hidden="1" customWidth="1" outlineLevel="1"/>
    <col min="37" max="37" width="16.7109375" style="11" customWidth="1" collapsed="1"/>
    <col min="38" max="39" width="16.7109375" style="11" customWidth="1"/>
    <col min="40" max="40" width="9.140625" style="2" customWidth="1"/>
    <col min="41" max="16384" width="9.140625" style="2"/>
  </cols>
  <sheetData>
    <row r="1" spans="1:39" s="4" customFormat="1" x14ac:dyDescent="0.25">
      <c r="A1" s="3"/>
    </row>
    <row r="2" spans="1:39" s="4" customFormat="1" x14ac:dyDescent="0.25"/>
    <row r="3" spans="1:39" s="4" customFormat="1" x14ac:dyDescent="0.25"/>
    <row r="4" spans="1:39" ht="90" customHeight="1" thickBot="1" x14ac:dyDescent="0.3">
      <c r="A4" s="57" t="s">
        <v>61</v>
      </c>
      <c r="B4" s="58"/>
      <c r="C4" s="58"/>
      <c r="D4" s="58"/>
      <c r="E4" s="59" t="s">
        <v>66</v>
      </c>
      <c r="F4" s="58"/>
      <c r="G4" s="58"/>
      <c r="H4" s="58"/>
      <c r="I4" s="60"/>
      <c r="J4" s="17" t="s">
        <v>62</v>
      </c>
      <c r="K4" s="20" t="s">
        <v>63</v>
      </c>
      <c r="L4" s="35" t="s">
        <v>18</v>
      </c>
      <c r="M4" s="35"/>
      <c r="N4" s="35"/>
      <c r="O4" s="35"/>
      <c r="P4" s="35"/>
      <c r="Q4" s="35"/>
      <c r="R4" s="35"/>
      <c r="S4" s="35"/>
      <c r="T4" s="36"/>
      <c r="U4" s="36"/>
      <c r="V4" s="36"/>
      <c r="W4" s="36"/>
      <c r="X4" s="36"/>
      <c r="Y4" s="36"/>
      <c r="Z4" s="36"/>
      <c r="AA4" s="36"/>
      <c r="AB4" s="36"/>
      <c r="AC4" s="36"/>
      <c r="AD4" s="37"/>
      <c r="AE4" s="37"/>
      <c r="AF4" s="49" t="s">
        <v>50</v>
      </c>
      <c r="AG4" s="50"/>
      <c r="AH4" s="51"/>
      <c r="AI4" s="51"/>
      <c r="AJ4" s="52"/>
      <c r="AK4" s="26" t="s">
        <v>64</v>
      </c>
      <c r="AL4" s="27"/>
      <c r="AM4" s="28"/>
    </row>
    <row r="5" spans="1:39" ht="61.5" thickTop="1" thickBot="1" x14ac:dyDescent="0.3">
      <c r="A5" s="61" t="s">
        <v>0</v>
      </c>
      <c r="B5" s="61" t="s">
        <v>1</v>
      </c>
      <c r="C5" s="61" t="s">
        <v>2</v>
      </c>
      <c r="D5" s="61" t="s">
        <v>3</v>
      </c>
      <c r="E5" s="32" t="s">
        <v>9</v>
      </c>
      <c r="F5" s="32" t="s">
        <v>10</v>
      </c>
      <c r="G5" s="32" t="s">
        <v>67</v>
      </c>
      <c r="H5" s="32" t="s">
        <v>68</v>
      </c>
      <c r="I5" s="32" t="s">
        <v>21</v>
      </c>
      <c r="J5" s="38" t="s">
        <v>22</v>
      </c>
      <c r="K5" s="47" t="s">
        <v>51</v>
      </c>
      <c r="L5" s="14" t="s">
        <v>24</v>
      </c>
      <c r="M5" s="14" t="s">
        <v>25</v>
      </c>
      <c r="N5" s="14" t="s">
        <v>26</v>
      </c>
      <c r="O5" s="14" t="s">
        <v>27</v>
      </c>
      <c r="P5" s="14" t="s">
        <v>28</v>
      </c>
      <c r="Q5" s="14" t="s">
        <v>29</v>
      </c>
      <c r="R5" s="14" t="s">
        <v>30</v>
      </c>
      <c r="S5" s="14" t="s">
        <v>4</v>
      </c>
      <c r="T5" s="9" t="s">
        <v>11</v>
      </c>
      <c r="U5" s="9" t="s">
        <v>5</v>
      </c>
      <c r="V5" s="9" t="s">
        <v>12</v>
      </c>
      <c r="W5" s="9" t="s">
        <v>13</v>
      </c>
      <c r="X5" s="9" t="s">
        <v>14</v>
      </c>
      <c r="Y5" s="9" t="s">
        <v>6</v>
      </c>
      <c r="Z5" s="9" t="s">
        <v>7</v>
      </c>
      <c r="AA5" s="9" t="s">
        <v>19</v>
      </c>
      <c r="AB5" s="9" t="s">
        <v>8</v>
      </c>
      <c r="AC5" s="10" t="s">
        <v>15</v>
      </c>
      <c r="AD5" s="44" t="s">
        <v>16</v>
      </c>
      <c r="AE5" s="44" t="s">
        <v>17</v>
      </c>
      <c r="AF5" s="21" t="s">
        <v>51</v>
      </c>
      <c r="AG5" s="23" t="s">
        <v>52</v>
      </c>
      <c r="AH5" s="23" t="s">
        <v>53</v>
      </c>
      <c r="AI5" s="23" t="s">
        <v>54</v>
      </c>
      <c r="AJ5" s="23" t="s">
        <v>58</v>
      </c>
      <c r="AK5" s="29" t="s">
        <v>20</v>
      </c>
      <c r="AL5" s="29" t="s">
        <v>60</v>
      </c>
      <c r="AM5" s="29" t="s">
        <v>23</v>
      </c>
    </row>
    <row r="6" spans="1:39" s="11" customFormat="1" ht="42.6" customHeight="1" thickTop="1" thickBot="1" x14ac:dyDescent="0.3">
      <c r="A6" s="62"/>
      <c r="B6" s="62"/>
      <c r="C6" s="62"/>
      <c r="D6" s="62"/>
      <c r="E6" s="33"/>
      <c r="F6" s="33"/>
      <c r="G6" s="63"/>
      <c r="H6" s="63"/>
      <c r="I6" s="33"/>
      <c r="J6" s="39"/>
      <c r="K6" s="48"/>
      <c r="L6" s="41" t="s">
        <v>49</v>
      </c>
      <c r="M6" s="42"/>
      <c r="N6" s="42"/>
      <c r="O6" s="42"/>
      <c r="P6" s="42"/>
      <c r="Q6" s="42"/>
      <c r="R6" s="42"/>
      <c r="S6" s="42"/>
      <c r="T6" s="43"/>
      <c r="U6" s="43"/>
      <c r="V6" s="43"/>
      <c r="W6" s="43"/>
      <c r="X6" s="43"/>
      <c r="Y6" s="43"/>
      <c r="Z6" s="43"/>
      <c r="AA6" s="43"/>
      <c r="AB6" s="43"/>
      <c r="AC6" s="43"/>
      <c r="AD6" s="45"/>
      <c r="AE6" s="45"/>
      <c r="AF6" s="53" t="s">
        <v>65</v>
      </c>
      <c r="AG6" s="54"/>
      <c r="AH6" s="54"/>
      <c r="AI6" s="54"/>
      <c r="AJ6" s="54"/>
      <c r="AK6" s="30"/>
      <c r="AL6" s="30"/>
      <c r="AM6" s="30"/>
    </row>
    <row r="7" spans="1:39" s="11" customFormat="1" ht="106.5" thickTop="1" thickBot="1" x14ac:dyDescent="0.3">
      <c r="A7" s="62"/>
      <c r="B7" s="62"/>
      <c r="C7" s="62"/>
      <c r="D7" s="62"/>
      <c r="E7" s="33"/>
      <c r="F7" s="33"/>
      <c r="G7" s="63"/>
      <c r="H7" s="63"/>
      <c r="I7" s="33"/>
      <c r="J7" s="39"/>
      <c r="K7" s="48"/>
      <c r="L7" s="18" t="s">
        <v>31</v>
      </c>
      <c r="M7" s="15" t="s">
        <v>32</v>
      </c>
      <c r="N7" s="15" t="s">
        <v>33</v>
      </c>
      <c r="O7" s="15" t="s">
        <v>34</v>
      </c>
      <c r="P7" s="15" t="s">
        <v>35</v>
      </c>
      <c r="Q7" s="15" t="s">
        <v>36</v>
      </c>
      <c r="R7" s="15" t="s">
        <v>37</v>
      </c>
      <c r="S7" s="15" t="s">
        <v>38</v>
      </c>
      <c r="T7" s="15" t="s">
        <v>40</v>
      </c>
      <c r="U7" s="15" t="s">
        <v>39</v>
      </c>
      <c r="V7" s="15" t="s">
        <v>41</v>
      </c>
      <c r="W7" s="15" t="s">
        <v>42</v>
      </c>
      <c r="X7" s="15" t="s">
        <v>43</v>
      </c>
      <c r="Y7" s="15" t="s">
        <v>44</v>
      </c>
      <c r="Z7" s="15" t="s">
        <v>45</v>
      </c>
      <c r="AA7" s="15" t="s">
        <v>46</v>
      </c>
      <c r="AB7" s="15" t="s">
        <v>47</v>
      </c>
      <c r="AC7" s="15" t="s">
        <v>48</v>
      </c>
      <c r="AD7" s="45"/>
      <c r="AE7" s="45"/>
      <c r="AF7" s="24" t="s">
        <v>55</v>
      </c>
      <c r="AG7" s="54" t="s">
        <v>56</v>
      </c>
      <c r="AH7" s="54"/>
      <c r="AI7" s="24" t="s">
        <v>59</v>
      </c>
      <c r="AJ7" s="24" t="s">
        <v>57</v>
      </c>
      <c r="AK7" s="30"/>
      <c r="AL7" s="30"/>
      <c r="AM7" s="30"/>
    </row>
    <row r="8" spans="1:39" s="11" customFormat="1" ht="16.5" thickTop="1" thickBot="1" x14ac:dyDescent="0.3">
      <c r="A8" s="34"/>
      <c r="B8" s="34"/>
      <c r="C8" s="34"/>
      <c r="D8" s="34"/>
      <c r="E8" s="34"/>
      <c r="F8" s="34"/>
      <c r="G8" s="64"/>
      <c r="H8" s="64"/>
      <c r="I8" s="34"/>
      <c r="J8" s="40"/>
      <c r="K8" s="34"/>
      <c r="L8" s="19">
        <v>90</v>
      </c>
      <c r="M8" s="16">
        <v>30</v>
      </c>
      <c r="N8" s="16">
        <v>30</v>
      </c>
      <c r="O8" s="16">
        <v>40</v>
      </c>
      <c r="P8" s="16">
        <v>5</v>
      </c>
      <c r="Q8" s="16">
        <v>3</v>
      </c>
      <c r="R8" s="16">
        <v>2</v>
      </c>
      <c r="S8" s="16">
        <v>5</v>
      </c>
      <c r="T8" s="16">
        <v>30</v>
      </c>
      <c r="U8" s="16">
        <v>5</v>
      </c>
      <c r="V8" s="16">
        <v>40</v>
      </c>
      <c r="W8" s="16">
        <v>10</v>
      </c>
      <c r="X8" s="16">
        <v>60</v>
      </c>
      <c r="Y8" s="16">
        <v>20</v>
      </c>
      <c r="Z8" s="16">
        <v>80</v>
      </c>
      <c r="AA8" s="16">
        <v>40</v>
      </c>
      <c r="AB8" s="16">
        <v>90</v>
      </c>
      <c r="AC8" s="16">
        <v>100</v>
      </c>
      <c r="AD8" s="46"/>
      <c r="AE8" s="46"/>
      <c r="AF8" s="22">
        <v>5</v>
      </c>
      <c r="AG8" s="55">
        <v>1.33</v>
      </c>
      <c r="AH8" s="56"/>
      <c r="AI8" s="22">
        <v>20</v>
      </c>
      <c r="AJ8" s="22">
        <v>3</v>
      </c>
      <c r="AK8" s="31"/>
      <c r="AL8" s="31"/>
      <c r="AM8" s="31"/>
    </row>
    <row r="9" spans="1:39" ht="15.75" thickTop="1" x14ac:dyDescent="0.25">
      <c r="A9" s="1">
        <v>1</v>
      </c>
      <c r="B9" s="65" t="s">
        <v>71</v>
      </c>
      <c r="C9" s="65" t="s">
        <v>72</v>
      </c>
      <c r="D9" s="65" t="s">
        <v>73</v>
      </c>
      <c r="E9" s="65">
        <v>36.803920750000003</v>
      </c>
      <c r="F9" s="65">
        <v>1.259412408</v>
      </c>
      <c r="G9" s="65" t="s">
        <v>69</v>
      </c>
      <c r="H9" s="6" t="s">
        <v>70</v>
      </c>
      <c r="I9" s="65">
        <v>2.07182887361208</v>
      </c>
      <c r="J9" s="65">
        <v>384</v>
      </c>
      <c r="K9" s="25"/>
      <c r="L9" s="8">
        <f>IF(ISBLANK($J9),"",IF(ISNUMBER($J9),ROUNDDOWN(($J9*(L$8/100)),0),""))</f>
        <v>345</v>
      </c>
      <c r="M9" s="8">
        <f t="shared" ref="M9:O28" si="0">IF(ISBLANK($J9),"",IF(ISNUMBER($J9),ROUNDDOWN(($L9*(M$8/100)),0),""))</f>
        <v>103</v>
      </c>
      <c r="N9" s="8">
        <f t="shared" si="0"/>
        <v>103</v>
      </c>
      <c r="O9" s="8">
        <f t="shared" si="0"/>
        <v>138</v>
      </c>
      <c r="P9" s="8">
        <v>250</v>
      </c>
      <c r="Q9" s="8">
        <f t="shared" ref="Q9:R28" si="1">IF(ISBLANK($J9),"",IF(ISNUMBER($J9),ROUNDDOWN(($J9*(Q$8/100)),0),""))</f>
        <v>11</v>
      </c>
      <c r="R9" s="8">
        <f t="shared" si="1"/>
        <v>7</v>
      </c>
      <c r="S9" s="8">
        <f t="shared" ref="S9:T28" si="2">IF(ISBLANK($J9),"",IF(ISNUMBER($J9),ROUNDDOWN(($M9*(S$8/100)),0),""))</f>
        <v>5</v>
      </c>
      <c r="T9" s="8">
        <f t="shared" si="2"/>
        <v>30</v>
      </c>
      <c r="U9" s="8">
        <f t="shared" ref="U9:V28" si="3">IF(ISBLANK($J9),"",IF(ISNUMBER($J9),ROUNDDOWN(($N9*(U$8/100)),0),""))</f>
        <v>5</v>
      </c>
      <c r="V9" s="8">
        <f t="shared" si="3"/>
        <v>41</v>
      </c>
      <c r="W9" s="8">
        <f t="shared" ref="W9:X28" si="4">IF(ISBLANK($J9),"",IF(ISNUMBER($J9),ROUNDDOWN(($O9*(W$8/100)),0),""))</f>
        <v>13</v>
      </c>
      <c r="X9" s="8">
        <f t="shared" si="4"/>
        <v>82</v>
      </c>
      <c r="Y9" s="8">
        <f t="shared" ref="Y9:Z28" si="5">IF(ISBLANK($J9),"",IF(ISNUMBER($J9),ROUNDDOWN(($P9*(Y$8/100)),0),""))</f>
        <v>50</v>
      </c>
      <c r="Z9" s="8">
        <f t="shared" si="5"/>
        <v>200</v>
      </c>
      <c r="AA9" s="8">
        <f t="shared" ref="AA9:AB28" si="6">IF(ISBLANK($J9),"",IF(ISNUMBER($J9),ROUNDDOWN(($Q9*(AA$8/100)),0),""))</f>
        <v>4</v>
      </c>
      <c r="AB9" s="8">
        <f t="shared" si="6"/>
        <v>9</v>
      </c>
      <c r="AC9" s="8">
        <f t="shared" ref="AC9:AC72" si="7">IF(ISBLANK($J9),"",IF(ISNUMBER($J9),ROUNDDOWN(($R9*(AC$8/100)),0),""))</f>
        <v>7</v>
      </c>
      <c r="AD9" s="5">
        <f t="shared" ref="AD9" si="8">IF(ISBLANK(J9),0,S9+U9+W9+Y9+AA9)</f>
        <v>77</v>
      </c>
      <c r="AE9" s="5">
        <f t="shared" ref="AE9" si="9">IF(ISBLANK(J9),0,T9+V9+X9+Z9+AB9+AC9)</f>
        <v>369</v>
      </c>
      <c r="AF9" s="5">
        <f>IF(ISBLANK($K9),IF(ISBLANK($J9),"",$J9*$AF$8),$K9)</f>
        <v>1920</v>
      </c>
      <c r="AG9" s="5">
        <f>IF(ISNUMBER($AF9),SQRT($AF9/$AJ$8)*$AG$8,"")</f>
        <v>33.646634304191558</v>
      </c>
      <c r="AH9" s="5">
        <f>IF(ISNUMBER($AF9),SQRT($AF9/$AJ$8)/$AG$8,"")</f>
        <v>19.021219008531606</v>
      </c>
      <c r="AI9" s="5">
        <f>IF(ISNUMBER($AJ9),$AJ9*($AI$8/100),"")</f>
        <v>128.00000000000003</v>
      </c>
      <c r="AJ9" s="5">
        <f>IF(ISNUMBER($AF9),$AG9*$AH9,"")</f>
        <v>640.00000000000011</v>
      </c>
      <c r="AK9" s="12">
        <f>IF(ISBLANK($I9),0,IF(ISBLANK($J9),IF($AD9+$AE9&gt;0,2,IF($J9&gt;0,1,0)),IF($J9&gt;0,IF($J9&lt;10000,2,0),0)))</f>
        <v>2</v>
      </c>
      <c r="AL9" s="13">
        <f>IF(AND(ISBLANK($K9),ISBLANK($J9)),0,IF(ISBLANK($K9),1,2))</f>
        <v>1</v>
      </c>
      <c r="AM9" s="13">
        <f>IF(OR(ISBLANK($E9),ISBLANK($F9)),0,$AK9)</f>
        <v>2</v>
      </c>
    </row>
    <row r="10" spans="1:39" s="7" customFormat="1" x14ac:dyDescent="0.25">
      <c r="A10" s="1">
        <v>2</v>
      </c>
      <c r="B10" s="65" t="s">
        <v>74</v>
      </c>
      <c r="C10" s="65" t="s">
        <v>72</v>
      </c>
      <c r="D10" s="65" t="s">
        <v>73</v>
      </c>
      <c r="E10" s="65">
        <v>35.800895490000002</v>
      </c>
      <c r="F10" s="65">
        <v>0.44000181999999999</v>
      </c>
      <c r="G10" s="65" t="s">
        <v>75</v>
      </c>
      <c r="H10" s="6" t="s">
        <v>70</v>
      </c>
      <c r="I10" s="65">
        <v>8.9715532708544394</v>
      </c>
      <c r="J10" s="65">
        <v>360</v>
      </c>
      <c r="K10" s="25"/>
      <c r="L10" s="8">
        <f>IF(ISBLANK($J10),"",IF(ISNUMBER($J10),ROUNDDOWN(($J10*(L$8/100)),0),""))</f>
        <v>324</v>
      </c>
      <c r="M10" s="8">
        <f t="shared" si="0"/>
        <v>97</v>
      </c>
      <c r="N10" s="8">
        <f t="shared" si="0"/>
        <v>97</v>
      </c>
      <c r="O10" s="8">
        <f t="shared" si="0"/>
        <v>129</v>
      </c>
      <c r="P10" s="8"/>
      <c r="Q10" s="8">
        <f t="shared" si="1"/>
        <v>10</v>
      </c>
      <c r="R10" s="8">
        <f t="shared" si="1"/>
        <v>7</v>
      </c>
      <c r="S10" s="8">
        <f t="shared" si="2"/>
        <v>4</v>
      </c>
      <c r="T10" s="8">
        <f t="shared" si="2"/>
        <v>29</v>
      </c>
      <c r="U10" s="8">
        <f t="shared" si="3"/>
        <v>4</v>
      </c>
      <c r="V10" s="8">
        <f t="shared" si="3"/>
        <v>38</v>
      </c>
      <c r="W10" s="8">
        <f t="shared" si="4"/>
        <v>12</v>
      </c>
      <c r="X10" s="8">
        <f t="shared" si="4"/>
        <v>77</v>
      </c>
      <c r="Y10" s="8">
        <f t="shared" si="5"/>
        <v>0</v>
      </c>
      <c r="Z10" s="8">
        <f t="shared" si="5"/>
        <v>0</v>
      </c>
      <c r="AA10" s="8">
        <f t="shared" si="6"/>
        <v>4</v>
      </c>
      <c r="AB10" s="8">
        <f t="shared" si="6"/>
        <v>9</v>
      </c>
      <c r="AC10" s="8">
        <f t="shared" si="7"/>
        <v>7</v>
      </c>
      <c r="AD10" s="5">
        <f t="shared" ref="AD10:AD11" si="10">IF(ISBLANK(J10),0,S10+U10+W10+Y10+AA10)</f>
        <v>24</v>
      </c>
      <c r="AE10" s="5">
        <f t="shared" ref="AE10:AE11" si="11">IF(ISBLANK(J10),0,T10+V10+X10+Z10+AB10+AC10)</f>
        <v>160</v>
      </c>
      <c r="AF10" s="5">
        <f>IF(ISBLANK($K10),IF(ISBLANK($J10),"",$J10*$AF$8),$K10)</f>
        <v>1800</v>
      </c>
      <c r="AG10" s="5">
        <f>IF(ISNUMBER($AF10),SQRT($AF10/$AJ$8)*$AG$8,"")</f>
        <v>32.578213579016271</v>
      </c>
      <c r="AH10" s="5">
        <f>IF(ISNUMBER($AF10),SQRT($AF10/$AJ$8)/$AG$8,"")</f>
        <v>18.417216111151713</v>
      </c>
      <c r="AI10" s="5">
        <f>IF(ISNUMBER($AJ10),$AJ10*($AI$8/100),"")</f>
        <v>120</v>
      </c>
      <c r="AJ10" s="5">
        <f>IF(ISNUMBER($AF10),$AG10*$AH10,"")</f>
        <v>600</v>
      </c>
      <c r="AK10" s="12">
        <f>IF(ISBLANK($I10),0,IF(ISBLANK($J10),IF($AD10+$AE10&gt;0,2,IF($J10&gt;0,1,0)),IF($J10&gt;0,IF($J10&lt;10000,2,0),0)))</f>
        <v>2</v>
      </c>
      <c r="AL10" s="13">
        <f>IF(AND(ISBLANK($K10),ISBLANK($J10)),0,IF(ISBLANK($K10),1,2))</f>
        <v>1</v>
      </c>
      <c r="AM10" s="13">
        <f>IF(OR(ISBLANK($E10),ISBLANK($F10)),0,$AK10)</f>
        <v>2</v>
      </c>
    </row>
    <row r="11" spans="1:39" x14ac:dyDescent="0.25">
      <c r="A11" s="1">
        <v>3</v>
      </c>
      <c r="B11" s="65" t="s">
        <v>76</v>
      </c>
      <c r="C11" s="65" t="s">
        <v>72</v>
      </c>
      <c r="D11" s="65" t="s">
        <v>73</v>
      </c>
      <c r="E11" s="65">
        <v>35.805503850000001</v>
      </c>
      <c r="F11" s="65">
        <v>0.426389456</v>
      </c>
      <c r="G11" s="65" t="s">
        <v>75</v>
      </c>
      <c r="H11" s="6" t="s">
        <v>70</v>
      </c>
      <c r="I11" s="65">
        <v>10.4125833525208</v>
      </c>
      <c r="J11" s="65">
        <v>316</v>
      </c>
      <c r="K11" s="25"/>
      <c r="L11" s="8">
        <f t="shared" ref="L11:L74" si="12">IF(ISBLANK($J11),"",IF(ISNUMBER($J11),ROUNDDOWN(($J11*(L$8/100)),0),""))</f>
        <v>284</v>
      </c>
      <c r="M11" s="8">
        <f t="shared" si="0"/>
        <v>85</v>
      </c>
      <c r="N11" s="8">
        <f t="shared" si="0"/>
        <v>85</v>
      </c>
      <c r="O11" s="8">
        <f t="shared" si="0"/>
        <v>113</v>
      </c>
      <c r="P11" s="8"/>
      <c r="Q11" s="8">
        <f t="shared" si="1"/>
        <v>9</v>
      </c>
      <c r="R11" s="8">
        <f t="shared" si="1"/>
        <v>6</v>
      </c>
      <c r="S11" s="8">
        <f t="shared" si="2"/>
        <v>4</v>
      </c>
      <c r="T11" s="8">
        <f t="shared" si="2"/>
        <v>25</v>
      </c>
      <c r="U11" s="8">
        <f t="shared" si="3"/>
        <v>4</v>
      </c>
      <c r="V11" s="8">
        <f t="shared" si="3"/>
        <v>34</v>
      </c>
      <c r="W11" s="8">
        <f t="shared" si="4"/>
        <v>11</v>
      </c>
      <c r="X11" s="8">
        <f t="shared" si="4"/>
        <v>67</v>
      </c>
      <c r="Y11" s="8">
        <f t="shared" si="5"/>
        <v>0</v>
      </c>
      <c r="Z11" s="8">
        <f t="shared" si="5"/>
        <v>0</v>
      </c>
      <c r="AA11" s="8">
        <f t="shared" si="6"/>
        <v>3</v>
      </c>
      <c r="AB11" s="8">
        <f t="shared" si="6"/>
        <v>8</v>
      </c>
      <c r="AC11" s="8">
        <f t="shared" si="7"/>
        <v>6</v>
      </c>
      <c r="AD11" s="5">
        <f t="shared" si="10"/>
        <v>22</v>
      </c>
      <c r="AE11" s="5">
        <f t="shared" si="11"/>
        <v>140</v>
      </c>
      <c r="AF11" s="5">
        <f>IF(ISBLANK($K11),IF(ISBLANK($J11),"",$J11*$AF$8),$K11)</f>
        <v>1580</v>
      </c>
      <c r="AG11" s="5">
        <f>IF(ISNUMBER($AF11),SQRT($AF11/$AJ$8)*$AG$8,"")</f>
        <v>30.522461674423749</v>
      </c>
      <c r="AH11" s="5">
        <f>IF(ISNUMBER($AF11),SQRT($AF11/$AJ$8)/$AG$8,"")</f>
        <v>17.255052108329327</v>
      </c>
      <c r="AI11" s="5">
        <f>IF(ISNUMBER($AJ11),$AJ11*($AI$8/100),"")</f>
        <v>105.33333333333333</v>
      </c>
      <c r="AJ11" s="5">
        <f>IF(ISNUMBER($AF11),$AG11*$AH11,"")</f>
        <v>526.66666666666663</v>
      </c>
      <c r="AK11" s="12">
        <f t="shared" ref="AK11:AK74" si="13">IF(ISBLANK($I11),0,IF(ISBLANK($J11),IF($AD11+$AE11&gt;0,2,IF($J11&gt;0,1,0)),IF($J11&gt;0,IF($J11&lt;10000,2,0),0)))</f>
        <v>2</v>
      </c>
      <c r="AL11" s="13">
        <f t="shared" ref="AL11:AL74" si="14">IF(AND(ISBLANK($K11),ISBLANK($J11)),0,IF(ISBLANK($K11),1,2))</f>
        <v>1</v>
      </c>
      <c r="AM11" s="13">
        <f t="shared" ref="AM11:AM74" si="15">IF(OR(ISBLANK($E11),ISBLANK($F11)),0,$AK11)</f>
        <v>2</v>
      </c>
    </row>
    <row r="12" spans="1:39" x14ac:dyDescent="0.25">
      <c r="A12" s="1">
        <v>4</v>
      </c>
      <c r="B12" s="65" t="s">
        <v>77</v>
      </c>
      <c r="C12" s="65" t="s">
        <v>72</v>
      </c>
      <c r="D12" s="65" t="s">
        <v>73</v>
      </c>
      <c r="E12" s="65">
        <v>35.810771780000003</v>
      </c>
      <c r="F12" s="65">
        <v>0.49374443000000001</v>
      </c>
      <c r="G12" s="65" t="s">
        <v>75</v>
      </c>
      <c r="H12" s="6" t="s">
        <v>70</v>
      </c>
      <c r="I12" s="65">
        <v>7.5834148486132698</v>
      </c>
      <c r="J12" s="65">
        <v>372</v>
      </c>
      <c r="K12" s="25"/>
      <c r="L12" s="8">
        <f t="shared" si="12"/>
        <v>334</v>
      </c>
      <c r="M12" s="8">
        <f t="shared" si="0"/>
        <v>100</v>
      </c>
      <c r="N12" s="8">
        <f t="shared" si="0"/>
        <v>100</v>
      </c>
      <c r="O12" s="8">
        <f t="shared" si="0"/>
        <v>133</v>
      </c>
      <c r="P12" s="8"/>
      <c r="Q12" s="8">
        <f t="shared" si="1"/>
        <v>11</v>
      </c>
      <c r="R12" s="8">
        <f t="shared" si="1"/>
        <v>7</v>
      </c>
      <c r="S12" s="8">
        <f t="shared" si="2"/>
        <v>5</v>
      </c>
      <c r="T12" s="8">
        <f t="shared" si="2"/>
        <v>30</v>
      </c>
      <c r="U12" s="8">
        <f t="shared" si="3"/>
        <v>5</v>
      </c>
      <c r="V12" s="8">
        <f t="shared" si="3"/>
        <v>40</v>
      </c>
      <c r="W12" s="8">
        <f t="shared" si="4"/>
        <v>13</v>
      </c>
      <c r="X12" s="8">
        <f t="shared" si="4"/>
        <v>79</v>
      </c>
      <c r="Y12" s="8">
        <f t="shared" si="5"/>
        <v>0</v>
      </c>
      <c r="Z12" s="8">
        <f t="shared" si="5"/>
        <v>0</v>
      </c>
      <c r="AA12" s="8">
        <f t="shared" si="6"/>
        <v>4</v>
      </c>
      <c r="AB12" s="8">
        <f t="shared" si="6"/>
        <v>9</v>
      </c>
      <c r="AC12" s="8">
        <f t="shared" si="7"/>
        <v>7</v>
      </c>
      <c r="AD12" s="5">
        <f t="shared" ref="AD12:AD75" si="16">IF(ISBLANK(J12),0,S12+U12+W12+Y12+AA12)</f>
        <v>27</v>
      </c>
      <c r="AE12" s="5">
        <f t="shared" ref="AE12:AE75" si="17">IF(ISBLANK(J12),0,T12+V12+X12+Z12+AB12+AC12)</f>
        <v>165</v>
      </c>
      <c r="AF12" s="5">
        <f t="shared" ref="AF12:AF75" si="18">IF(ISBLANK($K12),IF(ISBLANK($J12),"",$J12*$AF$8),$K12)</f>
        <v>1860</v>
      </c>
      <c r="AG12" s="5">
        <f t="shared" ref="AG12:AG75" si="19">IF(ISNUMBER($AF12),SQRT($AF12/$AJ$8)*$AG$8,"")</f>
        <v>33.116732930650031</v>
      </c>
      <c r="AH12" s="5">
        <f t="shared" ref="AH12:AH75" si="20">IF(ISNUMBER($AF12),SQRT($AF12/$AJ$8)/$AG$8,"")</f>
        <v>18.721653530810123</v>
      </c>
      <c r="AI12" s="5">
        <f t="shared" ref="AI12:AI75" si="21">IF(ISNUMBER($AJ12),$AJ12*($AI$8/100),"")</f>
        <v>124</v>
      </c>
      <c r="AJ12" s="5">
        <f t="shared" ref="AJ12:AJ75" si="22">IF(ISNUMBER($AF12),$AG12*$AH12,"")</f>
        <v>620</v>
      </c>
      <c r="AK12" s="12">
        <f t="shared" si="13"/>
        <v>2</v>
      </c>
      <c r="AL12" s="13">
        <f t="shared" si="14"/>
        <v>1</v>
      </c>
      <c r="AM12" s="13">
        <f t="shared" si="15"/>
        <v>2</v>
      </c>
    </row>
    <row r="13" spans="1:39" x14ac:dyDescent="0.25">
      <c r="A13" s="1">
        <v>5</v>
      </c>
      <c r="B13" s="65" t="s">
        <v>78</v>
      </c>
      <c r="C13" s="65" t="s">
        <v>72</v>
      </c>
      <c r="D13" s="65" t="s">
        <v>73</v>
      </c>
      <c r="E13" s="65">
        <v>35.746639250000001</v>
      </c>
      <c r="F13" s="65">
        <v>0.49159640100000002</v>
      </c>
      <c r="G13" s="65" t="s">
        <v>75</v>
      </c>
      <c r="H13" s="6" t="s">
        <v>70</v>
      </c>
      <c r="I13" s="65">
        <v>0.65177105711852301</v>
      </c>
      <c r="J13" s="65">
        <v>387</v>
      </c>
      <c r="K13" s="25"/>
      <c r="L13" s="8">
        <f t="shared" si="12"/>
        <v>348</v>
      </c>
      <c r="M13" s="8">
        <f t="shared" si="0"/>
        <v>104</v>
      </c>
      <c r="N13" s="8">
        <f t="shared" si="0"/>
        <v>104</v>
      </c>
      <c r="O13" s="8">
        <f t="shared" si="0"/>
        <v>139</v>
      </c>
      <c r="P13" s="8"/>
      <c r="Q13" s="8">
        <f t="shared" si="1"/>
        <v>11</v>
      </c>
      <c r="R13" s="8">
        <f t="shared" si="1"/>
        <v>7</v>
      </c>
      <c r="S13" s="8">
        <f t="shared" si="2"/>
        <v>5</v>
      </c>
      <c r="T13" s="8">
        <f t="shared" si="2"/>
        <v>31</v>
      </c>
      <c r="U13" s="8">
        <f t="shared" si="3"/>
        <v>5</v>
      </c>
      <c r="V13" s="8">
        <f t="shared" si="3"/>
        <v>41</v>
      </c>
      <c r="W13" s="8">
        <f t="shared" si="4"/>
        <v>13</v>
      </c>
      <c r="X13" s="8">
        <f t="shared" si="4"/>
        <v>83</v>
      </c>
      <c r="Y13" s="8">
        <f t="shared" si="5"/>
        <v>0</v>
      </c>
      <c r="Z13" s="8">
        <f t="shared" si="5"/>
        <v>0</v>
      </c>
      <c r="AA13" s="8">
        <f t="shared" si="6"/>
        <v>4</v>
      </c>
      <c r="AB13" s="8">
        <f t="shared" si="6"/>
        <v>9</v>
      </c>
      <c r="AC13" s="8">
        <f t="shared" si="7"/>
        <v>7</v>
      </c>
      <c r="AD13" s="5">
        <f t="shared" si="16"/>
        <v>27</v>
      </c>
      <c r="AE13" s="5">
        <f t="shared" si="17"/>
        <v>171</v>
      </c>
      <c r="AF13" s="5">
        <f t="shared" si="18"/>
        <v>1935</v>
      </c>
      <c r="AG13" s="5">
        <f t="shared" si="19"/>
        <v>33.777810763872786</v>
      </c>
      <c r="AH13" s="5">
        <f t="shared" si="20"/>
        <v>19.095376089022999</v>
      </c>
      <c r="AI13" s="5">
        <f t="shared" si="21"/>
        <v>129.00000000000003</v>
      </c>
      <c r="AJ13" s="5">
        <f t="shared" si="22"/>
        <v>645.00000000000011</v>
      </c>
      <c r="AK13" s="12">
        <f t="shared" si="13"/>
        <v>2</v>
      </c>
      <c r="AL13" s="13">
        <f t="shared" si="14"/>
        <v>1</v>
      </c>
      <c r="AM13" s="13">
        <f t="shared" si="15"/>
        <v>2</v>
      </c>
    </row>
    <row r="14" spans="1:39" x14ac:dyDescent="0.25">
      <c r="A14" s="1">
        <v>6</v>
      </c>
      <c r="B14" s="65" t="s">
        <v>79</v>
      </c>
      <c r="C14" s="65" t="s">
        <v>72</v>
      </c>
      <c r="D14" s="65" t="s">
        <v>73</v>
      </c>
      <c r="E14" s="65">
        <v>35.79557037</v>
      </c>
      <c r="F14" s="65">
        <v>0.446596086</v>
      </c>
      <c r="G14" s="65" t="s">
        <v>75</v>
      </c>
      <c r="H14" s="6" t="s">
        <v>70</v>
      </c>
      <c r="I14" s="65">
        <v>8.0383015153056796</v>
      </c>
      <c r="J14" s="65">
        <v>373</v>
      </c>
      <c r="K14" s="25"/>
      <c r="L14" s="8">
        <f t="shared" si="12"/>
        <v>335</v>
      </c>
      <c r="M14" s="8">
        <f t="shared" si="0"/>
        <v>100</v>
      </c>
      <c r="N14" s="8">
        <f t="shared" si="0"/>
        <v>100</v>
      </c>
      <c r="O14" s="8">
        <f t="shared" si="0"/>
        <v>134</v>
      </c>
      <c r="P14" s="8"/>
      <c r="Q14" s="8">
        <f t="shared" si="1"/>
        <v>11</v>
      </c>
      <c r="R14" s="8">
        <f t="shared" si="1"/>
        <v>7</v>
      </c>
      <c r="S14" s="8">
        <f t="shared" si="2"/>
        <v>5</v>
      </c>
      <c r="T14" s="8">
        <f t="shared" si="2"/>
        <v>30</v>
      </c>
      <c r="U14" s="8">
        <f t="shared" si="3"/>
        <v>5</v>
      </c>
      <c r="V14" s="8">
        <f t="shared" si="3"/>
        <v>40</v>
      </c>
      <c r="W14" s="8">
        <f t="shared" si="4"/>
        <v>13</v>
      </c>
      <c r="X14" s="8">
        <f t="shared" si="4"/>
        <v>80</v>
      </c>
      <c r="Y14" s="8">
        <f t="shared" si="5"/>
        <v>0</v>
      </c>
      <c r="Z14" s="8">
        <f t="shared" si="5"/>
        <v>0</v>
      </c>
      <c r="AA14" s="8">
        <f t="shared" si="6"/>
        <v>4</v>
      </c>
      <c r="AB14" s="8">
        <f t="shared" si="6"/>
        <v>9</v>
      </c>
      <c r="AC14" s="8">
        <f t="shared" si="7"/>
        <v>7</v>
      </c>
      <c r="AD14" s="5">
        <f t="shared" si="16"/>
        <v>27</v>
      </c>
      <c r="AE14" s="5">
        <f t="shared" si="17"/>
        <v>166</v>
      </c>
      <c r="AF14" s="5">
        <f t="shared" si="18"/>
        <v>1865</v>
      </c>
      <c r="AG14" s="5">
        <f t="shared" si="19"/>
        <v>33.161214794797047</v>
      </c>
      <c r="AH14" s="5">
        <f t="shared" si="20"/>
        <v>18.746800155349113</v>
      </c>
      <c r="AI14" s="5">
        <f t="shared" si="21"/>
        <v>124.33333333333333</v>
      </c>
      <c r="AJ14" s="5">
        <f t="shared" si="22"/>
        <v>621.66666666666663</v>
      </c>
      <c r="AK14" s="12">
        <f t="shared" si="13"/>
        <v>2</v>
      </c>
      <c r="AL14" s="13">
        <f t="shared" si="14"/>
        <v>1</v>
      </c>
      <c r="AM14" s="13">
        <f t="shared" si="15"/>
        <v>2</v>
      </c>
    </row>
    <row r="15" spans="1:39" x14ac:dyDescent="0.25">
      <c r="A15" s="1">
        <v>7</v>
      </c>
      <c r="B15" s="65" t="s">
        <v>80</v>
      </c>
      <c r="C15" s="65" t="s">
        <v>72</v>
      </c>
      <c r="D15" s="65" t="s">
        <v>73</v>
      </c>
      <c r="E15" s="65">
        <v>36.06618881</v>
      </c>
      <c r="F15" s="65">
        <v>-0.28749260300000001</v>
      </c>
      <c r="G15" s="65" t="s">
        <v>69</v>
      </c>
      <c r="H15" s="6" t="s">
        <v>70</v>
      </c>
      <c r="I15" s="65">
        <v>1.04145428174316</v>
      </c>
      <c r="J15" s="65">
        <v>880</v>
      </c>
      <c r="K15" s="25"/>
      <c r="L15" s="8">
        <f t="shared" si="12"/>
        <v>792</v>
      </c>
      <c r="M15" s="8">
        <f t="shared" si="0"/>
        <v>237</v>
      </c>
      <c r="N15" s="8">
        <f t="shared" si="0"/>
        <v>237</v>
      </c>
      <c r="O15" s="8">
        <f t="shared" si="0"/>
        <v>316</v>
      </c>
      <c r="P15" s="8"/>
      <c r="Q15" s="8">
        <f t="shared" si="1"/>
        <v>26</v>
      </c>
      <c r="R15" s="8">
        <f t="shared" si="1"/>
        <v>17</v>
      </c>
      <c r="S15" s="8">
        <f t="shared" si="2"/>
        <v>11</v>
      </c>
      <c r="T15" s="8">
        <f t="shared" si="2"/>
        <v>71</v>
      </c>
      <c r="U15" s="8">
        <f t="shared" si="3"/>
        <v>11</v>
      </c>
      <c r="V15" s="8">
        <f t="shared" si="3"/>
        <v>94</v>
      </c>
      <c r="W15" s="8">
        <f t="shared" si="4"/>
        <v>31</v>
      </c>
      <c r="X15" s="8">
        <f t="shared" si="4"/>
        <v>189</v>
      </c>
      <c r="Y15" s="8">
        <f t="shared" si="5"/>
        <v>0</v>
      </c>
      <c r="Z15" s="8">
        <f t="shared" si="5"/>
        <v>0</v>
      </c>
      <c r="AA15" s="8">
        <f t="shared" si="6"/>
        <v>10</v>
      </c>
      <c r="AB15" s="8">
        <f t="shared" si="6"/>
        <v>23</v>
      </c>
      <c r="AC15" s="8">
        <f t="shared" si="7"/>
        <v>17</v>
      </c>
      <c r="AD15" s="5">
        <f t="shared" si="16"/>
        <v>63</v>
      </c>
      <c r="AE15" s="5">
        <f t="shared" si="17"/>
        <v>394</v>
      </c>
      <c r="AF15" s="5">
        <f t="shared" si="18"/>
        <v>4400</v>
      </c>
      <c r="AG15" s="5">
        <f t="shared" si="19"/>
        <v>50.93512213263719</v>
      </c>
      <c r="AH15" s="5">
        <f t="shared" si="20"/>
        <v>28.794800233273325</v>
      </c>
      <c r="AI15" s="5">
        <f t="shared" si="21"/>
        <v>293.33333333333337</v>
      </c>
      <c r="AJ15" s="5">
        <f t="shared" si="22"/>
        <v>1466.6666666666667</v>
      </c>
      <c r="AK15" s="12">
        <f t="shared" si="13"/>
        <v>2</v>
      </c>
      <c r="AL15" s="13">
        <f t="shared" si="14"/>
        <v>1</v>
      </c>
      <c r="AM15" s="13">
        <f t="shared" si="15"/>
        <v>2</v>
      </c>
    </row>
    <row r="16" spans="1:39" x14ac:dyDescent="0.25">
      <c r="A16" s="1">
        <v>8</v>
      </c>
      <c r="B16" s="65" t="s">
        <v>81</v>
      </c>
      <c r="C16" s="65" t="s">
        <v>72</v>
      </c>
      <c r="D16" s="65" t="s">
        <v>73</v>
      </c>
      <c r="E16" s="65">
        <v>35.811126270000003</v>
      </c>
      <c r="F16" s="65">
        <v>0.47812042999999999</v>
      </c>
      <c r="G16" s="65" t="s">
        <v>75</v>
      </c>
      <c r="H16" s="6" t="s">
        <v>70</v>
      </c>
      <c r="I16" s="65">
        <v>7.8709365644337703</v>
      </c>
      <c r="J16" s="65">
        <v>380</v>
      </c>
      <c r="K16" s="25"/>
      <c r="L16" s="8">
        <f t="shared" si="12"/>
        <v>342</v>
      </c>
      <c r="M16" s="8">
        <f t="shared" si="0"/>
        <v>102</v>
      </c>
      <c r="N16" s="8">
        <f t="shared" si="0"/>
        <v>102</v>
      </c>
      <c r="O16" s="8">
        <f t="shared" si="0"/>
        <v>136</v>
      </c>
      <c r="P16" s="8"/>
      <c r="Q16" s="8">
        <f t="shared" si="1"/>
        <v>11</v>
      </c>
      <c r="R16" s="8">
        <f t="shared" si="1"/>
        <v>7</v>
      </c>
      <c r="S16" s="8">
        <f t="shared" si="2"/>
        <v>5</v>
      </c>
      <c r="T16" s="8">
        <f t="shared" si="2"/>
        <v>30</v>
      </c>
      <c r="U16" s="8">
        <f t="shared" si="3"/>
        <v>5</v>
      </c>
      <c r="V16" s="8">
        <f t="shared" si="3"/>
        <v>40</v>
      </c>
      <c r="W16" s="8">
        <f t="shared" si="4"/>
        <v>13</v>
      </c>
      <c r="X16" s="8">
        <f t="shared" si="4"/>
        <v>81</v>
      </c>
      <c r="Y16" s="8">
        <f t="shared" si="5"/>
        <v>0</v>
      </c>
      <c r="Z16" s="8">
        <f t="shared" si="5"/>
        <v>0</v>
      </c>
      <c r="AA16" s="8">
        <f t="shared" si="6"/>
        <v>4</v>
      </c>
      <c r="AB16" s="8">
        <f t="shared" si="6"/>
        <v>9</v>
      </c>
      <c r="AC16" s="8">
        <f t="shared" si="7"/>
        <v>7</v>
      </c>
      <c r="AD16" s="5">
        <f t="shared" si="16"/>
        <v>27</v>
      </c>
      <c r="AE16" s="5">
        <f t="shared" si="17"/>
        <v>167</v>
      </c>
      <c r="AF16" s="5">
        <f t="shared" si="18"/>
        <v>1900</v>
      </c>
      <c r="AG16" s="5">
        <f t="shared" si="19"/>
        <v>33.470932663033658</v>
      </c>
      <c r="AH16" s="5">
        <f t="shared" si="20"/>
        <v>18.921890815214912</v>
      </c>
      <c r="AI16" s="5">
        <f t="shared" si="21"/>
        <v>126.66666666666669</v>
      </c>
      <c r="AJ16" s="5">
        <f t="shared" si="22"/>
        <v>633.33333333333337</v>
      </c>
      <c r="AK16" s="12">
        <f t="shared" si="13"/>
        <v>2</v>
      </c>
      <c r="AL16" s="13">
        <f t="shared" si="14"/>
        <v>1</v>
      </c>
      <c r="AM16" s="13">
        <f t="shared" si="15"/>
        <v>2</v>
      </c>
    </row>
    <row r="17" spans="1:39" x14ac:dyDescent="0.25">
      <c r="A17" s="1">
        <v>9</v>
      </c>
      <c r="B17" s="65" t="s">
        <v>82</v>
      </c>
      <c r="C17" s="65" t="s">
        <v>72</v>
      </c>
      <c r="D17" s="65" t="s">
        <v>73</v>
      </c>
      <c r="E17" s="65">
        <v>35.790977480000002</v>
      </c>
      <c r="F17" s="65">
        <v>0.471440315</v>
      </c>
      <c r="G17" s="65" t="s">
        <v>75</v>
      </c>
      <c r="H17" s="6" t="s">
        <v>70</v>
      </c>
      <c r="I17" s="65">
        <v>6.0234938313280004</v>
      </c>
      <c r="J17" s="65">
        <v>382</v>
      </c>
      <c r="K17" s="25"/>
      <c r="L17" s="8">
        <f t="shared" si="12"/>
        <v>343</v>
      </c>
      <c r="M17" s="8">
        <f t="shared" si="0"/>
        <v>102</v>
      </c>
      <c r="N17" s="8">
        <f t="shared" si="0"/>
        <v>102</v>
      </c>
      <c r="O17" s="8">
        <f t="shared" si="0"/>
        <v>137</v>
      </c>
      <c r="P17" s="8"/>
      <c r="Q17" s="8">
        <f t="shared" si="1"/>
        <v>11</v>
      </c>
      <c r="R17" s="8">
        <f t="shared" si="1"/>
        <v>7</v>
      </c>
      <c r="S17" s="8">
        <f t="shared" si="2"/>
        <v>5</v>
      </c>
      <c r="T17" s="8">
        <f t="shared" si="2"/>
        <v>30</v>
      </c>
      <c r="U17" s="8">
        <f t="shared" si="3"/>
        <v>5</v>
      </c>
      <c r="V17" s="8">
        <f t="shared" si="3"/>
        <v>40</v>
      </c>
      <c r="W17" s="8">
        <f t="shared" si="4"/>
        <v>13</v>
      </c>
      <c r="X17" s="8">
        <f t="shared" si="4"/>
        <v>82</v>
      </c>
      <c r="Y17" s="8">
        <f t="shared" si="5"/>
        <v>0</v>
      </c>
      <c r="Z17" s="8">
        <f t="shared" si="5"/>
        <v>0</v>
      </c>
      <c r="AA17" s="8">
        <f t="shared" si="6"/>
        <v>4</v>
      </c>
      <c r="AB17" s="8">
        <f t="shared" si="6"/>
        <v>9</v>
      </c>
      <c r="AC17" s="8">
        <f t="shared" si="7"/>
        <v>7</v>
      </c>
      <c r="AD17" s="5">
        <f t="shared" si="16"/>
        <v>27</v>
      </c>
      <c r="AE17" s="5">
        <f t="shared" si="17"/>
        <v>168</v>
      </c>
      <c r="AF17" s="5">
        <f t="shared" si="18"/>
        <v>1910</v>
      </c>
      <c r="AG17" s="5">
        <f t="shared" si="19"/>
        <v>33.558898472188666</v>
      </c>
      <c r="AH17" s="5">
        <f t="shared" si="20"/>
        <v>18.971619917569484</v>
      </c>
      <c r="AI17" s="5">
        <f t="shared" si="21"/>
        <v>127.33333333333333</v>
      </c>
      <c r="AJ17" s="5">
        <f t="shared" si="22"/>
        <v>636.66666666666663</v>
      </c>
      <c r="AK17" s="12">
        <f t="shared" si="13"/>
        <v>2</v>
      </c>
      <c r="AL17" s="13">
        <f t="shared" si="14"/>
        <v>1</v>
      </c>
      <c r="AM17" s="13">
        <f t="shared" si="15"/>
        <v>2</v>
      </c>
    </row>
    <row r="18" spans="1:39" x14ac:dyDescent="0.25">
      <c r="A18" s="1">
        <v>10</v>
      </c>
      <c r="B18" s="65" t="s">
        <v>83</v>
      </c>
      <c r="C18" s="65" t="s">
        <v>72</v>
      </c>
      <c r="D18" s="65" t="s">
        <v>73</v>
      </c>
      <c r="E18" s="65">
        <v>35.784393309999999</v>
      </c>
      <c r="F18" s="65">
        <v>0.479925245</v>
      </c>
      <c r="G18" s="65" t="s">
        <v>75</v>
      </c>
      <c r="H18" s="6" t="s">
        <v>70</v>
      </c>
      <c r="I18" s="65">
        <v>4.9709875491698501</v>
      </c>
      <c r="J18" s="65">
        <v>382</v>
      </c>
      <c r="K18" s="25"/>
      <c r="L18" s="8">
        <f t="shared" si="12"/>
        <v>343</v>
      </c>
      <c r="M18" s="8">
        <f t="shared" si="0"/>
        <v>102</v>
      </c>
      <c r="N18" s="8">
        <f t="shared" si="0"/>
        <v>102</v>
      </c>
      <c r="O18" s="8">
        <f t="shared" si="0"/>
        <v>137</v>
      </c>
      <c r="P18" s="8"/>
      <c r="Q18" s="8">
        <f t="shared" si="1"/>
        <v>11</v>
      </c>
      <c r="R18" s="8">
        <f t="shared" si="1"/>
        <v>7</v>
      </c>
      <c r="S18" s="8">
        <f t="shared" si="2"/>
        <v>5</v>
      </c>
      <c r="T18" s="8">
        <f t="shared" si="2"/>
        <v>30</v>
      </c>
      <c r="U18" s="8">
        <f t="shared" si="3"/>
        <v>5</v>
      </c>
      <c r="V18" s="8">
        <f t="shared" si="3"/>
        <v>40</v>
      </c>
      <c r="W18" s="8">
        <f t="shared" si="4"/>
        <v>13</v>
      </c>
      <c r="X18" s="8">
        <f t="shared" si="4"/>
        <v>82</v>
      </c>
      <c r="Y18" s="8">
        <f t="shared" si="5"/>
        <v>0</v>
      </c>
      <c r="Z18" s="8">
        <f t="shared" si="5"/>
        <v>0</v>
      </c>
      <c r="AA18" s="8">
        <f t="shared" si="6"/>
        <v>4</v>
      </c>
      <c r="AB18" s="8">
        <f t="shared" si="6"/>
        <v>9</v>
      </c>
      <c r="AC18" s="8">
        <f t="shared" si="7"/>
        <v>7</v>
      </c>
      <c r="AD18" s="5">
        <f t="shared" si="16"/>
        <v>27</v>
      </c>
      <c r="AE18" s="5">
        <f t="shared" si="17"/>
        <v>168</v>
      </c>
      <c r="AF18" s="5">
        <f t="shared" si="18"/>
        <v>1910</v>
      </c>
      <c r="AG18" s="5">
        <f t="shared" si="19"/>
        <v>33.558898472188666</v>
      </c>
      <c r="AH18" s="5">
        <f t="shared" si="20"/>
        <v>18.971619917569484</v>
      </c>
      <c r="AI18" s="5">
        <f t="shared" si="21"/>
        <v>127.33333333333333</v>
      </c>
      <c r="AJ18" s="5">
        <f t="shared" si="22"/>
        <v>636.66666666666663</v>
      </c>
      <c r="AK18" s="12">
        <f t="shared" si="13"/>
        <v>2</v>
      </c>
      <c r="AL18" s="13">
        <f t="shared" si="14"/>
        <v>1</v>
      </c>
      <c r="AM18" s="13">
        <f t="shared" si="15"/>
        <v>2</v>
      </c>
    </row>
    <row r="19" spans="1:39" x14ac:dyDescent="0.25">
      <c r="A19" s="1">
        <v>11</v>
      </c>
      <c r="B19" s="65" t="s">
        <v>84</v>
      </c>
      <c r="C19" s="65" t="s">
        <v>72</v>
      </c>
      <c r="D19" s="65" t="s">
        <v>73</v>
      </c>
      <c r="E19" s="65">
        <v>35.8197422</v>
      </c>
      <c r="F19" s="65">
        <v>0.40886725499999999</v>
      </c>
      <c r="G19" s="65" t="s">
        <v>75</v>
      </c>
      <c r="H19" s="6" t="s">
        <v>70</v>
      </c>
      <c r="I19" s="65">
        <v>12.918065516609699</v>
      </c>
      <c r="J19" s="65">
        <v>317</v>
      </c>
      <c r="K19" s="25"/>
      <c r="L19" s="8">
        <f t="shared" si="12"/>
        <v>285</v>
      </c>
      <c r="M19" s="8">
        <f t="shared" si="0"/>
        <v>85</v>
      </c>
      <c r="N19" s="8">
        <f t="shared" si="0"/>
        <v>85</v>
      </c>
      <c r="O19" s="8">
        <f t="shared" si="0"/>
        <v>114</v>
      </c>
      <c r="P19" s="8"/>
      <c r="Q19" s="8">
        <f t="shared" si="1"/>
        <v>9</v>
      </c>
      <c r="R19" s="8">
        <f t="shared" si="1"/>
        <v>6</v>
      </c>
      <c r="S19" s="8">
        <f t="shared" si="2"/>
        <v>4</v>
      </c>
      <c r="T19" s="8">
        <f t="shared" si="2"/>
        <v>25</v>
      </c>
      <c r="U19" s="8">
        <f t="shared" si="3"/>
        <v>4</v>
      </c>
      <c r="V19" s="8">
        <f t="shared" si="3"/>
        <v>34</v>
      </c>
      <c r="W19" s="8">
        <f t="shared" si="4"/>
        <v>11</v>
      </c>
      <c r="X19" s="8">
        <f t="shared" si="4"/>
        <v>68</v>
      </c>
      <c r="Y19" s="8">
        <f t="shared" si="5"/>
        <v>0</v>
      </c>
      <c r="Z19" s="8">
        <f t="shared" si="5"/>
        <v>0</v>
      </c>
      <c r="AA19" s="8">
        <f t="shared" si="6"/>
        <v>3</v>
      </c>
      <c r="AB19" s="8">
        <f t="shared" si="6"/>
        <v>8</v>
      </c>
      <c r="AC19" s="8">
        <f t="shared" si="7"/>
        <v>6</v>
      </c>
      <c r="AD19" s="5">
        <f t="shared" si="16"/>
        <v>22</v>
      </c>
      <c r="AE19" s="5">
        <f t="shared" si="17"/>
        <v>141</v>
      </c>
      <c r="AF19" s="5">
        <f t="shared" si="18"/>
        <v>1585</v>
      </c>
      <c r="AG19" s="5">
        <f t="shared" si="19"/>
        <v>30.570718560958515</v>
      </c>
      <c r="AH19" s="5">
        <f t="shared" si="20"/>
        <v>17.282332840159711</v>
      </c>
      <c r="AI19" s="5">
        <f t="shared" si="21"/>
        <v>105.66666666666669</v>
      </c>
      <c r="AJ19" s="5">
        <f t="shared" si="22"/>
        <v>528.33333333333337</v>
      </c>
      <c r="AK19" s="12">
        <f t="shared" si="13"/>
        <v>2</v>
      </c>
      <c r="AL19" s="13">
        <f t="shared" si="14"/>
        <v>1</v>
      </c>
      <c r="AM19" s="13">
        <f t="shared" si="15"/>
        <v>2</v>
      </c>
    </row>
    <row r="20" spans="1:39" x14ac:dyDescent="0.25">
      <c r="A20" s="1">
        <v>12</v>
      </c>
      <c r="B20" s="65" t="s">
        <v>85</v>
      </c>
      <c r="C20" s="65" t="s">
        <v>72</v>
      </c>
      <c r="D20" s="65" t="s">
        <v>73</v>
      </c>
      <c r="E20" s="65">
        <v>35.810817720000003</v>
      </c>
      <c r="F20" s="65">
        <v>0.49371756100000003</v>
      </c>
      <c r="G20" s="65" t="s">
        <v>75</v>
      </c>
      <c r="H20" s="6" t="s">
        <v>70</v>
      </c>
      <c r="I20" s="65">
        <v>7.5886217230970399</v>
      </c>
      <c r="J20" s="65">
        <v>372</v>
      </c>
      <c r="K20" s="25"/>
      <c r="L20" s="8">
        <f t="shared" si="12"/>
        <v>334</v>
      </c>
      <c r="M20" s="8">
        <f t="shared" si="0"/>
        <v>100</v>
      </c>
      <c r="N20" s="8">
        <f t="shared" si="0"/>
        <v>100</v>
      </c>
      <c r="O20" s="8">
        <f t="shared" si="0"/>
        <v>133</v>
      </c>
      <c r="P20" s="8"/>
      <c r="Q20" s="8">
        <f t="shared" si="1"/>
        <v>11</v>
      </c>
      <c r="R20" s="8">
        <f t="shared" si="1"/>
        <v>7</v>
      </c>
      <c r="S20" s="8">
        <f t="shared" si="2"/>
        <v>5</v>
      </c>
      <c r="T20" s="8">
        <f t="shared" si="2"/>
        <v>30</v>
      </c>
      <c r="U20" s="8">
        <f t="shared" si="3"/>
        <v>5</v>
      </c>
      <c r="V20" s="8">
        <f t="shared" si="3"/>
        <v>40</v>
      </c>
      <c r="W20" s="8">
        <f t="shared" si="4"/>
        <v>13</v>
      </c>
      <c r="X20" s="8">
        <f t="shared" si="4"/>
        <v>79</v>
      </c>
      <c r="Y20" s="8">
        <f t="shared" si="5"/>
        <v>0</v>
      </c>
      <c r="Z20" s="8">
        <f t="shared" si="5"/>
        <v>0</v>
      </c>
      <c r="AA20" s="8">
        <f t="shared" si="6"/>
        <v>4</v>
      </c>
      <c r="AB20" s="8">
        <f t="shared" si="6"/>
        <v>9</v>
      </c>
      <c r="AC20" s="8">
        <f t="shared" si="7"/>
        <v>7</v>
      </c>
      <c r="AD20" s="5">
        <f t="shared" si="16"/>
        <v>27</v>
      </c>
      <c r="AE20" s="5">
        <f t="shared" si="17"/>
        <v>165</v>
      </c>
      <c r="AF20" s="5">
        <f t="shared" si="18"/>
        <v>1860</v>
      </c>
      <c r="AG20" s="5">
        <f t="shared" si="19"/>
        <v>33.116732930650031</v>
      </c>
      <c r="AH20" s="5">
        <f t="shared" si="20"/>
        <v>18.721653530810123</v>
      </c>
      <c r="AI20" s="5">
        <f t="shared" si="21"/>
        <v>124</v>
      </c>
      <c r="AJ20" s="5">
        <f t="shared" si="22"/>
        <v>620</v>
      </c>
      <c r="AK20" s="12">
        <f t="shared" si="13"/>
        <v>2</v>
      </c>
      <c r="AL20" s="13">
        <f t="shared" si="14"/>
        <v>1</v>
      </c>
      <c r="AM20" s="13">
        <f t="shared" si="15"/>
        <v>2</v>
      </c>
    </row>
    <row r="21" spans="1:39" x14ac:dyDescent="0.25">
      <c r="A21" s="1">
        <v>13</v>
      </c>
      <c r="B21" s="65" t="s">
        <v>86</v>
      </c>
      <c r="C21" s="65" t="s">
        <v>72</v>
      </c>
      <c r="D21" s="65" t="s">
        <v>73</v>
      </c>
      <c r="E21" s="65">
        <v>35.772579190000002</v>
      </c>
      <c r="F21" s="65">
        <v>0.52972197499999996</v>
      </c>
      <c r="G21" s="65" t="s">
        <v>75</v>
      </c>
      <c r="H21" s="6" t="s">
        <v>70</v>
      </c>
      <c r="I21" s="65">
        <v>5.0135864127840302</v>
      </c>
      <c r="J21" s="65">
        <v>367</v>
      </c>
      <c r="K21" s="25"/>
      <c r="L21" s="8">
        <f t="shared" si="12"/>
        <v>330</v>
      </c>
      <c r="M21" s="8">
        <f t="shared" si="0"/>
        <v>99</v>
      </c>
      <c r="N21" s="8">
        <f t="shared" si="0"/>
        <v>99</v>
      </c>
      <c r="O21" s="8">
        <f t="shared" si="0"/>
        <v>132</v>
      </c>
      <c r="P21" s="8"/>
      <c r="Q21" s="8">
        <f t="shared" si="1"/>
        <v>11</v>
      </c>
      <c r="R21" s="8">
        <f t="shared" si="1"/>
        <v>7</v>
      </c>
      <c r="S21" s="8">
        <f t="shared" si="2"/>
        <v>4</v>
      </c>
      <c r="T21" s="8">
        <f t="shared" si="2"/>
        <v>29</v>
      </c>
      <c r="U21" s="8">
        <f t="shared" si="3"/>
        <v>4</v>
      </c>
      <c r="V21" s="8">
        <f t="shared" si="3"/>
        <v>39</v>
      </c>
      <c r="W21" s="8">
        <f t="shared" si="4"/>
        <v>13</v>
      </c>
      <c r="X21" s="8">
        <f t="shared" si="4"/>
        <v>79</v>
      </c>
      <c r="Y21" s="8">
        <f t="shared" si="5"/>
        <v>0</v>
      </c>
      <c r="Z21" s="8">
        <f t="shared" si="5"/>
        <v>0</v>
      </c>
      <c r="AA21" s="8">
        <f t="shared" si="6"/>
        <v>4</v>
      </c>
      <c r="AB21" s="8">
        <f t="shared" si="6"/>
        <v>9</v>
      </c>
      <c r="AC21" s="8">
        <f t="shared" si="7"/>
        <v>7</v>
      </c>
      <c r="AD21" s="5">
        <f t="shared" si="16"/>
        <v>25</v>
      </c>
      <c r="AE21" s="5">
        <f t="shared" si="17"/>
        <v>163</v>
      </c>
      <c r="AF21" s="5">
        <f t="shared" si="18"/>
        <v>1835</v>
      </c>
      <c r="AG21" s="5">
        <f t="shared" si="19"/>
        <v>32.893421328081189</v>
      </c>
      <c r="AH21" s="5">
        <f t="shared" si="20"/>
        <v>18.595410327367961</v>
      </c>
      <c r="AI21" s="5">
        <f t="shared" si="21"/>
        <v>122.33333333333331</v>
      </c>
      <c r="AJ21" s="5">
        <f t="shared" si="22"/>
        <v>611.66666666666652</v>
      </c>
      <c r="AK21" s="12">
        <f t="shared" si="13"/>
        <v>2</v>
      </c>
      <c r="AL21" s="13">
        <f t="shared" si="14"/>
        <v>1</v>
      </c>
      <c r="AM21" s="13">
        <f t="shared" si="15"/>
        <v>2</v>
      </c>
    </row>
    <row r="22" spans="1:39" x14ac:dyDescent="0.25">
      <c r="A22" s="1">
        <v>14</v>
      </c>
      <c r="B22" s="65" t="s">
        <v>87</v>
      </c>
      <c r="C22" s="65" t="s">
        <v>72</v>
      </c>
      <c r="D22" s="65" t="s">
        <v>73</v>
      </c>
      <c r="E22" s="65">
        <v>35.779525759999999</v>
      </c>
      <c r="F22" s="65">
        <v>0.44176697700000001</v>
      </c>
      <c r="G22" s="65" t="s">
        <v>75</v>
      </c>
      <c r="H22" s="6" t="s">
        <v>70</v>
      </c>
      <c r="I22" s="65">
        <v>7.2749961354868899</v>
      </c>
      <c r="J22" s="65">
        <v>380</v>
      </c>
      <c r="K22" s="25"/>
      <c r="L22" s="8">
        <f t="shared" si="12"/>
        <v>342</v>
      </c>
      <c r="M22" s="8">
        <f t="shared" si="0"/>
        <v>102</v>
      </c>
      <c r="N22" s="8">
        <f t="shared" si="0"/>
        <v>102</v>
      </c>
      <c r="O22" s="8">
        <f t="shared" si="0"/>
        <v>136</v>
      </c>
      <c r="P22" s="8"/>
      <c r="Q22" s="8">
        <f t="shared" si="1"/>
        <v>11</v>
      </c>
      <c r="R22" s="8">
        <f t="shared" si="1"/>
        <v>7</v>
      </c>
      <c r="S22" s="8">
        <f t="shared" si="2"/>
        <v>5</v>
      </c>
      <c r="T22" s="8">
        <f t="shared" si="2"/>
        <v>30</v>
      </c>
      <c r="U22" s="8">
        <f t="shared" si="3"/>
        <v>5</v>
      </c>
      <c r="V22" s="8">
        <f t="shared" si="3"/>
        <v>40</v>
      </c>
      <c r="W22" s="8">
        <f t="shared" si="4"/>
        <v>13</v>
      </c>
      <c r="X22" s="8">
        <f t="shared" si="4"/>
        <v>81</v>
      </c>
      <c r="Y22" s="8">
        <f t="shared" si="5"/>
        <v>0</v>
      </c>
      <c r="Z22" s="8">
        <f t="shared" si="5"/>
        <v>0</v>
      </c>
      <c r="AA22" s="8">
        <f t="shared" si="6"/>
        <v>4</v>
      </c>
      <c r="AB22" s="8">
        <f t="shared" si="6"/>
        <v>9</v>
      </c>
      <c r="AC22" s="8">
        <f t="shared" si="7"/>
        <v>7</v>
      </c>
      <c r="AD22" s="5">
        <f t="shared" si="16"/>
        <v>27</v>
      </c>
      <c r="AE22" s="5">
        <f t="shared" si="17"/>
        <v>167</v>
      </c>
      <c r="AF22" s="5">
        <f t="shared" si="18"/>
        <v>1900</v>
      </c>
      <c r="AG22" s="5">
        <f t="shared" si="19"/>
        <v>33.470932663033658</v>
      </c>
      <c r="AH22" s="5">
        <f t="shared" si="20"/>
        <v>18.921890815214912</v>
      </c>
      <c r="AI22" s="5">
        <f t="shared" si="21"/>
        <v>126.66666666666669</v>
      </c>
      <c r="AJ22" s="5">
        <f t="shared" si="22"/>
        <v>633.33333333333337</v>
      </c>
      <c r="AK22" s="12">
        <f t="shared" si="13"/>
        <v>2</v>
      </c>
      <c r="AL22" s="13">
        <f t="shared" si="14"/>
        <v>1</v>
      </c>
      <c r="AM22" s="13">
        <f t="shared" si="15"/>
        <v>2</v>
      </c>
    </row>
    <row r="23" spans="1:39" x14ac:dyDescent="0.25">
      <c r="A23" s="1">
        <v>15</v>
      </c>
      <c r="B23" s="65" t="s">
        <v>88</v>
      </c>
      <c r="C23" s="65" t="s">
        <v>72</v>
      </c>
      <c r="D23" s="65" t="s">
        <v>73</v>
      </c>
      <c r="E23" s="65">
        <v>35.743654479999996</v>
      </c>
      <c r="F23" s="65">
        <v>0.48197160999999999</v>
      </c>
      <c r="G23" s="65"/>
      <c r="H23" s="6" t="s">
        <v>70</v>
      </c>
      <c r="I23" s="65">
        <v>1.5518954545199399</v>
      </c>
      <c r="J23" s="65">
        <v>399</v>
      </c>
      <c r="K23" s="25"/>
      <c r="L23" s="8">
        <f t="shared" si="12"/>
        <v>359</v>
      </c>
      <c r="M23" s="8">
        <f t="shared" si="0"/>
        <v>107</v>
      </c>
      <c r="N23" s="8">
        <f t="shared" si="0"/>
        <v>107</v>
      </c>
      <c r="O23" s="8">
        <f t="shared" si="0"/>
        <v>143</v>
      </c>
      <c r="P23" s="8"/>
      <c r="Q23" s="8">
        <f t="shared" si="1"/>
        <v>11</v>
      </c>
      <c r="R23" s="8">
        <f t="shared" si="1"/>
        <v>7</v>
      </c>
      <c r="S23" s="8">
        <f t="shared" si="2"/>
        <v>5</v>
      </c>
      <c r="T23" s="8">
        <f t="shared" si="2"/>
        <v>32</v>
      </c>
      <c r="U23" s="8">
        <f t="shared" si="3"/>
        <v>5</v>
      </c>
      <c r="V23" s="8">
        <f t="shared" si="3"/>
        <v>42</v>
      </c>
      <c r="W23" s="8">
        <f t="shared" si="4"/>
        <v>14</v>
      </c>
      <c r="X23" s="8">
        <f t="shared" si="4"/>
        <v>85</v>
      </c>
      <c r="Y23" s="8">
        <f t="shared" si="5"/>
        <v>0</v>
      </c>
      <c r="Z23" s="8">
        <f t="shared" si="5"/>
        <v>0</v>
      </c>
      <c r="AA23" s="8">
        <f t="shared" si="6"/>
        <v>4</v>
      </c>
      <c r="AB23" s="8">
        <f t="shared" si="6"/>
        <v>9</v>
      </c>
      <c r="AC23" s="8">
        <f t="shared" si="7"/>
        <v>7</v>
      </c>
      <c r="AD23" s="5">
        <f t="shared" si="16"/>
        <v>28</v>
      </c>
      <c r="AE23" s="5">
        <f t="shared" si="17"/>
        <v>175</v>
      </c>
      <c r="AF23" s="5">
        <f t="shared" si="18"/>
        <v>1995</v>
      </c>
      <c r="AG23" s="5">
        <f t="shared" si="19"/>
        <v>34.297499908885491</v>
      </c>
      <c r="AH23" s="5">
        <f t="shared" si="20"/>
        <v>19.389168358237033</v>
      </c>
      <c r="AI23" s="5">
        <f t="shared" si="21"/>
        <v>133.00000000000003</v>
      </c>
      <c r="AJ23" s="5">
        <f t="shared" si="22"/>
        <v>665.00000000000011</v>
      </c>
      <c r="AK23" s="12">
        <f t="shared" si="13"/>
        <v>2</v>
      </c>
      <c r="AL23" s="13">
        <f t="shared" si="14"/>
        <v>1</v>
      </c>
      <c r="AM23" s="13">
        <f t="shared" si="15"/>
        <v>2</v>
      </c>
    </row>
    <row r="24" spans="1:39" x14ac:dyDescent="0.25">
      <c r="A24" s="1">
        <v>16</v>
      </c>
      <c r="B24" s="65" t="s">
        <v>89</v>
      </c>
      <c r="C24" s="65" t="s">
        <v>72</v>
      </c>
      <c r="D24" s="65" t="s">
        <v>73</v>
      </c>
      <c r="E24" s="65">
        <v>35.762844090000002</v>
      </c>
      <c r="F24" s="65">
        <v>0.46799549499999998</v>
      </c>
      <c r="G24" s="65" t="s">
        <v>75</v>
      </c>
      <c r="H24" s="6" t="s">
        <v>70</v>
      </c>
      <c r="I24" s="65">
        <v>3.8261757854270502</v>
      </c>
      <c r="J24" s="65">
        <v>413</v>
      </c>
      <c r="K24" s="25"/>
      <c r="L24" s="8">
        <f t="shared" si="12"/>
        <v>371</v>
      </c>
      <c r="M24" s="8">
        <f t="shared" si="0"/>
        <v>111</v>
      </c>
      <c r="N24" s="8">
        <f t="shared" si="0"/>
        <v>111</v>
      </c>
      <c r="O24" s="8">
        <f t="shared" si="0"/>
        <v>148</v>
      </c>
      <c r="P24" s="8"/>
      <c r="Q24" s="8">
        <f t="shared" si="1"/>
        <v>12</v>
      </c>
      <c r="R24" s="8">
        <f t="shared" si="1"/>
        <v>8</v>
      </c>
      <c r="S24" s="8">
        <f t="shared" si="2"/>
        <v>5</v>
      </c>
      <c r="T24" s="8">
        <f t="shared" si="2"/>
        <v>33</v>
      </c>
      <c r="U24" s="8">
        <f t="shared" si="3"/>
        <v>5</v>
      </c>
      <c r="V24" s="8">
        <f t="shared" si="3"/>
        <v>44</v>
      </c>
      <c r="W24" s="8">
        <f t="shared" si="4"/>
        <v>14</v>
      </c>
      <c r="X24" s="8">
        <f t="shared" si="4"/>
        <v>88</v>
      </c>
      <c r="Y24" s="8">
        <f t="shared" si="5"/>
        <v>0</v>
      </c>
      <c r="Z24" s="8">
        <f t="shared" si="5"/>
        <v>0</v>
      </c>
      <c r="AA24" s="8">
        <f t="shared" si="6"/>
        <v>4</v>
      </c>
      <c r="AB24" s="8">
        <f t="shared" si="6"/>
        <v>10</v>
      </c>
      <c r="AC24" s="8">
        <f t="shared" si="7"/>
        <v>8</v>
      </c>
      <c r="AD24" s="5">
        <f t="shared" si="16"/>
        <v>28</v>
      </c>
      <c r="AE24" s="5">
        <f t="shared" si="17"/>
        <v>183</v>
      </c>
      <c r="AF24" s="5">
        <f t="shared" si="18"/>
        <v>2065</v>
      </c>
      <c r="AG24" s="5">
        <f t="shared" si="19"/>
        <v>34.894022888359167</v>
      </c>
      <c r="AH24" s="5">
        <f t="shared" si="20"/>
        <v>19.726396567561292</v>
      </c>
      <c r="AI24" s="5">
        <f t="shared" si="21"/>
        <v>137.66666666666669</v>
      </c>
      <c r="AJ24" s="5">
        <f t="shared" si="22"/>
        <v>688.33333333333337</v>
      </c>
      <c r="AK24" s="12">
        <f t="shared" si="13"/>
        <v>2</v>
      </c>
      <c r="AL24" s="13">
        <f t="shared" si="14"/>
        <v>1</v>
      </c>
      <c r="AM24" s="13">
        <f t="shared" si="15"/>
        <v>2</v>
      </c>
    </row>
    <row r="25" spans="1:39" x14ac:dyDescent="0.25">
      <c r="A25" s="1">
        <v>17</v>
      </c>
      <c r="B25" s="65" t="s">
        <v>90</v>
      </c>
      <c r="C25" s="65" t="s">
        <v>72</v>
      </c>
      <c r="D25" s="65" t="s">
        <v>73</v>
      </c>
      <c r="E25" s="65">
        <v>35.720539090000003</v>
      </c>
      <c r="F25" s="65">
        <v>0.44985419500000001</v>
      </c>
      <c r="G25" s="65"/>
      <c r="H25" s="6" t="s">
        <v>70</v>
      </c>
      <c r="I25" s="65">
        <v>5.6746374062091096</v>
      </c>
      <c r="J25" s="65">
        <v>427</v>
      </c>
      <c r="K25" s="25"/>
      <c r="L25" s="8">
        <f t="shared" si="12"/>
        <v>384</v>
      </c>
      <c r="M25" s="8">
        <f t="shared" si="0"/>
        <v>115</v>
      </c>
      <c r="N25" s="8">
        <f t="shared" si="0"/>
        <v>115</v>
      </c>
      <c r="O25" s="8">
        <f t="shared" si="0"/>
        <v>153</v>
      </c>
      <c r="P25" s="8"/>
      <c r="Q25" s="8">
        <f t="shared" si="1"/>
        <v>12</v>
      </c>
      <c r="R25" s="8">
        <f t="shared" si="1"/>
        <v>8</v>
      </c>
      <c r="S25" s="8">
        <f t="shared" si="2"/>
        <v>5</v>
      </c>
      <c r="T25" s="8">
        <f t="shared" si="2"/>
        <v>34</v>
      </c>
      <c r="U25" s="8">
        <f t="shared" si="3"/>
        <v>5</v>
      </c>
      <c r="V25" s="8">
        <f t="shared" si="3"/>
        <v>46</v>
      </c>
      <c r="W25" s="8">
        <f t="shared" si="4"/>
        <v>15</v>
      </c>
      <c r="X25" s="8">
        <f t="shared" si="4"/>
        <v>91</v>
      </c>
      <c r="Y25" s="8">
        <f t="shared" si="5"/>
        <v>0</v>
      </c>
      <c r="Z25" s="8">
        <f t="shared" si="5"/>
        <v>0</v>
      </c>
      <c r="AA25" s="8">
        <f t="shared" si="6"/>
        <v>4</v>
      </c>
      <c r="AB25" s="8">
        <f t="shared" si="6"/>
        <v>10</v>
      </c>
      <c r="AC25" s="8">
        <f t="shared" si="7"/>
        <v>8</v>
      </c>
      <c r="AD25" s="5">
        <f t="shared" si="16"/>
        <v>29</v>
      </c>
      <c r="AE25" s="5">
        <f t="shared" si="17"/>
        <v>189</v>
      </c>
      <c r="AF25" s="5">
        <f t="shared" si="18"/>
        <v>2135</v>
      </c>
      <c r="AG25" s="5">
        <f t="shared" si="19"/>
        <v>35.480518128497877</v>
      </c>
      <c r="AH25" s="5">
        <f t="shared" si="20"/>
        <v>20.057955864377792</v>
      </c>
      <c r="AI25" s="5">
        <f t="shared" si="21"/>
        <v>142.33333333333331</v>
      </c>
      <c r="AJ25" s="5">
        <f t="shared" si="22"/>
        <v>711.66666666666652</v>
      </c>
      <c r="AK25" s="12">
        <f t="shared" si="13"/>
        <v>2</v>
      </c>
      <c r="AL25" s="13">
        <f t="shared" si="14"/>
        <v>1</v>
      </c>
      <c r="AM25" s="13">
        <f t="shared" si="15"/>
        <v>2</v>
      </c>
    </row>
    <row r="26" spans="1:39" x14ac:dyDescent="0.25">
      <c r="A26" s="1">
        <v>18</v>
      </c>
      <c r="B26" s="65" t="s">
        <v>91</v>
      </c>
      <c r="C26" s="65" t="s">
        <v>72</v>
      </c>
      <c r="D26" s="65" t="s">
        <v>73</v>
      </c>
      <c r="E26" s="65">
        <v>35.764995570000004</v>
      </c>
      <c r="F26" s="65">
        <v>0.44485461700000001</v>
      </c>
      <c r="G26" s="65" t="s">
        <v>75</v>
      </c>
      <c r="H26" s="6" t="s">
        <v>70</v>
      </c>
      <c r="I26" s="65">
        <v>6.1866620835836796</v>
      </c>
      <c r="J26" s="65">
        <v>404</v>
      </c>
      <c r="K26" s="25"/>
      <c r="L26" s="8">
        <f t="shared" si="12"/>
        <v>363</v>
      </c>
      <c r="M26" s="8">
        <f t="shared" si="0"/>
        <v>108</v>
      </c>
      <c r="N26" s="8">
        <f t="shared" si="0"/>
        <v>108</v>
      </c>
      <c r="O26" s="8">
        <f t="shared" si="0"/>
        <v>145</v>
      </c>
      <c r="P26" s="8"/>
      <c r="Q26" s="8">
        <f t="shared" si="1"/>
        <v>12</v>
      </c>
      <c r="R26" s="8">
        <f t="shared" si="1"/>
        <v>8</v>
      </c>
      <c r="S26" s="8">
        <f t="shared" si="2"/>
        <v>5</v>
      </c>
      <c r="T26" s="8">
        <f t="shared" si="2"/>
        <v>32</v>
      </c>
      <c r="U26" s="8">
        <f t="shared" si="3"/>
        <v>5</v>
      </c>
      <c r="V26" s="8">
        <f t="shared" si="3"/>
        <v>43</v>
      </c>
      <c r="W26" s="8">
        <f t="shared" si="4"/>
        <v>14</v>
      </c>
      <c r="X26" s="8">
        <f t="shared" si="4"/>
        <v>87</v>
      </c>
      <c r="Y26" s="8">
        <f t="shared" si="5"/>
        <v>0</v>
      </c>
      <c r="Z26" s="8">
        <f t="shared" si="5"/>
        <v>0</v>
      </c>
      <c r="AA26" s="8">
        <f t="shared" si="6"/>
        <v>4</v>
      </c>
      <c r="AB26" s="8">
        <f t="shared" si="6"/>
        <v>10</v>
      </c>
      <c r="AC26" s="8">
        <f t="shared" si="7"/>
        <v>8</v>
      </c>
      <c r="AD26" s="5">
        <f t="shared" si="16"/>
        <v>28</v>
      </c>
      <c r="AE26" s="5">
        <f t="shared" si="17"/>
        <v>180</v>
      </c>
      <c r="AF26" s="5">
        <f t="shared" si="18"/>
        <v>2020</v>
      </c>
      <c r="AG26" s="5">
        <f t="shared" si="19"/>
        <v>34.511727475357326</v>
      </c>
      <c r="AH26" s="5">
        <f t="shared" si="20"/>
        <v>19.510276146394549</v>
      </c>
      <c r="AI26" s="5">
        <f t="shared" si="21"/>
        <v>134.66666666666669</v>
      </c>
      <c r="AJ26" s="5">
        <f t="shared" si="22"/>
        <v>673.33333333333337</v>
      </c>
      <c r="AK26" s="12">
        <f t="shared" si="13"/>
        <v>2</v>
      </c>
      <c r="AL26" s="13">
        <f t="shared" si="14"/>
        <v>1</v>
      </c>
      <c r="AM26" s="13">
        <f t="shared" si="15"/>
        <v>2</v>
      </c>
    </row>
    <row r="27" spans="1:39" x14ac:dyDescent="0.25">
      <c r="A27" s="1">
        <v>19</v>
      </c>
      <c r="B27" s="65" t="s">
        <v>92</v>
      </c>
      <c r="C27" s="65" t="s">
        <v>72</v>
      </c>
      <c r="D27" s="65" t="s">
        <v>73</v>
      </c>
      <c r="E27" s="65">
        <v>35.742019650000003</v>
      </c>
      <c r="F27" s="65">
        <v>0.45970261099999998</v>
      </c>
      <c r="G27" s="65" t="s">
        <v>75</v>
      </c>
      <c r="H27" s="6" t="s">
        <v>70</v>
      </c>
      <c r="I27" s="65">
        <v>4.0194446408617699</v>
      </c>
      <c r="J27" s="65">
        <v>412</v>
      </c>
      <c r="K27" s="25"/>
      <c r="L27" s="8">
        <f t="shared" si="12"/>
        <v>370</v>
      </c>
      <c r="M27" s="8">
        <f t="shared" si="0"/>
        <v>111</v>
      </c>
      <c r="N27" s="8">
        <f t="shared" si="0"/>
        <v>111</v>
      </c>
      <c r="O27" s="8">
        <f t="shared" si="0"/>
        <v>148</v>
      </c>
      <c r="P27" s="8"/>
      <c r="Q27" s="8">
        <f t="shared" si="1"/>
        <v>12</v>
      </c>
      <c r="R27" s="8">
        <f t="shared" si="1"/>
        <v>8</v>
      </c>
      <c r="S27" s="8">
        <f t="shared" si="2"/>
        <v>5</v>
      </c>
      <c r="T27" s="8">
        <f t="shared" si="2"/>
        <v>33</v>
      </c>
      <c r="U27" s="8">
        <f t="shared" si="3"/>
        <v>5</v>
      </c>
      <c r="V27" s="8">
        <f t="shared" si="3"/>
        <v>44</v>
      </c>
      <c r="W27" s="8">
        <f t="shared" si="4"/>
        <v>14</v>
      </c>
      <c r="X27" s="8">
        <f t="shared" si="4"/>
        <v>88</v>
      </c>
      <c r="Y27" s="8">
        <f t="shared" si="5"/>
        <v>0</v>
      </c>
      <c r="Z27" s="8">
        <f t="shared" si="5"/>
        <v>0</v>
      </c>
      <c r="AA27" s="8">
        <f t="shared" si="6"/>
        <v>4</v>
      </c>
      <c r="AB27" s="8">
        <f t="shared" si="6"/>
        <v>10</v>
      </c>
      <c r="AC27" s="8">
        <f t="shared" si="7"/>
        <v>8</v>
      </c>
      <c r="AD27" s="5">
        <f t="shared" si="16"/>
        <v>28</v>
      </c>
      <c r="AE27" s="5">
        <f t="shared" si="17"/>
        <v>183</v>
      </c>
      <c r="AF27" s="5">
        <f t="shared" si="18"/>
        <v>2060</v>
      </c>
      <c r="AG27" s="5">
        <f t="shared" si="19"/>
        <v>34.851752705806156</v>
      </c>
      <c r="AH27" s="5">
        <f t="shared" si="20"/>
        <v>19.702500257677737</v>
      </c>
      <c r="AI27" s="5">
        <f t="shared" si="21"/>
        <v>137.33333333333334</v>
      </c>
      <c r="AJ27" s="5">
        <f t="shared" si="22"/>
        <v>686.66666666666663</v>
      </c>
      <c r="AK27" s="12">
        <f t="shared" si="13"/>
        <v>2</v>
      </c>
      <c r="AL27" s="13">
        <f t="shared" si="14"/>
        <v>1</v>
      </c>
      <c r="AM27" s="13">
        <f t="shared" si="15"/>
        <v>2</v>
      </c>
    </row>
    <row r="28" spans="1:39" x14ac:dyDescent="0.25">
      <c r="A28" s="1">
        <v>20</v>
      </c>
      <c r="B28" s="65" t="s">
        <v>93</v>
      </c>
      <c r="C28" s="65" t="s">
        <v>72</v>
      </c>
      <c r="D28" s="65" t="s">
        <v>73</v>
      </c>
      <c r="E28" s="65">
        <v>35.75364304</v>
      </c>
      <c r="F28" s="65">
        <v>0.48681393299999998</v>
      </c>
      <c r="G28" s="65" t="s">
        <v>75</v>
      </c>
      <c r="H28" s="6" t="s">
        <v>70</v>
      </c>
      <c r="I28" s="65">
        <v>1.5845699302309699</v>
      </c>
      <c r="J28" s="65">
        <v>405</v>
      </c>
      <c r="K28" s="25"/>
      <c r="L28" s="8">
        <f t="shared" si="12"/>
        <v>364</v>
      </c>
      <c r="M28" s="8">
        <f t="shared" si="0"/>
        <v>109</v>
      </c>
      <c r="N28" s="8">
        <f t="shared" si="0"/>
        <v>109</v>
      </c>
      <c r="O28" s="8">
        <f t="shared" si="0"/>
        <v>145</v>
      </c>
      <c r="P28" s="8"/>
      <c r="Q28" s="8">
        <f t="shared" si="1"/>
        <v>12</v>
      </c>
      <c r="R28" s="8">
        <f t="shared" si="1"/>
        <v>8</v>
      </c>
      <c r="S28" s="8">
        <f t="shared" si="2"/>
        <v>5</v>
      </c>
      <c r="T28" s="8">
        <f t="shared" si="2"/>
        <v>32</v>
      </c>
      <c r="U28" s="8">
        <f t="shared" si="3"/>
        <v>5</v>
      </c>
      <c r="V28" s="8">
        <f t="shared" si="3"/>
        <v>43</v>
      </c>
      <c r="W28" s="8">
        <f t="shared" si="4"/>
        <v>14</v>
      </c>
      <c r="X28" s="8">
        <f t="shared" si="4"/>
        <v>87</v>
      </c>
      <c r="Y28" s="8">
        <f t="shared" si="5"/>
        <v>0</v>
      </c>
      <c r="Z28" s="8">
        <f t="shared" si="5"/>
        <v>0</v>
      </c>
      <c r="AA28" s="8">
        <f t="shared" si="6"/>
        <v>4</v>
      </c>
      <c r="AB28" s="8">
        <f t="shared" si="6"/>
        <v>10</v>
      </c>
      <c r="AC28" s="8">
        <f t="shared" si="7"/>
        <v>8</v>
      </c>
      <c r="AD28" s="5">
        <f t="shared" si="16"/>
        <v>28</v>
      </c>
      <c r="AE28" s="5">
        <f t="shared" si="17"/>
        <v>180</v>
      </c>
      <c r="AF28" s="5">
        <f t="shared" si="18"/>
        <v>2025</v>
      </c>
      <c r="AG28" s="5">
        <f t="shared" si="19"/>
        <v>34.554413610999106</v>
      </c>
      <c r="AH28" s="5">
        <f t="shared" si="20"/>
        <v>19.534407604160268</v>
      </c>
      <c r="AI28" s="5">
        <f t="shared" si="21"/>
        <v>135</v>
      </c>
      <c r="AJ28" s="5">
        <f t="shared" si="22"/>
        <v>675</v>
      </c>
      <c r="AK28" s="12">
        <f t="shared" si="13"/>
        <v>2</v>
      </c>
      <c r="AL28" s="13">
        <f t="shared" si="14"/>
        <v>1</v>
      </c>
      <c r="AM28" s="13">
        <f t="shared" si="15"/>
        <v>2</v>
      </c>
    </row>
    <row r="29" spans="1:39" x14ac:dyDescent="0.25">
      <c r="A29" s="1">
        <v>21</v>
      </c>
      <c r="B29" s="65" t="s">
        <v>94</v>
      </c>
      <c r="C29" s="65" t="s">
        <v>72</v>
      </c>
      <c r="D29" s="65" t="s">
        <v>73</v>
      </c>
      <c r="E29" s="65">
        <v>35.781682969999999</v>
      </c>
      <c r="F29" s="65">
        <v>0.45232713200000002</v>
      </c>
      <c r="G29" s="65" t="s">
        <v>75</v>
      </c>
      <c r="H29" s="6" t="s">
        <v>70</v>
      </c>
      <c r="I29" s="65">
        <v>6.4996929193114701</v>
      </c>
      <c r="J29" s="65">
        <v>382</v>
      </c>
      <c r="K29" s="25"/>
      <c r="L29" s="8">
        <f t="shared" si="12"/>
        <v>343</v>
      </c>
      <c r="M29" s="8">
        <f t="shared" ref="M29:O92" si="23">IF(ISBLANK($J29),"",IF(ISNUMBER($J29),ROUNDDOWN(($L29*(M$8/100)),0),""))</f>
        <v>102</v>
      </c>
      <c r="N29" s="8">
        <f t="shared" si="23"/>
        <v>102</v>
      </c>
      <c r="O29" s="8">
        <f t="shared" si="23"/>
        <v>137</v>
      </c>
      <c r="P29" s="8"/>
      <c r="Q29" s="8">
        <f t="shared" ref="Q29:R92" si="24">IF(ISBLANK($J29),"",IF(ISNUMBER($J29),ROUNDDOWN(($J29*(Q$8/100)),0),""))</f>
        <v>11</v>
      </c>
      <c r="R29" s="8">
        <f t="shared" si="24"/>
        <v>7</v>
      </c>
      <c r="S29" s="8">
        <f t="shared" ref="S29:T92" si="25">IF(ISBLANK($J29),"",IF(ISNUMBER($J29),ROUNDDOWN(($M29*(S$8/100)),0),""))</f>
        <v>5</v>
      </c>
      <c r="T29" s="8">
        <f t="shared" si="25"/>
        <v>30</v>
      </c>
      <c r="U29" s="8">
        <f t="shared" ref="U29:V92" si="26">IF(ISBLANK($J29),"",IF(ISNUMBER($J29),ROUNDDOWN(($N29*(U$8/100)),0),""))</f>
        <v>5</v>
      </c>
      <c r="V29" s="8">
        <f t="shared" si="26"/>
        <v>40</v>
      </c>
      <c r="W29" s="8">
        <f t="shared" ref="W29:X92" si="27">IF(ISBLANK($J29),"",IF(ISNUMBER($J29),ROUNDDOWN(($O29*(W$8/100)),0),""))</f>
        <v>13</v>
      </c>
      <c r="X29" s="8">
        <f t="shared" si="27"/>
        <v>82</v>
      </c>
      <c r="Y29" s="8">
        <f t="shared" ref="Y29:Z92" si="28">IF(ISBLANK($J29),"",IF(ISNUMBER($J29),ROUNDDOWN(($P29*(Y$8/100)),0),""))</f>
        <v>0</v>
      </c>
      <c r="Z29" s="8">
        <f t="shared" si="28"/>
        <v>0</v>
      </c>
      <c r="AA29" s="8">
        <f t="shared" ref="AA29:AB92" si="29">IF(ISBLANK($J29),"",IF(ISNUMBER($J29),ROUNDDOWN(($Q29*(AA$8/100)),0),""))</f>
        <v>4</v>
      </c>
      <c r="AB29" s="8">
        <f t="shared" si="29"/>
        <v>9</v>
      </c>
      <c r="AC29" s="8">
        <f t="shared" si="7"/>
        <v>7</v>
      </c>
      <c r="AD29" s="5">
        <f t="shared" si="16"/>
        <v>27</v>
      </c>
      <c r="AE29" s="5">
        <f t="shared" si="17"/>
        <v>168</v>
      </c>
      <c r="AF29" s="5">
        <f t="shared" si="18"/>
        <v>1910</v>
      </c>
      <c r="AG29" s="5">
        <f t="shared" si="19"/>
        <v>33.558898472188666</v>
      </c>
      <c r="AH29" s="5">
        <f t="shared" si="20"/>
        <v>18.971619917569484</v>
      </c>
      <c r="AI29" s="5">
        <f t="shared" si="21"/>
        <v>127.33333333333333</v>
      </c>
      <c r="AJ29" s="5">
        <f t="shared" si="22"/>
        <v>636.66666666666663</v>
      </c>
      <c r="AK29" s="12">
        <f t="shared" si="13"/>
        <v>2</v>
      </c>
      <c r="AL29" s="13">
        <f t="shared" si="14"/>
        <v>1</v>
      </c>
      <c r="AM29" s="13">
        <f t="shared" si="15"/>
        <v>2</v>
      </c>
    </row>
    <row r="30" spans="1:39" x14ac:dyDescent="0.25">
      <c r="A30" s="1">
        <v>22</v>
      </c>
      <c r="B30" s="65" t="s">
        <v>95</v>
      </c>
      <c r="C30" s="65" t="s">
        <v>72</v>
      </c>
      <c r="D30" s="65" t="s">
        <v>73</v>
      </c>
      <c r="E30" s="65">
        <v>35.771217350000001</v>
      </c>
      <c r="F30" s="65">
        <v>0.465386093</v>
      </c>
      <c r="G30" s="65" t="s">
        <v>75</v>
      </c>
      <c r="H30" s="6" t="s">
        <v>70</v>
      </c>
      <c r="I30" s="65">
        <v>4.6443941592264402</v>
      </c>
      <c r="J30" s="65">
        <v>406</v>
      </c>
      <c r="K30" s="25"/>
      <c r="L30" s="8">
        <f t="shared" si="12"/>
        <v>365</v>
      </c>
      <c r="M30" s="8">
        <f t="shared" si="23"/>
        <v>109</v>
      </c>
      <c r="N30" s="8">
        <f t="shared" si="23"/>
        <v>109</v>
      </c>
      <c r="O30" s="8">
        <f t="shared" si="23"/>
        <v>146</v>
      </c>
      <c r="P30" s="8"/>
      <c r="Q30" s="8">
        <f t="shared" si="24"/>
        <v>12</v>
      </c>
      <c r="R30" s="8">
        <f t="shared" si="24"/>
        <v>8</v>
      </c>
      <c r="S30" s="8">
        <f t="shared" si="25"/>
        <v>5</v>
      </c>
      <c r="T30" s="8">
        <f t="shared" si="25"/>
        <v>32</v>
      </c>
      <c r="U30" s="8">
        <f t="shared" si="26"/>
        <v>5</v>
      </c>
      <c r="V30" s="8">
        <f t="shared" si="26"/>
        <v>43</v>
      </c>
      <c r="W30" s="8">
        <f t="shared" si="27"/>
        <v>14</v>
      </c>
      <c r="X30" s="8">
        <f t="shared" si="27"/>
        <v>87</v>
      </c>
      <c r="Y30" s="8">
        <f t="shared" si="28"/>
        <v>0</v>
      </c>
      <c r="Z30" s="8">
        <f t="shared" si="28"/>
        <v>0</v>
      </c>
      <c r="AA30" s="8">
        <f t="shared" si="29"/>
        <v>4</v>
      </c>
      <c r="AB30" s="8">
        <f t="shared" si="29"/>
        <v>10</v>
      </c>
      <c r="AC30" s="8">
        <f t="shared" si="7"/>
        <v>8</v>
      </c>
      <c r="AD30" s="5">
        <f t="shared" si="16"/>
        <v>28</v>
      </c>
      <c r="AE30" s="5">
        <f t="shared" si="17"/>
        <v>180</v>
      </c>
      <c r="AF30" s="5">
        <f t="shared" si="18"/>
        <v>2030</v>
      </c>
      <c r="AG30" s="5">
        <f t="shared" si="19"/>
        <v>34.597047080157964</v>
      </c>
      <c r="AH30" s="5">
        <f t="shared" si="20"/>
        <v>19.55850928834754</v>
      </c>
      <c r="AI30" s="5">
        <f t="shared" si="21"/>
        <v>135.33333333333334</v>
      </c>
      <c r="AJ30" s="5">
        <f t="shared" si="22"/>
        <v>676.66666666666674</v>
      </c>
      <c r="AK30" s="12">
        <f t="shared" si="13"/>
        <v>2</v>
      </c>
      <c r="AL30" s="13">
        <f t="shared" si="14"/>
        <v>1</v>
      </c>
      <c r="AM30" s="13">
        <f t="shared" si="15"/>
        <v>2</v>
      </c>
    </row>
    <row r="31" spans="1:39" x14ac:dyDescent="0.25">
      <c r="A31" s="1">
        <v>23</v>
      </c>
      <c r="B31" s="65" t="s">
        <v>96</v>
      </c>
      <c r="C31" s="65" t="s">
        <v>72</v>
      </c>
      <c r="D31" s="65" t="s">
        <v>73</v>
      </c>
      <c r="E31" s="65">
        <v>35.732847210000003</v>
      </c>
      <c r="F31" s="65">
        <v>0.497018352</v>
      </c>
      <c r="G31" s="65" t="s">
        <v>75</v>
      </c>
      <c r="H31" s="6" t="s">
        <v>70</v>
      </c>
      <c r="I31" s="65">
        <v>1.1013451919876101</v>
      </c>
      <c r="J31" s="65">
        <v>360</v>
      </c>
      <c r="K31" s="25"/>
      <c r="L31" s="8">
        <f t="shared" si="12"/>
        <v>324</v>
      </c>
      <c r="M31" s="8">
        <f t="shared" si="23"/>
        <v>97</v>
      </c>
      <c r="N31" s="8">
        <f t="shared" si="23"/>
        <v>97</v>
      </c>
      <c r="O31" s="8">
        <f t="shared" si="23"/>
        <v>129</v>
      </c>
      <c r="P31" s="8"/>
      <c r="Q31" s="8">
        <f t="shared" si="24"/>
        <v>10</v>
      </c>
      <c r="R31" s="8">
        <f t="shared" si="24"/>
        <v>7</v>
      </c>
      <c r="S31" s="8">
        <f t="shared" si="25"/>
        <v>4</v>
      </c>
      <c r="T31" s="8">
        <f t="shared" si="25"/>
        <v>29</v>
      </c>
      <c r="U31" s="8">
        <f t="shared" si="26"/>
        <v>4</v>
      </c>
      <c r="V31" s="8">
        <f t="shared" si="26"/>
        <v>38</v>
      </c>
      <c r="W31" s="8">
        <f t="shared" si="27"/>
        <v>12</v>
      </c>
      <c r="X31" s="8">
        <f t="shared" si="27"/>
        <v>77</v>
      </c>
      <c r="Y31" s="8">
        <f t="shared" si="28"/>
        <v>0</v>
      </c>
      <c r="Z31" s="8">
        <f t="shared" si="28"/>
        <v>0</v>
      </c>
      <c r="AA31" s="8">
        <f t="shared" si="29"/>
        <v>4</v>
      </c>
      <c r="AB31" s="8">
        <f t="shared" si="29"/>
        <v>9</v>
      </c>
      <c r="AC31" s="8">
        <f t="shared" si="7"/>
        <v>7</v>
      </c>
      <c r="AD31" s="5">
        <f t="shared" si="16"/>
        <v>24</v>
      </c>
      <c r="AE31" s="5">
        <f t="shared" si="17"/>
        <v>160</v>
      </c>
      <c r="AF31" s="5">
        <f t="shared" si="18"/>
        <v>1800</v>
      </c>
      <c r="AG31" s="5">
        <f t="shared" si="19"/>
        <v>32.578213579016271</v>
      </c>
      <c r="AH31" s="5">
        <f t="shared" si="20"/>
        <v>18.417216111151713</v>
      </c>
      <c r="AI31" s="5">
        <f t="shared" si="21"/>
        <v>120</v>
      </c>
      <c r="AJ31" s="5">
        <f t="shared" si="22"/>
        <v>600</v>
      </c>
      <c r="AK31" s="12">
        <f t="shared" si="13"/>
        <v>2</v>
      </c>
      <c r="AL31" s="13">
        <f t="shared" si="14"/>
        <v>1</v>
      </c>
      <c r="AM31" s="13">
        <f t="shared" si="15"/>
        <v>2</v>
      </c>
    </row>
    <row r="32" spans="1:39" x14ac:dyDescent="0.25">
      <c r="A32" s="1">
        <v>24</v>
      </c>
      <c r="B32" s="65" t="s">
        <v>97</v>
      </c>
      <c r="C32" s="65" t="s">
        <v>72</v>
      </c>
      <c r="D32" s="65" t="s">
        <v>73</v>
      </c>
      <c r="E32" s="65">
        <v>35.714469909999998</v>
      </c>
      <c r="F32" s="65">
        <v>0.51887452599999995</v>
      </c>
      <c r="G32" s="65" t="s">
        <v>75</v>
      </c>
      <c r="H32" s="6" t="s">
        <v>70</v>
      </c>
      <c r="I32" s="65">
        <v>4.0428210815999099</v>
      </c>
      <c r="J32" s="65">
        <v>388</v>
      </c>
      <c r="K32" s="25"/>
      <c r="L32" s="8">
        <f t="shared" si="12"/>
        <v>349</v>
      </c>
      <c r="M32" s="8">
        <f t="shared" si="23"/>
        <v>104</v>
      </c>
      <c r="N32" s="8">
        <f t="shared" si="23"/>
        <v>104</v>
      </c>
      <c r="O32" s="8">
        <f t="shared" si="23"/>
        <v>139</v>
      </c>
      <c r="P32" s="8"/>
      <c r="Q32" s="8">
        <f t="shared" si="24"/>
        <v>11</v>
      </c>
      <c r="R32" s="8">
        <f t="shared" si="24"/>
        <v>7</v>
      </c>
      <c r="S32" s="8">
        <f t="shared" si="25"/>
        <v>5</v>
      </c>
      <c r="T32" s="8">
        <f t="shared" si="25"/>
        <v>31</v>
      </c>
      <c r="U32" s="8">
        <f t="shared" si="26"/>
        <v>5</v>
      </c>
      <c r="V32" s="8">
        <f t="shared" si="26"/>
        <v>41</v>
      </c>
      <c r="W32" s="8">
        <f t="shared" si="27"/>
        <v>13</v>
      </c>
      <c r="X32" s="8">
        <f t="shared" si="27"/>
        <v>83</v>
      </c>
      <c r="Y32" s="8">
        <f t="shared" si="28"/>
        <v>0</v>
      </c>
      <c r="Z32" s="8">
        <f t="shared" si="28"/>
        <v>0</v>
      </c>
      <c r="AA32" s="8">
        <f t="shared" si="29"/>
        <v>4</v>
      </c>
      <c r="AB32" s="8">
        <f t="shared" si="29"/>
        <v>9</v>
      </c>
      <c r="AC32" s="8">
        <f t="shared" si="7"/>
        <v>7</v>
      </c>
      <c r="AD32" s="5">
        <f t="shared" si="16"/>
        <v>27</v>
      </c>
      <c r="AE32" s="5">
        <f t="shared" si="17"/>
        <v>171</v>
      </c>
      <c r="AF32" s="5">
        <f t="shared" si="18"/>
        <v>1940</v>
      </c>
      <c r="AG32" s="5">
        <f t="shared" si="19"/>
        <v>33.821423191028885</v>
      </c>
      <c r="AH32" s="5">
        <f t="shared" si="20"/>
        <v>19.120031200762554</v>
      </c>
      <c r="AI32" s="5">
        <f t="shared" si="21"/>
        <v>129.33333333333331</v>
      </c>
      <c r="AJ32" s="5">
        <f t="shared" si="22"/>
        <v>646.66666666666652</v>
      </c>
      <c r="AK32" s="12">
        <f t="shared" si="13"/>
        <v>2</v>
      </c>
      <c r="AL32" s="13">
        <f t="shared" si="14"/>
        <v>1</v>
      </c>
      <c r="AM32" s="13">
        <f t="shared" si="15"/>
        <v>2</v>
      </c>
    </row>
    <row r="33" spans="1:39" x14ac:dyDescent="0.25">
      <c r="A33" s="1">
        <v>25</v>
      </c>
      <c r="B33" s="65" t="s">
        <v>98</v>
      </c>
      <c r="C33" s="65" t="s">
        <v>72</v>
      </c>
      <c r="D33" s="65" t="s">
        <v>73</v>
      </c>
      <c r="E33" s="65">
        <v>35.754638669999999</v>
      </c>
      <c r="F33" s="65">
        <v>0.47188661500000001</v>
      </c>
      <c r="G33" s="65" t="s">
        <v>75</v>
      </c>
      <c r="H33" s="6" t="s">
        <v>70</v>
      </c>
      <c r="I33" s="65">
        <v>2.9807146375093598</v>
      </c>
      <c r="J33" s="65">
        <v>424</v>
      </c>
      <c r="K33" s="25"/>
      <c r="L33" s="8">
        <f t="shared" si="12"/>
        <v>381</v>
      </c>
      <c r="M33" s="8">
        <f t="shared" si="23"/>
        <v>114</v>
      </c>
      <c r="N33" s="8">
        <f t="shared" si="23"/>
        <v>114</v>
      </c>
      <c r="O33" s="8">
        <f t="shared" si="23"/>
        <v>152</v>
      </c>
      <c r="P33" s="8"/>
      <c r="Q33" s="8">
        <f t="shared" si="24"/>
        <v>12</v>
      </c>
      <c r="R33" s="8">
        <f t="shared" si="24"/>
        <v>8</v>
      </c>
      <c r="S33" s="8">
        <f t="shared" si="25"/>
        <v>5</v>
      </c>
      <c r="T33" s="8">
        <f t="shared" si="25"/>
        <v>34</v>
      </c>
      <c r="U33" s="8">
        <f t="shared" si="26"/>
        <v>5</v>
      </c>
      <c r="V33" s="8">
        <f t="shared" si="26"/>
        <v>45</v>
      </c>
      <c r="W33" s="8">
        <f t="shared" si="27"/>
        <v>15</v>
      </c>
      <c r="X33" s="8">
        <f t="shared" si="27"/>
        <v>91</v>
      </c>
      <c r="Y33" s="8">
        <f t="shared" si="28"/>
        <v>0</v>
      </c>
      <c r="Z33" s="8">
        <f t="shared" si="28"/>
        <v>0</v>
      </c>
      <c r="AA33" s="8">
        <f t="shared" si="29"/>
        <v>4</v>
      </c>
      <c r="AB33" s="8">
        <f t="shared" si="29"/>
        <v>10</v>
      </c>
      <c r="AC33" s="8">
        <f t="shared" si="7"/>
        <v>8</v>
      </c>
      <c r="AD33" s="5">
        <f t="shared" si="16"/>
        <v>29</v>
      </c>
      <c r="AE33" s="5">
        <f t="shared" si="17"/>
        <v>188</v>
      </c>
      <c r="AF33" s="5">
        <f t="shared" si="18"/>
        <v>2120</v>
      </c>
      <c r="AG33" s="5">
        <f t="shared" si="19"/>
        <v>35.355659612948344</v>
      </c>
      <c r="AH33" s="5">
        <f t="shared" si="20"/>
        <v>19.987370463535722</v>
      </c>
      <c r="AI33" s="5">
        <f t="shared" si="21"/>
        <v>141.33333333333331</v>
      </c>
      <c r="AJ33" s="5">
        <f t="shared" si="22"/>
        <v>706.66666666666652</v>
      </c>
      <c r="AK33" s="12">
        <f t="shared" si="13"/>
        <v>2</v>
      </c>
      <c r="AL33" s="13">
        <f t="shared" si="14"/>
        <v>1</v>
      </c>
      <c r="AM33" s="13">
        <f t="shared" si="15"/>
        <v>2</v>
      </c>
    </row>
    <row r="34" spans="1:39" x14ac:dyDescent="0.25">
      <c r="A34" s="1">
        <v>26</v>
      </c>
      <c r="B34" s="65" t="s">
        <v>99</v>
      </c>
      <c r="C34" s="65" t="s">
        <v>72</v>
      </c>
      <c r="D34" s="65" t="s">
        <v>73</v>
      </c>
      <c r="E34" s="65">
        <v>35.776907110000003</v>
      </c>
      <c r="F34" s="65">
        <v>0.50705381999999999</v>
      </c>
      <c r="G34" s="65" t="s">
        <v>75</v>
      </c>
      <c r="H34" s="6" t="s">
        <v>70</v>
      </c>
      <c r="I34" s="65">
        <v>4.0049582082570598</v>
      </c>
      <c r="J34" s="65">
        <v>375</v>
      </c>
      <c r="K34" s="25"/>
      <c r="L34" s="8">
        <f t="shared" si="12"/>
        <v>337</v>
      </c>
      <c r="M34" s="8">
        <f t="shared" si="23"/>
        <v>101</v>
      </c>
      <c r="N34" s="8">
        <f t="shared" si="23"/>
        <v>101</v>
      </c>
      <c r="O34" s="8">
        <f t="shared" si="23"/>
        <v>134</v>
      </c>
      <c r="P34" s="8"/>
      <c r="Q34" s="8">
        <f t="shared" si="24"/>
        <v>11</v>
      </c>
      <c r="R34" s="8">
        <f t="shared" si="24"/>
        <v>7</v>
      </c>
      <c r="S34" s="8">
        <f t="shared" si="25"/>
        <v>5</v>
      </c>
      <c r="T34" s="8">
        <f t="shared" si="25"/>
        <v>30</v>
      </c>
      <c r="U34" s="8">
        <f t="shared" si="26"/>
        <v>5</v>
      </c>
      <c r="V34" s="8">
        <f t="shared" si="26"/>
        <v>40</v>
      </c>
      <c r="W34" s="8">
        <f t="shared" si="27"/>
        <v>13</v>
      </c>
      <c r="X34" s="8">
        <f t="shared" si="27"/>
        <v>80</v>
      </c>
      <c r="Y34" s="8">
        <f t="shared" si="28"/>
        <v>0</v>
      </c>
      <c r="Z34" s="8">
        <f t="shared" si="28"/>
        <v>0</v>
      </c>
      <c r="AA34" s="8">
        <f t="shared" si="29"/>
        <v>4</v>
      </c>
      <c r="AB34" s="8">
        <f t="shared" si="29"/>
        <v>9</v>
      </c>
      <c r="AC34" s="8">
        <f t="shared" si="7"/>
        <v>7</v>
      </c>
      <c r="AD34" s="5">
        <f t="shared" si="16"/>
        <v>27</v>
      </c>
      <c r="AE34" s="5">
        <f t="shared" si="17"/>
        <v>166</v>
      </c>
      <c r="AF34" s="5">
        <f t="shared" si="18"/>
        <v>1875</v>
      </c>
      <c r="AG34" s="5">
        <f t="shared" si="19"/>
        <v>33.25</v>
      </c>
      <c r="AH34" s="5">
        <f t="shared" si="20"/>
        <v>18.796992481203006</v>
      </c>
      <c r="AI34" s="5">
        <f t="shared" si="21"/>
        <v>125</v>
      </c>
      <c r="AJ34" s="5">
        <f t="shared" si="22"/>
        <v>625</v>
      </c>
      <c r="AK34" s="12">
        <f t="shared" si="13"/>
        <v>2</v>
      </c>
      <c r="AL34" s="13">
        <f t="shared" si="14"/>
        <v>1</v>
      </c>
      <c r="AM34" s="13">
        <f t="shared" si="15"/>
        <v>2</v>
      </c>
    </row>
    <row r="35" spans="1:39" x14ac:dyDescent="0.25">
      <c r="A35" s="1">
        <v>27</v>
      </c>
      <c r="B35" s="65" t="s">
        <v>100</v>
      </c>
      <c r="C35" s="65" t="s">
        <v>72</v>
      </c>
      <c r="D35" s="65" t="s">
        <v>73</v>
      </c>
      <c r="E35" s="65">
        <v>35.765889489999999</v>
      </c>
      <c r="F35" s="65">
        <v>0.48924975599999998</v>
      </c>
      <c r="G35" s="65" t="s">
        <v>75</v>
      </c>
      <c r="H35" s="6" t="s">
        <v>70</v>
      </c>
      <c r="I35" s="65">
        <v>2.6875307139291098</v>
      </c>
      <c r="J35" s="65">
        <v>402</v>
      </c>
      <c r="K35" s="25"/>
      <c r="L35" s="8">
        <f t="shared" si="12"/>
        <v>361</v>
      </c>
      <c r="M35" s="8">
        <f t="shared" si="23"/>
        <v>108</v>
      </c>
      <c r="N35" s="8">
        <f t="shared" si="23"/>
        <v>108</v>
      </c>
      <c r="O35" s="8">
        <f t="shared" si="23"/>
        <v>144</v>
      </c>
      <c r="P35" s="8"/>
      <c r="Q35" s="8">
        <f t="shared" si="24"/>
        <v>12</v>
      </c>
      <c r="R35" s="8">
        <f t="shared" si="24"/>
        <v>8</v>
      </c>
      <c r="S35" s="8">
        <f t="shared" si="25"/>
        <v>5</v>
      </c>
      <c r="T35" s="8">
        <f t="shared" si="25"/>
        <v>32</v>
      </c>
      <c r="U35" s="8">
        <f t="shared" si="26"/>
        <v>5</v>
      </c>
      <c r="V35" s="8">
        <f t="shared" si="26"/>
        <v>43</v>
      </c>
      <c r="W35" s="8">
        <f t="shared" si="27"/>
        <v>14</v>
      </c>
      <c r="X35" s="8">
        <f t="shared" si="27"/>
        <v>86</v>
      </c>
      <c r="Y35" s="8">
        <f t="shared" si="28"/>
        <v>0</v>
      </c>
      <c r="Z35" s="8">
        <f t="shared" si="28"/>
        <v>0</v>
      </c>
      <c r="AA35" s="8">
        <f t="shared" si="29"/>
        <v>4</v>
      </c>
      <c r="AB35" s="8">
        <f t="shared" si="29"/>
        <v>10</v>
      </c>
      <c r="AC35" s="8">
        <f t="shared" si="7"/>
        <v>8</v>
      </c>
      <c r="AD35" s="5">
        <f t="shared" si="16"/>
        <v>28</v>
      </c>
      <c r="AE35" s="5">
        <f t="shared" si="17"/>
        <v>179</v>
      </c>
      <c r="AF35" s="5">
        <f t="shared" si="18"/>
        <v>2010</v>
      </c>
      <c r="AG35" s="5">
        <f t="shared" si="19"/>
        <v>34.426196420749129</v>
      </c>
      <c r="AH35" s="5">
        <f t="shared" si="20"/>
        <v>19.461923466984636</v>
      </c>
      <c r="AI35" s="5">
        <f t="shared" si="21"/>
        <v>134</v>
      </c>
      <c r="AJ35" s="5">
        <f t="shared" si="22"/>
        <v>670</v>
      </c>
      <c r="AK35" s="12">
        <f t="shared" si="13"/>
        <v>2</v>
      </c>
      <c r="AL35" s="13">
        <f t="shared" si="14"/>
        <v>1</v>
      </c>
      <c r="AM35" s="13">
        <f t="shared" si="15"/>
        <v>2</v>
      </c>
    </row>
    <row r="36" spans="1:39" x14ac:dyDescent="0.25">
      <c r="A36" s="1">
        <v>28</v>
      </c>
      <c r="B36" s="65" t="s">
        <v>101</v>
      </c>
      <c r="C36" s="65" t="s">
        <v>72</v>
      </c>
      <c r="D36" s="65" t="s">
        <v>73</v>
      </c>
      <c r="E36" s="65">
        <v>35.74826813</v>
      </c>
      <c r="F36" s="65">
        <v>0.47915196399999999</v>
      </c>
      <c r="G36" s="65" t="s">
        <v>75</v>
      </c>
      <c r="H36" s="6" t="s">
        <v>70</v>
      </c>
      <c r="I36" s="65">
        <v>1.9621140733306499</v>
      </c>
      <c r="J36" s="65">
        <v>415</v>
      </c>
      <c r="K36" s="25"/>
      <c r="L36" s="8">
        <f t="shared" si="12"/>
        <v>373</v>
      </c>
      <c r="M36" s="8">
        <f t="shared" si="23"/>
        <v>111</v>
      </c>
      <c r="N36" s="8">
        <f t="shared" si="23"/>
        <v>111</v>
      </c>
      <c r="O36" s="8">
        <f t="shared" si="23"/>
        <v>149</v>
      </c>
      <c r="P36" s="8"/>
      <c r="Q36" s="8">
        <f t="shared" si="24"/>
        <v>12</v>
      </c>
      <c r="R36" s="8">
        <f t="shared" si="24"/>
        <v>8</v>
      </c>
      <c r="S36" s="8">
        <f t="shared" si="25"/>
        <v>5</v>
      </c>
      <c r="T36" s="8">
        <f t="shared" si="25"/>
        <v>33</v>
      </c>
      <c r="U36" s="8">
        <f t="shared" si="26"/>
        <v>5</v>
      </c>
      <c r="V36" s="8">
        <f t="shared" si="26"/>
        <v>44</v>
      </c>
      <c r="W36" s="8">
        <f t="shared" si="27"/>
        <v>14</v>
      </c>
      <c r="X36" s="8">
        <f t="shared" si="27"/>
        <v>89</v>
      </c>
      <c r="Y36" s="8">
        <f t="shared" si="28"/>
        <v>0</v>
      </c>
      <c r="Z36" s="8">
        <f t="shared" si="28"/>
        <v>0</v>
      </c>
      <c r="AA36" s="8">
        <f t="shared" si="29"/>
        <v>4</v>
      </c>
      <c r="AB36" s="8">
        <f t="shared" si="29"/>
        <v>10</v>
      </c>
      <c r="AC36" s="8">
        <f t="shared" si="7"/>
        <v>8</v>
      </c>
      <c r="AD36" s="5">
        <f t="shared" si="16"/>
        <v>28</v>
      </c>
      <c r="AE36" s="5">
        <f t="shared" si="17"/>
        <v>184</v>
      </c>
      <c r="AF36" s="5">
        <f t="shared" si="18"/>
        <v>2075</v>
      </c>
      <c r="AG36" s="5">
        <f t="shared" si="19"/>
        <v>34.978410007698564</v>
      </c>
      <c r="AH36" s="5">
        <f t="shared" si="20"/>
        <v>19.774102553959271</v>
      </c>
      <c r="AI36" s="5">
        <f t="shared" si="21"/>
        <v>138.33333333333334</v>
      </c>
      <c r="AJ36" s="5">
        <f t="shared" si="22"/>
        <v>691.66666666666663</v>
      </c>
      <c r="AK36" s="12">
        <f t="shared" si="13"/>
        <v>2</v>
      </c>
      <c r="AL36" s="13">
        <f t="shared" si="14"/>
        <v>1</v>
      </c>
      <c r="AM36" s="13">
        <f t="shared" si="15"/>
        <v>2</v>
      </c>
    </row>
    <row r="37" spans="1:39" x14ac:dyDescent="0.25">
      <c r="A37" s="1">
        <v>29</v>
      </c>
      <c r="B37" s="65" t="s">
        <v>102</v>
      </c>
      <c r="C37" s="65" t="s">
        <v>72</v>
      </c>
      <c r="D37" s="65" t="s">
        <v>73</v>
      </c>
      <c r="E37" s="65">
        <v>35.766269680000001</v>
      </c>
      <c r="F37" s="65">
        <v>0.51113078000000001</v>
      </c>
      <c r="G37" s="65" t="s">
        <v>75</v>
      </c>
      <c r="H37" s="6" t="s">
        <v>70</v>
      </c>
      <c r="I37" s="65">
        <v>3.1210076041414698</v>
      </c>
      <c r="J37" s="65">
        <v>372</v>
      </c>
      <c r="K37" s="25"/>
      <c r="L37" s="8">
        <f t="shared" si="12"/>
        <v>334</v>
      </c>
      <c r="M37" s="8">
        <f t="shared" si="23"/>
        <v>100</v>
      </c>
      <c r="N37" s="8">
        <f t="shared" si="23"/>
        <v>100</v>
      </c>
      <c r="O37" s="8">
        <f t="shared" si="23"/>
        <v>133</v>
      </c>
      <c r="P37" s="8"/>
      <c r="Q37" s="8">
        <f t="shared" si="24"/>
        <v>11</v>
      </c>
      <c r="R37" s="8">
        <f t="shared" si="24"/>
        <v>7</v>
      </c>
      <c r="S37" s="8">
        <f t="shared" si="25"/>
        <v>5</v>
      </c>
      <c r="T37" s="8">
        <f t="shared" si="25"/>
        <v>30</v>
      </c>
      <c r="U37" s="8">
        <f t="shared" si="26"/>
        <v>5</v>
      </c>
      <c r="V37" s="8">
        <f t="shared" si="26"/>
        <v>40</v>
      </c>
      <c r="W37" s="8">
        <f t="shared" si="27"/>
        <v>13</v>
      </c>
      <c r="X37" s="8">
        <f t="shared" si="27"/>
        <v>79</v>
      </c>
      <c r="Y37" s="8">
        <f t="shared" si="28"/>
        <v>0</v>
      </c>
      <c r="Z37" s="8">
        <f t="shared" si="28"/>
        <v>0</v>
      </c>
      <c r="AA37" s="8">
        <f t="shared" si="29"/>
        <v>4</v>
      </c>
      <c r="AB37" s="8">
        <f t="shared" si="29"/>
        <v>9</v>
      </c>
      <c r="AC37" s="8">
        <f t="shared" si="7"/>
        <v>7</v>
      </c>
      <c r="AD37" s="5">
        <f t="shared" si="16"/>
        <v>27</v>
      </c>
      <c r="AE37" s="5">
        <f t="shared" si="17"/>
        <v>165</v>
      </c>
      <c r="AF37" s="5">
        <f t="shared" si="18"/>
        <v>1860</v>
      </c>
      <c r="AG37" s="5">
        <f t="shared" si="19"/>
        <v>33.116732930650031</v>
      </c>
      <c r="AH37" s="5">
        <f t="shared" si="20"/>
        <v>18.721653530810123</v>
      </c>
      <c r="AI37" s="5">
        <f t="shared" si="21"/>
        <v>124</v>
      </c>
      <c r="AJ37" s="5">
        <f t="shared" si="22"/>
        <v>620</v>
      </c>
      <c r="AK37" s="12">
        <f t="shared" si="13"/>
        <v>2</v>
      </c>
      <c r="AL37" s="13">
        <f t="shared" si="14"/>
        <v>1</v>
      </c>
      <c r="AM37" s="13">
        <f t="shared" si="15"/>
        <v>2</v>
      </c>
    </row>
    <row r="38" spans="1:39" x14ac:dyDescent="0.25">
      <c r="A38" s="1">
        <v>30</v>
      </c>
      <c r="B38" s="65" t="s">
        <v>103</v>
      </c>
      <c r="C38" s="65" t="s">
        <v>72</v>
      </c>
      <c r="D38" s="65" t="s">
        <v>73</v>
      </c>
      <c r="E38" s="65">
        <v>35.74732513</v>
      </c>
      <c r="F38" s="65">
        <v>0.50506936300000005</v>
      </c>
      <c r="G38" s="65" t="s">
        <v>75</v>
      </c>
      <c r="H38" s="6" t="s">
        <v>70</v>
      </c>
      <c r="I38" s="65">
        <v>1.1386268589115001</v>
      </c>
      <c r="J38" s="65">
        <v>360</v>
      </c>
      <c r="K38" s="25"/>
      <c r="L38" s="8">
        <f t="shared" si="12"/>
        <v>324</v>
      </c>
      <c r="M38" s="8">
        <f t="shared" si="23"/>
        <v>97</v>
      </c>
      <c r="N38" s="8">
        <f t="shared" si="23"/>
        <v>97</v>
      </c>
      <c r="O38" s="8">
        <f t="shared" si="23"/>
        <v>129</v>
      </c>
      <c r="P38" s="8"/>
      <c r="Q38" s="8">
        <f t="shared" si="24"/>
        <v>10</v>
      </c>
      <c r="R38" s="8">
        <f t="shared" si="24"/>
        <v>7</v>
      </c>
      <c r="S38" s="8">
        <f t="shared" si="25"/>
        <v>4</v>
      </c>
      <c r="T38" s="8">
        <f t="shared" si="25"/>
        <v>29</v>
      </c>
      <c r="U38" s="8">
        <f t="shared" si="26"/>
        <v>4</v>
      </c>
      <c r="V38" s="8">
        <f t="shared" si="26"/>
        <v>38</v>
      </c>
      <c r="W38" s="8">
        <f t="shared" si="27"/>
        <v>12</v>
      </c>
      <c r="X38" s="8">
        <f t="shared" si="27"/>
        <v>77</v>
      </c>
      <c r="Y38" s="8">
        <f t="shared" si="28"/>
        <v>0</v>
      </c>
      <c r="Z38" s="8">
        <f t="shared" si="28"/>
        <v>0</v>
      </c>
      <c r="AA38" s="8">
        <f t="shared" si="29"/>
        <v>4</v>
      </c>
      <c r="AB38" s="8">
        <f t="shared" si="29"/>
        <v>9</v>
      </c>
      <c r="AC38" s="8">
        <f t="shared" si="7"/>
        <v>7</v>
      </c>
      <c r="AD38" s="5">
        <f t="shared" si="16"/>
        <v>24</v>
      </c>
      <c r="AE38" s="5">
        <f t="shared" si="17"/>
        <v>160</v>
      </c>
      <c r="AF38" s="5">
        <f t="shared" si="18"/>
        <v>1800</v>
      </c>
      <c r="AG38" s="5">
        <f t="shared" si="19"/>
        <v>32.578213579016271</v>
      </c>
      <c r="AH38" s="5">
        <f t="shared" si="20"/>
        <v>18.417216111151713</v>
      </c>
      <c r="AI38" s="5">
        <f t="shared" si="21"/>
        <v>120</v>
      </c>
      <c r="AJ38" s="5">
        <f t="shared" si="22"/>
        <v>600</v>
      </c>
      <c r="AK38" s="12">
        <f t="shared" si="13"/>
        <v>2</v>
      </c>
      <c r="AL38" s="13">
        <f t="shared" si="14"/>
        <v>1</v>
      </c>
      <c r="AM38" s="13">
        <f t="shared" si="15"/>
        <v>2</v>
      </c>
    </row>
    <row r="39" spans="1:39" x14ac:dyDescent="0.25">
      <c r="A39" s="1">
        <v>31</v>
      </c>
      <c r="B39" s="65" t="s">
        <v>104</v>
      </c>
      <c r="C39" s="65" t="s">
        <v>72</v>
      </c>
      <c r="D39" s="65" t="s">
        <v>73</v>
      </c>
      <c r="E39" s="65">
        <v>35.765777589999999</v>
      </c>
      <c r="F39" s="65">
        <v>0.498385996</v>
      </c>
      <c r="G39" s="65" t="s">
        <v>75</v>
      </c>
      <c r="H39" s="6" t="s">
        <v>70</v>
      </c>
      <c r="I39" s="65">
        <v>2.5854626440333099</v>
      </c>
      <c r="J39" s="65">
        <v>389</v>
      </c>
      <c r="K39" s="25"/>
      <c r="L39" s="8">
        <f t="shared" si="12"/>
        <v>350</v>
      </c>
      <c r="M39" s="8">
        <f t="shared" si="23"/>
        <v>105</v>
      </c>
      <c r="N39" s="8">
        <f t="shared" si="23"/>
        <v>105</v>
      </c>
      <c r="O39" s="8">
        <f t="shared" si="23"/>
        <v>140</v>
      </c>
      <c r="P39" s="8"/>
      <c r="Q39" s="8">
        <f t="shared" si="24"/>
        <v>11</v>
      </c>
      <c r="R39" s="8">
        <f t="shared" si="24"/>
        <v>7</v>
      </c>
      <c r="S39" s="8">
        <f t="shared" si="25"/>
        <v>5</v>
      </c>
      <c r="T39" s="8">
        <f t="shared" si="25"/>
        <v>31</v>
      </c>
      <c r="U39" s="8">
        <f t="shared" si="26"/>
        <v>5</v>
      </c>
      <c r="V39" s="8">
        <f t="shared" si="26"/>
        <v>42</v>
      </c>
      <c r="W39" s="8">
        <f t="shared" si="27"/>
        <v>14</v>
      </c>
      <c r="X39" s="8">
        <f t="shared" si="27"/>
        <v>84</v>
      </c>
      <c r="Y39" s="8">
        <f t="shared" si="28"/>
        <v>0</v>
      </c>
      <c r="Z39" s="8">
        <f t="shared" si="28"/>
        <v>0</v>
      </c>
      <c r="AA39" s="8">
        <f t="shared" si="29"/>
        <v>4</v>
      </c>
      <c r="AB39" s="8">
        <f t="shared" si="29"/>
        <v>9</v>
      </c>
      <c r="AC39" s="8">
        <f t="shared" si="7"/>
        <v>7</v>
      </c>
      <c r="AD39" s="5">
        <f t="shared" si="16"/>
        <v>28</v>
      </c>
      <c r="AE39" s="5">
        <f t="shared" si="17"/>
        <v>173</v>
      </c>
      <c r="AF39" s="5">
        <f t="shared" si="18"/>
        <v>1945</v>
      </c>
      <c r="AG39" s="5">
        <f t="shared" si="19"/>
        <v>33.864979452722743</v>
      </c>
      <c r="AH39" s="5">
        <f t="shared" si="20"/>
        <v>19.144654560869885</v>
      </c>
      <c r="AI39" s="5">
        <f t="shared" si="21"/>
        <v>129.66666666666669</v>
      </c>
      <c r="AJ39" s="5">
        <f t="shared" si="22"/>
        <v>648.33333333333337</v>
      </c>
      <c r="AK39" s="12">
        <f t="shared" si="13"/>
        <v>2</v>
      </c>
      <c r="AL39" s="13">
        <f t="shared" si="14"/>
        <v>1</v>
      </c>
      <c r="AM39" s="13">
        <f t="shared" si="15"/>
        <v>2</v>
      </c>
    </row>
    <row r="40" spans="1:39" x14ac:dyDescent="0.25">
      <c r="A40" s="1">
        <v>32</v>
      </c>
      <c r="B40" s="65" t="s">
        <v>105</v>
      </c>
      <c r="C40" s="65" t="s">
        <v>72</v>
      </c>
      <c r="D40" s="65" t="s">
        <v>73</v>
      </c>
      <c r="E40" s="65">
        <v>35.729400519999999</v>
      </c>
      <c r="F40" s="65">
        <v>0.47251817600000001</v>
      </c>
      <c r="G40" s="65" t="s">
        <v>75</v>
      </c>
      <c r="H40" s="6" t="s">
        <v>70</v>
      </c>
      <c r="I40" s="65">
        <v>2.9882235622717199</v>
      </c>
      <c r="J40" s="65">
        <v>403</v>
      </c>
      <c r="K40" s="25"/>
      <c r="L40" s="8">
        <f t="shared" si="12"/>
        <v>362</v>
      </c>
      <c r="M40" s="8">
        <f t="shared" si="23"/>
        <v>108</v>
      </c>
      <c r="N40" s="8">
        <f t="shared" si="23"/>
        <v>108</v>
      </c>
      <c r="O40" s="8">
        <f t="shared" si="23"/>
        <v>144</v>
      </c>
      <c r="P40" s="8"/>
      <c r="Q40" s="8">
        <f t="shared" si="24"/>
        <v>12</v>
      </c>
      <c r="R40" s="8">
        <f t="shared" si="24"/>
        <v>8</v>
      </c>
      <c r="S40" s="8">
        <f t="shared" si="25"/>
        <v>5</v>
      </c>
      <c r="T40" s="8">
        <f t="shared" si="25"/>
        <v>32</v>
      </c>
      <c r="U40" s="8">
        <f t="shared" si="26"/>
        <v>5</v>
      </c>
      <c r="V40" s="8">
        <f t="shared" si="26"/>
        <v>43</v>
      </c>
      <c r="W40" s="8">
        <f t="shared" si="27"/>
        <v>14</v>
      </c>
      <c r="X40" s="8">
        <f t="shared" si="27"/>
        <v>86</v>
      </c>
      <c r="Y40" s="8">
        <f t="shared" si="28"/>
        <v>0</v>
      </c>
      <c r="Z40" s="8">
        <f t="shared" si="28"/>
        <v>0</v>
      </c>
      <c r="AA40" s="8">
        <f t="shared" si="29"/>
        <v>4</v>
      </c>
      <c r="AB40" s="8">
        <f t="shared" si="29"/>
        <v>10</v>
      </c>
      <c r="AC40" s="8">
        <f t="shared" si="7"/>
        <v>8</v>
      </c>
      <c r="AD40" s="5">
        <f t="shared" si="16"/>
        <v>28</v>
      </c>
      <c r="AE40" s="5">
        <f t="shared" si="17"/>
        <v>179</v>
      </c>
      <c r="AF40" s="5">
        <f t="shared" si="18"/>
        <v>2015</v>
      </c>
      <c r="AG40" s="5">
        <f t="shared" si="19"/>
        <v>34.468988477567294</v>
      </c>
      <c r="AH40" s="5">
        <f t="shared" si="20"/>
        <v>19.486114804436255</v>
      </c>
      <c r="AI40" s="5">
        <f t="shared" si="21"/>
        <v>134.33333333333334</v>
      </c>
      <c r="AJ40" s="5">
        <f t="shared" si="22"/>
        <v>671.66666666666674</v>
      </c>
      <c r="AK40" s="12">
        <f t="shared" si="13"/>
        <v>2</v>
      </c>
      <c r="AL40" s="13">
        <f t="shared" si="14"/>
        <v>1</v>
      </c>
      <c r="AM40" s="13">
        <f t="shared" si="15"/>
        <v>2</v>
      </c>
    </row>
    <row r="41" spans="1:39" x14ac:dyDescent="0.25">
      <c r="A41" s="1">
        <v>33</v>
      </c>
      <c r="B41" s="65" t="s">
        <v>106</v>
      </c>
      <c r="C41" s="65" t="s">
        <v>72</v>
      </c>
      <c r="D41" s="65" t="s">
        <v>73</v>
      </c>
      <c r="E41" s="65">
        <v>35.74224091</v>
      </c>
      <c r="F41" s="65">
        <v>0.489637196</v>
      </c>
      <c r="G41" s="65" t="s">
        <v>75</v>
      </c>
      <c r="H41" s="6" t="s">
        <v>70</v>
      </c>
      <c r="I41" s="65">
        <v>0.69935640115826603</v>
      </c>
      <c r="J41" s="65">
        <v>388</v>
      </c>
      <c r="K41" s="25"/>
      <c r="L41" s="8">
        <f t="shared" si="12"/>
        <v>349</v>
      </c>
      <c r="M41" s="8">
        <f t="shared" si="23"/>
        <v>104</v>
      </c>
      <c r="N41" s="8">
        <f t="shared" si="23"/>
        <v>104</v>
      </c>
      <c r="O41" s="8">
        <f t="shared" si="23"/>
        <v>139</v>
      </c>
      <c r="P41" s="8"/>
      <c r="Q41" s="8">
        <f t="shared" si="24"/>
        <v>11</v>
      </c>
      <c r="R41" s="8">
        <f t="shared" si="24"/>
        <v>7</v>
      </c>
      <c r="S41" s="8">
        <f t="shared" si="25"/>
        <v>5</v>
      </c>
      <c r="T41" s="8">
        <f t="shared" si="25"/>
        <v>31</v>
      </c>
      <c r="U41" s="8">
        <f t="shared" si="26"/>
        <v>5</v>
      </c>
      <c r="V41" s="8">
        <f t="shared" si="26"/>
        <v>41</v>
      </c>
      <c r="W41" s="8">
        <f t="shared" si="27"/>
        <v>13</v>
      </c>
      <c r="X41" s="8">
        <f t="shared" si="27"/>
        <v>83</v>
      </c>
      <c r="Y41" s="8">
        <f t="shared" si="28"/>
        <v>0</v>
      </c>
      <c r="Z41" s="8">
        <f t="shared" si="28"/>
        <v>0</v>
      </c>
      <c r="AA41" s="8">
        <f t="shared" si="29"/>
        <v>4</v>
      </c>
      <c r="AB41" s="8">
        <f t="shared" si="29"/>
        <v>9</v>
      </c>
      <c r="AC41" s="8">
        <f t="shared" si="7"/>
        <v>7</v>
      </c>
      <c r="AD41" s="5">
        <f t="shared" si="16"/>
        <v>27</v>
      </c>
      <c r="AE41" s="5">
        <f t="shared" si="17"/>
        <v>171</v>
      </c>
      <c r="AF41" s="5">
        <f t="shared" si="18"/>
        <v>1940</v>
      </c>
      <c r="AG41" s="5">
        <f t="shared" si="19"/>
        <v>33.821423191028885</v>
      </c>
      <c r="AH41" s="5">
        <f t="shared" si="20"/>
        <v>19.120031200762554</v>
      </c>
      <c r="AI41" s="5">
        <f t="shared" si="21"/>
        <v>129.33333333333331</v>
      </c>
      <c r="AJ41" s="5">
        <f t="shared" si="22"/>
        <v>646.66666666666652</v>
      </c>
      <c r="AK41" s="12">
        <f t="shared" si="13"/>
        <v>2</v>
      </c>
      <c r="AL41" s="13">
        <f t="shared" si="14"/>
        <v>1</v>
      </c>
      <c r="AM41" s="13">
        <f t="shared" si="15"/>
        <v>2</v>
      </c>
    </row>
    <row r="42" spans="1:39" x14ac:dyDescent="0.25">
      <c r="A42" s="1">
        <v>34</v>
      </c>
      <c r="B42" s="65" t="s">
        <v>107</v>
      </c>
      <c r="C42" s="65" t="s">
        <v>72</v>
      </c>
      <c r="D42" s="65" t="s">
        <v>73</v>
      </c>
      <c r="E42" s="65">
        <v>35.75217438</v>
      </c>
      <c r="F42" s="65">
        <v>0.45430800300000002</v>
      </c>
      <c r="G42" s="65" t="s">
        <v>75</v>
      </c>
      <c r="H42" s="6" t="s">
        <v>70</v>
      </c>
      <c r="I42" s="65">
        <v>4.7366707621514896</v>
      </c>
      <c r="J42" s="65">
        <v>397</v>
      </c>
      <c r="K42" s="25"/>
      <c r="L42" s="8">
        <f t="shared" si="12"/>
        <v>357</v>
      </c>
      <c r="M42" s="8">
        <f t="shared" si="23"/>
        <v>107</v>
      </c>
      <c r="N42" s="8">
        <f t="shared" si="23"/>
        <v>107</v>
      </c>
      <c r="O42" s="8">
        <f t="shared" si="23"/>
        <v>142</v>
      </c>
      <c r="P42" s="8"/>
      <c r="Q42" s="8">
        <f t="shared" si="24"/>
        <v>11</v>
      </c>
      <c r="R42" s="8">
        <f t="shared" si="24"/>
        <v>7</v>
      </c>
      <c r="S42" s="8">
        <f t="shared" si="25"/>
        <v>5</v>
      </c>
      <c r="T42" s="8">
        <f t="shared" si="25"/>
        <v>32</v>
      </c>
      <c r="U42" s="8">
        <f t="shared" si="26"/>
        <v>5</v>
      </c>
      <c r="V42" s="8">
        <f t="shared" si="26"/>
        <v>42</v>
      </c>
      <c r="W42" s="8">
        <f t="shared" si="27"/>
        <v>14</v>
      </c>
      <c r="X42" s="8">
        <f t="shared" si="27"/>
        <v>85</v>
      </c>
      <c r="Y42" s="8">
        <f t="shared" si="28"/>
        <v>0</v>
      </c>
      <c r="Z42" s="8">
        <f t="shared" si="28"/>
        <v>0</v>
      </c>
      <c r="AA42" s="8">
        <f t="shared" si="29"/>
        <v>4</v>
      </c>
      <c r="AB42" s="8">
        <f t="shared" si="29"/>
        <v>9</v>
      </c>
      <c r="AC42" s="8">
        <f t="shared" si="7"/>
        <v>7</v>
      </c>
      <c r="AD42" s="5">
        <f t="shared" si="16"/>
        <v>28</v>
      </c>
      <c r="AE42" s="5">
        <f t="shared" si="17"/>
        <v>175</v>
      </c>
      <c r="AF42" s="5">
        <f t="shared" si="18"/>
        <v>1985</v>
      </c>
      <c r="AG42" s="5">
        <f t="shared" si="19"/>
        <v>34.211433274077642</v>
      </c>
      <c r="AH42" s="5">
        <f t="shared" si="20"/>
        <v>19.340512902977917</v>
      </c>
      <c r="AI42" s="5">
        <f t="shared" si="21"/>
        <v>132.33333333333334</v>
      </c>
      <c r="AJ42" s="5">
        <f t="shared" si="22"/>
        <v>661.66666666666663</v>
      </c>
      <c r="AK42" s="12">
        <f t="shared" si="13"/>
        <v>2</v>
      </c>
      <c r="AL42" s="13">
        <f t="shared" si="14"/>
        <v>1</v>
      </c>
      <c r="AM42" s="13">
        <f t="shared" si="15"/>
        <v>2</v>
      </c>
    </row>
    <row r="43" spans="1:39" x14ac:dyDescent="0.25">
      <c r="A43" s="1">
        <v>35</v>
      </c>
      <c r="B43" s="65" t="s">
        <v>108</v>
      </c>
      <c r="C43" s="65" t="s">
        <v>72</v>
      </c>
      <c r="D43" s="65" t="s">
        <v>73</v>
      </c>
      <c r="E43" s="65">
        <v>35.796230319999999</v>
      </c>
      <c r="F43" s="65">
        <v>0.43509799199999999</v>
      </c>
      <c r="G43" s="65" t="s">
        <v>75</v>
      </c>
      <c r="H43" s="6" t="s">
        <v>70</v>
      </c>
      <c r="I43" s="65">
        <v>9.0041830019093592</v>
      </c>
      <c r="J43" s="65">
        <v>366</v>
      </c>
      <c r="K43" s="25"/>
      <c r="L43" s="8">
        <f t="shared" si="12"/>
        <v>329</v>
      </c>
      <c r="M43" s="8">
        <f t="shared" si="23"/>
        <v>98</v>
      </c>
      <c r="N43" s="8">
        <f t="shared" si="23"/>
        <v>98</v>
      </c>
      <c r="O43" s="8">
        <f t="shared" si="23"/>
        <v>131</v>
      </c>
      <c r="P43" s="8"/>
      <c r="Q43" s="8">
        <f t="shared" si="24"/>
        <v>10</v>
      </c>
      <c r="R43" s="8">
        <f t="shared" si="24"/>
        <v>7</v>
      </c>
      <c r="S43" s="8">
        <f t="shared" si="25"/>
        <v>4</v>
      </c>
      <c r="T43" s="8">
        <f t="shared" si="25"/>
        <v>29</v>
      </c>
      <c r="U43" s="8">
        <f t="shared" si="26"/>
        <v>4</v>
      </c>
      <c r="V43" s="8">
        <f t="shared" si="26"/>
        <v>39</v>
      </c>
      <c r="W43" s="8">
        <f t="shared" si="27"/>
        <v>13</v>
      </c>
      <c r="X43" s="8">
        <f t="shared" si="27"/>
        <v>78</v>
      </c>
      <c r="Y43" s="8">
        <f t="shared" si="28"/>
        <v>0</v>
      </c>
      <c r="Z43" s="8">
        <f t="shared" si="28"/>
        <v>0</v>
      </c>
      <c r="AA43" s="8">
        <f t="shared" si="29"/>
        <v>4</v>
      </c>
      <c r="AB43" s="8">
        <f t="shared" si="29"/>
        <v>9</v>
      </c>
      <c r="AC43" s="8">
        <f t="shared" si="7"/>
        <v>7</v>
      </c>
      <c r="AD43" s="5">
        <f t="shared" si="16"/>
        <v>25</v>
      </c>
      <c r="AE43" s="5">
        <f t="shared" si="17"/>
        <v>162</v>
      </c>
      <c r="AF43" s="5">
        <f t="shared" si="18"/>
        <v>1830</v>
      </c>
      <c r="AG43" s="5">
        <f t="shared" si="19"/>
        <v>32.848576833707725</v>
      </c>
      <c r="AH43" s="5">
        <f t="shared" si="20"/>
        <v>18.57005869959168</v>
      </c>
      <c r="AI43" s="5">
        <f t="shared" si="21"/>
        <v>121.99999999999999</v>
      </c>
      <c r="AJ43" s="5">
        <f t="shared" si="22"/>
        <v>609.99999999999989</v>
      </c>
      <c r="AK43" s="12">
        <f t="shared" si="13"/>
        <v>2</v>
      </c>
      <c r="AL43" s="13">
        <f t="shared" si="14"/>
        <v>1</v>
      </c>
      <c r="AM43" s="13">
        <f t="shared" si="15"/>
        <v>2</v>
      </c>
    </row>
    <row r="44" spans="1:39" x14ac:dyDescent="0.25">
      <c r="A44" s="1">
        <v>36</v>
      </c>
      <c r="B44" s="65" t="s">
        <v>109</v>
      </c>
      <c r="C44" s="65" t="s">
        <v>72</v>
      </c>
      <c r="D44" s="65" t="s">
        <v>73</v>
      </c>
      <c r="E44" s="65">
        <v>35.78795624</v>
      </c>
      <c r="F44" s="65">
        <v>0.43403643400000003</v>
      </c>
      <c r="G44" s="65" t="s">
        <v>75</v>
      </c>
      <c r="H44" s="6" t="s">
        <v>70</v>
      </c>
      <c r="I44" s="65">
        <v>8.5174373000295205</v>
      </c>
      <c r="J44" s="65">
        <v>370</v>
      </c>
      <c r="K44" s="25"/>
      <c r="L44" s="8">
        <f t="shared" si="12"/>
        <v>333</v>
      </c>
      <c r="M44" s="8">
        <f t="shared" si="23"/>
        <v>99</v>
      </c>
      <c r="N44" s="8">
        <f t="shared" si="23"/>
        <v>99</v>
      </c>
      <c r="O44" s="8">
        <f t="shared" si="23"/>
        <v>133</v>
      </c>
      <c r="P44" s="8"/>
      <c r="Q44" s="8">
        <f t="shared" si="24"/>
        <v>11</v>
      </c>
      <c r="R44" s="8">
        <f t="shared" si="24"/>
        <v>7</v>
      </c>
      <c r="S44" s="8">
        <f t="shared" si="25"/>
        <v>4</v>
      </c>
      <c r="T44" s="8">
        <f t="shared" si="25"/>
        <v>29</v>
      </c>
      <c r="U44" s="8">
        <f t="shared" si="26"/>
        <v>4</v>
      </c>
      <c r="V44" s="8">
        <f t="shared" si="26"/>
        <v>39</v>
      </c>
      <c r="W44" s="8">
        <f t="shared" si="27"/>
        <v>13</v>
      </c>
      <c r="X44" s="8">
        <f t="shared" si="27"/>
        <v>79</v>
      </c>
      <c r="Y44" s="8">
        <f t="shared" si="28"/>
        <v>0</v>
      </c>
      <c r="Z44" s="8">
        <f t="shared" si="28"/>
        <v>0</v>
      </c>
      <c r="AA44" s="8">
        <f t="shared" si="29"/>
        <v>4</v>
      </c>
      <c r="AB44" s="8">
        <f t="shared" si="29"/>
        <v>9</v>
      </c>
      <c r="AC44" s="8">
        <f t="shared" si="7"/>
        <v>7</v>
      </c>
      <c r="AD44" s="5">
        <f t="shared" si="16"/>
        <v>25</v>
      </c>
      <c r="AE44" s="5">
        <f t="shared" si="17"/>
        <v>163</v>
      </c>
      <c r="AF44" s="5">
        <f t="shared" si="18"/>
        <v>1850</v>
      </c>
      <c r="AG44" s="5">
        <f t="shared" si="19"/>
        <v>33.027589477082138</v>
      </c>
      <c r="AH44" s="5">
        <f t="shared" si="20"/>
        <v>18.671258678886389</v>
      </c>
      <c r="AI44" s="5">
        <f t="shared" si="21"/>
        <v>123.33333333333333</v>
      </c>
      <c r="AJ44" s="5">
        <f t="shared" si="22"/>
        <v>616.66666666666663</v>
      </c>
      <c r="AK44" s="12">
        <f t="shared" si="13"/>
        <v>2</v>
      </c>
      <c r="AL44" s="13">
        <f t="shared" si="14"/>
        <v>1</v>
      </c>
      <c r="AM44" s="13">
        <f t="shared" si="15"/>
        <v>2</v>
      </c>
    </row>
    <row r="45" spans="1:39" x14ac:dyDescent="0.25">
      <c r="A45" s="1">
        <v>37</v>
      </c>
      <c r="B45" s="65" t="s">
        <v>110</v>
      </c>
      <c r="C45" s="65" t="s">
        <v>72</v>
      </c>
      <c r="D45" s="65" t="s">
        <v>73</v>
      </c>
      <c r="E45" s="65">
        <v>35.721954349999997</v>
      </c>
      <c r="F45" s="65">
        <v>0.37483569999999999</v>
      </c>
      <c r="G45" s="65" t="s">
        <v>75</v>
      </c>
      <c r="H45" s="6" t="s">
        <v>70</v>
      </c>
      <c r="I45" s="65">
        <v>13.631118619094799</v>
      </c>
      <c r="J45" s="65">
        <v>303</v>
      </c>
      <c r="K45" s="25"/>
      <c r="L45" s="8">
        <f t="shared" si="12"/>
        <v>272</v>
      </c>
      <c r="M45" s="8">
        <f t="shared" si="23"/>
        <v>81</v>
      </c>
      <c r="N45" s="8">
        <f t="shared" si="23"/>
        <v>81</v>
      </c>
      <c r="O45" s="8">
        <f t="shared" si="23"/>
        <v>108</v>
      </c>
      <c r="P45" s="8"/>
      <c r="Q45" s="8">
        <f t="shared" si="24"/>
        <v>9</v>
      </c>
      <c r="R45" s="8">
        <f t="shared" si="24"/>
        <v>6</v>
      </c>
      <c r="S45" s="8">
        <f t="shared" si="25"/>
        <v>4</v>
      </c>
      <c r="T45" s="8">
        <f t="shared" si="25"/>
        <v>24</v>
      </c>
      <c r="U45" s="8">
        <f t="shared" si="26"/>
        <v>4</v>
      </c>
      <c r="V45" s="8">
        <f t="shared" si="26"/>
        <v>32</v>
      </c>
      <c r="W45" s="8">
        <f t="shared" si="27"/>
        <v>10</v>
      </c>
      <c r="X45" s="8">
        <f t="shared" si="27"/>
        <v>64</v>
      </c>
      <c r="Y45" s="8">
        <f t="shared" si="28"/>
        <v>0</v>
      </c>
      <c r="Z45" s="8">
        <f t="shared" si="28"/>
        <v>0</v>
      </c>
      <c r="AA45" s="8">
        <f t="shared" si="29"/>
        <v>3</v>
      </c>
      <c r="AB45" s="8">
        <f t="shared" si="29"/>
        <v>8</v>
      </c>
      <c r="AC45" s="8">
        <f t="shared" si="7"/>
        <v>6</v>
      </c>
      <c r="AD45" s="5">
        <f t="shared" si="16"/>
        <v>21</v>
      </c>
      <c r="AE45" s="5">
        <f t="shared" si="17"/>
        <v>134</v>
      </c>
      <c r="AF45" s="5">
        <f t="shared" si="18"/>
        <v>1515</v>
      </c>
      <c r="AG45" s="5">
        <f t="shared" si="19"/>
        <v>29.888032722144828</v>
      </c>
      <c r="AH45" s="5">
        <f t="shared" si="20"/>
        <v>16.89639477762724</v>
      </c>
      <c r="AI45" s="5">
        <f t="shared" si="21"/>
        <v>101</v>
      </c>
      <c r="AJ45" s="5">
        <f t="shared" si="22"/>
        <v>504.99999999999994</v>
      </c>
      <c r="AK45" s="12">
        <f t="shared" si="13"/>
        <v>2</v>
      </c>
      <c r="AL45" s="13">
        <f t="shared" si="14"/>
        <v>1</v>
      </c>
      <c r="AM45" s="13">
        <f t="shared" si="15"/>
        <v>2</v>
      </c>
    </row>
    <row r="46" spans="1:39" x14ac:dyDescent="0.25">
      <c r="A46" s="1">
        <v>38</v>
      </c>
      <c r="B46" s="65" t="s">
        <v>111</v>
      </c>
      <c r="C46" s="65" t="s">
        <v>72</v>
      </c>
      <c r="D46" s="65" t="s">
        <v>73</v>
      </c>
      <c r="E46" s="65">
        <v>35.79354858</v>
      </c>
      <c r="F46" s="65">
        <v>0.41145908799999997</v>
      </c>
      <c r="G46" s="65" t="s">
        <v>75</v>
      </c>
      <c r="H46" s="6" t="s">
        <v>70</v>
      </c>
      <c r="I46" s="65">
        <v>10.949070319224001</v>
      </c>
      <c r="J46" s="65">
        <v>311</v>
      </c>
      <c r="K46" s="25"/>
      <c r="L46" s="8">
        <f t="shared" si="12"/>
        <v>279</v>
      </c>
      <c r="M46" s="8">
        <f t="shared" si="23"/>
        <v>83</v>
      </c>
      <c r="N46" s="8">
        <f t="shared" si="23"/>
        <v>83</v>
      </c>
      <c r="O46" s="8">
        <f t="shared" si="23"/>
        <v>111</v>
      </c>
      <c r="P46" s="8"/>
      <c r="Q46" s="8">
        <f t="shared" si="24"/>
        <v>9</v>
      </c>
      <c r="R46" s="8">
        <f t="shared" si="24"/>
        <v>6</v>
      </c>
      <c r="S46" s="8">
        <f t="shared" si="25"/>
        <v>4</v>
      </c>
      <c r="T46" s="8">
        <f t="shared" si="25"/>
        <v>24</v>
      </c>
      <c r="U46" s="8">
        <f t="shared" si="26"/>
        <v>4</v>
      </c>
      <c r="V46" s="8">
        <f t="shared" si="26"/>
        <v>33</v>
      </c>
      <c r="W46" s="8">
        <f t="shared" si="27"/>
        <v>11</v>
      </c>
      <c r="X46" s="8">
        <f t="shared" si="27"/>
        <v>66</v>
      </c>
      <c r="Y46" s="8">
        <f t="shared" si="28"/>
        <v>0</v>
      </c>
      <c r="Z46" s="8">
        <f t="shared" si="28"/>
        <v>0</v>
      </c>
      <c r="AA46" s="8">
        <f t="shared" si="29"/>
        <v>3</v>
      </c>
      <c r="AB46" s="8">
        <f t="shared" si="29"/>
        <v>8</v>
      </c>
      <c r="AC46" s="8">
        <f t="shared" si="7"/>
        <v>6</v>
      </c>
      <c r="AD46" s="5">
        <f t="shared" si="16"/>
        <v>22</v>
      </c>
      <c r="AE46" s="5">
        <f t="shared" si="17"/>
        <v>137</v>
      </c>
      <c r="AF46" s="5">
        <f t="shared" si="18"/>
        <v>1555</v>
      </c>
      <c r="AG46" s="5">
        <f t="shared" si="19"/>
        <v>30.280023667978423</v>
      </c>
      <c r="AH46" s="5">
        <f t="shared" si="20"/>
        <v>17.117996307297428</v>
      </c>
      <c r="AI46" s="5">
        <f t="shared" si="21"/>
        <v>103.66666666666669</v>
      </c>
      <c r="AJ46" s="5">
        <f t="shared" si="22"/>
        <v>518.33333333333337</v>
      </c>
      <c r="AK46" s="12">
        <f t="shared" si="13"/>
        <v>2</v>
      </c>
      <c r="AL46" s="13">
        <f t="shared" si="14"/>
        <v>1</v>
      </c>
      <c r="AM46" s="13">
        <f t="shared" si="15"/>
        <v>2</v>
      </c>
    </row>
    <row r="47" spans="1:39" x14ac:dyDescent="0.25">
      <c r="A47" s="1">
        <v>39</v>
      </c>
      <c r="B47" s="65" t="s">
        <v>112</v>
      </c>
      <c r="C47" s="65" t="s">
        <v>72</v>
      </c>
      <c r="D47" s="65" t="s">
        <v>73</v>
      </c>
      <c r="E47" s="65">
        <v>35.734802250000001</v>
      </c>
      <c r="F47" s="65">
        <v>0.38605540999999999</v>
      </c>
      <c r="G47" s="65" t="s">
        <v>75</v>
      </c>
      <c r="H47" s="6" t="s">
        <v>70</v>
      </c>
      <c r="I47" s="65">
        <v>12.2211645639177</v>
      </c>
      <c r="J47" s="65">
        <v>280</v>
      </c>
      <c r="K47" s="25"/>
      <c r="L47" s="8">
        <f t="shared" si="12"/>
        <v>252</v>
      </c>
      <c r="M47" s="8">
        <f t="shared" si="23"/>
        <v>75</v>
      </c>
      <c r="N47" s="8">
        <f t="shared" si="23"/>
        <v>75</v>
      </c>
      <c r="O47" s="8">
        <f t="shared" si="23"/>
        <v>100</v>
      </c>
      <c r="P47" s="8"/>
      <c r="Q47" s="8">
        <f t="shared" si="24"/>
        <v>8</v>
      </c>
      <c r="R47" s="8">
        <f t="shared" si="24"/>
        <v>5</v>
      </c>
      <c r="S47" s="8">
        <f t="shared" si="25"/>
        <v>3</v>
      </c>
      <c r="T47" s="8">
        <f t="shared" si="25"/>
        <v>22</v>
      </c>
      <c r="U47" s="8">
        <f t="shared" si="26"/>
        <v>3</v>
      </c>
      <c r="V47" s="8">
        <f t="shared" si="26"/>
        <v>30</v>
      </c>
      <c r="W47" s="8">
        <f t="shared" si="27"/>
        <v>10</v>
      </c>
      <c r="X47" s="8">
        <f t="shared" si="27"/>
        <v>60</v>
      </c>
      <c r="Y47" s="8">
        <f t="shared" si="28"/>
        <v>0</v>
      </c>
      <c r="Z47" s="8">
        <f t="shared" si="28"/>
        <v>0</v>
      </c>
      <c r="AA47" s="8">
        <f t="shared" si="29"/>
        <v>3</v>
      </c>
      <c r="AB47" s="8">
        <f t="shared" si="29"/>
        <v>7</v>
      </c>
      <c r="AC47" s="8">
        <f t="shared" si="7"/>
        <v>5</v>
      </c>
      <c r="AD47" s="5">
        <f t="shared" si="16"/>
        <v>19</v>
      </c>
      <c r="AE47" s="5">
        <f t="shared" si="17"/>
        <v>124</v>
      </c>
      <c r="AF47" s="5">
        <f t="shared" si="18"/>
        <v>1400</v>
      </c>
      <c r="AG47" s="5">
        <f t="shared" si="19"/>
        <v>28.731283762941516</v>
      </c>
      <c r="AH47" s="5">
        <f t="shared" si="20"/>
        <v>16.242457890746515</v>
      </c>
      <c r="AI47" s="5">
        <f t="shared" si="21"/>
        <v>93.333333333333329</v>
      </c>
      <c r="AJ47" s="5">
        <f t="shared" si="22"/>
        <v>466.66666666666663</v>
      </c>
      <c r="AK47" s="12">
        <f t="shared" si="13"/>
        <v>2</v>
      </c>
      <c r="AL47" s="13">
        <f t="shared" si="14"/>
        <v>1</v>
      </c>
      <c r="AM47" s="13">
        <f t="shared" si="15"/>
        <v>2</v>
      </c>
    </row>
    <row r="48" spans="1:39" x14ac:dyDescent="0.25">
      <c r="A48" s="1">
        <v>40</v>
      </c>
      <c r="B48" s="65" t="s">
        <v>113</v>
      </c>
      <c r="C48" s="65" t="s">
        <v>72</v>
      </c>
      <c r="D48" s="65" t="s">
        <v>73</v>
      </c>
      <c r="E48" s="65">
        <v>35.7816391</v>
      </c>
      <c r="F48" s="65">
        <v>0.43137136100000001</v>
      </c>
      <c r="G48" s="65" t="s">
        <v>75</v>
      </c>
      <c r="H48" s="6" t="s">
        <v>70</v>
      </c>
      <c r="I48" s="65">
        <v>8.3726403330876007</v>
      </c>
      <c r="J48" s="65">
        <v>366</v>
      </c>
      <c r="K48" s="25"/>
      <c r="L48" s="8">
        <f t="shared" si="12"/>
        <v>329</v>
      </c>
      <c r="M48" s="8">
        <f t="shared" si="23"/>
        <v>98</v>
      </c>
      <c r="N48" s="8">
        <f t="shared" si="23"/>
        <v>98</v>
      </c>
      <c r="O48" s="8">
        <f t="shared" si="23"/>
        <v>131</v>
      </c>
      <c r="P48" s="8"/>
      <c r="Q48" s="8">
        <f t="shared" si="24"/>
        <v>10</v>
      </c>
      <c r="R48" s="8">
        <f t="shared" si="24"/>
        <v>7</v>
      </c>
      <c r="S48" s="8">
        <f t="shared" si="25"/>
        <v>4</v>
      </c>
      <c r="T48" s="8">
        <f t="shared" si="25"/>
        <v>29</v>
      </c>
      <c r="U48" s="8">
        <f t="shared" si="26"/>
        <v>4</v>
      </c>
      <c r="V48" s="8">
        <f t="shared" si="26"/>
        <v>39</v>
      </c>
      <c r="W48" s="8">
        <f t="shared" si="27"/>
        <v>13</v>
      </c>
      <c r="X48" s="8">
        <f t="shared" si="27"/>
        <v>78</v>
      </c>
      <c r="Y48" s="8">
        <f t="shared" si="28"/>
        <v>0</v>
      </c>
      <c r="Z48" s="8">
        <f t="shared" si="28"/>
        <v>0</v>
      </c>
      <c r="AA48" s="8">
        <f t="shared" si="29"/>
        <v>4</v>
      </c>
      <c r="AB48" s="8">
        <f t="shared" si="29"/>
        <v>9</v>
      </c>
      <c r="AC48" s="8">
        <f t="shared" si="7"/>
        <v>7</v>
      </c>
      <c r="AD48" s="5">
        <f t="shared" si="16"/>
        <v>25</v>
      </c>
      <c r="AE48" s="5">
        <f t="shared" si="17"/>
        <v>162</v>
      </c>
      <c r="AF48" s="5">
        <f t="shared" si="18"/>
        <v>1830</v>
      </c>
      <c r="AG48" s="5">
        <f t="shared" si="19"/>
        <v>32.848576833707725</v>
      </c>
      <c r="AH48" s="5">
        <f t="shared" si="20"/>
        <v>18.57005869959168</v>
      </c>
      <c r="AI48" s="5">
        <f t="shared" si="21"/>
        <v>121.99999999999999</v>
      </c>
      <c r="AJ48" s="5">
        <f t="shared" si="22"/>
        <v>609.99999999999989</v>
      </c>
      <c r="AK48" s="12">
        <f t="shared" si="13"/>
        <v>2</v>
      </c>
      <c r="AL48" s="13">
        <f t="shared" si="14"/>
        <v>1</v>
      </c>
      <c r="AM48" s="13">
        <f t="shared" si="15"/>
        <v>2</v>
      </c>
    </row>
    <row r="49" spans="1:39" x14ac:dyDescent="0.25">
      <c r="A49" s="1">
        <v>41</v>
      </c>
      <c r="B49" s="65" t="s">
        <v>114</v>
      </c>
      <c r="C49" s="65" t="s">
        <v>72</v>
      </c>
      <c r="D49" s="65" t="s">
        <v>73</v>
      </c>
      <c r="E49" s="65">
        <v>35.7972641</v>
      </c>
      <c r="F49" s="65">
        <v>0.42283999900000002</v>
      </c>
      <c r="G49" s="65" t="s">
        <v>75</v>
      </c>
      <c r="H49" s="6" t="s">
        <v>70</v>
      </c>
      <c r="I49" s="65">
        <v>10.1324170476845</v>
      </c>
      <c r="J49" s="65">
        <v>324</v>
      </c>
      <c r="K49" s="25"/>
      <c r="L49" s="8">
        <f t="shared" si="12"/>
        <v>291</v>
      </c>
      <c r="M49" s="8">
        <f t="shared" si="23"/>
        <v>87</v>
      </c>
      <c r="N49" s="8">
        <f t="shared" si="23"/>
        <v>87</v>
      </c>
      <c r="O49" s="8">
        <f t="shared" si="23"/>
        <v>116</v>
      </c>
      <c r="P49" s="8"/>
      <c r="Q49" s="8">
        <f t="shared" si="24"/>
        <v>9</v>
      </c>
      <c r="R49" s="8">
        <f t="shared" si="24"/>
        <v>6</v>
      </c>
      <c r="S49" s="8">
        <f t="shared" si="25"/>
        <v>4</v>
      </c>
      <c r="T49" s="8">
        <f t="shared" si="25"/>
        <v>26</v>
      </c>
      <c r="U49" s="8">
        <f t="shared" si="26"/>
        <v>4</v>
      </c>
      <c r="V49" s="8">
        <f t="shared" si="26"/>
        <v>34</v>
      </c>
      <c r="W49" s="8">
        <f t="shared" si="27"/>
        <v>11</v>
      </c>
      <c r="X49" s="8">
        <f t="shared" si="27"/>
        <v>69</v>
      </c>
      <c r="Y49" s="8">
        <f t="shared" si="28"/>
        <v>0</v>
      </c>
      <c r="Z49" s="8">
        <f t="shared" si="28"/>
        <v>0</v>
      </c>
      <c r="AA49" s="8">
        <f t="shared" si="29"/>
        <v>3</v>
      </c>
      <c r="AB49" s="8">
        <f t="shared" si="29"/>
        <v>8</v>
      </c>
      <c r="AC49" s="8">
        <f t="shared" si="7"/>
        <v>6</v>
      </c>
      <c r="AD49" s="5">
        <f t="shared" si="16"/>
        <v>22</v>
      </c>
      <c r="AE49" s="5">
        <f t="shared" si="17"/>
        <v>143</v>
      </c>
      <c r="AF49" s="5">
        <f t="shared" si="18"/>
        <v>1620</v>
      </c>
      <c r="AG49" s="5">
        <f t="shared" si="19"/>
        <v>30.906407102735187</v>
      </c>
      <c r="AH49" s="5">
        <f t="shared" si="20"/>
        <v>17.472105321236466</v>
      </c>
      <c r="AI49" s="5">
        <f t="shared" si="21"/>
        <v>108</v>
      </c>
      <c r="AJ49" s="5">
        <f t="shared" si="22"/>
        <v>540</v>
      </c>
      <c r="AK49" s="12">
        <f t="shared" si="13"/>
        <v>2</v>
      </c>
      <c r="AL49" s="13">
        <f t="shared" si="14"/>
        <v>1</v>
      </c>
      <c r="AM49" s="13">
        <f t="shared" si="15"/>
        <v>2</v>
      </c>
    </row>
    <row r="50" spans="1:39" x14ac:dyDescent="0.25">
      <c r="A50" s="1">
        <v>42</v>
      </c>
      <c r="B50" s="65" t="s">
        <v>115</v>
      </c>
      <c r="C50" s="65" t="s">
        <v>72</v>
      </c>
      <c r="D50" s="65" t="s">
        <v>73</v>
      </c>
      <c r="E50" s="65">
        <v>35.82875061</v>
      </c>
      <c r="F50" s="65">
        <v>0.73252487200000005</v>
      </c>
      <c r="G50" s="65" t="s">
        <v>75</v>
      </c>
      <c r="H50" s="6" t="s">
        <v>70</v>
      </c>
      <c r="I50" s="65">
        <v>27.9435954388467</v>
      </c>
      <c r="J50" s="65">
        <v>262</v>
      </c>
      <c r="K50" s="25"/>
      <c r="L50" s="8">
        <f t="shared" si="12"/>
        <v>235</v>
      </c>
      <c r="M50" s="8">
        <f t="shared" si="23"/>
        <v>70</v>
      </c>
      <c r="N50" s="8">
        <f t="shared" si="23"/>
        <v>70</v>
      </c>
      <c r="O50" s="8">
        <f t="shared" si="23"/>
        <v>94</v>
      </c>
      <c r="P50" s="8"/>
      <c r="Q50" s="8">
        <f t="shared" si="24"/>
        <v>7</v>
      </c>
      <c r="R50" s="8">
        <f t="shared" si="24"/>
        <v>5</v>
      </c>
      <c r="S50" s="8">
        <f t="shared" si="25"/>
        <v>3</v>
      </c>
      <c r="T50" s="8">
        <f t="shared" si="25"/>
        <v>21</v>
      </c>
      <c r="U50" s="8">
        <f t="shared" si="26"/>
        <v>3</v>
      </c>
      <c r="V50" s="8">
        <f t="shared" si="26"/>
        <v>28</v>
      </c>
      <c r="W50" s="8">
        <f t="shared" si="27"/>
        <v>9</v>
      </c>
      <c r="X50" s="8">
        <f t="shared" si="27"/>
        <v>56</v>
      </c>
      <c r="Y50" s="8">
        <f t="shared" si="28"/>
        <v>0</v>
      </c>
      <c r="Z50" s="8">
        <f t="shared" si="28"/>
        <v>0</v>
      </c>
      <c r="AA50" s="8">
        <f t="shared" si="29"/>
        <v>2</v>
      </c>
      <c r="AB50" s="8">
        <f t="shared" si="29"/>
        <v>6</v>
      </c>
      <c r="AC50" s="8">
        <f t="shared" si="7"/>
        <v>5</v>
      </c>
      <c r="AD50" s="5">
        <f t="shared" si="16"/>
        <v>17</v>
      </c>
      <c r="AE50" s="5">
        <f t="shared" si="17"/>
        <v>116</v>
      </c>
      <c r="AF50" s="5">
        <f t="shared" si="18"/>
        <v>1310</v>
      </c>
      <c r="AG50" s="5">
        <f t="shared" si="19"/>
        <v>27.792439019752599</v>
      </c>
      <c r="AH50" s="5">
        <f t="shared" si="20"/>
        <v>15.711707286874665</v>
      </c>
      <c r="AI50" s="5">
        <f t="shared" si="21"/>
        <v>87.333333333333343</v>
      </c>
      <c r="AJ50" s="5">
        <f t="shared" si="22"/>
        <v>436.66666666666669</v>
      </c>
      <c r="AK50" s="12">
        <f t="shared" si="13"/>
        <v>2</v>
      </c>
      <c r="AL50" s="13">
        <f t="shared" si="14"/>
        <v>1</v>
      </c>
      <c r="AM50" s="13">
        <f t="shared" si="15"/>
        <v>2</v>
      </c>
    </row>
    <row r="51" spans="1:39" x14ac:dyDescent="0.25">
      <c r="A51" s="1">
        <v>43</v>
      </c>
      <c r="B51" s="65" t="s">
        <v>116</v>
      </c>
      <c r="C51" s="65" t="s">
        <v>72</v>
      </c>
      <c r="D51" s="65" t="s">
        <v>73</v>
      </c>
      <c r="E51" s="65">
        <v>35.745306020000001</v>
      </c>
      <c r="F51" s="65">
        <v>0.52636516099999997</v>
      </c>
      <c r="G51" s="65" t="s">
        <v>75</v>
      </c>
      <c r="H51" s="6" t="s">
        <v>70</v>
      </c>
      <c r="I51" s="65">
        <v>3.3898115762088099</v>
      </c>
      <c r="J51" s="65">
        <v>383</v>
      </c>
      <c r="K51" s="25"/>
      <c r="L51" s="8">
        <f t="shared" si="12"/>
        <v>344</v>
      </c>
      <c r="M51" s="8">
        <f t="shared" si="23"/>
        <v>103</v>
      </c>
      <c r="N51" s="8">
        <f t="shared" si="23"/>
        <v>103</v>
      </c>
      <c r="O51" s="8">
        <f t="shared" si="23"/>
        <v>137</v>
      </c>
      <c r="P51" s="8"/>
      <c r="Q51" s="8">
        <f t="shared" si="24"/>
        <v>11</v>
      </c>
      <c r="R51" s="8">
        <f t="shared" si="24"/>
        <v>7</v>
      </c>
      <c r="S51" s="8">
        <f t="shared" si="25"/>
        <v>5</v>
      </c>
      <c r="T51" s="8">
        <f t="shared" si="25"/>
        <v>30</v>
      </c>
      <c r="U51" s="8">
        <f t="shared" si="26"/>
        <v>5</v>
      </c>
      <c r="V51" s="8">
        <f t="shared" si="26"/>
        <v>41</v>
      </c>
      <c r="W51" s="8">
        <f t="shared" si="27"/>
        <v>13</v>
      </c>
      <c r="X51" s="8">
        <f t="shared" si="27"/>
        <v>82</v>
      </c>
      <c r="Y51" s="8">
        <f t="shared" si="28"/>
        <v>0</v>
      </c>
      <c r="Z51" s="8">
        <f t="shared" si="28"/>
        <v>0</v>
      </c>
      <c r="AA51" s="8">
        <f t="shared" si="29"/>
        <v>4</v>
      </c>
      <c r="AB51" s="8">
        <f t="shared" si="29"/>
        <v>9</v>
      </c>
      <c r="AC51" s="8">
        <f t="shared" si="7"/>
        <v>7</v>
      </c>
      <c r="AD51" s="5">
        <f t="shared" si="16"/>
        <v>27</v>
      </c>
      <c r="AE51" s="5">
        <f t="shared" si="17"/>
        <v>169</v>
      </c>
      <c r="AF51" s="5">
        <f t="shared" si="18"/>
        <v>1915</v>
      </c>
      <c r="AG51" s="5">
        <f t="shared" si="19"/>
        <v>33.602795022636634</v>
      </c>
      <c r="AH51" s="5">
        <f t="shared" si="20"/>
        <v>18.996435650764109</v>
      </c>
      <c r="AI51" s="5">
        <f t="shared" si="21"/>
        <v>127.66666666666669</v>
      </c>
      <c r="AJ51" s="5">
        <f t="shared" si="22"/>
        <v>638.33333333333337</v>
      </c>
      <c r="AK51" s="12">
        <f t="shared" si="13"/>
        <v>2</v>
      </c>
      <c r="AL51" s="13">
        <f t="shared" si="14"/>
        <v>1</v>
      </c>
      <c r="AM51" s="13">
        <f t="shared" si="15"/>
        <v>2</v>
      </c>
    </row>
    <row r="52" spans="1:39" x14ac:dyDescent="0.25">
      <c r="A52" s="1">
        <v>44</v>
      </c>
      <c r="B52" s="65" t="s">
        <v>117</v>
      </c>
      <c r="C52" s="65" t="s">
        <v>72</v>
      </c>
      <c r="D52" s="65" t="s">
        <v>73</v>
      </c>
      <c r="E52" s="65">
        <v>35.827598569999999</v>
      </c>
      <c r="F52" s="65">
        <v>0.73309379799999996</v>
      </c>
      <c r="G52" s="65" t="s">
        <v>75</v>
      </c>
      <c r="H52" s="6" t="s">
        <v>70</v>
      </c>
      <c r="I52" s="65">
        <v>27.959283718618298</v>
      </c>
      <c r="J52" s="65">
        <v>262</v>
      </c>
      <c r="K52" s="25"/>
      <c r="L52" s="8">
        <f t="shared" si="12"/>
        <v>235</v>
      </c>
      <c r="M52" s="8">
        <f t="shared" si="23"/>
        <v>70</v>
      </c>
      <c r="N52" s="8">
        <f t="shared" si="23"/>
        <v>70</v>
      </c>
      <c r="O52" s="8">
        <f t="shared" si="23"/>
        <v>94</v>
      </c>
      <c r="P52" s="8"/>
      <c r="Q52" s="8">
        <f t="shared" si="24"/>
        <v>7</v>
      </c>
      <c r="R52" s="8">
        <f t="shared" si="24"/>
        <v>5</v>
      </c>
      <c r="S52" s="8">
        <f t="shared" si="25"/>
        <v>3</v>
      </c>
      <c r="T52" s="8">
        <f t="shared" si="25"/>
        <v>21</v>
      </c>
      <c r="U52" s="8">
        <f t="shared" si="26"/>
        <v>3</v>
      </c>
      <c r="V52" s="8">
        <f t="shared" si="26"/>
        <v>28</v>
      </c>
      <c r="W52" s="8">
        <f t="shared" si="27"/>
        <v>9</v>
      </c>
      <c r="X52" s="8">
        <f t="shared" si="27"/>
        <v>56</v>
      </c>
      <c r="Y52" s="8">
        <f t="shared" si="28"/>
        <v>0</v>
      </c>
      <c r="Z52" s="8">
        <f t="shared" si="28"/>
        <v>0</v>
      </c>
      <c r="AA52" s="8">
        <f t="shared" si="29"/>
        <v>2</v>
      </c>
      <c r="AB52" s="8">
        <f t="shared" si="29"/>
        <v>6</v>
      </c>
      <c r="AC52" s="8">
        <f t="shared" si="7"/>
        <v>5</v>
      </c>
      <c r="AD52" s="5">
        <f t="shared" si="16"/>
        <v>17</v>
      </c>
      <c r="AE52" s="5">
        <f t="shared" si="17"/>
        <v>116</v>
      </c>
      <c r="AF52" s="5">
        <f t="shared" si="18"/>
        <v>1310</v>
      </c>
      <c r="AG52" s="5">
        <f t="shared" si="19"/>
        <v>27.792439019752599</v>
      </c>
      <c r="AH52" s="5">
        <f t="shared" si="20"/>
        <v>15.711707286874665</v>
      </c>
      <c r="AI52" s="5">
        <f t="shared" si="21"/>
        <v>87.333333333333343</v>
      </c>
      <c r="AJ52" s="5">
        <f t="shared" si="22"/>
        <v>436.66666666666669</v>
      </c>
      <c r="AK52" s="12">
        <f t="shared" si="13"/>
        <v>2</v>
      </c>
      <c r="AL52" s="13">
        <f t="shared" si="14"/>
        <v>1</v>
      </c>
      <c r="AM52" s="13">
        <f t="shared" si="15"/>
        <v>2</v>
      </c>
    </row>
    <row r="53" spans="1:39" x14ac:dyDescent="0.25">
      <c r="A53" s="1">
        <v>45</v>
      </c>
      <c r="B53" s="65" t="s">
        <v>118</v>
      </c>
      <c r="C53" s="65" t="s">
        <v>72</v>
      </c>
      <c r="D53" s="65" t="s">
        <v>73</v>
      </c>
      <c r="E53" s="65">
        <v>35.828666689999999</v>
      </c>
      <c r="F53" s="65">
        <v>0.73269772499999997</v>
      </c>
      <c r="G53" s="65" t="s">
        <v>75</v>
      </c>
      <c r="H53" s="6" t="s">
        <v>70</v>
      </c>
      <c r="I53" s="65">
        <v>27.958411850171501</v>
      </c>
      <c r="J53" s="65">
        <v>263</v>
      </c>
      <c r="K53" s="25"/>
      <c r="L53" s="8">
        <f t="shared" si="12"/>
        <v>236</v>
      </c>
      <c r="M53" s="8">
        <f t="shared" si="23"/>
        <v>70</v>
      </c>
      <c r="N53" s="8">
        <f t="shared" si="23"/>
        <v>70</v>
      </c>
      <c r="O53" s="8">
        <f t="shared" si="23"/>
        <v>94</v>
      </c>
      <c r="P53" s="8"/>
      <c r="Q53" s="8">
        <f t="shared" si="24"/>
        <v>7</v>
      </c>
      <c r="R53" s="8">
        <f t="shared" si="24"/>
        <v>5</v>
      </c>
      <c r="S53" s="8">
        <f t="shared" si="25"/>
        <v>3</v>
      </c>
      <c r="T53" s="8">
        <f t="shared" si="25"/>
        <v>21</v>
      </c>
      <c r="U53" s="8">
        <f t="shared" si="26"/>
        <v>3</v>
      </c>
      <c r="V53" s="8">
        <f t="shared" si="26"/>
        <v>28</v>
      </c>
      <c r="W53" s="8">
        <f t="shared" si="27"/>
        <v>9</v>
      </c>
      <c r="X53" s="8">
        <f t="shared" si="27"/>
        <v>56</v>
      </c>
      <c r="Y53" s="8">
        <f t="shared" si="28"/>
        <v>0</v>
      </c>
      <c r="Z53" s="8">
        <f t="shared" si="28"/>
        <v>0</v>
      </c>
      <c r="AA53" s="8">
        <f t="shared" si="29"/>
        <v>2</v>
      </c>
      <c r="AB53" s="8">
        <f t="shared" si="29"/>
        <v>6</v>
      </c>
      <c r="AC53" s="8">
        <f t="shared" si="7"/>
        <v>5</v>
      </c>
      <c r="AD53" s="5">
        <f t="shared" si="16"/>
        <v>17</v>
      </c>
      <c r="AE53" s="5">
        <f t="shared" si="17"/>
        <v>116</v>
      </c>
      <c r="AF53" s="5">
        <f t="shared" si="18"/>
        <v>1315</v>
      </c>
      <c r="AG53" s="5">
        <f t="shared" si="19"/>
        <v>27.845427512130843</v>
      </c>
      <c r="AH53" s="5">
        <f t="shared" si="20"/>
        <v>15.741662904703963</v>
      </c>
      <c r="AI53" s="5">
        <f t="shared" si="21"/>
        <v>87.666666666666657</v>
      </c>
      <c r="AJ53" s="5">
        <f t="shared" si="22"/>
        <v>438.33333333333326</v>
      </c>
      <c r="AK53" s="12">
        <f t="shared" si="13"/>
        <v>2</v>
      </c>
      <c r="AL53" s="13">
        <f t="shared" si="14"/>
        <v>1</v>
      </c>
      <c r="AM53" s="13">
        <f t="shared" si="15"/>
        <v>2</v>
      </c>
    </row>
    <row r="54" spans="1:39" x14ac:dyDescent="0.25">
      <c r="A54" s="1">
        <v>46</v>
      </c>
      <c r="B54" s="65" t="s">
        <v>119</v>
      </c>
      <c r="C54" s="65" t="s">
        <v>72</v>
      </c>
      <c r="D54" s="65" t="s">
        <v>73</v>
      </c>
      <c r="E54" s="65">
        <v>35.781719209999999</v>
      </c>
      <c r="F54" s="65">
        <v>0.53932511800000005</v>
      </c>
      <c r="G54" s="65" t="s">
        <v>75</v>
      </c>
      <c r="H54" s="6" t="s">
        <v>70</v>
      </c>
      <c r="I54" s="65">
        <v>6.4860207760862503</v>
      </c>
      <c r="J54" s="65">
        <v>373</v>
      </c>
      <c r="K54" s="25"/>
      <c r="L54" s="8">
        <f t="shared" si="12"/>
        <v>335</v>
      </c>
      <c r="M54" s="8">
        <f t="shared" si="23"/>
        <v>100</v>
      </c>
      <c r="N54" s="8">
        <f t="shared" si="23"/>
        <v>100</v>
      </c>
      <c r="O54" s="8">
        <f t="shared" si="23"/>
        <v>134</v>
      </c>
      <c r="P54" s="8"/>
      <c r="Q54" s="8">
        <f t="shared" si="24"/>
        <v>11</v>
      </c>
      <c r="R54" s="8">
        <f t="shared" si="24"/>
        <v>7</v>
      </c>
      <c r="S54" s="8">
        <f t="shared" si="25"/>
        <v>5</v>
      </c>
      <c r="T54" s="8">
        <f t="shared" si="25"/>
        <v>30</v>
      </c>
      <c r="U54" s="8">
        <f t="shared" si="26"/>
        <v>5</v>
      </c>
      <c r="V54" s="8">
        <f t="shared" si="26"/>
        <v>40</v>
      </c>
      <c r="W54" s="8">
        <f t="shared" si="27"/>
        <v>13</v>
      </c>
      <c r="X54" s="8">
        <f t="shared" si="27"/>
        <v>80</v>
      </c>
      <c r="Y54" s="8">
        <f t="shared" si="28"/>
        <v>0</v>
      </c>
      <c r="Z54" s="8">
        <f t="shared" si="28"/>
        <v>0</v>
      </c>
      <c r="AA54" s="8">
        <f t="shared" si="29"/>
        <v>4</v>
      </c>
      <c r="AB54" s="8">
        <f t="shared" si="29"/>
        <v>9</v>
      </c>
      <c r="AC54" s="8">
        <f t="shared" si="7"/>
        <v>7</v>
      </c>
      <c r="AD54" s="5">
        <f t="shared" si="16"/>
        <v>27</v>
      </c>
      <c r="AE54" s="5">
        <f t="shared" si="17"/>
        <v>166</v>
      </c>
      <c r="AF54" s="5">
        <f t="shared" si="18"/>
        <v>1865</v>
      </c>
      <c r="AG54" s="5">
        <f t="shared" si="19"/>
        <v>33.161214794797047</v>
      </c>
      <c r="AH54" s="5">
        <f t="shared" si="20"/>
        <v>18.746800155349113</v>
      </c>
      <c r="AI54" s="5">
        <f t="shared" si="21"/>
        <v>124.33333333333333</v>
      </c>
      <c r="AJ54" s="5">
        <f t="shared" si="22"/>
        <v>621.66666666666663</v>
      </c>
      <c r="AK54" s="12">
        <f t="shared" si="13"/>
        <v>2</v>
      </c>
      <c r="AL54" s="13">
        <f t="shared" si="14"/>
        <v>1</v>
      </c>
      <c r="AM54" s="13">
        <f t="shared" si="15"/>
        <v>2</v>
      </c>
    </row>
    <row r="55" spans="1:39" x14ac:dyDescent="0.25">
      <c r="A55" s="1">
        <v>47</v>
      </c>
      <c r="B55" s="65" t="s">
        <v>120</v>
      </c>
      <c r="C55" s="65" t="s">
        <v>72</v>
      </c>
      <c r="D55" s="65" t="s">
        <v>73</v>
      </c>
      <c r="E55" s="65">
        <v>35.790767670000001</v>
      </c>
      <c r="F55" s="65">
        <v>0.53873431699999996</v>
      </c>
      <c r="G55" s="65" t="s">
        <v>75</v>
      </c>
      <c r="H55" s="6" t="s">
        <v>70</v>
      </c>
      <c r="I55" s="65">
        <v>7.15611344948279</v>
      </c>
      <c r="J55" s="65">
        <v>366</v>
      </c>
      <c r="K55" s="25"/>
      <c r="L55" s="8">
        <f t="shared" si="12"/>
        <v>329</v>
      </c>
      <c r="M55" s="8">
        <f t="shared" si="23"/>
        <v>98</v>
      </c>
      <c r="N55" s="8">
        <f t="shared" si="23"/>
        <v>98</v>
      </c>
      <c r="O55" s="8">
        <f t="shared" si="23"/>
        <v>131</v>
      </c>
      <c r="P55" s="8"/>
      <c r="Q55" s="8">
        <f t="shared" si="24"/>
        <v>10</v>
      </c>
      <c r="R55" s="8">
        <f t="shared" si="24"/>
        <v>7</v>
      </c>
      <c r="S55" s="8">
        <f t="shared" si="25"/>
        <v>4</v>
      </c>
      <c r="T55" s="8">
        <f t="shared" si="25"/>
        <v>29</v>
      </c>
      <c r="U55" s="8">
        <f t="shared" si="26"/>
        <v>4</v>
      </c>
      <c r="V55" s="8">
        <f t="shared" si="26"/>
        <v>39</v>
      </c>
      <c r="W55" s="8">
        <f t="shared" si="27"/>
        <v>13</v>
      </c>
      <c r="X55" s="8">
        <f t="shared" si="27"/>
        <v>78</v>
      </c>
      <c r="Y55" s="8">
        <f t="shared" si="28"/>
        <v>0</v>
      </c>
      <c r="Z55" s="8">
        <f t="shared" si="28"/>
        <v>0</v>
      </c>
      <c r="AA55" s="8">
        <f t="shared" si="29"/>
        <v>4</v>
      </c>
      <c r="AB55" s="8">
        <f t="shared" si="29"/>
        <v>9</v>
      </c>
      <c r="AC55" s="8">
        <f t="shared" si="7"/>
        <v>7</v>
      </c>
      <c r="AD55" s="5">
        <f t="shared" si="16"/>
        <v>25</v>
      </c>
      <c r="AE55" s="5">
        <f t="shared" si="17"/>
        <v>162</v>
      </c>
      <c r="AF55" s="5">
        <f t="shared" si="18"/>
        <v>1830</v>
      </c>
      <c r="AG55" s="5">
        <f t="shared" si="19"/>
        <v>32.848576833707725</v>
      </c>
      <c r="AH55" s="5">
        <f t="shared" si="20"/>
        <v>18.57005869959168</v>
      </c>
      <c r="AI55" s="5">
        <f t="shared" si="21"/>
        <v>121.99999999999999</v>
      </c>
      <c r="AJ55" s="5">
        <f t="shared" si="22"/>
        <v>609.99999999999989</v>
      </c>
      <c r="AK55" s="12">
        <f t="shared" si="13"/>
        <v>2</v>
      </c>
      <c r="AL55" s="13">
        <f t="shared" si="14"/>
        <v>1</v>
      </c>
      <c r="AM55" s="13">
        <f t="shared" si="15"/>
        <v>2</v>
      </c>
    </row>
    <row r="56" spans="1:39" x14ac:dyDescent="0.25">
      <c r="A56" s="1">
        <v>48</v>
      </c>
      <c r="B56" s="65" t="s">
        <v>121</v>
      </c>
      <c r="C56" s="65" t="s">
        <v>72</v>
      </c>
      <c r="D56" s="65" t="s">
        <v>73</v>
      </c>
      <c r="E56" s="65">
        <v>35.786270139999999</v>
      </c>
      <c r="F56" s="65">
        <v>0.54708790799999996</v>
      </c>
      <c r="G56" s="65" t="s">
        <v>75</v>
      </c>
      <c r="H56" s="6" t="s">
        <v>70</v>
      </c>
      <c r="I56" s="65">
        <v>7.4675007706011298</v>
      </c>
      <c r="J56" s="65">
        <v>355</v>
      </c>
      <c r="K56" s="25"/>
      <c r="L56" s="8">
        <f t="shared" si="12"/>
        <v>319</v>
      </c>
      <c r="M56" s="8">
        <f t="shared" si="23"/>
        <v>95</v>
      </c>
      <c r="N56" s="8">
        <f t="shared" si="23"/>
        <v>95</v>
      </c>
      <c r="O56" s="8">
        <f t="shared" si="23"/>
        <v>127</v>
      </c>
      <c r="P56" s="8"/>
      <c r="Q56" s="8">
        <f t="shared" si="24"/>
        <v>10</v>
      </c>
      <c r="R56" s="8">
        <f t="shared" si="24"/>
        <v>7</v>
      </c>
      <c r="S56" s="8">
        <f t="shared" si="25"/>
        <v>4</v>
      </c>
      <c r="T56" s="8">
        <f t="shared" si="25"/>
        <v>28</v>
      </c>
      <c r="U56" s="8">
        <f t="shared" si="26"/>
        <v>4</v>
      </c>
      <c r="V56" s="8">
        <f t="shared" si="26"/>
        <v>38</v>
      </c>
      <c r="W56" s="8">
        <f t="shared" si="27"/>
        <v>12</v>
      </c>
      <c r="X56" s="8">
        <f t="shared" si="27"/>
        <v>76</v>
      </c>
      <c r="Y56" s="8">
        <f t="shared" si="28"/>
        <v>0</v>
      </c>
      <c r="Z56" s="8">
        <f t="shared" si="28"/>
        <v>0</v>
      </c>
      <c r="AA56" s="8">
        <f t="shared" si="29"/>
        <v>4</v>
      </c>
      <c r="AB56" s="8">
        <f t="shared" si="29"/>
        <v>9</v>
      </c>
      <c r="AC56" s="8">
        <f t="shared" si="7"/>
        <v>7</v>
      </c>
      <c r="AD56" s="5">
        <f t="shared" si="16"/>
        <v>24</v>
      </c>
      <c r="AE56" s="5">
        <f t="shared" si="17"/>
        <v>158</v>
      </c>
      <c r="AF56" s="5">
        <f t="shared" si="18"/>
        <v>1775</v>
      </c>
      <c r="AG56" s="5">
        <f t="shared" si="19"/>
        <v>32.351184934506911</v>
      </c>
      <c r="AH56" s="5">
        <f t="shared" si="20"/>
        <v>18.288871578103286</v>
      </c>
      <c r="AI56" s="5">
        <f t="shared" si="21"/>
        <v>118.33333333333333</v>
      </c>
      <c r="AJ56" s="5">
        <f t="shared" si="22"/>
        <v>591.66666666666663</v>
      </c>
      <c r="AK56" s="12">
        <f t="shared" si="13"/>
        <v>2</v>
      </c>
      <c r="AL56" s="13">
        <f t="shared" si="14"/>
        <v>1</v>
      </c>
      <c r="AM56" s="13">
        <f t="shared" si="15"/>
        <v>2</v>
      </c>
    </row>
    <row r="57" spans="1:39" x14ac:dyDescent="0.25">
      <c r="A57" s="1">
        <v>49</v>
      </c>
      <c r="B57" s="65" t="s">
        <v>122</v>
      </c>
      <c r="C57" s="65" t="s">
        <v>72</v>
      </c>
      <c r="D57" s="65" t="s">
        <v>73</v>
      </c>
      <c r="E57" s="65">
        <v>35.756690980000002</v>
      </c>
      <c r="F57" s="65">
        <v>0.56594324100000004</v>
      </c>
      <c r="G57" s="65" t="s">
        <v>75</v>
      </c>
      <c r="H57" s="6" t="s">
        <v>70</v>
      </c>
      <c r="I57" s="65">
        <v>7.9232316088830101</v>
      </c>
      <c r="J57" s="65">
        <v>333</v>
      </c>
      <c r="K57" s="25"/>
      <c r="L57" s="8">
        <f t="shared" si="12"/>
        <v>299</v>
      </c>
      <c r="M57" s="8">
        <f t="shared" si="23"/>
        <v>89</v>
      </c>
      <c r="N57" s="8">
        <f t="shared" si="23"/>
        <v>89</v>
      </c>
      <c r="O57" s="8">
        <f t="shared" si="23"/>
        <v>119</v>
      </c>
      <c r="P57" s="8"/>
      <c r="Q57" s="8">
        <f t="shared" si="24"/>
        <v>9</v>
      </c>
      <c r="R57" s="8">
        <f t="shared" si="24"/>
        <v>6</v>
      </c>
      <c r="S57" s="8">
        <f t="shared" si="25"/>
        <v>4</v>
      </c>
      <c r="T57" s="8">
        <f t="shared" si="25"/>
        <v>26</v>
      </c>
      <c r="U57" s="8">
        <f t="shared" si="26"/>
        <v>4</v>
      </c>
      <c r="V57" s="8">
        <f t="shared" si="26"/>
        <v>35</v>
      </c>
      <c r="W57" s="8">
        <f t="shared" si="27"/>
        <v>11</v>
      </c>
      <c r="X57" s="8">
        <f t="shared" si="27"/>
        <v>71</v>
      </c>
      <c r="Y57" s="8">
        <f t="shared" si="28"/>
        <v>0</v>
      </c>
      <c r="Z57" s="8">
        <f t="shared" si="28"/>
        <v>0</v>
      </c>
      <c r="AA57" s="8">
        <f t="shared" si="29"/>
        <v>3</v>
      </c>
      <c r="AB57" s="8">
        <f t="shared" si="29"/>
        <v>8</v>
      </c>
      <c r="AC57" s="8">
        <f t="shared" si="7"/>
        <v>6</v>
      </c>
      <c r="AD57" s="5">
        <f t="shared" si="16"/>
        <v>22</v>
      </c>
      <c r="AE57" s="5">
        <f t="shared" si="17"/>
        <v>146</v>
      </c>
      <c r="AF57" s="5">
        <f t="shared" si="18"/>
        <v>1665</v>
      </c>
      <c r="AG57" s="5">
        <f t="shared" si="19"/>
        <v>31.33272251177673</v>
      </c>
      <c r="AH57" s="5">
        <f t="shared" si="20"/>
        <v>17.713111262240222</v>
      </c>
      <c r="AI57" s="5">
        <f t="shared" si="21"/>
        <v>111.00000000000003</v>
      </c>
      <c r="AJ57" s="5">
        <f t="shared" si="22"/>
        <v>555.00000000000011</v>
      </c>
      <c r="AK57" s="12">
        <f t="shared" si="13"/>
        <v>2</v>
      </c>
      <c r="AL57" s="13">
        <f t="shared" si="14"/>
        <v>1</v>
      </c>
      <c r="AM57" s="13">
        <f t="shared" si="15"/>
        <v>2</v>
      </c>
    </row>
    <row r="58" spans="1:39" x14ac:dyDescent="0.25">
      <c r="A58" s="1">
        <v>50</v>
      </c>
      <c r="B58" s="65" t="s">
        <v>123</v>
      </c>
      <c r="C58" s="65" t="s">
        <v>72</v>
      </c>
      <c r="D58" s="65" t="s">
        <v>73</v>
      </c>
      <c r="E58" s="65">
        <v>35.763584139999999</v>
      </c>
      <c r="F58" s="65">
        <v>0.54346567400000001</v>
      </c>
      <c r="G58" s="65" t="s">
        <v>75</v>
      </c>
      <c r="H58" s="6" t="s">
        <v>70</v>
      </c>
      <c r="I58" s="65">
        <v>5.7648767241074204</v>
      </c>
      <c r="J58" s="65">
        <v>357</v>
      </c>
      <c r="K58" s="25"/>
      <c r="L58" s="8">
        <f t="shared" si="12"/>
        <v>321</v>
      </c>
      <c r="M58" s="8">
        <f t="shared" si="23"/>
        <v>96</v>
      </c>
      <c r="N58" s="8">
        <f t="shared" si="23"/>
        <v>96</v>
      </c>
      <c r="O58" s="8">
        <f t="shared" si="23"/>
        <v>128</v>
      </c>
      <c r="P58" s="8"/>
      <c r="Q58" s="8">
        <f t="shared" si="24"/>
        <v>10</v>
      </c>
      <c r="R58" s="8">
        <f t="shared" si="24"/>
        <v>7</v>
      </c>
      <c r="S58" s="8">
        <f t="shared" si="25"/>
        <v>4</v>
      </c>
      <c r="T58" s="8">
        <f t="shared" si="25"/>
        <v>28</v>
      </c>
      <c r="U58" s="8">
        <f t="shared" si="26"/>
        <v>4</v>
      </c>
      <c r="V58" s="8">
        <f t="shared" si="26"/>
        <v>38</v>
      </c>
      <c r="W58" s="8">
        <f t="shared" si="27"/>
        <v>12</v>
      </c>
      <c r="X58" s="8">
        <f t="shared" si="27"/>
        <v>76</v>
      </c>
      <c r="Y58" s="8">
        <f t="shared" si="28"/>
        <v>0</v>
      </c>
      <c r="Z58" s="8">
        <f t="shared" si="28"/>
        <v>0</v>
      </c>
      <c r="AA58" s="8">
        <f t="shared" si="29"/>
        <v>4</v>
      </c>
      <c r="AB58" s="8">
        <f t="shared" si="29"/>
        <v>9</v>
      </c>
      <c r="AC58" s="8">
        <f t="shared" si="7"/>
        <v>7</v>
      </c>
      <c r="AD58" s="5">
        <f t="shared" si="16"/>
        <v>24</v>
      </c>
      <c r="AE58" s="5">
        <f t="shared" si="17"/>
        <v>158</v>
      </c>
      <c r="AF58" s="5">
        <f t="shared" si="18"/>
        <v>1785</v>
      </c>
      <c r="AG58" s="5">
        <f t="shared" si="19"/>
        <v>32.442187040950245</v>
      </c>
      <c r="AH58" s="5">
        <f t="shared" si="20"/>
        <v>18.340317169399199</v>
      </c>
      <c r="AI58" s="5">
        <f t="shared" si="21"/>
        <v>119</v>
      </c>
      <c r="AJ58" s="5">
        <f t="shared" si="22"/>
        <v>595</v>
      </c>
      <c r="AK58" s="12">
        <f t="shared" si="13"/>
        <v>2</v>
      </c>
      <c r="AL58" s="13">
        <f t="shared" si="14"/>
        <v>1</v>
      </c>
      <c r="AM58" s="13">
        <f t="shared" si="15"/>
        <v>2</v>
      </c>
    </row>
    <row r="59" spans="1:39" x14ac:dyDescent="0.25">
      <c r="A59" s="1">
        <v>51</v>
      </c>
      <c r="B59" s="65" t="s">
        <v>124</v>
      </c>
      <c r="C59" s="65" t="s">
        <v>72</v>
      </c>
      <c r="D59" s="65" t="s">
        <v>73</v>
      </c>
      <c r="E59" s="65">
        <v>35.785041810000003</v>
      </c>
      <c r="F59" s="65">
        <v>0.61489781700000001</v>
      </c>
      <c r="G59" s="65" t="s">
        <v>75</v>
      </c>
      <c r="H59" s="6" t="s">
        <v>70</v>
      </c>
      <c r="I59" s="65">
        <v>14.0165349806273</v>
      </c>
      <c r="J59" s="65">
        <v>295</v>
      </c>
      <c r="K59" s="25"/>
      <c r="L59" s="8">
        <f t="shared" si="12"/>
        <v>265</v>
      </c>
      <c r="M59" s="8">
        <f t="shared" si="23"/>
        <v>79</v>
      </c>
      <c r="N59" s="8">
        <f t="shared" si="23"/>
        <v>79</v>
      </c>
      <c r="O59" s="8">
        <f t="shared" si="23"/>
        <v>106</v>
      </c>
      <c r="P59" s="8"/>
      <c r="Q59" s="8">
        <f t="shared" si="24"/>
        <v>8</v>
      </c>
      <c r="R59" s="8">
        <f t="shared" si="24"/>
        <v>5</v>
      </c>
      <c r="S59" s="8">
        <f t="shared" si="25"/>
        <v>3</v>
      </c>
      <c r="T59" s="8">
        <f t="shared" si="25"/>
        <v>23</v>
      </c>
      <c r="U59" s="8">
        <f t="shared" si="26"/>
        <v>3</v>
      </c>
      <c r="V59" s="8">
        <f t="shared" si="26"/>
        <v>31</v>
      </c>
      <c r="W59" s="8">
        <f t="shared" si="27"/>
        <v>10</v>
      </c>
      <c r="X59" s="8">
        <f t="shared" si="27"/>
        <v>63</v>
      </c>
      <c r="Y59" s="8">
        <f t="shared" si="28"/>
        <v>0</v>
      </c>
      <c r="Z59" s="8">
        <f t="shared" si="28"/>
        <v>0</v>
      </c>
      <c r="AA59" s="8">
        <f t="shared" si="29"/>
        <v>3</v>
      </c>
      <c r="AB59" s="8">
        <f t="shared" si="29"/>
        <v>7</v>
      </c>
      <c r="AC59" s="8">
        <f t="shared" si="7"/>
        <v>5</v>
      </c>
      <c r="AD59" s="5">
        <f t="shared" si="16"/>
        <v>19</v>
      </c>
      <c r="AE59" s="5">
        <f t="shared" si="17"/>
        <v>129</v>
      </c>
      <c r="AF59" s="5">
        <f t="shared" si="18"/>
        <v>1475</v>
      </c>
      <c r="AG59" s="5">
        <f t="shared" si="19"/>
        <v>29.490831908690993</v>
      </c>
      <c r="AH59" s="5">
        <f t="shared" si="20"/>
        <v>16.671847989536431</v>
      </c>
      <c r="AI59" s="5">
        <f t="shared" si="21"/>
        <v>98.333333333333357</v>
      </c>
      <c r="AJ59" s="5">
        <f t="shared" si="22"/>
        <v>491.66666666666674</v>
      </c>
      <c r="AK59" s="12">
        <f t="shared" si="13"/>
        <v>2</v>
      </c>
      <c r="AL59" s="13">
        <f t="shared" si="14"/>
        <v>1</v>
      </c>
      <c r="AM59" s="13">
        <f t="shared" si="15"/>
        <v>2</v>
      </c>
    </row>
    <row r="60" spans="1:39" x14ac:dyDescent="0.25">
      <c r="A60" s="1">
        <v>52</v>
      </c>
      <c r="B60" s="65" t="s">
        <v>125</v>
      </c>
      <c r="C60" s="65" t="s">
        <v>72</v>
      </c>
      <c r="D60" s="65" t="s">
        <v>73</v>
      </c>
      <c r="E60" s="65">
        <v>35.771156310000002</v>
      </c>
      <c r="F60" s="65">
        <v>0.570830226</v>
      </c>
      <c r="G60" s="65" t="s">
        <v>126</v>
      </c>
      <c r="H60" s="6" t="s">
        <v>70</v>
      </c>
      <c r="I60" s="65">
        <v>8.8944018974370298</v>
      </c>
      <c r="J60" s="65">
        <v>283</v>
      </c>
      <c r="K60" s="25"/>
      <c r="L60" s="8">
        <f t="shared" si="12"/>
        <v>254</v>
      </c>
      <c r="M60" s="8">
        <f t="shared" si="23"/>
        <v>76</v>
      </c>
      <c r="N60" s="8">
        <f t="shared" si="23"/>
        <v>76</v>
      </c>
      <c r="O60" s="8">
        <f t="shared" si="23"/>
        <v>101</v>
      </c>
      <c r="P60" s="8"/>
      <c r="Q60" s="8">
        <f t="shared" si="24"/>
        <v>8</v>
      </c>
      <c r="R60" s="8">
        <f t="shared" si="24"/>
        <v>5</v>
      </c>
      <c r="S60" s="8">
        <f t="shared" si="25"/>
        <v>3</v>
      </c>
      <c r="T60" s="8">
        <f t="shared" si="25"/>
        <v>22</v>
      </c>
      <c r="U60" s="8">
        <f t="shared" si="26"/>
        <v>3</v>
      </c>
      <c r="V60" s="8">
        <f t="shared" si="26"/>
        <v>30</v>
      </c>
      <c r="W60" s="8">
        <f t="shared" si="27"/>
        <v>10</v>
      </c>
      <c r="X60" s="8">
        <f t="shared" si="27"/>
        <v>60</v>
      </c>
      <c r="Y60" s="8">
        <f t="shared" si="28"/>
        <v>0</v>
      </c>
      <c r="Z60" s="8">
        <f t="shared" si="28"/>
        <v>0</v>
      </c>
      <c r="AA60" s="8">
        <f t="shared" si="29"/>
        <v>3</v>
      </c>
      <c r="AB60" s="8">
        <f t="shared" si="29"/>
        <v>7</v>
      </c>
      <c r="AC60" s="8">
        <f t="shared" si="7"/>
        <v>5</v>
      </c>
      <c r="AD60" s="5">
        <f t="shared" si="16"/>
        <v>19</v>
      </c>
      <c r="AE60" s="5">
        <f t="shared" si="17"/>
        <v>124</v>
      </c>
      <c r="AF60" s="5">
        <f t="shared" si="18"/>
        <v>1415</v>
      </c>
      <c r="AG60" s="5">
        <f t="shared" si="19"/>
        <v>28.884791269224483</v>
      </c>
      <c r="AH60" s="5">
        <f t="shared" si="20"/>
        <v>16.329239227330252</v>
      </c>
      <c r="AI60" s="5">
        <f t="shared" si="21"/>
        <v>94.333333333333371</v>
      </c>
      <c r="AJ60" s="5">
        <f t="shared" si="22"/>
        <v>471.6666666666668</v>
      </c>
      <c r="AK60" s="12">
        <f t="shared" si="13"/>
        <v>2</v>
      </c>
      <c r="AL60" s="13">
        <f t="shared" si="14"/>
        <v>1</v>
      </c>
      <c r="AM60" s="13">
        <f t="shared" si="15"/>
        <v>2</v>
      </c>
    </row>
    <row r="61" spans="1:39" x14ac:dyDescent="0.25">
      <c r="A61" s="1">
        <v>53</v>
      </c>
      <c r="B61" s="65" t="s">
        <v>127</v>
      </c>
      <c r="C61" s="65" t="s">
        <v>72</v>
      </c>
      <c r="D61" s="65" t="s">
        <v>73</v>
      </c>
      <c r="E61" s="65">
        <v>35.777656559999997</v>
      </c>
      <c r="F61" s="65">
        <v>0.56502431600000003</v>
      </c>
      <c r="G61" s="65" t="s">
        <v>75</v>
      </c>
      <c r="H61" s="6" t="s">
        <v>70</v>
      </c>
      <c r="I61" s="65">
        <v>8.5982383399681108</v>
      </c>
      <c r="J61" s="65">
        <v>305</v>
      </c>
      <c r="K61" s="25"/>
      <c r="L61" s="8">
        <f t="shared" si="12"/>
        <v>274</v>
      </c>
      <c r="M61" s="8">
        <f t="shared" si="23"/>
        <v>82</v>
      </c>
      <c r="N61" s="8">
        <f t="shared" si="23"/>
        <v>82</v>
      </c>
      <c r="O61" s="8">
        <f t="shared" si="23"/>
        <v>109</v>
      </c>
      <c r="P61" s="8"/>
      <c r="Q61" s="8">
        <f t="shared" si="24"/>
        <v>9</v>
      </c>
      <c r="R61" s="8">
        <f t="shared" si="24"/>
        <v>6</v>
      </c>
      <c r="S61" s="8">
        <f t="shared" si="25"/>
        <v>4</v>
      </c>
      <c r="T61" s="8">
        <f t="shared" si="25"/>
        <v>24</v>
      </c>
      <c r="U61" s="8">
        <f t="shared" si="26"/>
        <v>4</v>
      </c>
      <c r="V61" s="8">
        <f t="shared" si="26"/>
        <v>32</v>
      </c>
      <c r="W61" s="8">
        <f t="shared" si="27"/>
        <v>10</v>
      </c>
      <c r="X61" s="8">
        <f t="shared" si="27"/>
        <v>65</v>
      </c>
      <c r="Y61" s="8">
        <f t="shared" si="28"/>
        <v>0</v>
      </c>
      <c r="Z61" s="8">
        <f t="shared" si="28"/>
        <v>0</v>
      </c>
      <c r="AA61" s="8">
        <f t="shared" si="29"/>
        <v>3</v>
      </c>
      <c r="AB61" s="8">
        <f t="shared" si="29"/>
        <v>8</v>
      </c>
      <c r="AC61" s="8">
        <f t="shared" si="7"/>
        <v>6</v>
      </c>
      <c r="AD61" s="5">
        <f t="shared" si="16"/>
        <v>21</v>
      </c>
      <c r="AE61" s="5">
        <f t="shared" si="17"/>
        <v>135</v>
      </c>
      <c r="AF61" s="5">
        <f t="shared" si="18"/>
        <v>1525</v>
      </c>
      <c r="AG61" s="5">
        <f t="shared" si="19"/>
        <v>29.986510856272247</v>
      </c>
      <c r="AH61" s="5">
        <f t="shared" si="20"/>
        <v>16.952066739935692</v>
      </c>
      <c r="AI61" s="5">
        <f t="shared" si="21"/>
        <v>101.66666666666667</v>
      </c>
      <c r="AJ61" s="5">
        <f t="shared" si="22"/>
        <v>508.33333333333331</v>
      </c>
      <c r="AK61" s="12">
        <f t="shared" si="13"/>
        <v>2</v>
      </c>
      <c r="AL61" s="13">
        <f t="shared" si="14"/>
        <v>1</v>
      </c>
      <c r="AM61" s="13">
        <f t="shared" si="15"/>
        <v>2</v>
      </c>
    </row>
    <row r="62" spans="1:39" x14ac:dyDescent="0.25">
      <c r="A62" s="1">
        <v>54</v>
      </c>
      <c r="B62" s="65" t="s">
        <v>128</v>
      </c>
      <c r="C62" s="65" t="s">
        <v>72</v>
      </c>
      <c r="D62" s="65" t="s">
        <v>73</v>
      </c>
      <c r="E62" s="65">
        <v>35.789623259999999</v>
      </c>
      <c r="F62" s="65">
        <v>0.552417457</v>
      </c>
      <c r="G62" s="65" t="s">
        <v>75</v>
      </c>
      <c r="H62" s="6" t="s">
        <v>70</v>
      </c>
      <c r="I62" s="65">
        <v>8.1601074276843004</v>
      </c>
      <c r="J62" s="65">
        <v>310</v>
      </c>
      <c r="K62" s="25"/>
      <c r="L62" s="8">
        <f t="shared" si="12"/>
        <v>279</v>
      </c>
      <c r="M62" s="8">
        <f t="shared" si="23"/>
        <v>83</v>
      </c>
      <c r="N62" s="8">
        <f t="shared" si="23"/>
        <v>83</v>
      </c>
      <c r="O62" s="8">
        <f t="shared" si="23"/>
        <v>111</v>
      </c>
      <c r="P62" s="8"/>
      <c r="Q62" s="8">
        <f t="shared" si="24"/>
        <v>9</v>
      </c>
      <c r="R62" s="8">
        <f t="shared" si="24"/>
        <v>6</v>
      </c>
      <c r="S62" s="8">
        <f t="shared" si="25"/>
        <v>4</v>
      </c>
      <c r="T62" s="8">
        <f t="shared" si="25"/>
        <v>24</v>
      </c>
      <c r="U62" s="8">
        <f t="shared" si="26"/>
        <v>4</v>
      </c>
      <c r="V62" s="8">
        <f t="shared" si="26"/>
        <v>33</v>
      </c>
      <c r="W62" s="8">
        <f t="shared" si="27"/>
        <v>11</v>
      </c>
      <c r="X62" s="8">
        <f t="shared" si="27"/>
        <v>66</v>
      </c>
      <c r="Y62" s="8">
        <f t="shared" si="28"/>
        <v>0</v>
      </c>
      <c r="Z62" s="8">
        <f t="shared" si="28"/>
        <v>0</v>
      </c>
      <c r="AA62" s="8">
        <f t="shared" si="29"/>
        <v>3</v>
      </c>
      <c r="AB62" s="8">
        <f t="shared" si="29"/>
        <v>8</v>
      </c>
      <c r="AC62" s="8">
        <f t="shared" si="7"/>
        <v>6</v>
      </c>
      <c r="AD62" s="5">
        <f t="shared" si="16"/>
        <v>22</v>
      </c>
      <c r="AE62" s="5">
        <f t="shared" si="17"/>
        <v>137</v>
      </c>
      <c r="AF62" s="5">
        <f t="shared" si="18"/>
        <v>1550</v>
      </c>
      <c r="AG62" s="5">
        <f t="shared" si="19"/>
        <v>30.231302761651982</v>
      </c>
      <c r="AH62" s="5">
        <f t="shared" si="20"/>
        <v>17.090453254368239</v>
      </c>
      <c r="AI62" s="5">
        <f t="shared" si="21"/>
        <v>103.33333333333333</v>
      </c>
      <c r="AJ62" s="5">
        <f t="shared" si="22"/>
        <v>516.66666666666663</v>
      </c>
      <c r="AK62" s="12">
        <f t="shared" si="13"/>
        <v>2</v>
      </c>
      <c r="AL62" s="13">
        <f t="shared" si="14"/>
        <v>1</v>
      </c>
      <c r="AM62" s="13">
        <f t="shared" si="15"/>
        <v>2</v>
      </c>
    </row>
    <row r="63" spans="1:39" x14ac:dyDescent="0.25">
      <c r="A63" s="1">
        <v>55</v>
      </c>
      <c r="B63" s="65" t="s">
        <v>129</v>
      </c>
      <c r="C63" s="65" t="s">
        <v>72</v>
      </c>
      <c r="D63" s="65" t="s">
        <v>73</v>
      </c>
      <c r="E63" s="65">
        <v>35.754379270000001</v>
      </c>
      <c r="F63" s="65">
        <v>0.52499103499999999</v>
      </c>
      <c r="G63" s="65" t="s">
        <v>75</v>
      </c>
      <c r="H63" s="6" t="s">
        <v>70</v>
      </c>
      <c r="I63" s="65">
        <v>3.47773830176209</v>
      </c>
      <c r="J63" s="65">
        <v>371</v>
      </c>
      <c r="K63" s="25"/>
      <c r="L63" s="8">
        <f t="shared" si="12"/>
        <v>333</v>
      </c>
      <c r="M63" s="8">
        <f t="shared" si="23"/>
        <v>99</v>
      </c>
      <c r="N63" s="8">
        <f t="shared" si="23"/>
        <v>99</v>
      </c>
      <c r="O63" s="8">
        <f t="shared" si="23"/>
        <v>133</v>
      </c>
      <c r="P63" s="8"/>
      <c r="Q63" s="8">
        <f t="shared" si="24"/>
        <v>11</v>
      </c>
      <c r="R63" s="8">
        <f t="shared" si="24"/>
        <v>7</v>
      </c>
      <c r="S63" s="8">
        <f t="shared" si="25"/>
        <v>4</v>
      </c>
      <c r="T63" s="8">
        <f t="shared" si="25"/>
        <v>29</v>
      </c>
      <c r="U63" s="8">
        <f t="shared" si="26"/>
        <v>4</v>
      </c>
      <c r="V63" s="8">
        <f t="shared" si="26"/>
        <v>39</v>
      </c>
      <c r="W63" s="8">
        <f t="shared" si="27"/>
        <v>13</v>
      </c>
      <c r="X63" s="8">
        <f t="shared" si="27"/>
        <v>79</v>
      </c>
      <c r="Y63" s="8">
        <f t="shared" si="28"/>
        <v>0</v>
      </c>
      <c r="Z63" s="8">
        <f t="shared" si="28"/>
        <v>0</v>
      </c>
      <c r="AA63" s="8">
        <f t="shared" si="29"/>
        <v>4</v>
      </c>
      <c r="AB63" s="8">
        <f t="shared" si="29"/>
        <v>9</v>
      </c>
      <c r="AC63" s="8">
        <f t="shared" si="7"/>
        <v>7</v>
      </c>
      <c r="AD63" s="5">
        <f t="shared" si="16"/>
        <v>25</v>
      </c>
      <c r="AE63" s="5">
        <f t="shared" si="17"/>
        <v>163</v>
      </c>
      <c r="AF63" s="5">
        <f t="shared" si="18"/>
        <v>1855</v>
      </c>
      <c r="AG63" s="5">
        <f t="shared" si="19"/>
        <v>33.072191238763324</v>
      </c>
      <c r="AH63" s="5">
        <f t="shared" si="20"/>
        <v>18.696473084268934</v>
      </c>
      <c r="AI63" s="5">
        <f t="shared" si="21"/>
        <v>123.66666666666669</v>
      </c>
      <c r="AJ63" s="5">
        <f t="shared" si="22"/>
        <v>618.33333333333337</v>
      </c>
      <c r="AK63" s="12">
        <f t="shared" si="13"/>
        <v>2</v>
      </c>
      <c r="AL63" s="13">
        <f t="shared" si="14"/>
        <v>1</v>
      </c>
      <c r="AM63" s="13">
        <f t="shared" si="15"/>
        <v>2</v>
      </c>
    </row>
    <row r="64" spans="1:39" x14ac:dyDescent="0.25">
      <c r="A64" s="1">
        <v>56</v>
      </c>
      <c r="B64" s="65" t="s">
        <v>130</v>
      </c>
      <c r="C64" s="65" t="s">
        <v>72</v>
      </c>
      <c r="D64" s="65" t="s">
        <v>73</v>
      </c>
      <c r="E64" s="65">
        <v>35.732654570000001</v>
      </c>
      <c r="F64" s="65">
        <v>0.31438425199999998</v>
      </c>
      <c r="G64" s="65" t="s">
        <v>75</v>
      </c>
      <c r="H64" s="6" t="s">
        <v>70</v>
      </c>
      <c r="I64" s="65">
        <v>20.172203626869099</v>
      </c>
      <c r="J64" s="65">
        <v>264</v>
      </c>
      <c r="K64" s="25"/>
      <c r="L64" s="8">
        <f t="shared" si="12"/>
        <v>237</v>
      </c>
      <c r="M64" s="8">
        <f t="shared" si="23"/>
        <v>71</v>
      </c>
      <c r="N64" s="8">
        <f t="shared" si="23"/>
        <v>71</v>
      </c>
      <c r="O64" s="8">
        <f t="shared" si="23"/>
        <v>94</v>
      </c>
      <c r="P64" s="8"/>
      <c r="Q64" s="8">
        <f t="shared" si="24"/>
        <v>7</v>
      </c>
      <c r="R64" s="8">
        <f t="shared" si="24"/>
        <v>5</v>
      </c>
      <c r="S64" s="8">
        <f t="shared" si="25"/>
        <v>3</v>
      </c>
      <c r="T64" s="8">
        <f t="shared" si="25"/>
        <v>21</v>
      </c>
      <c r="U64" s="8">
        <f t="shared" si="26"/>
        <v>3</v>
      </c>
      <c r="V64" s="8">
        <f t="shared" si="26"/>
        <v>28</v>
      </c>
      <c r="W64" s="8">
        <f t="shared" si="27"/>
        <v>9</v>
      </c>
      <c r="X64" s="8">
        <f t="shared" si="27"/>
        <v>56</v>
      </c>
      <c r="Y64" s="8">
        <f t="shared" si="28"/>
        <v>0</v>
      </c>
      <c r="Z64" s="8">
        <f t="shared" si="28"/>
        <v>0</v>
      </c>
      <c r="AA64" s="8">
        <f t="shared" si="29"/>
        <v>2</v>
      </c>
      <c r="AB64" s="8">
        <f t="shared" si="29"/>
        <v>6</v>
      </c>
      <c r="AC64" s="8">
        <f t="shared" si="7"/>
        <v>5</v>
      </c>
      <c r="AD64" s="5">
        <f t="shared" si="16"/>
        <v>17</v>
      </c>
      <c r="AE64" s="5">
        <f t="shared" si="17"/>
        <v>116</v>
      </c>
      <c r="AF64" s="5">
        <f t="shared" si="18"/>
        <v>1320</v>
      </c>
      <c r="AG64" s="5">
        <f t="shared" si="19"/>
        <v>27.898315361326034</v>
      </c>
      <c r="AH64" s="5">
        <f t="shared" si="20"/>
        <v>15.771561626618819</v>
      </c>
      <c r="AI64" s="5">
        <f t="shared" si="21"/>
        <v>88</v>
      </c>
      <c r="AJ64" s="5">
        <f t="shared" si="22"/>
        <v>440</v>
      </c>
      <c r="AK64" s="12">
        <f t="shared" si="13"/>
        <v>2</v>
      </c>
      <c r="AL64" s="13">
        <f t="shared" si="14"/>
        <v>1</v>
      </c>
      <c r="AM64" s="13">
        <f t="shared" si="15"/>
        <v>2</v>
      </c>
    </row>
    <row r="65" spans="1:39" x14ac:dyDescent="0.25">
      <c r="A65" s="1">
        <v>57</v>
      </c>
      <c r="B65" s="65" t="s">
        <v>131</v>
      </c>
      <c r="C65" s="65" t="s">
        <v>72</v>
      </c>
      <c r="D65" s="65" t="s">
        <v>73</v>
      </c>
      <c r="E65" s="65">
        <v>35.798332209999998</v>
      </c>
      <c r="F65" s="65">
        <v>0.30033108600000002</v>
      </c>
      <c r="G65" s="65" t="s">
        <v>75</v>
      </c>
      <c r="H65" s="6" t="s">
        <v>70</v>
      </c>
      <c r="I65" s="65">
        <v>22.567377398502199</v>
      </c>
      <c r="J65" s="65">
        <v>264</v>
      </c>
      <c r="K65" s="25"/>
      <c r="L65" s="8">
        <f t="shared" si="12"/>
        <v>237</v>
      </c>
      <c r="M65" s="8">
        <f t="shared" si="23"/>
        <v>71</v>
      </c>
      <c r="N65" s="8">
        <f t="shared" si="23"/>
        <v>71</v>
      </c>
      <c r="O65" s="8">
        <f t="shared" si="23"/>
        <v>94</v>
      </c>
      <c r="P65" s="8"/>
      <c r="Q65" s="8">
        <f t="shared" si="24"/>
        <v>7</v>
      </c>
      <c r="R65" s="8">
        <f t="shared" si="24"/>
        <v>5</v>
      </c>
      <c r="S65" s="8">
        <f t="shared" si="25"/>
        <v>3</v>
      </c>
      <c r="T65" s="8">
        <f t="shared" si="25"/>
        <v>21</v>
      </c>
      <c r="U65" s="8">
        <f t="shared" si="26"/>
        <v>3</v>
      </c>
      <c r="V65" s="8">
        <f t="shared" si="26"/>
        <v>28</v>
      </c>
      <c r="W65" s="8">
        <f t="shared" si="27"/>
        <v>9</v>
      </c>
      <c r="X65" s="8">
        <f t="shared" si="27"/>
        <v>56</v>
      </c>
      <c r="Y65" s="8">
        <f t="shared" si="28"/>
        <v>0</v>
      </c>
      <c r="Z65" s="8">
        <f t="shared" si="28"/>
        <v>0</v>
      </c>
      <c r="AA65" s="8">
        <f t="shared" si="29"/>
        <v>2</v>
      </c>
      <c r="AB65" s="8">
        <f t="shared" si="29"/>
        <v>6</v>
      </c>
      <c r="AC65" s="8">
        <f t="shared" si="7"/>
        <v>5</v>
      </c>
      <c r="AD65" s="5">
        <f t="shared" si="16"/>
        <v>17</v>
      </c>
      <c r="AE65" s="5">
        <f t="shared" si="17"/>
        <v>116</v>
      </c>
      <c r="AF65" s="5">
        <f t="shared" si="18"/>
        <v>1320</v>
      </c>
      <c r="AG65" s="5">
        <f t="shared" si="19"/>
        <v>27.898315361326034</v>
      </c>
      <c r="AH65" s="5">
        <f t="shared" si="20"/>
        <v>15.771561626618819</v>
      </c>
      <c r="AI65" s="5">
        <f t="shared" si="21"/>
        <v>88</v>
      </c>
      <c r="AJ65" s="5">
        <f t="shared" si="22"/>
        <v>440</v>
      </c>
      <c r="AK65" s="12">
        <f t="shared" si="13"/>
        <v>2</v>
      </c>
      <c r="AL65" s="13">
        <f t="shared" si="14"/>
        <v>1</v>
      </c>
      <c r="AM65" s="13">
        <f t="shared" si="15"/>
        <v>2</v>
      </c>
    </row>
    <row r="66" spans="1:39" x14ac:dyDescent="0.25">
      <c r="A66" s="1">
        <v>58</v>
      </c>
      <c r="B66" s="65" t="s">
        <v>132</v>
      </c>
      <c r="C66" s="65" t="s">
        <v>72</v>
      </c>
      <c r="D66" s="65" t="s">
        <v>73</v>
      </c>
      <c r="E66" s="65">
        <v>35.76837158</v>
      </c>
      <c r="F66" s="65">
        <v>0.36783048499999998</v>
      </c>
      <c r="G66" s="65" t="s">
        <v>75</v>
      </c>
      <c r="H66" s="6" t="s">
        <v>70</v>
      </c>
      <c r="I66" s="65">
        <v>14.4965221456993</v>
      </c>
      <c r="J66" s="65">
        <v>332</v>
      </c>
      <c r="K66" s="25"/>
      <c r="L66" s="8">
        <f t="shared" si="12"/>
        <v>298</v>
      </c>
      <c r="M66" s="8">
        <f t="shared" si="23"/>
        <v>89</v>
      </c>
      <c r="N66" s="8">
        <f t="shared" si="23"/>
        <v>89</v>
      </c>
      <c r="O66" s="8">
        <f t="shared" si="23"/>
        <v>119</v>
      </c>
      <c r="P66" s="8"/>
      <c r="Q66" s="8">
        <f t="shared" si="24"/>
        <v>9</v>
      </c>
      <c r="R66" s="8">
        <f t="shared" si="24"/>
        <v>6</v>
      </c>
      <c r="S66" s="8">
        <f t="shared" si="25"/>
        <v>4</v>
      </c>
      <c r="T66" s="8">
        <f t="shared" si="25"/>
        <v>26</v>
      </c>
      <c r="U66" s="8">
        <f t="shared" si="26"/>
        <v>4</v>
      </c>
      <c r="V66" s="8">
        <f t="shared" si="26"/>
        <v>35</v>
      </c>
      <c r="W66" s="8">
        <f t="shared" si="27"/>
        <v>11</v>
      </c>
      <c r="X66" s="8">
        <f t="shared" si="27"/>
        <v>71</v>
      </c>
      <c r="Y66" s="8">
        <f t="shared" si="28"/>
        <v>0</v>
      </c>
      <c r="Z66" s="8">
        <f t="shared" si="28"/>
        <v>0</v>
      </c>
      <c r="AA66" s="8">
        <f t="shared" si="29"/>
        <v>3</v>
      </c>
      <c r="AB66" s="8">
        <f t="shared" si="29"/>
        <v>8</v>
      </c>
      <c r="AC66" s="8">
        <f t="shared" si="7"/>
        <v>6</v>
      </c>
      <c r="AD66" s="5">
        <f t="shared" si="16"/>
        <v>22</v>
      </c>
      <c r="AE66" s="5">
        <f t="shared" si="17"/>
        <v>146</v>
      </c>
      <c r="AF66" s="5">
        <f t="shared" si="18"/>
        <v>1660</v>
      </c>
      <c r="AG66" s="5">
        <f t="shared" si="19"/>
        <v>31.285641008829174</v>
      </c>
      <c r="AH66" s="5">
        <f t="shared" si="20"/>
        <v>17.686495001882054</v>
      </c>
      <c r="AI66" s="5">
        <f t="shared" si="21"/>
        <v>110.66666666666669</v>
      </c>
      <c r="AJ66" s="5">
        <f t="shared" si="22"/>
        <v>553.33333333333337</v>
      </c>
      <c r="AK66" s="12">
        <f t="shared" si="13"/>
        <v>2</v>
      </c>
      <c r="AL66" s="13">
        <f t="shared" si="14"/>
        <v>1</v>
      </c>
      <c r="AM66" s="13">
        <f t="shared" si="15"/>
        <v>2</v>
      </c>
    </row>
    <row r="67" spans="1:39" x14ac:dyDescent="0.25">
      <c r="A67" s="1">
        <v>59</v>
      </c>
      <c r="B67" s="65" t="s">
        <v>133</v>
      </c>
      <c r="C67" s="65" t="s">
        <v>72</v>
      </c>
      <c r="D67" s="65" t="s">
        <v>73</v>
      </c>
      <c r="E67" s="65">
        <v>35.797557830000002</v>
      </c>
      <c r="F67" s="65">
        <v>0.35808435100000002</v>
      </c>
      <c r="G67" s="65" t="s">
        <v>75</v>
      </c>
      <c r="H67" s="6" t="s">
        <v>70</v>
      </c>
      <c r="I67" s="65">
        <v>16.4678524019821</v>
      </c>
      <c r="J67" s="65">
        <v>307</v>
      </c>
      <c r="K67" s="25"/>
      <c r="L67" s="8">
        <f t="shared" si="12"/>
        <v>276</v>
      </c>
      <c r="M67" s="8">
        <f t="shared" si="23"/>
        <v>82</v>
      </c>
      <c r="N67" s="8">
        <f t="shared" si="23"/>
        <v>82</v>
      </c>
      <c r="O67" s="8">
        <f t="shared" si="23"/>
        <v>110</v>
      </c>
      <c r="P67" s="8"/>
      <c r="Q67" s="8">
        <f t="shared" si="24"/>
        <v>9</v>
      </c>
      <c r="R67" s="8">
        <f t="shared" si="24"/>
        <v>6</v>
      </c>
      <c r="S67" s="8">
        <f t="shared" si="25"/>
        <v>4</v>
      </c>
      <c r="T67" s="8">
        <f t="shared" si="25"/>
        <v>24</v>
      </c>
      <c r="U67" s="8">
        <f t="shared" si="26"/>
        <v>4</v>
      </c>
      <c r="V67" s="8">
        <f t="shared" si="26"/>
        <v>32</v>
      </c>
      <c r="W67" s="8">
        <f t="shared" si="27"/>
        <v>11</v>
      </c>
      <c r="X67" s="8">
        <f t="shared" si="27"/>
        <v>66</v>
      </c>
      <c r="Y67" s="8">
        <f t="shared" si="28"/>
        <v>0</v>
      </c>
      <c r="Z67" s="8">
        <f t="shared" si="28"/>
        <v>0</v>
      </c>
      <c r="AA67" s="8">
        <f t="shared" si="29"/>
        <v>3</v>
      </c>
      <c r="AB67" s="8">
        <f t="shared" si="29"/>
        <v>8</v>
      </c>
      <c r="AC67" s="8">
        <f t="shared" si="7"/>
        <v>6</v>
      </c>
      <c r="AD67" s="5">
        <f t="shared" si="16"/>
        <v>22</v>
      </c>
      <c r="AE67" s="5">
        <f t="shared" si="17"/>
        <v>136</v>
      </c>
      <c r="AF67" s="5">
        <f t="shared" si="18"/>
        <v>1535</v>
      </c>
      <c r="AG67" s="5">
        <f t="shared" si="19"/>
        <v>30.084666637120424</v>
      </c>
      <c r="AH67" s="5">
        <f t="shared" si="20"/>
        <v>17.007556468494784</v>
      </c>
      <c r="AI67" s="5">
        <f t="shared" si="21"/>
        <v>102.33333333333334</v>
      </c>
      <c r="AJ67" s="5">
        <f t="shared" si="22"/>
        <v>511.66666666666669</v>
      </c>
      <c r="AK67" s="12">
        <f t="shared" si="13"/>
        <v>2</v>
      </c>
      <c r="AL67" s="13">
        <f t="shared" si="14"/>
        <v>1</v>
      </c>
      <c r="AM67" s="13">
        <f t="shared" si="15"/>
        <v>2</v>
      </c>
    </row>
    <row r="68" spans="1:39" x14ac:dyDescent="0.25">
      <c r="A68" s="1">
        <v>60</v>
      </c>
      <c r="B68" s="65" t="s">
        <v>134</v>
      </c>
      <c r="C68" s="65" t="s">
        <v>72</v>
      </c>
      <c r="D68" s="65" t="s">
        <v>73</v>
      </c>
      <c r="E68" s="65">
        <v>35.775272370000003</v>
      </c>
      <c r="F68" s="65">
        <v>0.37040159099999997</v>
      </c>
      <c r="G68" s="65" t="s">
        <v>75</v>
      </c>
      <c r="H68" s="6" t="s">
        <v>70</v>
      </c>
      <c r="I68" s="65">
        <v>14.391189552426299</v>
      </c>
      <c r="J68" s="65">
        <v>317</v>
      </c>
      <c r="K68" s="25"/>
      <c r="L68" s="8">
        <f t="shared" si="12"/>
        <v>285</v>
      </c>
      <c r="M68" s="8">
        <f t="shared" si="23"/>
        <v>85</v>
      </c>
      <c r="N68" s="8">
        <f t="shared" si="23"/>
        <v>85</v>
      </c>
      <c r="O68" s="8">
        <f t="shared" si="23"/>
        <v>114</v>
      </c>
      <c r="P68" s="8"/>
      <c r="Q68" s="8">
        <f t="shared" si="24"/>
        <v>9</v>
      </c>
      <c r="R68" s="8">
        <f t="shared" si="24"/>
        <v>6</v>
      </c>
      <c r="S68" s="8">
        <f t="shared" si="25"/>
        <v>4</v>
      </c>
      <c r="T68" s="8">
        <f t="shared" si="25"/>
        <v>25</v>
      </c>
      <c r="U68" s="8">
        <f t="shared" si="26"/>
        <v>4</v>
      </c>
      <c r="V68" s="8">
        <f t="shared" si="26"/>
        <v>34</v>
      </c>
      <c r="W68" s="8">
        <f t="shared" si="27"/>
        <v>11</v>
      </c>
      <c r="X68" s="8">
        <f t="shared" si="27"/>
        <v>68</v>
      </c>
      <c r="Y68" s="8">
        <f t="shared" si="28"/>
        <v>0</v>
      </c>
      <c r="Z68" s="8">
        <f t="shared" si="28"/>
        <v>0</v>
      </c>
      <c r="AA68" s="8">
        <f t="shared" si="29"/>
        <v>3</v>
      </c>
      <c r="AB68" s="8">
        <f t="shared" si="29"/>
        <v>8</v>
      </c>
      <c r="AC68" s="8">
        <f t="shared" si="7"/>
        <v>6</v>
      </c>
      <c r="AD68" s="5">
        <f t="shared" si="16"/>
        <v>22</v>
      </c>
      <c r="AE68" s="5">
        <f t="shared" si="17"/>
        <v>141</v>
      </c>
      <c r="AF68" s="5">
        <f t="shared" si="18"/>
        <v>1585</v>
      </c>
      <c r="AG68" s="5">
        <f t="shared" si="19"/>
        <v>30.570718560958515</v>
      </c>
      <c r="AH68" s="5">
        <f t="shared" si="20"/>
        <v>17.282332840159711</v>
      </c>
      <c r="AI68" s="5">
        <f t="shared" si="21"/>
        <v>105.66666666666669</v>
      </c>
      <c r="AJ68" s="5">
        <f t="shared" si="22"/>
        <v>528.33333333333337</v>
      </c>
      <c r="AK68" s="12">
        <f t="shared" si="13"/>
        <v>2</v>
      </c>
      <c r="AL68" s="13">
        <f t="shared" si="14"/>
        <v>1</v>
      </c>
      <c r="AM68" s="13">
        <f t="shared" si="15"/>
        <v>2</v>
      </c>
    </row>
    <row r="69" spans="1:39" x14ac:dyDescent="0.25">
      <c r="A69" s="1">
        <v>61</v>
      </c>
      <c r="B69" s="65" t="s">
        <v>135</v>
      </c>
      <c r="C69" s="65" t="s">
        <v>72</v>
      </c>
      <c r="D69" s="65" t="s">
        <v>73</v>
      </c>
      <c r="E69" s="65">
        <v>35.78552818</v>
      </c>
      <c r="F69" s="65">
        <v>0.32495611899999999</v>
      </c>
      <c r="G69" s="65" t="s">
        <v>75</v>
      </c>
      <c r="H69" s="6" t="s">
        <v>70</v>
      </c>
      <c r="I69" s="65">
        <v>19.558863145406001</v>
      </c>
      <c r="J69" s="65">
        <v>296</v>
      </c>
      <c r="K69" s="25"/>
      <c r="L69" s="8">
        <f t="shared" si="12"/>
        <v>266</v>
      </c>
      <c r="M69" s="8">
        <f t="shared" si="23"/>
        <v>79</v>
      </c>
      <c r="N69" s="8">
        <f t="shared" si="23"/>
        <v>79</v>
      </c>
      <c r="O69" s="8">
        <f t="shared" si="23"/>
        <v>106</v>
      </c>
      <c r="P69" s="8"/>
      <c r="Q69" s="8">
        <f t="shared" si="24"/>
        <v>8</v>
      </c>
      <c r="R69" s="8">
        <f t="shared" si="24"/>
        <v>5</v>
      </c>
      <c r="S69" s="8">
        <f t="shared" si="25"/>
        <v>3</v>
      </c>
      <c r="T69" s="8">
        <f t="shared" si="25"/>
        <v>23</v>
      </c>
      <c r="U69" s="8">
        <f t="shared" si="26"/>
        <v>3</v>
      </c>
      <c r="V69" s="8">
        <f t="shared" si="26"/>
        <v>31</v>
      </c>
      <c r="W69" s="8">
        <f t="shared" si="27"/>
        <v>10</v>
      </c>
      <c r="X69" s="8">
        <f t="shared" si="27"/>
        <v>63</v>
      </c>
      <c r="Y69" s="8">
        <f t="shared" si="28"/>
        <v>0</v>
      </c>
      <c r="Z69" s="8">
        <f t="shared" si="28"/>
        <v>0</v>
      </c>
      <c r="AA69" s="8">
        <f t="shared" si="29"/>
        <v>3</v>
      </c>
      <c r="AB69" s="8">
        <f t="shared" si="29"/>
        <v>7</v>
      </c>
      <c r="AC69" s="8">
        <f t="shared" si="7"/>
        <v>5</v>
      </c>
      <c r="AD69" s="5">
        <f t="shared" si="16"/>
        <v>19</v>
      </c>
      <c r="AE69" s="5">
        <f t="shared" si="17"/>
        <v>129</v>
      </c>
      <c r="AF69" s="5">
        <f t="shared" si="18"/>
        <v>1480</v>
      </c>
      <c r="AG69" s="5">
        <f t="shared" si="19"/>
        <v>29.540774081484955</v>
      </c>
      <c r="AH69" s="5">
        <f t="shared" si="20"/>
        <v>16.700081452589153</v>
      </c>
      <c r="AI69" s="5">
        <f t="shared" si="21"/>
        <v>98.666666666666657</v>
      </c>
      <c r="AJ69" s="5">
        <f t="shared" si="22"/>
        <v>493.33333333333326</v>
      </c>
      <c r="AK69" s="12">
        <f t="shared" si="13"/>
        <v>2</v>
      </c>
      <c r="AL69" s="13">
        <f t="shared" si="14"/>
        <v>1</v>
      </c>
      <c r="AM69" s="13">
        <f t="shared" si="15"/>
        <v>2</v>
      </c>
    </row>
    <row r="70" spans="1:39" x14ac:dyDescent="0.25">
      <c r="A70" s="1">
        <v>62</v>
      </c>
      <c r="B70" s="65" t="s">
        <v>136</v>
      </c>
      <c r="C70" s="65" t="s">
        <v>72</v>
      </c>
      <c r="D70" s="65" t="s">
        <v>73</v>
      </c>
      <c r="E70" s="65">
        <v>35.80552582</v>
      </c>
      <c r="F70" s="65">
        <v>0.39468352000000001</v>
      </c>
      <c r="G70" s="65" t="s">
        <v>75</v>
      </c>
      <c r="H70" s="6" t="s">
        <v>70</v>
      </c>
      <c r="I70" s="65">
        <v>13.2327560355019</v>
      </c>
      <c r="J70" s="65">
        <v>295</v>
      </c>
      <c r="K70" s="25"/>
      <c r="L70" s="8">
        <f t="shared" si="12"/>
        <v>265</v>
      </c>
      <c r="M70" s="8">
        <f t="shared" si="23"/>
        <v>79</v>
      </c>
      <c r="N70" s="8">
        <f t="shared" si="23"/>
        <v>79</v>
      </c>
      <c r="O70" s="8">
        <f t="shared" si="23"/>
        <v>106</v>
      </c>
      <c r="P70" s="8"/>
      <c r="Q70" s="8">
        <f t="shared" si="24"/>
        <v>8</v>
      </c>
      <c r="R70" s="8">
        <f t="shared" si="24"/>
        <v>5</v>
      </c>
      <c r="S70" s="8">
        <f t="shared" si="25"/>
        <v>3</v>
      </c>
      <c r="T70" s="8">
        <f t="shared" si="25"/>
        <v>23</v>
      </c>
      <c r="U70" s="8">
        <f t="shared" si="26"/>
        <v>3</v>
      </c>
      <c r="V70" s="8">
        <f t="shared" si="26"/>
        <v>31</v>
      </c>
      <c r="W70" s="8">
        <f t="shared" si="27"/>
        <v>10</v>
      </c>
      <c r="X70" s="8">
        <f t="shared" si="27"/>
        <v>63</v>
      </c>
      <c r="Y70" s="8">
        <f t="shared" si="28"/>
        <v>0</v>
      </c>
      <c r="Z70" s="8">
        <f t="shared" si="28"/>
        <v>0</v>
      </c>
      <c r="AA70" s="8">
        <f t="shared" si="29"/>
        <v>3</v>
      </c>
      <c r="AB70" s="8">
        <f t="shared" si="29"/>
        <v>7</v>
      </c>
      <c r="AC70" s="8">
        <f t="shared" si="7"/>
        <v>5</v>
      </c>
      <c r="AD70" s="5">
        <f t="shared" si="16"/>
        <v>19</v>
      </c>
      <c r="AE70" s="5">
        <f t="shared" si="17"/>
        <v>129</v>
      </c>
      <c r="AF70" s="5">
        <f t="shared" si="18"/>
        <v>1475</v>
      </c>
      <c r="AG70" s="5">
        <f t="shared" si="19"/>
        <v>29.490831908690993</v>
      </c>
      <c r="AH70" s="5">
        <f t="shared" si="20"/>
        <v>16.671847989536431</v>
      </c>
      <c r="AI70" s="5">
        <f t="shared" si="21"/>
        <v>98.333333333333357</v>
      </c>
      <c r="AJ70" s="5">
        <f t="shared" si="22"/>
        <v>491.66666666666674</v>
      </c>
      <c r="AK70" s="12">
        <f t="shared" si="13"/>
        <v>2</v>
      </c>
      <c r="AL70" s="13">
        <f t="shared" si="14"/>
        <v>1</v>
      </c>
      <c r="AM70" s="13">
        <f t="shared" si="15"/>
        <v>2</v>
      </c>
    </row>
    <row r="71" spans="1:39" x14ac:dyDescent="0.25">
      <c r="A71" s="1">
        <v>63</v>
      </c>
      <c r="B71" s="65" t="s">
        <v>137</v>
      </c>
      <c r="C71" s="65" t="s">
        <v>72</v>
      </c>
      <c r="D71" s="65" t="s">
        <v>73</v>
      </c>
      <c r="E71" s="65">
        <v>35.745147709999998</v>
      </c>
      <c r="F71" s="65">
        <v>0.32318171899999998</v>
      </c>
      <c r="G71" s="65" t="s">
        <v>75</v>
      </c>
      <c r="H71" s="6" t="s">
        <v>70</v>
      </c>
      <c r="I71" s="65">
        <v>19.167224288985</v>
      </c>
      <c r="J71" s="65">
        <v>293</v>
      </c>
      <c r="K71" s="25"/>
      <c r="L71" s="8">
        <f t="shared" si="12"/>
        <v>263</v>
      </c>
      <c r="M71" s="8">
        <f t="shared" si="23"/>
        <v>78</v>
      </c>
      <c r="N71" s="8">
        <f t="shared" si="23"/>
        <v>78</v>
      </c>
      <c r="O71" s="8">
        <f t="shared" si="23"/>
        <v>105</v>
      </c>
      <c r="P71" s="8"/>
      <c r="Q71" s="8">
        <f t="shared" si="24"/>
        <v>8</v>
      </c>
      <c r="R71" s="8">
        <f t="shared" si="24"/>
        <v>5</v>
      </c>
      <c r="S71" s="8">
        <f t="shared" si="25"/>
        <v>3</v>
      </c>
      <c r="T71" s="8">
        <f t="shared" si="25"/>
        <v>23</v>
      </c>
      <c r="U71" s="8">
        <f t="shared" si="26"/>
        <v>3</v>
      </c>
      <c r="V71" s="8">
        <f t="shared" si="26"/>
        <v>31</v>
      </c>
      <c r="W71" s="8">
        <f t="shared" si="27"/>
        <v>10</v>
      </c>
      <c r="X71" s="8">
        <f t="shared" si="27"/>
        <v>63</v>
      </c>
      <c r="Y71" s="8">
        <f t="shared" si="28"/>
        <v>0</v>
      </c>
      <c r="Z71" s="8">
        <f t="shared" si="28"/>
        <v>0</v>
      </c>
      <c r="AA71" s="8">
        <f t="shared" si="29"/>
        <v>3</v>
      </c>
      <c r="AB71" s="8">
        <f t="shared" si="29"/>
        <v>7</v>
      </c>
      <c r="AC71" s="8">
        <f t="shared" si="7"/>
        <v>5</v>
      </c>
      <c r="AD71" s="5">
        <f t="shared" si="16"/>
        <v>19</v>
      </c>
      <c r="AE71" s="5">
        <f t="shared" si="17"/>
        <v>129</v>
      </c>
      <c r="AF71" s="5">
        <f t="shared" si="18"/>
        <v>1465</v>
      </c>
      <c r="AG71" s="5">
        <f t="shared" si="19"/>
        <v>29.390692971301874</v>
      </c>
      <c r="AH71" s="5">
        <f t="shared" si="20"/>
        <v>16.615237136809245</v>
      </c>
      <c r="AI71" s="5">
        <f t="shared" si="21"/>
        <v>97.666666666666686</v>
      </c>
      <c r="AJ71" s="5">
        <f t="shared" si="22"/>
        <v>488.33333333333337</v>
      </c>
      <c r="AK71" s="12">
        <f t="shared" si="13"/>
        <v>2</v>
      </c>
      <c r="AL71" s="13">
        <f t="shared" si="14"/>
        <v>1</v>
      </c>
      <c r="AM71" s="13">
        <f t="shared" si="15"/>
        <v>2</v>
      </c>
    </row>
    <row r="72" spans="1:39" x14ac:dyDescent="0.25">
      <c r="A72" s="1">
        <v>64</v>
      </c>
      <c r="B72" s="65" t="s">
        <v>138</v>
      </c>
      <c r="C72" s="65" t="s">
        <v>72</v>
      </c>
      <c r="D72" s="65" t="s">
        <v>73</v>
      </c>
      <c r="E72" s="65">
        <v>35.772434230000002</v>
      </c>
      <c r="F72" s="65">
        <v>0.30142900299999997</v>
      </c>
      <c r="G72" s="65" t="s">
        <v>75</v>
      </c>
      <c r="H72" s="6" t="s">
        <v>70</v>
      </c>
      <c r="I72" s="65">
        <v>21.831337623748599</v>
      </c>
      <c r="J72" s="65">
        <v>259</v>
      </c>
      <c r="K72" s="25"/>
      <c r="L72" s="8">
        <f t="shared" si="12"/>
        <v>233</v>
      </c>
      <c r="M72" s="8">
        <f t="shared" si="23"/>
        <v>69</v>
      </c>
      <c r="N72" s="8">
        <f t="shared" si="23"/>
        <v>69</v>
      </c>
      <c r="O72" s="8">
        <f t="shared" si="23"/>
        <v>93</v>
      </c>
      <c r="P72" s="8"/>
      <c r="Q72" s="8">
        <f t="shared" si="24"/>
        <v>7</v>
      </c>
      <c r="R72" s="8">
        <f t="shared" si="24"/>
        <v>5</v>
      </c>
      <c r="S72" s="8">
        <f t="shared" si="25"/>
        <v>3</v>
      </c>
      <c r="T72" s="8">
        <f t="shared" si="25"/>
        <v>20</v>
      </c>
      <c r="U72" s="8">
        <f t="shared" si="26"/>
        <v>3</v>
      </c>
      <c r="V72" s="8">
        <f t="shared" si="26"/>
        <v>27</v>
      </c>
      <c r="W72" s="8">
        <f t="shared" si="27"/>
        <v>9</v>
      </c>
      <c r="X72" s="8">
        <f t="shared" si="27"/>
        <v>55</v>
      </c>
      <c r="Y72" s="8">
        <f t="shared" si="28"/>
        <v>0</v>
      </c>
      <c r="Z72" s="8">
        <f t="shared" si="28"/>
        <v>0</v>
      </c>
      <c r="AA72" s="8">
        <f t="shared" si="29"/>
        <v>2</v>
      </c>
      <c r="AB72" s="8">
        <f t="shared" si="29"/>
        <v>6</v>
      </c>
      <c r="AC72" s="8">
        <f t="shared" si="7"/>
        <v>5</v>
      </c>
      <c r="AD72" s="5">
        <f t="shared" si="16"/>
        <v>17</v>
      </c>
      <c r="AE72" s="5">
        <f t="shared" si="17"/>
        <v>113</v>
      </c>
      <c r="AF72" s="5">
        <f t="shared" si="18"/>
        <v>1295</v>
      </c>
      <c r="AG72" s="5">
        <f t="shared" si="19"/>
        <v>27.632863888252096</v>
      </c>
      <c r="AH72" s="5">
        <f t="shared" si="20"/>
        <v>15.621495781701675</v>
      </c>
      <c r="AI72" s="5">
        <f t="shared" si="21"/>
        <v>86.333333333333343</v>
      </c>
      <c r="AJ72" s="5">
        <f t="shared" si="22"/>
        <v>431.66666666666669</v>
      </c>
      <c r="AK72" s="12">
        <f t="shared" si="13"/>
        <v>2</v>
      </c>
      <c r="AL72" s="13">
        <f t="shared" si="14"/>
        <v>1</v>
      </c>
      <c r="AM72" s="13">
        <f t="shared" si="15"/>
        <v>2</v>
      </c>
    </row>
    <row r="73" spans="1:39" x14ac:dyDescent="0.25">
      <c r="A73" s="1">
        <v>65</v>
      </c>
      <c r="B73" s="65" t="s">
        <v>139</v>
      </c>
      <c r="C73" s="65" t="s">
        <v>72</v>
      </c>
      <c r="D73" s="65" t="s">
        <v>73</v>
      </c>
      <c r="E73" s="65">
        <v>35.796606060000002</v>
      </c>
      <c r="F73" s="65">
        <v>0.339909762</v>
      </c>
      <c r="G73" s="65" t="s">
        <v>75</v>
      </c>
      <c r="H73" s="6" t="s">
        <v>70</v>
      </c>
      <c r="I73" s="65">
        <v>18.320655261702701</v>
      </c>
      <c r="J73" s="65">
        <v>291</v>
      </c>
      <c r="K73" s="25"/>
      <c r="L73" s="8">
        <f t="shared" si="12"/>
        <v>261</v>
      </c>
      <c r="M73" s="8">
        <f t="shared" si="23"/>
        <v>78</v>
      </c>
      <c r="N73" s="8">
        <f t="shared" si="23"/>
        <v>78</v>
      </c>
      <c r="O73" s="8">
        <f t="shared" si="23"/>
        <v>104</v>
      </c>
      <c r="P73" s="8"/>
      <c r="Q73" s="8">
        <f t="shared" si="24"/>
        <v>8</v>
      </c>
      <c r="R73" s="8">
        <f t="shared" si="24"/>
        <v>5</v>
      </c>
      <c r="S73" s="8">
        <f t="shared" si="25"/>
        <v>3</v>
      </c>
      <c r="T73" s="8">
        <f t="shared" si="25"/>
        <v>23</v>
      </c>
      <c r="U73" s="8">
        <f t="shared" si="26"/>
        <v>3</v>
      </c>
      <c r="V73" s="8">
        <f t="shared" si="26"/>
        <v>31</v>
      </c>
      <c r="W73" s="8">
        <f t="shared" si="27"/>
        <v>10</v>
      </c>
      <c r="X73" s="8">
        <f t="shared" si="27"/>
        <v>62</v>
      </c>
      <c r="Y73" s="8">
        <f t="shared" si="28"/>
        <v>0</v>
      </c>
      <c r="Z73" s="8">
        <f t="shared" si="28"/>
        <v>0</v>
      </c>
      <c r="AA73" s="8">
        <f t="shared" si="29"/>
        <v>3</v>
      </c>
      <c r="AB73" s="8">
        <f t="shared" si="29"/>
        <v>7</v>
      </c>
      <c r="AC73" s="8">
        <f t="shared" ref="AC73:AC108" si="30">IF(ISBLANK($J73),"",IF(ISNUMBER($J73),ROUNDDOWN(($R73*(AC$8/100)),0),""))</f>
        <v>5</v>
      </c>
      <c r="AD73" s="5">
        <f t="shared" si="16"/>
        <v>19</v>
      </c>
      <c r="AE73" s="5">
        <f t="shared" si="17"/>
        <v>128</v>
      </c>
      <c r="AF73" s="5">
        <f t="shared" si="18"/>
        <v>1455</v>
      </c>
      <c r="AG73" s="5">
        <f t="shared" si="19"/>
        <v>29.290211675575168</v>
      </c>
      <c r="AH73" s="5">
        <f t="shared" si="20"/>
        <v>16.558432741011458</v>
      </c>
      <c r="AI73" s="5">
        <f t="shared" si="21"/>
        <v>97</v>
      </c>
      <c r="AJ73" s="5">
        <f t="shared" si="22"/>
        <v>484.99999999999994</v>
      </c>
      <c r="AK73" s="12">
        <f t="shared" si="13"/>
        <v>2</v>
      </c>
      <c r="AL73" s="13">
        <f t="shared" si="14"/>
        <v>1</v>
      </c>
      <c r="AM73" s="13">
        <f t="shared" si="15"/>
        <v>2</v>
      </c>
    </row>
    <row r="74" spans="1:39" x14ac:dyDescent="0.25">
      <c r="A74" s="1">
        <v>66</v>
      </c>
      <c r="B74" s="65" t="s">
        <v>140</v>
      </c>
      <c r="C74" s="65" t="s">
        <v>72</v>
      </c>
      <c r="D74" s="65" t="s">
        <v>73</v>
      </c>
      <c r="E74" s="65">
        <v>35.824714659999998</v>
      </c>
      <c r="F74" s="65">
        <v>0.36009639500000001</v>
      </c>
      <c r="G74" s="65" t="s">
        <v>75</v>
      </c>
      <c r="H74" s="6" t="s">
        <v>70</v>
      </c>
      <c r="I74" s="65">
        <v>17.6205569389701</v>
      </c>
      <c r="J74" s="65">
        <v>317</v>
      </c>
      <c r="K74" s="25"/>
      <c r="L74" s="8">
        <f t="shared" si="12"/>
        <v>285</v>
      </c>
      <c r="M74" s="8">
        <f t="shared" si="23"/>
        <v>85</v>
      </c>
      <c r="N74" s="8">
        <f t="shared" si="23"/>
        <v>85</v>
      </c>
      <c r="O74" s="8">
        <f t="shared" si="23"/>
        <v>114</v>
      </c>
      <c r="P74" s="8"/>
      <c r="Q74" s="8">
        <f t="shared" si="24"/>
        <v>9</v>
      </c>
      <c r="R74" s="8">
        <f t="shared" si="24"/>
        <v>6</v>
      </c>
      <c r="S74" s="8">
        <f t="shared" si="25"/>
        <v>4</v>
      </c>
      <c r="T74" s="8">
        <f t="shared" si="25"/>
        <v>25</v>
      </c>
      <c r="U74" s="8">
        <f t="shared" si="26"/>
        <v>4</v>
      </c>
      <c r="V74" s="8">
        <f t="shared" si="26"/>
        <v>34</v>
      </c>
      <c r="W74" s="8">
        <f t="shared" si="27"/>
        <v>11</v>
      </c>
      <c r="X74" s="8">
        <f t="shared" si="27"/>
        <v>68</v>
      </c>
      <c r="Y74" s="8">
        <f t="shared" si="28"/>
        <v>0</v>
      </c>
      <c r="Z74" s="8">
        <f t="shared" si="28"/>
        <v>0</v>
      </c>
      <c r="AA74" s="8">
        <f t="shared" si="29"/>
        <v>3</v>
      </c>
      <c r="AB74" s="8">
        <f t="shared" si="29"/>
        <v>8</v>
      </c>
      <c r="AC74" s="8">
        <f t="shared" si="30"/>
        <v>6</v>
      </c>
      <c r="AD74" s="5">
        <f t="shared" si="16"/>
        <v>22</v>
      </c>
      <c r="AE74" s="5">
        <f t="shared" si="17"/>
        <v>141</v>
      </c>
      <c r="AF74" s="5">
        <f t="shared" si="18"/>
        <v>1585</v>
      </c>
      <c r="AG74" s="5">
        <f t="shared" si="19"/>
        <v>30.570718560958515</v>
      </c>
      <c r="AH74" s="5">
        <f t="shared" si="20"/>
        <v>17.282332840159711</v>
      </c>
      <c r="AI74" s="5">
        <f t="shared" si="21"/>
        <v>105.66666666666669</v>
      </c>
      <c r="AJ74" s="5">
        <f t="shared" si="22"/>
        <v>528.33333333333337</v>
      </c>
      <c r="AK74" s="12">
        <f t="shared" si="13"/>
        <v>2</v>
      </c>
      <c r="AL74" s="13">
        <f t="shared" si="14"/>
        <v>1</v>
      </c>
      <c r="AM74" s="13">
        <f t="shared" si="15"/>
        <v>2</v>
      </c>
    </row>
    <row r="75" spans="1:39" x14ac:dyDescent="0.25">
      <c r="A75" s="1">
        <v>67</v>
      </c>
      <c r="B75" s="65" t="s">
        <v>141</v>
      </c>
      <c r="C75" s="65" t="s">
        <v>72</v>
      </c>
      <c r="D75" s="65" t="s">
        <v>73</v>
      </c>
      <c r="E75" s="65">
        <v>35.789808270000002</v>
      </c>
      <c r="F75" s="65">
        <v>0.37713420399999997</v>
      </c>
      <c r="G75" s="65" t="s">
        <v>75</v>
      </c>
      <c r="H75" s="6" t="s">
        <v>70</v>
      </c>
      <c r="I75" s="65">
        <v>14.1851418171424</v>
      </c>
      <c r="J75" s="65">
        <v>316</v>
      </c>
      <c r="K75" s="25"/>
      <c r="L75" s="8">
        <f t="shared" ref="L75:L108" si="31">IF(ISBLANK($J75),"",IF(ISNUMBER($J75),ROUNDDOWN(($J75*(L$8/100)),0),""))</f>
        <v>284</v>
      </c>
      <c r="M75" s="8">
        <f t="shared" si="23"/>
        <v>85</v>
      </c>
      <c r="N75" s="8">
        <f t="shared" si="23"/>
        <v>85</v>
      </c>
      <c r="O75" s="8">
        <f t="shared" si="23"/>
        <v>113</v>
      </c>
      <c r="P75" s="8"/>
      <c r="Q75" s="8">
        <f t="shared" si="24"/>
        <v>9</v>
      </c>
      <c r="R75" s="8">
        <f t="shared" si="24"/>
        <v>6</v>
      </c>
      <c r="S75" s="8">
        <f t="shared" si="25"/>
        <v>4</v>
      </c>
      <c r="T75" s="8">
        <f t="shared" si="25"/>
        <v>25</v>
      </c>
      <c r="U75" s="8">
        <f t="shared" si="26"/>
        <v>4</v>
      </c>
      <c r="V75" s="8">
        <f t="shared" si="26"/>
        <v>34</v>
      </c>
      <c r="W75" s="8">
        <f t="shared" si="27"/>
        <v>11</v>
      </c>
      <c r="X75" s="8">
        <f t="shared" si="27"/>
        <v>67</v>
      </c>
      <c r="Y75" s="8">
        <f t="shared" si="28"/>
        <v>0</v>
      </c>
      <c r="Z75" s="8">
        <f t="shared" si="28"/>
        <v>0</v>
      </c>
      <c r="AA75" s="8">
        <f t="shared" si="29"/>
        <v>3</v>
      </c>
      <c r="AB75" s="8">
        <f t="shared" si="29"/>
        <v>8</v>
      </c>
      <c r="AC75" s="8">
        <f t="shared" si="30"/>
        <v>6</v>
      </c>
      <c r="AD75" s="5">
        <f t="shared" si="16"/>
        <v>22</v>
      </c>
      <c r="AE75" s="5">
        <f t="shared" si="17"/>
        <v>140</v>
      </c>
      <c r="AF75" s="5">
        <f t="shared" si="18"/>
        <v>1580</v>
      </c>
      <c r="AG75" s="5">
        <f t="shared" si="19"/>
        <v>30.522461674423749</v>
      </c>
      <c r="AH75" s="5">
        <f t="shared" si="20"/>
        <v>17.255052108329327</v>
      </c>
      <c r="AI75" s="5">
        <f t="shared" si="21"/>
        <v>105.33333333333333</v>
      </c>
      <c r="AJ75" s="5">
        <f t="shared" si="22"/>
        <v>526.66666666666663</v>
      </c>
      <c r="AK75" s="12">
        <f t="shared" ref="AK75:AK108" si="32">IF(ISBLANK($I75),0,IF(ISBLANK($J75),IF($AD75+$AE75&gt;0,2,IF($J75&gt;0,1,0)),IF($J75&gt;0,IF($J75&lt;10000,2,0),0)))</f>
        <v>2</v>
      </c>
      <c r="AL75" s="13">
        <f t="shared" ref="AL75:AL108" si="33">IF(AND(ISBLANK($K75),ISBLANK($J75)),0,IF(ISBLANK($K75),1,2))</f>
        <v>1</v>
      </c>
      <c r="AM75" s="13">
        <f t="shared" ref="AM75:AM108" si="34">IF(OR(ISBLANK($E75),ISBLANK($F75)),0,$AK75)</f>
        <v>2</v>
      </c>
    </row>
    <row r="76" spans="1:39" x14ac:dyDescent="0.25">
      <c r="A76" s="1">
        <v>68</v>
      </c>
      <c r="B76" s="65" t="s">
        <v>142</v>
      </c>
      <c r="C76" s="65" t="s">
        <v>72</v>
      </c>
      <c r="D76" s="65" t="s">
        <v>73</v>
      </c>
      <c r="E76" s="65">
        <v>35.708004000000003</v>
      </c>
      <c r="F76" s="65">
        <v>0.474701494</v>
      </c>
      <c r="G76" s="65" t="s">
        <v>75</v>
      </c>
      <c r="H76" s="6" t="s">
        <v>70</v>
      </c>
      <c r="I76" s="65">
        <v>4.5215997714505098</v>
      </c>
      <c r="J76" s="65">
        <v>449</v>
      </c>
      <c r="K76" s="25"/>
      <c r="L76" s="8">
        <f t="shared" si="31"/>
        <v>404</v>
      </c>
      <c r="M76" s="8">
        <f t="shared" si="23"/>
        <v>121</v>
      </c>
      <c r="N76" s="8">
        <f t="shared" si="23"/>
        <v>121</v>
      </c>
      <c r="O76" s="8">
        <f t="shared" si="23"/>
        <v>161</v>
      </c>
      <c r="P76" s="8"/>
      <c r="Q76" s="8">
        <f t="shared" si="24"/>
        <v>13</v>
      </c>
      <c r="R76" s="8">
        <f t="shared" si="24"/>
        <v>8</v>
      </c>
      <c r="S76" s="8">
        <f t="shared" si="25"/>
        <v>6</v>
      </c>
      <c r="T76" s="8">
        <f t="shared" si="25"/>
        <v>36</v>
      </c>
      <c r="U76" s="8">
        <f t="shared" si="26"/>
        <v>6</v>
      </c>
      <c r="V76" s="8">
        <f t="shared" si="26"/>
        <v>48</v>
      </c>
      <c r="W76" s="8">
        <f t="shared" si="27"/>
        <v>16</v>
      </c>
      <c r="X76" s="8">
        <f t="shared" si="27"/>
        <v>96</v>
      </c>
      <c r="Y76" s="8">
        <f t="shared" si="28"/>
        <v>0</v>
      </c>
      <c r="Z76" s="8">
        <f t="shared" si="28"/>
        <v>0</v>
      </c>
      <c r="AA76" s="8">
        <f t="shared" si="29"/>
        <v>5</v>
      </c>
      <c r="AB76" s="8">
        <f t="shared" si="29"/>
        <v>11</v>
      </c>
      <c r="AC76" s="8">
        <f t="shared" si="30"/>
        <v>8</v>
      </c>
      <c r="AD76" s="5">
        <f t="shared" ref="AD76:AD108" si="35">IF(ISBLANK(J76),0,S76+U76+W76+Y76+AA76)</f>
        <v>33</v>
      </c>
      <c r="AE76" s="5">
        <f t="shared" ref="AE76:AE108" si="36">IF(ISBLANK(J76),0,T76+V76+X76+Z76+AB76+AC76)</f>
        <v>199</v>
      </c>
      <c r="AF76" s="5">
        <f t="shared" ref="AF76:AF108" si="37">IF(ISBLANK($K76),IF(ISBLANK($J76),"",$J76*$AF$8),$K76)</f>
        <v>2245</v>
      </c>
      <c r="AG76" s="5">
        <f t="shared" ref="AG76:AG108" si="38">IF(ISNUMBER($AF76),SQRT($AF76/$AJ$8)*$AG$8,"")</f>
        <v>36.383056954210616</v>
      </c>
      <c r="AH76" s="5">
        <f t="shared" ref="AH76:AH108" si="39">IF(ISNUMBER($AF76),SQRT($AF76/$AJ$8)/$AG$8,"")</f>
        <v>20.568181895082034</v>
      </c>
      <c r="AI76" s="5">
        <f t="shared" ref="AI76:AI108" si="40">IF(ISNUMBER($AJ76),$AJ76*($AI$8/100),"")</f>
        <v>149.66666666666666</v>
      </c>
      <c r="AJ76" s="5">
        <f t="shared" ref="AJ76:AJ108" si="41">IF(ISNUMBER($AF76),$AG76*$AH76,"")</f>
        <v>748.33333333333326</v>
      </c>
      <c r="AK76" s="12">
        <f t="shared" si="32"/>
        <v>2</v>
      </c>
      <c r="AL76" s="13">
        <f t="shared" si="33"/>
        <v>1</v>
      </c>
      <c r="AM76" s="13">
        <f t="shared" si="34"/>
        <v>2</v>
      </c>
    </row>
    <row r="77" spans="1:39" x14ac:dyDescent="0.25">
      <c r="A77" s="1">
        <v>69</v>
      </c>
      <c r="B77" s="65" t="s">
        <v>143</v>
      </c>
      <c r="C77" s="65" t="s">
        <v>72</v>
      </c>
      <c r="D77" s="65" t="s">
        <v>73</v>
      </c>
      <c r="E77" s="65">
        <v>35.68279648</v>
      </c>
      <c r="F77" s="65">
        <v>0.46109149900000002</v>
      </c>
      <c r="G77" s="65" t="s">
        <v>75</v>
      </c>
      <c r="H77" s="6" t="s">
        <v>70</v>
      </c>
      <c r="I77" s="65">
        <v>7.7053458874025003</v>
      </c>
      <c r="J77" s="65">
        <v>452</v>
      </c>
      <c r="K77" s="25"/>
      <c r="L77" s="8">
        <f t="shared" si="31"/>
        <v>406</v>
      </c>
      <c r="M77" s="8">
        <f t="shared" si="23"/>
        <v>121</v>
      </c>
      <c r="N77" s="8">
        <f t="shared" si="23"/>
        <v>121</v>
      </c>
      <c r="O77" s="8">
        <f t="shared" si="23"/>
        <v>162</v>
      </c>
      <c r="P77" s="8"/>
      <c r="Q77" s="8">
        <f t="shared" si="24"/>
        <v>13</v>
      </c>
      <c r="R77" s="8">
        <f t="shared" si="24"/>
        <v>9</v>
      </c>
      <c r="S77" s="8">
        <f t="shared" si="25"/>
        <v>6</v>
      </c>
      <c r="T77" s="8">
        <f t="shared" si="25"/>
        <v>36</v>
      </c>
      <c r="U77" s="8">
        <f t="shared" si="26"/>
        <v>6</v>
      </c>
      <c r="V77" s="8">
        <f t="shared" si="26"/>
        <v>48</v>
      </c>
      <c r="W77" s="8">
        <f t="shared" si="27"/>
        <v>16</v>
      </c>
      <c r="X77" s="8">
        <f t="shared" si="27"/>
        <v>97</v>
      </c>
      <c r="Y77" s="8">
        <f t="shared" si="28"/>
        <v>0</v>
      </c>
      <c r="Z77" s="8">
        <f t="shared" si="28"/>
        <v>0</v>
      </c>
      <c r="AA77" s="8">
        <f t="shared" si="29"/>
        <v>5</v>
      </c>
      <c r="AB77" s="8">
        <f t="shared" si="29"/>
        <v>11</v>
      </c>
      <c r="AC77" s="8">
        <f t="shared" si="30"/>
        <v>9</v>
      </c>
      <c r="AD77" s="5">
        <f t="shared" si="35"/>
        <v>33</v>
      </c>
      <c r="AE77" s="5">
        <f t="shared" si="36"/>
        <v>201</v>
      </c>
      <c r="AF77" s="5">
        <f t="shared" si="37"/>
        <v>2260</v>
      </c>
      <c r="AG77" s="5">
        <f t="shared" si="38"/>
        <v>36.504401561090319</v>
      </c>
      <c r="AH77" s="5">
        <f t="shared" si="39"/>
        <v>20.636780802244513</v>
      </c>
      <c r="AI77" s="5">
        <f t="shared" si="40"/>
        <v>150.66666666666666</v>
      </c>
      <c r="AJ77" s="5">
        <f t="shared" si="41"/>
        <v>753.33333333333326</v>
      </c>
      <c r="AK77" s="12">
        <f t="shared" si="32"/>
        <v>2</v>
      </c>
      <c r="AL77" s="13">
        <f t="shared" si="33"/>
        <v>1</v>
      </c>
      <c r="AM77" s="13">
        <f t="shared" si="34"/>
        <v>2</v>
      </c>
    </row>
    <row r="78" spans="1:39" x14ac:dyDescent="0.25">
      <c r="A78" s="1">
        <v>70</v>
      </c>
      <c r="B78" s="65" t="s">
        <v>144</v>
      </c>
      <c r="C78" s="65" t="s">
        <v>72</v>
      </c>
      <c r="D78" s="65" t="s">
        <v>73</v>
      </c>
      <c r="E78" s="65">
        <v>35.689579790000003</v>
      </c>
      <c r="F78" s="65">
        <v>0.45209181300000001</v>
      </c>
      <c r="G78" s="65" t="s">
        <v>75</v>
      </c>
      <c r="H78" s="6" t="s">
        <v>70</v>
      </c>
      <c r="I78" s="65">
        <v>7.65442280620542</v>
      </c>
      <c r="J78" s="65">
        <v>453</v>
      </c>
      <c r="K78" s="25"/>
      <c r="L78" s="8">
        <f t="shared" si="31"/>
        <v>407</v>
      </c>
      <c r="M78" s="8">
        <f t="shared" si="23"/>
        <v>122</v>
      </c>
      <c r="N78" s="8">
        <f t="shared" si="23"/>
        <v>122</v>
      </c>
      <c r="O78" s="8">
        <f t="shared" si="23"/>
        <v>162</v>
      </c>
      <c r="P78" s="8"/>
      <c r="Q78" s="8">
        <f t="shared" si="24"/>
        <v>13</v>
      </c>
      <c r="R78" s="8">
        <f t="shared" si="24"/>
        <v>9</v>
      </c>
      <c r="S78" s="8">
        <f t="shared" si="25"/>
        <v>6</v>
      </c>
      <c r="T78" s="8">
        <f t="shared" si="25"/>
        <v>36</v>
      </c>
      <c r="U78" s="8">
        <f t="shared" si="26"/>
        <v>6</v>
      </c>
      <c r="V78" s="8">
        <f t="shared" si="26"/>
        <v>48</v>
      </c>
      <c r="W78" s="8">
        <f t="shared" si="27"/>
        <v>16</v>
      </c>
      <c r="X78" s="8">
        <f t="shared" si="27"/>
        <v>97</v>
      </c>
      <c r="Y78" s="8">
        <f t="shared" si="28"/>
        <v>0</v>
      </c>
      <c r="Z78" s="8">
        <f t="shared" si="28"/>
        <v>0</v>
      </c>
      <c r="AA78" s="8">
        <f t="shared" si="29"/>
        <v>5</v>
      </c>
      <c r="AB78" s="8">
        <f t="shared" si="29"/>
        <v>11</v>
      </c>
      <c r="AC78" s="8">
        <f t="shared" si="30"/>
        <v>9</v>
      </c>
      <c r="AD78" s="5">
        <f t="shared" si="35"/>
        <v>33</v>
      </c>
      <c r="AE78" s="5">
        <f t="shared" si="36"/>
        <v>201</v>
      </c>
      <c r="AF78" s="5">
        <f t="shared" si="37"/>
        <v>2265</v>
      </c>
      <c r="AG78" s="5">
        <f t="shared" si="38"/>
        <v>36.544760226330673</v>
      </c>
      <c r="AH78" s="5">
        <f t="shared" si="39"/>
        <v>20.659596487269301</v>
      </c>
      <c r="AI78" s="5">
        <f t="shared" si="40"/>
        <v>151</v>
      </c>
      <c r="AJ78" s="5">
        <f t="shared" si="41"/>
        <v>755</v>
      </c>
      <c r="AK78" s="12">
        <f t="shared" si="32"/>
        <v>2</v>
      </c>
      <c r="AL78" s="13">
        <f t="shared" si="33"/>
        <v>1</v>
      </c>
      <c r="AM78" s="13">
        <f t="shared" si="34"/>
        <v>2</v>
      </c>
    </row>
    <row r="79" spans="1:39" x14ac:dyDescent="0.25">
      <c r="A79" s="1">
        <v>71</v>
      </c>
      <c r="B79" s="65" t="s">
        <v>145</v>
      </c>
      <c r="C79" s="65" t="s">
        <v>72</v>
      </c>
      <c r="D79" s="65" t="s">
        <v>73</v>
      </c>
      <c r="E79" s="65">
        <v>35.677398680000003</v>
      </c>
      <c r="F79" s="65">
        <v>0.42316320499999999</v>
      </c>
      <c r="G79" s="65" t="s">
        <v>75</v>
      </c>
      <c r="H79" s="6" t="s">
        <v>70</v>
      </c>
      <c r="I79" s="65">
        <v>10.8617163846104</v>
      </c>
      <c r="J79" s="65">
        <v>359</v>
      </c>
      <c r="K79" s="25"/>
      <c r="L79" s="8">
        <f t="shared" si="31"/>
        <v>323</v>
      </c>
      <c r="M79" s="8">
        <f t="shared" si="23"/>
        <v>96</v>
      </c>
      <c r="N79" s="8">
        <f t="shared" si="23"/>
        <v>96</v>
      </c>
      <c r="O79" s="8">
        <f t="shared" si="23"/>
        <v>129</v>
      </c>
      <c r="P79" s="8"/>
      <c r="Q79" s="8">
        <f t="shared" si="24"/>
        <v>10</v>
      </c>
      <c r="R79" s="8">
        <f t="shared" si="24"/>
        <v>7</v>
      </c>
      <c r="S79" s="8">
        <f t="shared" si="25"/>
        <v>4</v>
      </c>
      <c r="T79" s="8">
        <f t="shared" si="25"/>
        <v>28</v>
      </c>
      <c r="U79" s="8">
        <f t="shared" si="26"/>
        <v>4</v>
      </c>
      <c r="V79" s="8">
        <f t="shared" si="26"/>
        <v>38</v>
      </c>
      <c r="W79" s="8">
        <f t="shared" si="27"/>
        <v>12</v>
      </c>
      <c r="X79" s="8">
        <f t="shared" si="27"/>
        <v>77</v>
      </c>
      <c r="Y79" s="8">
        <f t="shared" si="28"/>
        <v>0</v>
      </c>
      <c r="Z79" s="8">
        <f t="shared" si="28"/>
        <v>0</v>
      </c>
      <c r="AA79" s="8">
        <f t="shared" si="29"/>
        <v>4</v>
      </c>
      <c r="AB79" s="8">
        <f t="shared" si="29"/>
        <v>9</v>
      </c>
      <c r="AC79" s="8">
        <f t="shared" si="30"/>
        <v>7</v>
      </c>
      <c r="AD79" s="5">
        <f t="shared" si="35"/>
        <v>24</v>
      </c>
      <c r="AE79" s="5">
        <f t="shared" si="36"/>
        <v>159</v>
      </c>
      <c r="AF79" s="5">
        <f t="shared" si="37"/>
        <v>1795</v>
      </c>
      <c r="AG79" s="5">
        <f t="shared" si="38"/>
        <v>32.532934594551001</v>
      </c>
      <c r="AH79" s="5">
        <f t="shared" si="39"/>
        <v>18.391618856097576</v>
      </c>
      <c r="AI79" s="5">
        <f t="shared" si="40"/>
        <v>119.66666666666669</v>
      </c>
      <c r="AJ79" s="5">
        <f t="shared" si="41"/>
        <v>598.33333333333337</v>
      </c>
      <c r="AK79" s="12">
        <f t="shared" si="32"/>
        <v>2</v>
      </c>
      <c r="AL79" s="13">
        <f t="shared" si="33"/>
        <v>1</v>
      </c>
      <c r="AM79" s="13">
        <f t="shared" si="34"/>
        <v>2</v>
      </c>
    </row>
    <row r="80" spans="1:39" x14ac:dyDescent="0.25">
      <c r="A80" s="1">
        <v>72</v>
      </c>
      <c r="B80" s="65" t="s">
        <v>146</v>
      </c>
      <c r="C80" s="65" t="s">
        <v>72</v>
      </c>
      <c r="D80" s="65" t="s">
        <v>73</v>
      </c>
      <c r="E80" s="65">
        <v>35.702392580000001</v>
      </c>
      <c r="F80" s="65">
        <v>0.471690893</v>
      </c>
      <c r="G80" s="65" t="s">
        <v>75</v>
      </c>
      <c r="H80" s="6" t="s">
        <v>70</v>
      </c>
      <c r="I80" s="65">
        <v>5.2289516058349301</v>
      </c>
      <c r="J80" s="65">
        <v>449</v>
      </c>
      <c r="K80" s="25"/>
      <c r="L80" s="8">
        <f t="shared" si="31"/>
        <v>404</v>
      </c>
      <c r="M80" s="8">
        <f t="shared" si="23"/>
        <v>121</v>
      </c>
      <c r="N80" s="8">
        <f t="shared" si="23"/>
        <v>121</v>
      </c>
      <c r="O80" s="8">
        <f t="shared" si="23"/>
        <v>161</v>
      </c>
      <c r="P80" s="8"/>
      <c r="Q80" s="8">
        <f t="shared" si="24"/>
        <v>13</v>
      </c>
      <c r="R80" s="8">
        <f t="shared" si="24"/>
        <v>8</v>
      </c>
      <c r="S80" s="8">
        <f t="shared" si="25"/>
        <v>6</v>
      </c>
      <c r="T80" s="8">
        <f t="shared" si="25"/>
        <v>36</v>
      </c>
      <c r="U80" s="8">
        <f t="shared" si="26"/>
        <v>6</v>
      </c>
      <c r="V80" s="8">
        <f t="shared" si="26"/>
        <v>48</v>
      </c>
      <c r="W80" s="8">
        <f t="shared" si="27"/>
        <v>16</v>
      </c>
      <c r="X80" s="8">
        <f t="shared" si="27"/>
        <v>96</v>
      </c>
      <c r="Y80" s="8">
        <f t="shared" si="28"/>
        <v>0</v>
      </c>
      <c r="Z80" s="8">
        <f t="shared" si="28"/>
        <v>0</v>
      </c>
      <c r="AA80" s="8">
        <f t="shared" si="29"/>
        <v>5</v>
      </c>
      <c r="AB80" s="8">
        <f t="shared" si="29"/>
        <v>11</v>
      </c>
      <c r="AC80" s="8">
        <f t="shared" si="30"/>
        <v>8</v>
      </c>
      <c r="AD80" s="5">
        <f t="shared" si="35"/>
        <v>33</v>
      </c>
      <c r="AE80" s="5">
        <f t="shared" si="36"/>
        <v>199</v>
      </c>
      <c r="AF80" s="5">
        <f t="shared" si="37"/>
        <v>2245</v>
      </c>
      <c r="AG80" s="5">
        <f t="shared" si="38"/>
        <v>36.383056954210616</v>
      </c>
      <c r="AH80" s="5">
        <f t="shared" si="39"/>
        <v>20.568181895082034</v>
      </c>
      <c r="AI80" s="5">
        <f t="shared" si="40"/>
        <v>149.66666666666666</v>
      </c>
      <c r="AJ80" s="5">
        <f t="shared" si="41"/>
        <v>748.33333333333326</v>
      </c>
      <c r="AK80" s="12">
        <f t="shared" si="32"/>
        <v>2</v>
      </c>
      <c r="AL80" s="13">
        <f t="shared" si="33"/>
        <v>1</v>
      </c>
      <c r="AM80" s="13">
        <f t="shared" si="34"/>
        <v>2</v>
      </c>
    </row>
    <row r="81" spans="1:39" x14ac:dyDescent="0.25">
      <c r="A81" s="1">
        <v>73</v>
      </c>
      <c r="B81" s="65" t="s">
        <v>147</v>
      </c>
      <c r="C81" s="65" t="s">
        <v>72</v>
      </c>
      <c r="D81" s="65" t="s">
        <v>73</v>
      </c>
      <c r="E81" s="65">
        <v>35.825439449999998</v>
      </c>
      <c r="F81" s="65">
        <v>0.58468133200000005</v>
      </c>
      <c r="G81" s="65" t="s">
        <v>75</v>
      </c>
      <c r="H81" s="6" t="s">
        <v>70</v>
      </c>
      <c r="I81" s="65">
        <v>13.484495308541099</v>
      </c>
      <c r="J81" s="65">
        <v>265</v>
      </c>
      <c r="K81" s="25"/>
      <c r="L81" s="8">
        <f t="shared" si="31"/>
        <v>238</v>
      </c>
      <c r="M81" s="8">
        <f t="shared" si="23"/>
        <v>71</v>
      </c>
      <c r="N81" s="8">
        <f t="shared" si="23"/>
        <v>71</v>
      </c>
      <c r="O81" s="8">
        <f t="shared" si="23"/>
        <v>95</v>
      </c>
      <c r="P81" s="8"/>
      <c r="Q81" s="8">
        <f t="shared" si="24"/>
        <v>7</v>
      </c>
      <c r="R81" s="8">
        <f t="shared" si="24"/>
        <v>5</v>
      </c>
      <c r="S81" s="8">
        <f t="shared" si="25"/>
        <v>3</v>
      </c>
      <c r="T81" s="8">
        <f t="shared" si="25"/>
        <v>21</v>
      </c>
      <c r="U81" s="8">
        <f t="shared" si="26"/>
        <v>3</v>
      </c>
      <c r="V81" s="8">
        <f t="shared" si="26"/>
        <v>28</v>
      </c>
      <c r="W81" s="8">
        <f t="shared" si="27"/>
        <v>9</v>
      </c>
      <c r="X81" s="8">
        <f t="shared" si="27"/>
        <v>57</v>
      </c>
      <c r="Y81" s="8">
        <f t="shared" si="28"/>
        <v>0</v>
      </c>
      <c r="Z81" s="8">
        <f t="shared" si="28"/>
        <v>0</v>
      </c>
      <c r="AA81" s="8">
        <f t="shared" si="29"/>
        <v>2</v>
      </c>
      <c r="AB81" s="8">
        <f t="shared" si="29"/>
        <v>6</v>
      </c>
      <c r="AC81" s="8">
        <f t="shared" si="30"/>
        <v>5</v>
      </c>
      <c r="AD81" s="5">
        <f t="shared" si="35"/>
        <v>17</v>
      </c>
      <c r="AE81" s="5">
        <f t="shared" si="36"/>
        <v>117</v>
      </c>
      <c r="AF81" s="5">
        <f t="shared" si="37"/>
        <v>1325</v>
      </c>
      <c r="AG81" s="5">
        <f t="shared" si="38"/>
        <v>27.951103138635993</v>
      </c>
      <c r="AH81" s="5">
        <f t="shared" si="39"/>
        <v>15.801403775587081</v>
      </c>
      <c r="AI81" s="5">
        <f t="shared" si="40"/>
        <v>88.333333333333343</v>
      </c>
      <c r="AJ81" s="5">
        <f t="shared" si="41"/>
        <v>441.66666666666669</v>
      </c>
      <c r="AK81" s="12">
        <f t="shared" si="32"/>
        <v>2</v>
      </c>
      <c r="AL81" s="13">
        <f t="shared" si="33"/>
        <v>1</v>
      </c>
      <c r="AM81" s="13">
        <f t="shared" si="34"/>
        <v>2</v>
      </c>
    </row>
    <row r="82" spans="1:39" x14ac:dyDescent="0.25">
      <c r="A82" s="1">
        <v>74</v>
      </c>
      <c r="B82" s="65" t="s">
        <v>148</v>
      </c>
      <c r="C82" s="65" t="s">
        <v>72</v>
      </c>
      <c r="D82" s="65" t="s">
        <v>73</v>
      </c>
      <c r="E82" s="65">
        <v>35.969959260000003</v>
      </c>
      <c r="F82" s="65">
        <v>0.46529549399999998</v>
      </c>
      <c r="G82" s="65" t="s">
        <v>75</v>
      </c>
      <c r="H82" s="6" t="s">
        <v>70</v>
      </c>
      <c r="I82" s="65">
        <v>25.5268275225562</v>
      </c>
      <c r="J82" s="65">
        <v>420</v>
      </c>
      <c r="K82" s="25"/>
      <c r="L82" s="8">
        <f t="shared" si="31"/>
        <v>378</v>
      </c>
      <c r="M82" s="8">
        <f t="shared" si="23"/>
        <v>113</v>
      </c>
      <c r="N82" s="8">
        <f t="shared" si="23"/>
        <v>113</v>
      </c>
      <c r="O82" s="8">
        <f t="shared" si="23"/>
        <v>151</v>
      </c>
      <c r="P82" s="8"/>
      <c r="Q82" s="8">
        <f t="shared" si="24"/>
        <v>12</v>
      </c>
      <c r="R82" s="8">
        <f t="shared" si="24"/>
        <v>8</v>
      </c>
      <c r="S82" s="8">
        <f t="shared" si="25"/>
        <v>5</v>
      </c>
      <c r="T82" s="8">
        <f t="shared" si="25"/>
        <v>33</v>
      </c>
      <c r="U82" s="8">
        <f t="shared" si="26"/>
        <v>5</v>
      </c>
      <c r="V82" s="8">
        <f t="shared" si="26"/>
        <v>45</v>
      </c>
      <c r="W82" s="8">
        <f t="shared" si="27"/>
        <v>15</v>
      </c>
      <c r="X82" s="8">
        <f t="shared" si="27"/>
        <v>90</v>
      </c>
      <c r="Y82" s="8">
        <f t="shared" si="28"/>
        <v>0</v>
      </c>
      <c r="Z82" s="8">
        <f t="shared" si="28"/>
        <v>0</v>
      </c>
      <c r="AA82" s="8">
        <f t="shared" si="29"/>
        <v>4</v>
      </c>
      <c r="AB82" s="8">
        <f t="shared" si="29"/>
        <v>10</v>
      </c>
      <c r="AC82" s="8">
        <f t="shared" si="30"/>
        <v>8</v>
      </c>
      <c r="AD82" s="5">
        <f t="shared" si="35"/>
        <v>29</v>
      </c>
      <c r="AE82" s="5">
        <f t="shared" si="36"/>
        <v>186</v>
      </c>
      <c r="AF82" s="5">
        <f t="shared" si="37"/>
        <v>2100</v>
      </c>
      <c r="AG82" s="5">
        <f t="shared" si="38"/>
        <v>35.188492437159056</v>
      </c>
      <c r="AH82" s="5">
        <f t="shared" si="39"/>
        <v>19.892867000485641</v>
      </c>
      <c r="AI82" s="5">
        <f t="shared" si="40"/>
        <v>139.99999999999997</v>
      </c>
      <c r="AJ82" s="5">
        <f t="shared" si="41"/>
        <v>699.99999999999989</v>
      </c>
      <c r="AK82" s="12">
        <f t="shared" si="32"/>
        <v>2</v>
      </c>
      <c r="AL82" s="13">
        <f t="shared" si="33"/>
        <v>1</v>
      </c>
      <c r="AM82" s="13">
        <f t="shared" si="34"/>
        <v>2</v>
      </c>
    </row>
    <row r="83" spans="1:39" x14ac:dyDescent="0.25">
      <c r="A83" s="1">
        <v>75</v>
      </c>
      <c r="B83" s="65" t="s">
        <v>149</v>
      </c>
      <c r="C83" s="65" t="s">
        <v>72</v>
      </c>
      <c r="D83" s="65" t="s">
        <v>73</v>
      </c>
      <c r="E83" s="65">
        <v>35.746757510000002</v>
      </c>
      <c r="F83" s="65">
        <v>0.49165090900000002</v>
      </c>
      <c r="G83" s="65" t="s">
        <v>75</v>
      </c>
      <c r="H83" s="6" t="s">
        <v>70</v>
      </c>
      <c r="I83" s="65">
        <v>0.65635908424358103</v>
      </c>
      <c r="J83" s="65">
        <v>387</v>
      </c>
      <c r="K83" s="25"/>
      <c r="L83" s="8">
        <f t="shared" si="31"/>
        <v>348</v>
      </c>
      <c r="M83" s="8">
        <f t="shared" si="23"/>
        <v>104</v>
      </c>
      <c r="N83" s="8">
        <f t="shared" si="23"/>
        <v>104</v>
      </c>
      <c r="O83" s="8">
        <f t="shared" si="23"/>
        <v>139</v>
      </c>
      <c r="P83" s="8"/>
      <c r="Q83" s="8">
        <f t="shared" si="24"/>
        <v>11</v>
      </c>
      <c r="R83" s="8">
        <f t="shared" si="24"/>
        <v>7</v>
      </c>
      <c r="S83" s="8">
        <f t="shared" si="25"/>
        <v>5</v>
      </c>
      <c r="T83" s="8">
        <f t="shared" si="25"/>
        <v>31</v>
      </c>
      <c r="U83" s="8">
        <f t="shared" si="26"/>
        <v>5</v>
      </c>
      <c r="V83" s="8">
        <f t="shared" si="26"/>
        <v>41</v>
      </c>
      <c r="W83" s="8">
        <f t="shared" si="27"/>
        <v>13</v>
      </c>
      <c r="X83" s="8">
        <f t="shared" si="27"/>
        <v>83</v>
      </c>
      <c r="Y83" s="8">
        <f t="shared" si="28"/>
        <v>0</v>
      </c>
      <c r="Z83" s="8">
        <f t="shared" si="28"/>
        <v>0</v>
      </c>
      <c r="AA83" s="8">
        <f t="shared" si="29"/>
        <v>4</v>
      </c>
      <c r="AB83" s="8">
        <f t="shared" si="29"/>
        <v>9</v>
      </c>
      <c r="AC83" s="8">
        <f t="shared" si="30"/>
        <v>7</v>
      </c>
      <c r="AD83" s="5">
        <f t="shared" si="35"/>
        <v>27</v>
      </c>
      <c r="AE83" s="5">
        <f t="shared" si="36"/>
        <v>171</v>
      </c>
      <c r="AF83" s="5">
        <f t="shared" si="37"/>
        <v>1935</v>
      </c>
      <c r="AG83" s="5">
        <f t="shared" si="38"/>
        <v>33.777810763872786</v>
      </c>
      <c r="AH83" s="5">
        <f t="shared" si="39"/>
        <v>19.095376089022999</v>
      </c>
      <c r="AI83" s="5">
        <f t="shared" si="40"/>
        <v>129.00000000000003</v>
      </c>
      <c r="AJ83" s="5">
        <f t="shared" si="41"/>
        <v>645.00000000000011</v>
      </c>
      <c r="AK83" s="12">
        <f t="shared" si="32"/>
        <v>2</v>
      </c>
      <c r="AL83" s="13">
        <f t="shared" si="33"/>
        <v>1</v>
      </c>
      <c r="AM83" s="13">
        <f t="shared" si="34"/>
        <v>2</v>
      </c>
    </row>
    <row r="84" spans="1:39" x14ac:dyDescent="0.25">
      <c r="A84" s="1">
        <v>76</v>
      </c>
      <c r="B84" s="65" t="s">
        <v>150</v>
      </c>
      <c r="C84" s="65" t="s">
        <v>72</v>
      </c>
      <c r="D84" s="65" t="s">
        <v>73</v>
      </c>
      <c r="E84" s="65">
        <v>35.827112200000002</v>
      </c>
      <c r="F84" s="65">
        <v>0.57858744299999998</v>
      </c>
      <c r="G84" s="65" t="s">
        <v>75</v>
      </c>
      <c r="H84" s="6" t="s">
        <v>70</v>
      </c>
      <c r="I84" s="65">
        <v>13.1315998693939</v>
      </c>
      <c r="J84" s="65">
        <v>267</v>
      </c>
      <c r="K84" s="25"/>
      <c r="L84" s="8">
        <f t="shared" si="31"/>
        <v>240</v>
      </c>
      <c r="M84" s="8">
        <f t="shared" si="23"/>
        <v>72</v>
      </c>
      <c r="N84" s="8">
        <f t="shared" si="23"/>
        <v>72</v>
      </c>
      <c r="O84" s="8">
        <f t="shared" si="23"/>
        <v>96</v>
      </c>
      <c r="P84" s="8"/>
      <c r="Q84" s="8">
        <f t="shared" si="24"/>
        <v>8</v>
      </c>
      <c r="R84" s="8">
        <f t="shared" si="24"/>
        <v>5</v>
      </c>
      <c r="S84" s="8">
        <f t="shared" si="25"/>
        <v>3</v>
      </c>
      <c r="T84" s="8">
        <f t="shared" si="25"/>
        <v>21</v>
      </c>
      <c r="U84" s="8">
        <f t="shared" si="26"/>
        <v>3</v>
      </c>
      <c r="V84" s="8">
        <f t="shared" si="26"/>
        <v>28</v>
      </c>
      <c r="W84" s="8">
        <f t="shared" si="27"/>
        <v>9</v>
      </c>
      <c r="X84" s="8">
        <f t="shared" si="27"/>
        <v>57</v>
      </c>
      <c r="Y84" s="8">
        <f t="shared" si="28"/>
        <v>0</v>
      </c>
      <c r="Z84" s="8">
        <f t="shared" si="28"/>
        <v>0</v>
      </c>
      <c r="AA84" s="8">
        <f t="shared" si="29"/>
        <v>3</v>
      </c>
      <c r="AB84" s="8">
        <f t="shared" si="29"/>
        <v>7</v>
      </c>
      <c r="AC84" s="8">
        <f t="shared" si="30"/>
        <v>5</v>
      </c>
      <c r="AD84" s="5">
        <f t="shared" si="35"/>
        <v>18</v>
      </c>
      <c r="AE84" s="5">
        <f t="shared" si="36"/>
        <v>118</v>
      </c>
      <c r="AF84" s="5">
        <f t="shared" si="37"/>
        <v>1335</v>
      </c>
      <c r="AG84" s="5">
        <f t="shared" si="38"/>
        <v>28.056380735939555</v>
      </c>
      <c r="AH84" s="5">
        <f t="shared" si="39"/>
        <v>15.860919631375179</v>
      </c>
      <c r="AI84" s="5">
        <f t="shared" si="40"/>
        <v>89.000000000000014</v>
      </c>
      <c r="AJ84" s="5">
        <f t="shared" si="41"/>
        <v>445.00000000000006</v>
      </c>
      <c r="AK84" s="12">
        <f t="shared" si="32"/>
        <v>2</v>
      </c>
      <c r="AL84" s="13">
        <f t="shared" si="33"/>
        <v>1</v>
      </c>
      <c r="AM84" s="13">
        <f t="shared" si="34"/>
        <v>2</v>
      </c>
    </row>
    <row r="85" spans="1:39" x14ac:dyDescent="0.25">
      <c r="A85" s="1">
        <v>77</v>
      </c>
      <c r="B85" s="65" t="s">
        <v>151</v>
      </c>
      <c r="C85" s="65" t="s">
        <v>72</v>
      </c>
      <c r="D85" s="65" t="s">
        <v>73</v>
      </c>
      <c r="E85" s="65">
        <v>35.817646029999999</v>
      </c>
      <c r="F85" s="65">
        <v>0.55497688099999998</v>
      </c>
      <c r="G85" s="65" t="s">
        <v>75</v>
      </c>
      <c r="H85" s="6" t="s">
        <v>70</v>
      </c>
      <c r="I85" s="65">
        <v>10.609304310545101</v>
      </c>
      <c r="J85" s="65">
        <v>268</v>
      </c>
      <c r="K85" s="25"/>
      <c r="L85" s="8">
        <f t="shared" si="31"/>
        <v>241</v>
      </c>
      <c r="M85" s="8">
        <f t="shared" si="23"/>
        <v>72</v>
      </c>
      <c r="N85" s="8">
        <f t="shared" si="23"/>
        <v>72</v>
      </c>
      <c r="O85" s="8">
        <f t="shared" si="23"/>
        <v>96</v>
      </c>
      <c r="P85" s="8"/>
      <c r="Q85" s="8">
        <f t="shared" si="24"/>
        <v>8</v>
      </c>
      <c r="R85" s="8">
        <f t="shared" si="24"/>
        <v>5</v>
      </c>
      <c r="S85" s="8">
        <f t="shared" si="25"/>
        <v>3</v>
      </c>
      <c r="T85" s="8">
        <f t="shared" si="25"/>
        <v>21</v>
      </c>
      <c r="U85" s="8">
        <f t="shared" si="26"/>
        <v>3</v>
      </c>
      <c r="V85" s="8">
        <f t="shared" si="26"/>
        <v>28</v>
      </c>
      <c r="W85" s="8">
        <f t="shared" si="27"/>
        <v>9</v>
      </c>
      <c r="X85" s="8">
        <f t="shared" si="27"/>
        <v>57</v>
      </c>
      <c r="Y85" s="8">
        <f t="shared" si="28"/>
        <v>0</v>
      </c>
      <c r="Z85" s="8">
        <f t="shared" si="28"/>
        <v>0</v>
      </c>
      <c r="AA85" s="8">
        <f t="shared" si="29"/>
        <v>3</v>
      </c>
      <c r="AB85" s="8">
        <f t="shared" si="29"/>
        <v>7</v>
      </c>
      <c r="AC85" s="8">
        <f t="shared" si="30"/>
        <v>5</v>
      </c>
      <c r="AD85" s="5">
        <f t="shared" si="35"/>
        <v>18</v>
      </c>
      <c r="AE85" s="5">
        <f t="shared" si="36"/>
        <v>118</v>
      </c>
      <c r="AF85" s="5">
        <f t="shared" si="37"/>
        <v>1340</v>
      </c>
      <c r="AG85" s="5">
        <f t="shared" si="38"/>
        <v>28.108871671887982</v>
      </c>
      <c r="AH85" s="5">
        <f t="shared" si="39"/>
        <v>15.890593969070032</v>
      </c>
      <c r="AI85" s="5">
        <f t="shared" si="40"/>
        <v>89.333333333333329</v>
      </c>
      <c r="AJ85" s="5">
        <f t="shared" si="41"/>
        <v>446.66666666666663</v>
      </c>
      <c r="AK85" s="12">
        <f t="shared" si="32"/>
        <v>2</v>
      </c>
      <c r="AL85" s="13">
        <f t="shared" si="33"/>
        <v>1</v>
      </c>
      <c r="AM85" s="13">
        <f t="shared" si="34"/>
        <v>2</v>
      </c>
    </row>
    <row r="86" spans="1:39" x14ac:dyDescent="0.25">
      <c r="A86" s="1">
        <v>78</v>
      </c>
      <c r="B86" s="65" t="s">
        <v>152</v>
      </c>
      <c r="C86" s="65" t="s">
        <v>72</v>
      </c>
      <c r="D86" s="65" t="s">
        <v>73</v>
      </c>
      <c r="E86" s="65">
        <v>35.813451129999997</v>
      </c>
      <c r="F86" s="65">
        <v>0.58384360899999999</v>
      </c>
      <c r="G86" s="65" t="s">
        <v>75</v>
      </c>
      <c r="H86" s="6" t="s">
        <v>70</v>
      </c>
      <c r="I86" s="65">
        <v>12.5380895204861</v>
      </c>
      <c r="J86" s="65">
        <v>273</v>
      </c>
      <c r="K86" s="25"/>
      <c r="L86" s="8">
        <f t="shared" si="31"/>
        <v>245</v>
      </c>
      <c r="M86" s="8">
        <f t="shared" si="23"/>
        <v>73</v>
      </c>
      <c r="N86" s="8">
        <f t="shared" si="23"/>
        <v>73</v>
      </c>
      <c r="O86" s="8">
        <f t="shared" si="23"/>
        <v>98</v>
      </c>
      <c r="P86" s="8"/>
      <c r="Q86" s="8">
        <f t="shared" si="24"/>
        <v>8</v>
      </c>
      <c r="R86" s="8">
        <f t="shared" si="24"/>
        <v>5</v>
      </c>
      <c r="S86" s="8">
        <f t="shared" si="25"/>
        <v>3</v>
      </c>
      <c r="T86" s="8">
        <f t="shared" si="25"/>
        <v>21</v>
      </c>
      <c r="U86" s="8">
        <f t="shared" si="26"/>
        <v>3</v>
      </c>
      <c r="V86" s="8">
        <f t="shared" si="26"/>
        <v>29</v>
      </c>
      <c r="W86" s="8">
        <f t="shared" si="27"/>
        <v>9</v>
      </c>
      <c r="X86" s="8">
        <f t="shared" si="27"/>
        <v>58</v>
      </c>
      <c r="Y86" s="8">
        <f t="shared" si="28"/>
        <v>0</v>
      </c>
      <c r="Z86" s="8">
        <f t="shared" si="28"/>
        <v>0</v>
      </c>
      <c r="AA86" s="8">
        <f t="shared" si="29"/>
        <v>3</v>
      </c>
      <c r="AB86" s="8">
        <f t="shared" si="29"/>
        <v>7</v>
      </c>
      <c r="AC86" s="8">
        <f t="shared" si="30"/>
        <v>5</v>
      </c>
      <c r="AD86" s="5">
        <f t="shared" si="35"/>
        <v>18</v>
      </c>
      <c r="AE86" s="5">
        <f t="shared" si="36"/>
        <v>120</v>
      </c>
      <c r="AF86" s="5">
        <f t="shared" si="37"/>
        <v>1365</v>
      </c>
      <c r="AG86" s="5">
        <f t="shared" si="38"/>
        <v>28.369869580243051</v>
      </c>
      <c r="AH86" s="5">
        <f t="shared" si="39"/>
        <v>16.038142111053791</v>
      </c>
      <c r="AI86" s="5">
        <f t="shared" si="40"/>
        <v>91</v>
      </c>
      <c r="AJ86" s="5">
        <f t="shared" si="41"/>
        <v>455</v>
      </c>
      <c r="AK86" s="12">
        <f t="shared" si="32"/>
        <v>2</v>
      </c>
      <c r="AL86" s="13">
        <f t="shared" si="33"/>
        <v>1</v>
      </c>
      <c r="AM86" s="13">
        <f t="shared" si="34"/>
        <v>2</v>
      </c>
    </row>
    <row r="87" spans="1:39" x14ac:dyDescent="0.25">
      <c r="A87" s="1">
        <v>79</v>
      </c>
      <c r="B87" s="65" t="s">
        <v>153</v>
      </c>
      <c r="C87" s="65" t="s">
        <v>72</v>
      </c>
      <c r="D87" s="65" t="s">
        <v>73</v>
      </c>
      <c r="E87" s="65">
        <v>35.740169530000003</v>
      </c>
      <c r="F87" s="65">
        <v>0.21911519800000001</v>
      </c>
      <c r="G87" s="65" t="s">
        <v>75</v>
      </c>
      <c r="H87" s="6" t="s">
        <v>70</v>
      </c>
      <c r="I87" s="65">
        <v>30.7123225379143</v>
      </c>
      <c r="J87" s="65">
        <v>322</v>
      </c>
      <c r="K87" s="25"/>
      <c r="L87" s="8">
        <f t="shared" si="31"/>
        <v>289</v>
      </c>
      <c r="M87" s="8">
        <f t="shared" si="23"/>
        <v>86</v>
      </c>
      <c r="N87" s="8">
        <f t="shared" si="23"/>
        <v>86</v>
      </c>
      <c r="O87" s="8">
        <f t="shared" si="23"/>
        <v>115</v>
      </c>
      <c r="P87" s="8"/>
      <c r="Q87" s="8">
        <f t="shared" si="24"/>
        <v>9</v>
      </c>
      <c r="R87" s="8">
        <f t="shared" si="24"/>
        <v>6</v>
      </c>
      <c r="S87" s="8">
        <f t="shared" si="25"/>
        <v>4</v>
      </c>
      <c r="T87" s="8">
        <f t="shared" si="25"/>
        <v>25</v>
      </c>
      <c r="U87" s="8">
        <f t="shared" si="26"/>
        <v>4</v>
      </c>
      <c r="V87" s="8">
        <f t="shared" si="26"/>
        <v>34</v>
      </c>
      <c r="W87" s="8">
        <f t="shared" si="27"/>
        <v>11</v>
      </c>
      <c r="X87" s="8">
        <f t="shared" si="27"/>
        <v>69</v>
      </c>
      <c r="Y87" s="8">
        <f t="shared" si="28"/>
        <v>0</v>
      </c>
      <c r="Z87" s="8">
        <f t="shared" si="28"/>
        <v>0</v>
      </c>
      <c r="AA87" s="8">
        <f t="shared" si="29"/>
        <v>3</v>
      </c>
      <c r="AB87" s="8">
        <f t="shared" si="29"/>
        <v>8</v>
      </c>
      <c r="AC87" s="8">
        <f t="shared" si="30"/>
        <v>6</v>
      </c>
      <c r="AD87" s="5">
        <f t="shared" si="35"/>
        <v>22</v>
      </c>
      <c r="AE87" s="5">
        <f t="shared" si="36"/>
        <v>142</v>
      </c>
      <c r="AF87" s="5">
        <f t="shared" si="37"/>
        <v>1610</v>
      </c>
      <c r="AG87" s="5">
        <f t="shared" si="38"/>
        <v>30.810869294238792</v>
      </c>
      <c r="AH87" s="5">
        <f t="shared" si="39"/>
        <v>17.418095592876245</v>
      </c>
      <c r="AI87" s="5">
        <f t="shared" si="40"/>
        <v>107.33333333333336</v>
      </c>
      <c r="AJ87" s="5">
        <f t="shared" si="41"/>
        <v>536.66666666666674</v>
      </c>
      <c r="AK87" s="12">
        <f t="shared" si="32"/>
        <v>2</v>
      </c>
      <c r="AL87" s="13">
        <f t="shared" si="33"/>
        <v>1</v>
      </c>
      <c r="AM87" s="13">
        <f t="shared" si="34"/>
        <v>2</v>
      </c>
    </row>
    <row r="88" spans="1:39" x14ac:dyDescent="0.25">
      <c r="A88" s="1">
        <v>80</v>
      </c>
      <c r="B88" s="65" t="s">
        <v>154</v>
      </c>
      <c r="C88" s="65" t="s">
        <v>72</v>
      </c>
      <c r="D88" s="65" t="s">
        <v>73</v>
      </c>
      <c r="E88" s="65">
        <v>35.834617610000002</v>
      </c>
      <c r="F88" s="65">
        <v>0.30452647799999999</v>
      </c>
      <c r="G88" s="65" t="s">
        <v>75</v>
      </c>
      <c r="H88" s="6" t="s">
        <v>70</v>
      </c>
      <c r="I88" s="65">
        <v>23.572467377030801</v>
      </c>
      <c r="J88" s="65">
        <v>245</v>
      </c>
      <c r="K88" s="25"/>
      <c r="L88" s="8">
        <f t="shared" si="31"/>
        <v>220</v>
      </c>
      <c r="M88" s="8">
        <f t="shared" si="23"/>
        <v>66</v>
      </c>
      <c r="N88" s="8">
        <f t="shared" si="23"/>
        <v>66</v>
      </c>
      <c r="O88" s="8">
        <f t="shared" si="23"/>
        <v>88</v>
      </c>
      <c r="P88" s="8"/>
      <c r="Q88" s="8">
        <f t="shared" si="24"/>
        <v>7</v>
      </c>
      <c r="R88" s="8">
        <f t="shared" si="24"/>
        <v>4</v>
      </c>
      <c r="S88" s="8">
        <f t="shared" si="25"/>
        <v>3</v>
      </c>
      <c r="T88" s="8">
        <f t="shared" si="25"/>
        <v>19</v>
      </c>
      <c r="U88" s="8">
        <f t="shared" si="26"/>
        <v>3</v>
      </c>
      <c r="V88" s="8">
        <f t="shared" si="26"/>
        <v>26</v>
      </c>
      <c r="W88" s="8">
        <f t="shared" si="27"/>
        <v>8</v>
      </c>
      <c r="X88" s="8">
        <f t="shared" si="27"/>
        <v>52</v>
      </c>
      <c r="Y88" s="8">
        <f t="shared" si="28"/>
        <v>0</v>
      </c>
      <c r="Z88" s="8">
        <f t="shared" si="28"/>
        <v>0</v>
      </c>
      <c r="AA88" s="8">
        <f t="shared" si="29"/>
        <v>2</v>
      </c>
      <c r="AB88" s="8">
        <f t="shared" si="29"/>
        <v>6</v>
      </c>
      <c r="AC88" s="8">
        <f t="shared" si="30"/>
        <v>4</v>
      </c>
      <c r="AD88" s="5">
        <f t="shared" si="35"/>
        <v>16</v>
      </c>
      <c r="AE88" s="5">
        <f t="shared" si="36"/>
        <v>107</v>
      </c>
      <c r="AF88" s="5">
        <f t="shared" si="37"/>
        <v>1225</v>
      </c>
      <c r="AG88" s="5">
        <f t="shared" si="38"/>
        <v>26.875655030777082</v>
      </c>
      <c r="AH88" s="5">
        <f t="shared" si="39"/>
        <v>15.193428136569098</v>
      </c>
      <c r="AI88" s="5">
        <f t="shared" si="40"/>
        <v>81.666666666666686</v>
      </c>
      <c r="AJ88" s="5">
        <f t="shared" si="41"/>
        <v>408.33333333333337</v>
      </c>
      <c r="AK88" s="12">
        <f t="shared" si="32"/>
        <v>2</v>
      </c>
      <c r="AL88" s="13">
        <f t="shared" si="33"/>
        <v>1</v>
      </c>
      <c r="AM88" s="13">
        <f t="shared" si="34"/>
        <v>2</v>
      </c>
    </row>
    <row r="89" spans="1:39" x14ac:dyDescent="0.25">
      <c r="A89" s="1">
        <v>81</v>
      </c>
      <c r="B89" s="65" t="s">
        <v>155</v>
      </c>
      <c r="C89" s="65" t="s">
        <v>72</v>
      </c>
      <c r="D89" s="65" t="s">
        <v>73</v>
      </c>
      <c r="E89" s="65">
        <v>35.78178406</v>
      </c>
      <c r="F89" s="65">
        <v>0.26325005299999998</v>
      </c>
      <c r="G89" s="65" t="s">
        <v>75</v>
      </c>
      <c r="H89" s="6" t="s">
        <v>70</v>
      </c>
      <c r="I89" s="65">
        <v>26.178868646084499</v>
      </c>
      <c r="J89" s="65">
        <v>222</v>
      </c>
      <c r="K89" s="25"/>
      <c r="L89" s="8">
        <f t="shared" si="31"/>
        <v>199</v>
      </c>
      <c r="M89" s="8">
        <f t="shared" si="23"/>
        <v>59</v>
      </c>
      <c r="N89" s="8">
        <f t="shared" si="23"/>
        <v>59</v>
      </c>
      <c r="O89" s="8">
        <f t="shared" si="23"/>
        <v>79</v>
      </c>
      <c r="P89" s="8"/>
      <c r="Q89" s="8">
        <f t="shared" si="24"/>
        <v>6</v>
      </c>
      <c r="R89" s="8">
        <f t="shared" si="24"/>
        <v>4</v>
      </c>
      <c r="S89" s="8">
        <f t="shared" si="25"/>
        <v>2</v>
      </c>
      <c r="T89" s="8">
        <f t="shared" si="25"/>
        <v>17</v>
      </c>
      <c r="U89" s="8">
        <f t="shared" si="26"/>
        <v>2</v>
      </c>
      <c r="V89" s="8">
        <f t="shared" si="26"/>
        <v>23</v>
      </c>
      <c r="W89" s="8">
        <f t="shared" si="27"/>
        <v>7</v>
      </c>
      <c r="X89" s="8">
        <f t="shared" si="27"/>
        <v>47</v>
      </c>
      <c r="Y89" s="8">
        <f t="shared" si="28"/>
        <v>0</v>
      </c>
      <c r="Z89" s="8">
        <f t="shared" si="28"/>
        <v>0</v>
      </c>
      <c r="AA89" s="8">
        <f t="shared" si="29"/>
        <v>2</v>
      </c>
      <c r="AB89" s="8">
        <f t="shared" si="29"/>
        <v>5</v>
      </c>
      <c r="AC89" s="8">
        <f t="shared" si="30"/>
        <v>4</v>
      </c>
      <c r="AD89" s="5">
        <f t="shared" si="35"/>
        <v>13</v>
      </c>
      <c r="AE89" s="5">
        <f t="shared" si="36"/>
        <v>96</v>
      </c>
      <c r="AF89" s="5">
        <f t="shared" si="37"/>
        <v>1110</v>
      </c>
      <c r="AG89" s="5">
        <f t="shared" si="38"/>
        <v>25.583060802022889</v>
      </c>
      <c r="AH89" s="5">
        <f t="shared" si="39"/>
        <v>14.462694783211536</v>
      </c>
      <c r="AI89" s="5">
        <f t="shared" si="40"/>
        <v>73.999999999999986</v>
      </c>
      <c r="AJ89" s="5">
        <f t="shared" si="41"/>
        <v>369.99999999999994</v>
      </c>
      <c r="AK89" s="12">
        <f t="shared" si="32"/>
        <v>2</v>
      </c>
      <c r="AL89" s="13">
        <f t="shared" si="33"/>
        <v>1</v>
      </c>
      <c r="AM89" s="13">
        <f t="shared" si="34"/>
        <v>2</v>
      </c>
    </row>
    <row r="90" spans="1:39" x14ac:dyDescent="0.25">
      <c r="A90" s="1">
        <v>82</v>
      </c>
      <c r="B90" s="65" t="s">
        <v>156</v>
      </c>
      <c r="C90" s="65" t="s">
        <v>72</v>
      </c>
      <c r="D90" s="65" t="s">
        <v>73</v>
      </c>
      <c r="E90" s="65">
        <v>35.718784329999998</v>
      </c>
      <c r="F90" s="65">
        <v>0.25424531099999997</v>
      </c>
      <c r="G90" s="65" t="s">
        <v>75</v>
      </c>
      <c r="H90" s="6" t="s">
        <v>70</v>
      </c>
      <c r="I90" s="65">
        <v>26.945123228074799</v>
      </c>
      <c r="J90" s="65">
        <v>288</v>
      </c>
      <c r="K90" s="25"/>
      <c r="L90" s="8">
        <f t="shared" si="31"/>
        <v>259</v>
      </c>
      <c r="M90" s="8">
        <f t="shared" si="23"/>
        <v>77</v>
      </c>
      <c r="N90" s="8">
        <f t="shared" si="23"/>
        <v>77</v>
      </c>
      <c r="O90" s="8">
        <f t="shared" si="23"/>
        <v>103</v>
      </c>
      <c r="P90" s="8"/>
      <c r="Q90" s="8">
        <f t="shared" si="24"/>
        <v>8</v>
      </c>
      <c r="R90" s="8">
        <f t="shared" si="24"/>
        <v>5</v>
      </c>
      <c r="S90" s="8">
        <f t="shared" si="25"/>
        <v>3</v>
      </c>
      <c r="T90" s="8">
        <f t="shared" si="25"/>
        <v>23</v>
      </c>
      <c r="U90" s="8">
        <f t="shared" si="26"/>
        <v>3</v>
      </c>
      <c r="V90" s="8">
        <f t="shared" si="26"/>
        <v>30</v>
      </c>
      <c r="W90" s="8">
        <f t="shared" si="27"/>
        <v>10</v>
      </c>
      <c r="X90" s="8">
        <f t="shared" si="27"/>
        <v>61</v>
      </c>
      <c r="Y90" s="8">
        <f t="shared" si="28"/>
        <v>0</v>
      </c>
      <c r="Z90" s="8">
        <f t="shared" si="28"/>
        <v>0</v>
      </c>
      <c r="AA90" s="8">
        <f t="shared" si="29"/>
        <v>3</v>
      </c>
      <c r="AB90" s="8">
        <f t="shared" si="29"/>
        <v>7</v>
      </c>
      <c r="AC90" s="8">
        <f t="shared" si="30"/>
        <v>5</v>
      </c>
      <c r="AD90" s="5">
        <f t="shared" si="35"/>
        <v>19</v>
      </c>
      <c r="AE90" s="5">
        <f t="shared" si="36"/>
        <v>126</v>
      </c>
      <c r="AF90" s="5">
        <f t="shared" si="37"/>
        <v>1440</v>
      </c>
      <c r="AG90" s="5">
        <f t="shared" si="38"/>
        <v>29.138840059274838</v>
      </c>
      <c r="AH90" s="5">
        <f t="shared" si="39"/>
        <v>16.472858872335824</v>
      </c>
      <c r="AI90" s="5">
        <f t="shared" si="40"/>
        <v>96</v>
      </c>
      <c r="AJ90" s="5">
        <f t="shared" si="41"/>
        <v>480</v>
      </c>
      <c r="AK90" s="12">
        <f t="shared" si="32"/>
        <v>2</v>
      </c>
      <c r="AL90" s="13">
        <f t="shared" si="33"/>
        <v>1</v>
      </c>
      <c r="AM90" s="13">
        <f t="shared" si="34"/>
        <v>2</v>
      </c>
    </row>
    <row r="91" spans="1:39" x14ac:dyDescent="0.25">
      <c r="A91" s="1">
        <v>83</v>
      </c>
      <c r="B91" s="65" t="s">
        <v>157</v>
      </c>
      <c r="C91" s="65" t="s">
        <v>72</v>
      </c>
      <c r="D91" s="65" t="s">
        <v>73</v>
      </c>
      <c r="E91" s="65">
        <v>35.720102310000001</v>
      </c>
      <c r="F91" s="65">
        <v>0.30940005199999998</v>
      </c>
      <c r="G91" s="65" t="s">
        <v>75</v>
      </c>
      <c r="H91" s="6" t="s">
        <v>70</v>
      </c>
      <c r="I91" s="65">
        <v>20.846352078166699</v>
      </c>
      <c r="J91" s="65">
        <v>280</v>
      </c>
      <c r="K91" s="25"/>
      <c r="L91" s="8">
        <f t="shared" si="31"/>
        <v>252</v>
      </c>
      <c r="M91" s="8">
        <f t="shared" si="23"/>
        <v>75</v>
      </c>
      <c r="N91" s="8">
        <f t="shared" si="23"/>
        <v>75</v>
      </c>
      <c r="O91" s="8">
        <f t="shared" si="23"/>
        <v>100</v>
      </c>
      <c r="P91" s="8"/>
      <c r="Q91" s="8">
        <f t="shared" si="24"/>
        <v>8</v>
      </c>
      <c r="R91" s="8">
        <f t="shared" si="24"/>
        <v>5</v>
      </c>
      <c r="S91" s="8">
        <f t="shared" si="25"/>
        <v>3</v>
      </c>
      <c r="T91" s="8">
        <f t="shared" si="25"/>
        <v>22</v>
      </c>
      <c r="U91" s="8">
        <f t="shared" si="26"/>
        <v>3</v>
      </c>
      <c r="V91" s="8">
        <f t="shared" si="26"/>
        <v>30</v>
      </c>
      <c r="W91" s="8">
        <f t="shared" si="27"/>
        <v>10</v>
      </c>
      <c r="X91" s="8">
        <f t="shared" si="27"/>
        <v>60</v>
      </c>
      <c r="Y91" s="8">
        <f t="shared" si="28"/>
        <v>0</v>
      </c>
      <c r="Z91" s="8">
        <f t="shared" si="28"/>
        <v>0</v>
      </c>
      <c r="AA91" s="8">
        <f t="shared" si="29"/>
        <v>3</v>
      </c>
      <c r="AB91" s="8">
        <f t="shared" si="29"/>
        <v>7</v>
      </c>
      <c r="AC91" s="8">
        <f t="shared" si="30"/>
        <v>5</v>
      </c>
      <c r="AD91" s="5">
        <f t="shared" si="35"/>
        <v>19</v>
      </c>
      <c r="AE91" s="5">
        <f t="shared" si="36"/>
        <v>124</v>
      </c>
      <c r="AF91" s="5">
        <f t="shared" si="37"/>
        <v>1400</v>
      </c>
      <c r="AG91" s="5">
        <f t="shared" si="38"/>
        <v>28.731283762941516</v>
      </c>
      <c r="AH91" s="5">
        <f t="shared" si="39"/>
        <v>16.242457890746515</v>
      </c>
      <c r="AI91" s="5">
        <f t="shared" si="40"/>
        <v>93.333333333333329</v>
      </c>
      <c r="AJ91" s="5">
        <f t="shared" si="41"/>
        <v>466.66666666666663</v>
      </c>
      <c r="AK91" s="12">
        <f t="shared" si="32"/>
        <v>2</v>
      </c>
      <c r="AL91" s="13">
        <f t="shared" si="33"/>
        <v>1</v>
      </c>
      <c r="AM91" s="13">
        <f t="shared" si="34"/>
        <v>2</v>
      </c>
    </row>
    <row r="92" spans="1:39" x14ac:dyDescent="0.25">
      <c r="A92" s="1">
        <v>84</v>
      </c>
      <c r="B92" s="65" t="s">
        <v>158</v>
      </c>
      <c r="C92" s="65" t="s">
        <v>72</v>
      </c>
      <c r="D92" s="65" t="s">
        <v>73</v>
      </c>
      <c r="E92" s="65">
        <v>35.777023319999998</v>
      </c>
      <c r="F92" s="65">
        <v>0.27878957999999998</v>
      </c>
      <c r="G92" s="65" t="s">
        <v>75</v>
      </c>
      <c r="H92" s="6" t="s">
        <v>70</v>
      </c>
      <c r="I92" s="65">
        <v>24.391839042579601</v>
      </c>
      <c r="J92" s="65">
        <v>242</v>
      </c>
      <c r="K92" s="25"/>
      <c r="L92" s="8">
        <f t="shared" si="31"/>
        <v>217</v>
      </c>
      <c r="M92" s="8">
        <f t="shared" si="23"/>
        <v>65</v>
      </c>
      <c r="N92" s="8">
        <f t="shared" si="23"/>
        <v>65</v>
      </c>
      <c r="O92" s="8">
        <f t="shared" si="23"/>
        <v>86</v>
      </c>
      <c r="P92" s="8"/>
      <c r="Q92" s="8">
        <f t="shared" si="24"/>
        <v>7</v>
      </c>
      <c r="R92" s="8">
        <f t="shared" si="24"/>
        <v>4</v>
      </c>
      <c r="S92" s="8">
        <f t="shared" si="25"/>
        <v>3</v>
      </c>
      <c r="T92" s="8">
        <f t="shared" si="25"/>
        <v>19</v>
      </c>
      <c r="U92" s="8">
        <f t="shared" si="26"/>
        <v>3</v>
      </c>
      <c r="V92" s="8">
        <f t="shared" si="26"/>
        <v>26</v>
      </c>
      <c r="W92" s="8">
        <f t="shared" si="27"/>
        <v>8</v>
      </c>
      <c r="X92" s="8">
        <f t="shared" si="27"/>
        <v>51</v>
      </c>
      <c r="Y92" s="8">
        <f t="shared" si="28"/>
        <v>0</v>
      </c>
      <c r="Z92" s="8">
        <f t="shared" si="28"/>
        <v>0</v>
      </c>
      <c r="AA92" s="8">
        <f t="shared" si="29"/>
        <v>2</v>
      </c>
      <c r="AB92" s="8">
        <f t="shared" si="29"/>
        <v>6</v>
      </c>
      <c r="AC92" s="8">
        <f t="shared" si="30"/>
        <v>4</v>
      </c>
      <c r="AD92" s="5">
        <f t="shared" si="35"/>
        <v>16</v>
      </c>
      <c r="AE92" s="5">
        <f t="shared" si="36"/>
        <v>106</v>
      </c>
      <c r="AF92" s="5">
        <f t="shared" si="37"/>
        <v>1210</v>
      </c>
      <c r="AG92" s="5">
        <f t="shared" si="38"/>
        <v>26.710603387668602</v>
      </c>
      <c r="AH92" s="5">
        <f t="shared" si="39"/>
        <v>15.100120632974503</v>
      </c>
      <c r="AI92" s="5">
        <f t="shared" si="40"/>
        <v>80.666666666666671</v>
      </c>
      <c r="AJ92" s="5">
        <f t="shared" si="41"/>
        <v>403.33333333333331</v>
      </c>
      <c r="AK92" s="12">
        <f t="shared" si="32"/>
        <v>2</v>
      </c>
      <c r="AL92" s="13">
        <f t="shared" si="33"/>
        <v>1</v>
      </c>
      <c r="AM92" s="13">
        <f t="shared" si="34"/>
        <v>2</v>
      </c>
    </row>
    <row r="93" spans="1:39" x14ac:dyDescent="0.25">
      <c r="A93" s="1">
        <v>85</v>
      </c>
      <c r="B93" s="65" t="s">
        <v>159</v>
      </c>
      <c r="C93" s="65" t="s">
        <v>72</v>
      </c>
      <c r="D93" s="65" t="s">
        <v>73</v>
      </c>
      <c r="E93" s="65">
        <v>35.848011020000001</v>
      </c>
      <c r="F93" s="65">
        <v>0.32197853900000001</v>
      </c>
      <c r="G93" s="65" t="s">
        <v>75</v>
      </c>
      <c r="H93" s="6" t="s">
        <v>70</v>
      </c>
      <c r="I93" s="65">
        <v>22.581339633490799</v>
      </c>
      <c r="J93" s="65">
        <v>215</v>
      </c>
      <c r="K93" s="25"/>
      <c r="L93" s="8">
        <f t="shared" si="31"/>
        <v>193</v>
      </c>
      <c r="M93" s="8">
        <f t="shared" ref="M93:O108" si="42">IF(ISBLANK($J93),"",IF(ISNUMBER($J93),ROUNDDOWN(($L93*(M$8/100)),0),""))</f>
        <v>57</v>
      </c>
      <c r="N93" s="8">
        <f t="shared" si="42"/>
        <v>57</v>
      </c>
      <c r="O93" s="8">
        <f t="shared" si="42"/>
        <v>77</v>
      </c>
      <c r="P93" s="8"/>
      <c r="Q93" s="8">
        <f t="shared" ref="Q93:R108" si="43">IF(ISBLANK($J93),"",IF(ISNUMBER($J93),ROUNDDOWN(($J93*(Q$8/100)),0),""))</f>
        <v>6</v>
      </c>
      <c r="R93" s="8">
        <f t="shared" si="43"/>
        <v>4</v>
      </c>
      <c r="S93" s="8">
        <f t="shared" ref="S93:T108" si="44">IF(ISBLANK($J93),"",IF(ISNUMBER($J93),ROUNDDOWN(($M93*(S$8/100)),0),""))</f>
        <v>2</v>
      </c>
      <c r="T93" s="8">
        <f t="shared" si="44"/>
        <v>17</v>
      </c>
      <c r="U93" s="8">
        <f t="shared" ref="U93:V108" si="45">IF(ISBLANK($J93),"",IF(ISNUMBER($J93),ROUNDDOWN(($N93*(U$8/100)),0),""))</f>
        <v>2</v>
      </c>
      <c r="V93" s="8">
        <f t="shared" si="45"/>
        <v>22</v>
      </c>
      <c r="W93" s="8">
        <f t="shared" ref="W93:X108" si="46">IF(ISBLANK($J93),"",IF(ISNUMBER($J93),ROUNDDOWN(($O93*(W$8/100)),0),""))</f>
        <v>7</v>
      </c>
      <c r="X93" s="8">
        <f t="shared" si="46"/>
        <v>46</v>
      </c>
      <c r="Y93" s="8">
        <f t="shared" ref="Y93:Z108" si="47">IF(ISBLANK($J93),"",IF(ISNUMBER($J93),ROUNDDOWN(($P93*(Y$8/100)),0),""))</f>
        <v>0</v>
      </c>
      <c r="Z93" s="8">
        <f t="shared" si="47"/>
        <v>0</v>
      </c>
      <c r="AA93" s="8">
        <f t="shared" ref="AA93:AB108" si="48">IF(ISBLANK($J93),"",IF(ISNUMBER($J93),ROUNDDOWN(($Q93*(AA$8/100)),0),""))</f>
        <v>2</v>
      </c>
      <c r="AB93" s="8">
        <f t="shared" si="48"/>
        <v>5</v>
      </c>
      <c r="AC93" s="8">
        <f t="shared" si="30"/>
        <v>4</v>
      </c>
      <c r="AD93" s="5">
        <f t="shared" si="35"/>
        <v>13</v>
      </c>
      <c r="AE93" s="5">
        <f t="shared" si="36"/>
        <v>94</v>
      </c>
      <c r="AF93" s="5">
        <f t="shared" si="37"/>
        <v>1075</v>
      </c>
      <c r="AG93" s="5">
        <f t="shared" si="38"/>
        <v>25.176493666381216</v>
      </c>
      <c r="AH93" s="5">
        <f t="shared" si="39"/>
        <v>14.232852996993167</v>
      </c>
      <c r="AI93" s="5">
        <f t="shared" si="40"/>
        <v>71.666666666666671</v>
      </c>
      <c r="AJ93" s="5">
        <f t="shared" si="41"/>
        <v>358.33333333333337</v>
      </c>
      <c r="AK93" s="12">
        <f t="shared" si="32"/>
        <v>2</v>
      </c>
      <c r="AL93" s="13">
        <f t="shared" si="33"/>
        <v>1</v>
      </c>
      <c r="AM93" s="13">
        <f t="shared" si="34"/>
        <v>2</v>
      </c>
    </row>
    <row r="94" spans="1:39" x14ac:dyDescent="0.25">
      <c r="A94" s="1">
        <v>86</v>
      </c>
      <c r="B94" s="65" t="s">
        <v>160</v>
      </c>
      <c r="C94" s="65" t="s">
        <v>72</v>
      </c>
      <c r="D94" s="65" t="s">
        <v>73</v>
      </c>
      <c r="E94" s="65">
        <v>35.816770550000001</v>
      </c>
      <c r="F94" s="65">
        <v>0.31235370000000001</v>
      </c>
      <c r="G94" s="65" t="s">
        <v>75</v>
      </c>
      <c r="H94" s="6" t="s">
        <v>70</v>
      </c>
      <c r="I94" s="65">
        <v>21.973109571284699</v>
      </c>
      <c r="J94" s="65">
        <v>243</v>
      </c>
      <c r="K94" s="25"/>
      <c r="L94" s="8">
        <f t="shared" si="31"/>
        <v>218</v>
      </c>
      <c r="M94" s="8">
        <f t="shared" si="42"/>
        <v>65</v>
      </c>
      <c r="N94" s="8">
        <f t="shared" si="42"/>
        <v>65</v>
      </c>
      <c r="O94" s="8">
        <f t="shared" si="42"/>
        <v>87</v>
      </c>
      <c r="P94" s="8"/>
      <c r="Q94" s="8">
        <f t="shared" si="43"/>
        <v>7</v>
      </c>
      <c r="R94" s="8">
        <f t="shared" si="43"/>
        <v>4</v>
      </c>
      <c r="S94" s="8">
        <f t="shared" si="44"/>
        <v>3</v>
      </c>
      <c r="T94" s="8">
        <f t="shared" si="44"/>
        <v>19</v>
      </c>
      <c r="U94" s="8">
        <f t="shared" si="45"/>
        <v>3</v>
      </c>
      <c r="V94" s="8">
        <f t="shared" si="45"/>
        <v>26</v>
      </c>
      <c r="W94" s="8">
        <f t="shared" si="46"/>
        <v>8</v>
      </c>
      <c r="X94" s="8">
        <f t="shared" si="46"/>
        <v>52</v>
      </c>
      <c r="Y94" s="8">
        <f t="shared" si="47"/>
        <v>0</v>
      </c>
      <c r="Z94" s="8">
        <f t="shared" si="47"/>
        <v>0</v>
      </c>
      <c r="AA94" s="8">
        <f t="shared" si="48"/>
        <v>2</v>
      </c>
      <c r="AB94" s="8">
        <f t="shared" si="48"/>
        <v>6</v>
      </c>
      <c r="AC94" s="8">
        <f t="shared" si="30"/>
        <v>4</v>
      </c>
      <c r="AD94" s="5">
        <f t="shared" si="35"/>
        <v>16</v>
      </c>
      <c r="AE94" s="5">
        <f t="shared" si="36"/>
        <v>107</v>
      </c>
      <c r="AF94" s="5">
        <f t="shared" si="37"/>
        <v>1215</v>
      </c>
      <c r="AG94" s="5">
        <f t="shared" si="38"/>
        <v>26.765733690672484</v>
      </c>
      <c r="AH94" s="5">
        <f t="shared" si="39"/>
        <v>15.131287065788051</v>
      </c>
      <c r="AI94" s="5">
        <f t="shared" si="40"/>
        <v>81</v>
      </c>
      <c r="AJ94" s="5">
        <f t="shared" si="41"/>
        <v>405</v>
      </c>
      <c r="AK94" s="12">
        <f t="shared" si="32"/>
        <v>2</v>
      </c>
      <c r="AL94" s="13">
        <f t="shared" si="33"/>
        <v>1</v>
      </c>
      <c r="AM94" s="13">
        <f t="shared" si="34"/>
        <v>2</v>
      </c>
    </row>
    <row r="95" spans="1:39" x14ac:dyDescent="0.25">
      <c r="A95" s="1">
        <v>87</v>
      </c>
      <c r="B95" s="65" t="s">
        <v>161</v>
      </c>
      <c r="C95" s="65" t="s">
        <v>72</v>
      </c>
      <c r="D95" s="65" t="s">
        <v>73</v>
      </c>
      <c r="E95" s="65">
        <v>35.812507629999999</v>
      </c>
      <c r="F95" s="65">
        <v>0.33917834600000002</v>
      </c>
      <c r="G95" s="65" t="s">
        <v>75</v>
      </c>
      <c r="H95" s="6" t="s">
        <v>70</v>
      </c>
      <c r="I95" s="65">
        <v>19.048531417066801</v>
      </c>
      <c r="J95" s="65">
        <v>289</v>
      </c>
      <c r="K95" s="25"/>
      <c r="L95" s="8">
        <f t="shared" si="31"/>
        <v>260</v>
      </c>
      <c r="M95" s="8">
        <f t="shared" si="42"/>
        <v>78</v>
      </c>
      <c r="N95" s="8">
        <f t="shared" si="42"/>
        <v>78</v>
      </c>
      <c r="O95" s="8">
        <f t="shared" si="42"/>
        <v>104</v>
      </c>
      <c r="P95" s="8"/>
      <c r="Q95" s="8">
        <f t="shared" si="43"/>
        <v>8</v>
      </c>
      <c r="R95" s="8">
        <f t="shared" si="43"/>
        <v>5</v>
      </c>
      <c r="S95" s="8">
        <f t="shared" si="44"/>
        <v>3</v>
      </c>
      <c r="T95" s="8">
        <f t="shared" si="44"/>
        <v>23</v>
      </c>
      <c r="U95" s="8">
        <f t="shared" si="45"/>
        <v>3</v>
      </c>
      <c r="V95" s="8">
        <f t="shared" si="45"/>
        <v>31</v>
      </c>
      <c r="W95" s="8">
        <f t="shared" si="46"/>
        <v>10</v>
      </c>
      <c r="X95" s="8">
        <f t="shared" si="46"/>
        <v>62</v>
      </c>
      <c r="Y95" s="8">
        <f t="shared" si="47"/>
        <v>0</v>
      </c>
      <c r="Z95" s="8">
        <f t="shared" si="47"/>
        <v>0</v>
      </c>
      <c r="AA95" s="8">
        <f t="shared" si="48"/>
        <v>3</v>
      </c>
      <c r="AB95" s="8">
        <f t="shared" si="48"/>
        <v>7</v>
      </c>
      <c r="AC95" s="8">
        <f t="shared" si="30"/>
        <v>5</v>
      </c>
      <c r="AD95" s="5">
        <f t="shared" si="35"/>
        <v>19</v>
      </c>
      <c r="AE95" s="5">
        <f t="shared" si="36"/>
        <v>128</v>
      </c>
      <c r="AF95" s="5">
        <f t="shared" si="37"/>
        <v>1445</v>
      </c>
      <c r="AG95" s="5">
        <f t="shared" si="38"/>
        <v>29.189384485916566</v>
      </c>
      <c r="AH95" s="5">
        <f t="shared" si="39"/>
        <v>16.501432803389996</v>
      </c>
      <c r="AI95" s="5">
        <f t="shared" si="40"/>
        <v>96.333333333333329</v>
      </c>
      <c r="AJ95" s="5">
        <f t="shared" si="41"/>
        <v>481.66666666666663</v>
      </c>
      <c r="AK95" s="12">
        <f t="shared" si="32"/>
        <v>2</v>
      </c>
      <c r="AL95" s="13">
        <f t="shared" si="33"/>
        <v>1</v>
      </c>
      <c r="AM95" s="13">
        <f t="shared" si="34"/>
        <v>2</v>
      </c>
    </row>
    <row r="96" spans="1:39" x14ac:dyDescent="0.25">
      <c r="A96" s="1">
        <v>88</v>
      </c>
      <c r="B96" s="65" t="s">
        <v>162</v>
      </c>
      <c r="C96" s="65" t="s">
        <v>72</v>
      </c>
      <c r="D96" s="65" t="s">
        <v>73</v>
      </c>
      <c r="E96" s="65">
        <v>35.840164180000002</v>
      </c>
      <c r="F96" s="65">
        <v>0.274130806</v>
      </c>
      <c r="G96" s="65" t="s">
        <v>75</v>
      </c>
      <c r="H96" s="6" t="s">
        <v>70</v>
      </c>
      <c r="I96" s="65">
        <v>26.893747392427599</v>
      </c>
      <c r="J96" s="65">
        <v>219</v>
      </c>
      <c r="K96" s="25"/>
      <c r="L96" s="8">
        <f t="shared" si="31"/>
        <v>197</v>
      </c>
      <c r="M96" s="8">
        <f t="shared" si="42"/>
        <v>59</v>
      </c>
      <c r="N96" s="8">
        <f t="shared" si="42"/>
        <v>59</v>
      </c>
      <c r="O96" s="8">
        <f t="shared" si="42"/>
        <v>78</v>
      </c>
      <c r="P96" s="8"/>
      <c r="Q96" s="8">
        <f t="shared" si="43"/>
        <v>6</v>
      </c>
      <c r="R96" s="8">
        <f t="shared" si="43"/>
        <v>4</v>
      </c>
      <c r="S96" s="8">
        <f t="shared" si="44"/>
        <v>2</v>
      </c>
      <c r="T96" s="8">
        <f t="shared" si="44"/>
        <v>17</v>
      </c>
      <c r="U96" s="8">
        <f t="shared" si="45"/>
        <v>2</v>
      </c>
      <c r="V96" s="8">
        <f t="shared" si="45"/>
        <v>23</v>
      </c>
      <c r="W96" s="8">
        <f t="shared" si="46"/>
        <v>7</v>
      </c>
      <c r="X96" s="8">
        <f t="shared" si="46"/>
        <v>46</v>
      </c>
      <c r="Y96" s="8">
        <f t="shared" si="47"/>
        <v>0</v>
      </c>
      <c r="Z96" s="8">
        <f t="shared" si="47"/>
        <v>0</v>
      </c>
      <c r="AA96" s="8">
        <f t="shared" si="48"/>
        <v>2</v>
      </c>
      <c r="AB96" s="8">
        <f t="shared" si="48"/>
        <v>5</v>
      </c>
      <c r="AC96" s="8">
        <f t="shared" si="30"/>
        <v>4</v>
      </c>
      <c r="AD96" s="5">
        <f t="shared" si="35"/>
        <v>13</v>
      </c>
      <c r="AE96" s="5">
        <f t="shared" si="36"/>
        <v>95</v>
      </c>
      <c r="AF96" s="5">
        <f t="shared" si="37"/>
        <v>1095</v>
      </c>
      <c r="AG96" s="5">
        <f t="shared" si="38"/>
        <v>25.409614322141923</v>
      </c>
      <c r="AH96" s="5">
        <f t="shared" si="39"/>
        <v>14.364641484618645</v>
      </c>
      <c r="AI96" s="5">
        <f t="shared" si="40"/>
        <v>72.999999999999986</v>
      </c>
      <c r="AJ96" s="5">
        <f t="shared" si="41"/>
        <v>364.99999999999994</v>
      </c>
      <c r="AK96" s="12">
        <f t="shared" si="32"/>
        <v>2</v>
      </c>
      <c r="AL96" s="13">
        <f t="shared" si="33"/>
        <v>1</v>
      </c>
      <c r="AM96" s="13">
        <f t="shared" si="34"/>
        <v>2</v>
      </c>
    </row>
    <row r="97" spans="1:39" x14ac:dyDescent="0.25">
      <c r="A97" s="1">
        <v>89</v>
      </c>
      <c r="B97" s="65" t="s">
        <v>163</v>
      </c>
      <c r="C97" s="65" t="s">
        <v>72</v>
      </c>
      <c r="D97" s="65" t="s">
        <v>73</v>
      </c>
      <c r="E97" s="65">
        <v>35.800966260000003</v>
      </c>
      <c r="F97" s="65">
        <v>0.30648250900000001</v>
      </c>
      <c r="G97" s="65" t="s">
        <v>75</v>
      </c>
      <c r="H97" s="6" t="s">
        <v>70</v>
      </c>
      <c r="I97" s="65">
        <v>21.996612880086399</v>
      </c>
      <c r="J97" s="65">
        <v>260</v>
      </c>
      <c r="K97" s="25"/>
      <c r="L97" s="8">
        <f t="shared" si="31"/>
        <v>234</v>
      </c>
      <c r="M97" s="8">
        <f t="shared" si="42"/>
        <v>70</v>
      </c>
      <c r="N97" s="8">
        <f t="shared" si="42"/>
        <v>70</v>
      </c>
      <c r="O97" s="8">
        <f t="shared" si="42"/>
        <v>93</v>
      </c>
      <c r="P97" s="8"/>
      <c r="Q97" s="8">
        <f t="shared" si="43"/>
        <v>7</v>
      </c>
      <c r="R97" s="8">
        <f t="shared" si="43"/>
        <v>5</v>
      </c>
      <c r="S97" s="8">
        <f t="shared" si="44"/>
        <v>3</v>
      </c>
      <c r="T97" s="8">
        <f t="shared" si="44"/>
        <v>21</v>
      </c>
      <c r="U97" s="8">
        <f t="shared" si="45"/>
        <v>3</v>
      </c>
      <c r="V97" s="8">
        <f t="shared" si="45"/>
        <v>28</v>
      </c>
      <c r="W97" s="8">
        <f t="shared" si="46"/>
        <v>9</v>
      </c>
      <c r="X97" s="8">
        <f t="shared" si="46"/>
        <v>55</v>
      </c>
      <c r="Y97" s="8">
        <f t="shared" si="47"/>
        <v>0</v>
      </c>
      <c r="Z97" s="8">
        <f t="shared" si="47"/>
        <v>0</v>
      </c>
      <c r="AA97" s="8">
        <f t="shared" si="48"/>
        <v>2</v>
      </c>
      <c r="AB97" s="8">
        <f t="shared" si="48"/>
        <v>6</v>
      </c>
      <c r="AC97" s="8">
        <f t="shared" si="30"/>
        <v>5</v>
      </c>
      <c r="AD97" s="5">
        <f t="shared" si="35"/>
        <v>17</v>
      </c>
      <c r="AE97" s="5">
        <f t="shared" si="36"/>
        <v>115</v>
      </c>
      <c r="AF97" s="5">
        <f t="shared" si="37"/>
        <v>1300</v>
      </c>
      <c r="AG97" s="5">
        <f t="shared" si="38"/>
        <v>27.686157792899564</v>
      </c>
      <c r="AH97" s="5">
        <f t="shared" si="39"/>
        <v>15.651624056136335</v>
      </c>
      <c r="AI97" s="5">
        <f t="shared" si="40"/>
        <v>86.666666666666657</v>
      </c>
      <c r="AJ97" s="5">
        <f t="shared" si="41"/>
        <v>433.33333333333326</v>
      </c>
      <c r="AK97" s="12">
        <f t="shared" si="32"/>
        <v>2</v>
      </c>
      <c r="AL97" s="13">
        <f t="shared" si="33"/>
        <v>1</v>
      </c>
      <c r="AM97" s="13">
        <f t="shared" si="34"/>
        <v>2</v>
      </c>
    </row>
    <row r="98" spans="1:39" x14ac:dyDescent="0.25">
      <c r="A98" s="1">
        <v>90</v>
      </c>
      <c r="B98" s="65" t="s">
        <v>164</v>
      </c>
      <c r="C98" s="65" t="s">
        <v>72</v>
      </c>
      <c r="D98" s="65" t="s">
        <v>73</v>
      </c>
      <c r="E98" s="65">
        <v>35.868534089999997</v>
      </c>
      <c r="F98" s="65">
        <v>0.28788909299999998</v>
      </c>
      <c r="G98" s="65" t="s">
        <v>75</v>
      </c>
      <c r="H98" s="6" t="s">
        <v>70</v>
      </c>
      <c r="I98" s="65">
        <v>26.9998782704577</v>
      </c>
      <c r="J98" s="65">
        <v>218</v>
      </c>
      <c r="K98" s="25"/>
      <c r="L98" s="8">
        <f t="shared" si="31"/>
        <v>196</v>
      </c>
      <c r="M98" s="8">
        <f t="shared" si="42"/>
        <v>58</v>
      </c>
      <c r="N98" s="8">
        <f t="shared" si="42"/>
        <v>58</v>
      </c>
      <c r="O98" s="8">
        <f t="shared" si="42"/>
        <v>78</v>
      </c>
      <c r="P98" s="8"/>
      <c r="Q98" s="8">
        <f t="shared" si="43"/>
        <v>6</v>
      </c>
      <c r="R98" s="8">
        <f t="shared" si="43"/>
        <v>4</v>
      </c>
      <c r="S98" s="8">
        <f t="shared" si="44"/>
        <v>2</v>
      </c>
      <c r="T98" s="8">
        <f t="shared" si="44"/>
        <v>17</v>
      </c>
      <c r="U98" s="8">
        <f t="shared" si="45"/>
        <v>2</v>
      </c>
      <c r="V98" s="8">
        <f t="shared" si="45"/>
        <v>23</v>
      </c>
      <c r="W98" s="8">
        <f t="shared" si="46"/>
        <v>7</v>
      </c>
      <c r="X98" s="8">
        <f t="shared" si="46"/>
        <v>46</v>
      </c>
      <c r="Y98" s="8">
        <f t="shared" si="47"/>
        <v>0</v>
      </c>
      <c r="Z98" s="8">
        <f t="shared" si="47"/>
        <v>0</v>
      </c>
      <c r="AA98" s="8">
        <f t="shared" si="48"/>
        <v>2</v>
      </c>
      <c r="AB98" s="8">
        <f t="shared" si="48"/>
        <v>5</v>
      </c>
      <c r="AC98" s="8">
        <f t="shared" si="30"/>
        <v>4</v>
      </c>
      <c r="AD98" s="5">
        <f t="shared" si="35"/>
        <v>13</v>
      </c>
      <c r="AE98" s="5">
        <f t="shared" si="36"/>
        <v>95</v>
      </c>
      <c r="AF98" s="5">
        <f t="shared" si="37"/>
        <v>1090</v>
      </c>
      <c r="AG98" s="5">
        <f t="shared" si="38"/>
        <v>25.35153512774588</v>
      </c>
      <c r="AH98" s="5">
        <f t="shared" si="39"/>
        <v>14.331807975434382</v>
      </c>
      <c r="AI98" s="5">
        <f t="shared" si="40"/>
        <v>72.666666666666671</v>
      </c>
      <c r="AJ98" s="5">
        <f t="shared" si="41"/>
        <v>363.33333333333331</v>
      </c>
      <c r="AK98" s="12">
        <f t="shared" si="32"/>
        <v>2</v>
      </c>
      <c r="AL98" s="13">
        <f t="shared" si="33"/>
        <v>1</v>
      </c>
      <c r="AM98" s="13">
        <f t="shared" si="34"/>
        <v>2</v>
      </c>
    </row>
    <row r="99" spans="1:39" x14ac:dyDescent="0.25">
      <c r="A99" s="1">
        <v>91</v>
      </c>
      <c r="B99" s="65" t="s">
        <v>165</v>
      </c>
      <c r="C99" s="65" t="s">
        <v>72</v>
      </c>
      <c r="D99" s="65" t="s">
        <v>73</v>
      </c>
      <c r="E99" s="65">
        <v>35.8098259</v>
      </c>
      <c r="F99" s="65">
        <v>0.27108630500000003</v>
      </c>
      <c r="G99" s="65" t="s">
        <v>75</v>
      </c>
      <c r="H99" s="6" t="s">
        <v>70</v>
      </c>
      <c r="I99" s="65">
        <v>26.040769699011499</v>
      </c>
      <c r="J99" s="65">
        <v>251</v>
      </c>
      <c r="K99" s="25"/>
      <c r="L99" s="8">
        <f t="shared" si="31"/>
        <v>225</v>
      </c>
      <c r="M99" s="8">
        <f t="shared" si="42"/>
        <v>67</v>
      </c>
      <c r="N99" s="8">
        <f t="shared" si="42"/>
        <v>67</v>
      </c>
      <c r="O99" s="8">
        <f t="shared" si="42"/>
        <v>90</v>
      </c>
      <c r="P99" s="8"/>
      <c r="Q99" s="8">
        <f t="shared" si="43"/>
        <v>7</v>
      </c>
      <c r="R99" s="8">
        <f t="shared" si="43"/>
        <v>5</v>
      </c>
      <c r="S99" s="8">
        <f t="shared" si="44"/>
        <v>3</v>
      </c>
      <c r="T99" s="8">
        <f t="shared" si="44"/>
        <v>20</v>
      </c>
      <c r="U99" s="8">
        <f t="shared" si="45"/>
        <v>3</v>
      </c>
      <c r="V99" s="8">
        <f t="shared" si="45"/>
        <v>26</v>
      </c>
      <c r="W99" s="8">
        <f t="shared" si="46"/>
        <v>9</v>
      </c>
      <c r="X99" s="8">
        <f t="shared" si="46"/>
        <v>54</v>
      </c>
      <c r="Y99" s="8">
        <f t="shared" si="47"/>
        <v>0</v>
      </c>
      <c r="Z99" s="8">
        <f t="shared" si="47"/>
        <v>0</v>
      </c>
      <c r="AA99" s="8">
        <f t="shared" si="48"/>
        <v>2</v>
      </c>
      <c r="AB99" s="8">
        <f t="shared" si="48"/>
        <v>6</v>
      </c>
      <c r="AC99" s="8">
        <f t="shared" si="30"/>
        <v>5</v>
      </c>
      <c r="AD99" s="5">
        <f t="shared" si="35"/>
        <v>17</v>
      </c>
      <c r="AE99" s="5">
        <f t="shared" si="36"/>
        <v>111</v>
      </c>
      <c r="AF99" s="5">
        <f t="shared" si="37"/>
        <v>1255</v>
      </c>
      <c r="AG99" s="5">
        <f t="shared" si="38"/>
        <v>27.202754149779274</v>
      </c>
      <c r="AH99" s="5">
        <f t="shared" si="39"/>
        <v>15.378344818689168</v>
      </c>
      <c r="AI99" s="5">
        <f t="shared" si="40"/>
        <v>83.666666666666686</v>
      </c>
      <c r="AJ99" s="5">
        <f t="shared" si="41"/>
        <v>418.33333333333337</v>
      </c>
      <c r="AK99" s="12">
        <f t="shared" si="32"/>
        <v>2</v>
      </c>
      <c r="AL99" s="13">
        <f t="shared" si="33"/>
        <v>1</v>
      </c>
      <c r="AM99" s="13">
        <f t="shared" si="34"/>
        <v>2</v>
      </c>
    </row>
    <row r="100" spans="1:39" x14ac:dyDescent="0.25">
      <c r="A100" s="1">
        <v>92</v>
      </c>
      <c r="B100" s="65" t="s">
        <v>166</v>
      </c>
      <c r="C100" s="65" t="s">
        <v>72</v>
      </c>
      <c r="D100" s="65" t="s">
        <v>167</v>
      </c>
      <c r="E100" s="65">
        <v>35.789848329999998</v>
      </c>
      <c r="F100" s="65">
        <v>0.79859662099999995</v>
      </c>
      <c r="G100" s="65" t="s">
        <v>75</v>
      </c>
      <c r="H100" s="6" t="s">
        <v>70</v>
      </c>
      <c r="I100" s="65">
        <v>33.988249801153799</v>
      </c>
      <c r="J100" s="65">
        <v>190</v>
      </c>
      <c r="K100" s="25"/>
      <c r="L100" s="8">
        <f t="shared" si="31"/>
        <v>171</v>
      </c>
      <c r="M100" s="8">
        <f t="shared" si="42"/>
        <v>51</v>
      </c>
      <c r="N100" s="8">
        <f t="shared" si="42"/>
        <v>51</v>
      </c>
      <c r="O100" s="8">
        <f t="shared" si="42"/>
        <v>68</v>
      </c>
      <c r="P100" s="8"/>
      <c r="Q100" s="8">
        <f t="shared" si="43"/>
        <v>5</v>
      </c>
      <c r="R100" s="8">
        <f t="shared" si="43"/>
        <v>3</v>
      </c>
      <c r="S100" s="8">
        <f t="shared" si="44"/>
        <v>2</v>
      </c>
      <c r="T100" s="8">
        <f t="shared" si="44"/>
        <v>15</v>
      </c>
      <c r="U100" s="8">
        <f t="shared" si="45"/>
        <v>2</v>
      </c>
      <c r="V100" s="8">
        <f t="shared" si="45"/>
        <v>20</v>
      </c>
      <c r="W100" s="8">
        <f t="shared" si="46"/>
        <v>6</v>
      </c>
      <c r="X100" s="8">
        <f t="shared" si="46"/>
        <v>40</v>
      </c>
      <c r="Y100" s="8">
        <f t="shared" si="47"/>
        <v>0</v>
      </c>
      <c r="Z100" s="8">
        <f t="shared" si="47"/>
        <v>0</v>
      </c>
      <c r="AA100" s="8">
        <f t="shared" si="48"/>
        <v>2</v>
      </c>
      <c r="AB100" s="8">
        <f t="shared" si="48"/>
        <v>4</v>
      </c>
      <c r="AC100" s="8">
        <f t="shared" si="30"/>
        <v>3</v>
      </c>
      <c r="AD100" s="5">
        <f t="shared" si="35"/>
        <v>12</v>
      </c>
      <c r="AE100" s="5">
        <f t="shared" si="36"/>
        <v>82</v>
      </c>
      <c r="AF100" s="5">
        <f t="shared" si="37"/>
        <v>950</v>
      </c>
      <c r="AG100" s="5">
        <f t="shared" si="38"/>
        <v>23.667523458669407</v>
      </c>
      <c r="AH100" s="5">
        <f t="shared" si="39"/>
        <v>13.379797308309913</v>
      </c>
      <c r="AI100" s="5">
        <f t="shared" si="40"/>
        <v>63.333333333333329</v>
      </c>
      <c r="AJ100" s="5">
        <f t="shared" si="41"/>
        <v>316.66666666666663</v>
      </c>
      <c r="AK100" s="12">
        <f t="shared" si="32"/>
        <v>2</v>
      </c>
      <c r="AL100" s="13">
        <f t="shared" si="33"/>
        <v>1</v>
      </c>
      <c r="AM100" s="13">
        <f t="shared" si="34"/>
        <v>2</v>
      </c>
    </row>
    <row r="101" spans="1:39" x14ac:dyDescent="0.25">
      <c r="A101" s="1">
        <v>93</v>
      </c>
      <c r="B101" s="65" t="s">
        <v>168</v>
      </c>
      <c r="C101" s="65" t="s">
        <v>72</v>
      </c>
      <c r="D101" s="65" t="s">
        <v>167</v>
      </c>
      <c r="E101" s="65">
        <v>35.822778069999998</v>
      </c>
      <c r="F101" s="65">
        <v>0.77284741400000001</v>
      </c>
      <c r="G101" s="65" t="s">
        <v>75</v>
      </c>
      <c r="H101" s="6" t="s">
        <v>70</v>
      </c>
      <c r="I101" s="65">
        <v>31.991019245508099</v>
      </c>
      <c r="J101" s="65">
        <v>216</v>
      </c>
      <c r="K101" s="25"/>
      <c r="L101" s="8">
        <f t="shared" si="31"/>
        <v>194</v>
      </c>
      <c r="M101" s="8">
        <f t="shared" si="42"/>
        <v>58</v>
      </c>
      <c r="N101" s="8">
        <f t="shared" si="42"/>
        <v>58</v>
      </c>
      <c r="O101" s="8">
        <f t="shared" si="42"/>
        <v>77</v>
      </c>
      <c r="P101" s="8"/>
      <c r="Q101" s="8">
        <f t="shared" si="43"/>
        <v>6</v>
      </c>
      <c r="R101" s="8">
        <f t="shared" si="43"/>
        <v>4</v>
      </c>
      <c r="S101" s="8">
        <f t="shared" si="44"/>
        <v>2</v>
      </c>
      <c r="T101" s="8">
        <f t="shared" si="44"/>
        <v>17</v>
      </c>
      <c r="U101" s="8">
        <f t="shared" si="45"/>
        <v>2</v>
      </c>
      <c r="V101" s="8">
        <f t="shared" si="45"/>
        <v>23</v>
      </c>
      <c r="W101" s="8">
        <f t="shared" si="46"/>
        <v>7</v>
      </c>
      <c r="X101" s="8">
        <f t="shared" si="46"/>
        <v>46</v>
      </c>
      <c r="Y101" s="8">
        <f t="shared" si="47"/>
        <v>0</v>
      </c>
      <c r="Z101" s="8">
        <f t="shared" si="47"/>
        <v>0</v>
      </c>
      <c r="AA101" s="8">
        <f t="shared" si="48"/>
        <v>2</v>
      </c>
      <c r="AB101" s="8">
        <f t="shared" si="48"/>
        <v>5</v>
      </c>
      <c r="AC101" s="8">
        <f t="shared" si="30"/>
        <v>4</v>
      </c>
      <c r="AD101" s="5">
        <f t="shared" si="35"/>
        <v>13</v>
      </c>
      <c r="AE101" s="5">
        <f t="shared" si="36"/>
        <v>95</v>
      </c>
      <c r="AF101" s="5">
        <f t="shared" si="37"/>
        <v>1080</v>
      </c>
      <c r="AG101" s="5">
        <f t="shared" si="38"/>
        <v>25.23497572814367</v>
      </c>
      <c r="AH101" s="5">
        <f t="shared" si="39"/>
        <v>14.265914256398704</v>
      </c>
      <c r="AI101" s="5">
        <f t="shared" si="40"/>
        <v>72.000000000000014</v>
      </c>
      <c r="AJ101" s="5">
        <f t="shared" si="41"/>
        <v>360.00000000000006</v>
      </c>
      <c r="AK101" s="12">
        <f t="shared" si="32"/>
        <v>2</v>
      </c>
      <c r="AL101" s="13">
        <f t="shared" si="33"/>
        <v>1</v>
      </c>
      <c r="AM101" s="13">
        <f t="shared" si="34"/>
        <v>2</v>
      </c>
    </row>
    <row r="102" spans="1:39" x14ac:dyDescent="0.25">
      <c r="A102" s="1">
        <v>94</v>
      </c>
      <c r="B102" s="65" t="s">
        <v>169</v>
      </c>
      <c r="C102" s="65" t="s">
        <v>72</v>
      </c>
      <c r="D102" s="65" t="s">
        <v>167</v>
      </c>
      <c r="E102" s="65">
        <v>40.112682339999999</v>
      </c>
      <c r="F102" s="65">
        <v>-3.2188618180000002</v>
      </c>
      <c r="G102" s="65" t="s">
        <v>69</v>
      </c>
      <c r="H102" s="6" t="s">
        <v>70</v>
      </c>
      <c r="I102" s="65">
        <v>0.32686120741205099</v>
      </c>
      <c r="J102" s="65">
        <v>1845</v>
      </c>
      <c r="K102" s="25"/>
      <c r="L102" s="8">
        <f t="shared" si="31"/>
        <v>1660</v>
      </c>
      <c r="M102" s="8">
        <f t="shared" si="42"/>
        <v>498</v>
      </c>
      <c r="N102" s="8">
        <f t="shared" si="42"/>
        <v>498</v>
      </c>
      <c r="O102" s="8">
        <f t="shared" si="42"/>
        <v>664</v>
      </c>
      <c r="P102" s="8"/>
      <c r="Q102" s="8">
        <f t="shared" si="43"/>
        <v>55</v>
      </c>
      <c r="R102" s="8">
        <f t="shared" si="43"/>
        <v>36</v>
      </c>
      <c r="S102" s="8">
        <f t="shared" si="44"/>
        <v>24</v>
      </c>
      <c r="T102" s="8">
        <f t="shared" si="44"/>
        <v>149</v>
      </c>
      <c r="U102" s="8">
        <f t="shared" si="45"/>
        <v>24</v>
      </c>
      <c r="V102" s="8">
        <f t="shared" si="45"/>
        <v>199</v>
      </c>
      <c r="W102" s="8">
        <f t="shared" si="46"/>
        <v>66</v>
      </c>
      <c r="X102" s="8">
        <f t="shared" si="46"/>
        <v>398</v>
      </c>
      <c r="Y102" s="8">
        <f t="shared" si="47"/>
        <v>0</v>
      </c>
      <c r="Z102" s="8">
        <f t="shared" si="47"/>
        <v>0</v>
      </c>
      <c r="AA102" s="8">
        <f t="shared" si="48"/>
        <v>22</v>
      </c>
      <c r="AB102" s="8">
        <f t="shared" si="48"/>
        <v>49</v>
      </c>
      <c r="AC102" s="8">
        <f t="shared" si="30"/>
        <v>36</v>
      </c>
      <c r="AD102" s="5">
        <f t="shared" si="35"/>
        <v>136</v>
      </c>
      <c r="AE102" s="5">
        <f t="shared" si="36"/>
        <v>831</v>
      </c>
      <c r="AF102" s="5">
        <f t="shared" si="37"/>
        <v>9225</v>
      </c>
      <c r="AG102" s="5">
        <f t="shared" si="38"/>
        <v>73.75206776762262</v>
      </c>
      <c r="AH102" s="5">
        <f t="shared" si="39"/>
        <v>41.693746264697054</v>
      </c>
      <c r="AI102" s="5">
        <f t="shared" si="40"/>
        <v>615</v>
      </c>
      <c r="AJ102" s="5">
        <f t="shared" si="41"/>
        <v>3074.9999999999995</v>
      </c>
      <c r="AK102" s="12">
        <f t="shared" si="32"/>
        <v>2</v>
      </c>
      <c r="AL102" s="13">
        <f t="shared" si="33"/>
        <v>1</v>
      </c>
      <c r="AM102" s="13">
        <f t="shared" si="34"/>
        <v>2</v>
      </c>
    </row>
    <row r="103" spans="1:39" x14ac:dyDescent="0.25">
      <c r="A103" s="1">
        <v>95</v>
      </c>
      <c r="B103" s="65" t="s">
        <v>170</v>
      </c>
      <c r="C103" s="65" t="s">
        <v>72</v>
      </c>
      <c r="D103" s="65" t="s">
        <v>167</v>
      </c>
      <c r="E103" s="65">
        <v>35.809967039999997</v>
      </c>
      <c r="F103" s="65">
        <v>0.838736653</v>
      </c>
      <c r="G103" s="65" t="s">
        <v>75</v>
      </c>
      <c r="H103" s="6" t="s">
        <v>70</v>
      </c>
      <c r="I103" s="65">
        <v>38.086538895730698</v>
      </c>
      <c r="J103" s="65">
        <v>210</v>
      </c>
      <c r="K103" s="25"/>
      <c r="L103" s="8">
        <f t="shared" si="31"/>
        <v>189</v>
      </c>
      <c r="M103" s="8">
        <f t="shared" si="42"/>
        <v>56</v>
      </c>
      <c r="N103" s="8">
        <f t="shared" si="42"/>
        <v>56</v>
      </c>
      <c r="O103" s="8">
        <f t="shared" si="42"/>
        <v>75</v>
      </c>
      <c r="P103" s="8"/>
      <c r="Q103" s="8">
        <f t="shared" si="43"/>
        <v>6</v>
      </c>
      <c r="R103" s="8">
        <f t="shared" si="43"/>
        <v>4</v>
      </c>
      <c r="S103" s="8">
        <f t="shared" si="44"/>
        <v>2</v>
      </c>
      <c r="T103" s="8">
        <f t="shared" si="44"/>
        <v>16</v>
      </c>
      <c r="U103" s="8">
        <f t="shared" si="45"/>
        <v>2</v>
      </c>
      <c r="V103" s="8">
        <f t="shared" si="45"/>
        <v>22</v>
      </c>
      <c r="W103" s="8">
        <f t="shared" si="46"/>
        <v>7</v>
      </c>
      <c r="X103" s="8">
        <f t="shared" si="46"/>
        <v>45</v>
      </c>
      <c r="Y103" s="8">
        <f t="shared" si="47"/>
        <v>0</v>
      </c>
      <c r="Z103" s="8">
        <f t="shared" si="47"/>
        <v>0</v>
      </c>
      <c r="AA103" s="8">
        <f t="shared" si="48"/>
        <v>2</v>
      </c>
      <c r="AB103" s="8">
        <f t="shared" si="48"/>
        <v>5</v>
      </c>
      <c r="AC103" s="8">
        <f t="shared" si="30"/>
        <v>4</v>
      </c>
      <c r="AD103" s="5">
        <f t="shared" si="35"/>
        <v>13</v>
      </c>
      <c r="AE103" s="5">
        <f t="shared" si="36"/>
        <v>92</v>
      </c>
      <c r="AF103" s="5">
        <f t="shared" si="37"/>
        <v>1050</v>
      </c>
      <c r="AG103" s="5">
        <f t="shared" si="38"/>
        <v>24.882021622046715</v>
      </c>
      <c r="AH103" s="5">
        <f t="shared" si="39"/>
        <v>14.066381153285494</v>
      </c>
      <c r="AI103" s="5">
        <f t="shared" si="40"/>
        <v>70.000000000000014</v>
      </c>
      <c r="AJ103" s="5">
        <f t="shared" si="41"/>
        <v>350.00000000000006</v>
      </c>
      <c r="AK103" s="12">
        <f t="shared" si="32"/>
        <v>2</v>
      </c>
      <c r="AL103" s="13">
        <f t="shared" si="33"/>
        <v>1</v>
      </c>
      <c r="AM103" s="13">
        <f t="shared" si="34"/>
        <v>2</v>
      </c>
    </row>
    <row r="104" spans="1:39" x14ac:dyDescent="0.25">
      <c r="A104" s="1">
        <v>96</v>
      </c>
      <c r="B104" s="65" t="s">
        <v>171</v>
      </c>
      <c r="C104" s="65" t="s">
        <v>72</v>
      </c>
      <c r="D104" s="65" t="s">
        <v>167</v>
      </c>
      <c r="E104" s="65">
        <v>35.82232879</v>
      </c>
      <c r="F104" s="65">
        <v>0.84464446999999998</v>
      </c>
      <c r="G104" s="65" t="s">
        <v>75</v>
      </c>
      <c r="H104" s="6" t="s">
        <v>70</v>
      </c>
      <c r="I104" s="65">
        <v>39.6074710805891</v>
      </c>
      <c r="J104" s="65">
        <v>209</v>
      </c>
      <c r="K104" s="25"/>
      <c r="L104" s="8">
        <f t="shared" si="31"/>
        <v>188</v>
      </c>
      <c r="M104" s="8">
        <f t="shared" si="42"/>
        <v>56</v>
      </c>
      <c r="N104" s="8">
        <f t="shared" si="42"/>
        <v>56</v>
      </c>
      <c r="O104" s="8">
        <f t="shared" si="42"/>
        <v>75</v>
      </c>
      <c r="P104" s="8"/>
      <c r="Q104" s="8">
        <f t="shared" si="43"/>
        <v>6</v>
      </c>
      <c r="R104" s="8">
        <f t="shared" si="43"/>
        <v>4</v>
      </c>
      <c r="S104" s="8">
        <f t="shared" si="44"/>
        <v>2</v>
      </c>
      <c r="T104" s="8">
        <f t="shared" si="44"/>
        <v>16</v>
      </c>
      <c r="U104" s="8">
        <f t="shared" si="45"/>
        <v>2</v>
      </c>
      <c r="V104" s="8">
        <f t="shared" si="45"/>
        <v>22</v>
      </c>
      <c r="W104" s="8">
        <f t="shared" si="46"/>
        <v>7</v>
      </c>
      <c r="X104" s="8">
        <f t="shared" si="46"/>
        <v>45</v>
      </c>
      <c r="Y104" s="8">
        <f t="shared" si="47"/>
        <v>0</v>
      </c>
      <c r="Z104" s="8">
        <f t="shared" si="47"/>
        <v>0</v>
      </c>
      <c r="AA104" s="8">
        <f t="shared" si="48"/>
        <v>2</v>
      </c>
      <c r="AB104" s="8">
        <f t="shared" si="48"/>
        <v>5</v>
      </c>
      <c r="AC104" s="8">
        <f t="shared" si="30"/>
        <v>4</v>
      </c>
      <c r="AD104" s="5">
        <f t="shared" si="35"/>
        <v>13</v>
      </c>
      <c r="AE104" s="5">
        <f t="shared" si="36"/>
        <v>92</v>
      </c>
      <c r="AF104" s="5">
        <f t="shared" si="37"/>
        <v>1045</v>
      </c>
      <c r="AG104" s="5">
        <f t="shared" si="38"/>
        <v>24.822708017727102</v>
      </c>
      <c r="AH104" s="5">
        <f t="shared" si="39"/>
        <v>14.032849803678612</v>
      </c>
      <c r="AI104" s="5">
        <f t="shared" si="40"/>
        <v>69.666666666666657</v>
      </c>
      <c r="AJ104" s="5">
        <f t="shared" si="41"/>
        <v>348.33333333333326</v>
      </c>
      <c r="AK104" s="12">
        <f t="shared" si="32"/>
        <v>2</v>
      </c>
      <c r="AL104" s="13">
        <f t="shared" si="33"/>
        <v>1</v>
      </c>
      <c r="AM104" s="13">
        <f t="shared" si="34"/>
        <v>2</v>
      </c>
    </row>
    <row r="105" spans="1:39" x14ac:dyDescent="0.25">
      <c r="A105" s="1">
        <v>97</v>
      </c>
      <c r="B105" s="65" t="s">
        <v>172</v>
      </c>
      <c r="C105" s="65" t="s">
        <v>72</v>
      </c>
      <c r="D105" s="65" t="s">
        <v>167</v>
      </c>
      <c r="E105" s="65">
        <v>35.833677289999997</v>
      </c>
      <c r="F105" s="65">
        <v>0.77690014200000002</v>
      </c>
      <c r="G105" s="65" t="s">
        <v>75</v>
      </c>
      <c r="H105" s="6" t="s">
        <v>70</v>
      </c>
      <c r="I105" s="65">
        <v>32.7774581958219</v>
      </c>
      <c r="J105" s="65">
        <v>208</v>
      </c>
      <c r="K105" s="25"/>
      <c r="L105" s="8">
        <f t="shared" si="31"/>
        <v>187</v>
      </c>
      <c r="M105" s="8">
        <f t="shared" si="42"/>
        <v>56</v>
      </c>
      <c r="N105" s="8">
        <f t="shared" si="42"/>
        <v>56</v>
      </c>
      <c r="O105" s="8">
        <f t="shared" si="42"/>
        <v>74</v>
      </c>
      <c r="P105" s="8"/>
      <c r="Q105" s="8">
        <f t="shared" si="43"/>
        <v>6</v>
      </c>
      <c r="R105" s="8">
        <f t="shared" si="43"/>
        <v>4</v>
      </c>
      <c r="S105" s="8">
        <f t="shared" si="44"/>
        <v>2</v>
      </c>
      <c r="T105" s="8">
        <f t="shared" si="44"/>
        <v>16</v>
      </c>
      <c r="U105" s="8">
        <f t="shared" si="45"/>
        <v>2</v>
      </c>
      <c r="V105" s="8">
        <f t="shared" si="45"/>
        <v>22</v>
      </c>
      <c r="W105" s="8">
        <f t="shared" si="46"/>
        <v>7</v>
      </c>
      <c r="X105" s="8">
        <f t="shared" si="46"/>
        <v>44</v>
      </c>
      <c r="Y105" s="8">
        <f t="shared" si="47"/>
        <v>0</v>
      </c>
      <c r="Z105" s="8">
        <f t="shared" si="47"/>
        <v>0</v>
      </c>
      <c r="AA105" s="8">
        <f t="shared" si="48"/>
        <v>2</v>
      </c>
      <c r="AB105" s="8">
        <f t="shared" si="48"/>
        <v>5</v>
      </c>
      <c r="AC105" s="8">
        <f t="shared" si="30"/>
        <v>4</v>
      </c>
      <c r="AD105" s="5">
        <f t="shared" si="35"/>
        <v>13</v>
      </c>
      <c r="AE105" s="5">
        <f t="shared" si="36"/>
        <v>91</v>
      </c>
      <c r="AF105" s="5">
        <f t="shared" si="37"/>
        <v>1040</v>
      </c>
      <c r="AG105" s="5">
        <f t="shared" si="38"/>
        <v>24.76325234428359</v>
      </c>
      <c r="AH105" s="5">
        <f t="shared" si="39"/>
        <v>13.999238139116732</v>
      </c>
      <c r="AI105" s="5">
        <f t="shared" si="40"/>
        <v>69.333333333333343</v>
      </c>
      <c r="AJ105" s="5">
        <f t="shared" si="41"/>
        <v>346.66666666666669</v>
      </c>
      <c r="AK105" s="12">
        <f t="shared" si="32"/>
        <v>2</v>
      </c>
      <c r="AL105" s="13">
        <f t="shared" si="33"/>
        <v>1</v>
      </c>
      <c r="AM105" s="13">
        <f t="shared" si="34"/>
        <v>2</v>
      </c>
    </row>
    <row r="106" spans="1:39" x14ac:dyDescent="0.25">
      <c r="A106" s="1">
        <v>98</v>
      </c>
      <c r="B106" s="65" t="s">
        <v>173</v>
      </c>
      <c r="C106" s="65" t="s">
        <v>72</v>
      </c>
      <c r="D106" s="65" t="s">
        <v>167</v>
      </c>
      <c r="E106" s="65">
        <v>35.806930540000003</v>
      </c>
      <c r="F106" s="65">
        <v>0.75864249500000003</v>
      </c>
      <c r="G106" s="65" t="s">
        <v>75</v>
      </c>
      <c r="H106" s="6" t="s">
        <v>70</v>
      </c>
      <c r="I106" s="65">
        <v>30.012096420749799</v>
      </c>
      <c r="J106" s="65">
        <v>230</v>
      </c>
      <c r="K106" s="25"/>
      <c r="L106" s="8">
        <f t="shared" si="31"/>
        <v>207</v>
      </c>
      <c r="M106" s="8">
        <f t="shared" si="42"/>
        <v>62</v>
      </c>
      <c r="N106" s="8">
        <f t="shared" si="42"/>
        <v>62</v>
      </c>
      <c r="O106" s="8">
        <f t="shared" si="42"/>
        <v>82</v>
      </c>
      <c r="P106" s="8"/>
      <c r="Q106" s="8">
        <f t="shared" si="43"/>
        <v>6</v>
      </c>
      <c r="R106" s="8">
        <f t="shared" si="43"/>
        <v>4</v>
      </c>
      <c r="S106" s="8">
        <f t="shared" si="44"/>
        <v>3</v>
      </c>
      <c r="T106" s="8">
        <f t="shared" si="44"/>
        <v>18</v>
      </c>
      <c r="U106" s="8">
        <f t="shared" si="45"/>
        <v>3</v>
      </c>
      <c r="V106" s="8">
        <f t="shared" si="45"/>
        <v>24</v>
      </c>
      <c r="W106" s="8">
        <f t="shared" si="46"/>
        <v>8</v>
      </c>
      <c r="X106" s="8">
        <f t="shared" si="46"/>
        <v>49</v>
      </c>
      <c r="Y106" s="8">
        <f t="shared" si="47"/>
        <v>0</v>
      </c>
      <c r="Z106" s="8">
        <f t="shared" si="47"/>
        <v>0</v>
      </c>
      <c r="AA106" s="8">
        <f t="shared" si="48"/>
        <v>2</v>
      </c>
      <c r="AB106" s="8">
        <f t="shared" si="48"/>
        <v>5</v>
      </c>
      <c r="AC106" s="8">
        <f t="shared" si="30"/>
        <v>4</v>
      </c>
      <c r="AD106" s="5">
        <f t="shared" si="35"/>
        <v>16</v>
      </c>
      <c r="AE106" s="5">
        <f t="shared" si="36"/>
        <v>100</v>
      </c>
      <c r="AF106" s="5">
        <f t="shared" si="37"/>
        <v>1150</v>
      </c>
      <c r="AG106" s="5">
        <f t="shared" si="38"/>
        <v>26.03993727591012</v>
      </c>
      <c r="AH106" s="5">
        <f t="shared" si="39"/>
        <v>14.72097759958738</v>
      </c>
      <c r="AI106" s="5">
        <f t="shared" si="40"/>
        <v>76.666666666666671</v>
      </c>
      <c r="AJ106" s="5">
        <f t="shared" si="41"/>
        <v>383.33333333333331</v>
      </c>
      <c r="AK106" s="12">
        <f t="shared" si="32"/>
        <v>2</v>
      </c>
      <c r="AL106" s="13">
        <f t="shared" si="33"/>
        <v>1</v>
      </c>
      <c r="AM106" s="13">
        <f t="shared" si="34"/>
        <v>2</v>
      </c>
    </row>
    <row r="107" spans="1:39" x14ac:dyDescent="0.25">
      <c r="A107" s="1">
        <v>99</v>
      </c>
      <c r="B107" s="65" t="s">
        <v>174</v>
      </c>
      <c r="C107" s="65" t="s">
        <v>72</v>
      </c>
      <c r="D107" s="65" t="s">
        <v>167</v>
      </c>
      <c r="E107" s="65">
        <v>35.834156479999997</v>
      </c>
      <c r="F107" s="65">
        <v>0.80532521999999995</v>
      </c>
      <c r="G107" s="65" t="s">
        <v>75</v>
      </c>
      <c r="H107" s="6" t="s">
        <v>70</v>
      </c>
      <c r="I107" s="65">
        <v>35.805154354442401</v>
      </c>
      <c r="J107" s="65">
        <v>188</v>
      </c>
      <c r="K107" s="25"/>
      <c r="L107" s="8">
        <f t="shared" si="31"/>
        <v>169</v>
      </c>
      <c r="M107" s="8">
        <f t="shared" si="42"/>
        <v>50</v>
      </c>
      <c r="N107" s="8">
        <f t="shared" si="42"/>
        <v>50</v>
      </c>
      <c r="O107" s="8">
        <f t="shared" si="42"/>
        <v>67</v>
      </c>
      <c r="P107" s="8"/>
      <c r="Q107" s="8">
        <f t="shared" si="43"/>
        <v>5</v>
      </c>
      <c r="R107" s="8">
        <f t="shared" si="43"/>
        <v>3</v>
      </c>
      <c r="S107" s="8">
        <f t="shared" si="44"/>
        <v>2</v>
      </c>
      <c r="T107" s="8">
        <f t="shared" si="44"/>
        <v>15</v>
      </c>
      <c r="U107" s="8">
        <f t="shared" si="45"/>
        <v>2</v>
      </c>
      <c r="V107" s="8">
        <f t="shared" si="45"/>
        <v>20</v>
      </c>
      <c r="W107" s="8">
        <f t="shared" si="46"/>
        <v>6</v>
      </c>
      <c r="X107" s="8">
        <f t="shared" si="46"/>
        <v>40</v>
      </c>
      <c r="Y107" s="8">
        <f t="shared" si="47"/>
        <v>0</v>
      </c>
      <c r="Z107" s="8">
        <f t="shared" si="47"/>
        <v>0</v>
      </c>
      <c r="AA107" s="8">
        <f t="shared" si="48"/>
        <v>2</v>
      </c>
      <c r="AB107" s="8">
        <f t="shared" si="48"/>
        <v>4</v>
      </c>
      <c r="AC107" s="8">
        <f t="shared" si="30"/>
        <v>3</v>
      </c>
      <c r="AD107" s="5">
        <f t="shared" si="35"/>
        <v>12</v>
      </c>
      <c r="AE107" s="5">
        <f t="shared" si="36"/>
        <v>82</v>
      </c>
      <c r="AF107" s="5">
        <f t="shared" si="37"/>
        <v>940</v>
      </c>
      <c r="AG107" s="5">
        <f t="shared" si="38"/>
        <v>23.542628003970446</v>
      </c>
      <c r="AH107" s="5">
        <f t="shared" si="39"/>
        <v>13.309191024914039</v>
      </c>
      <c r="AI107" s="5">
        <f t="shared" si="40"/>
        <v>62.666666666666679</v>
      </c>
      <c r="AJ107" s="5">
        <f t="shared" si="41"/>
        <v>313.33333333333337</v>
      </c>
      <c r="AK107" s="12">
        <f t="shared" si="32"/>
        <v>2</v>
      </c>
      <c r="AL107" s="13">
        <f t="shared" si="33"/>
        <v>1</v>
      </c>
      <c r="AM107" s="13">
        <f t="shared" si="34"/>
        <v>2</v>
      </c>
    </row>
    <row r="108" spans="1:39" x14ac:dyDescent="0.25">
      <c r="A108" s="1">
        <v>100</v>
      </c>
      <c r="B108" s="65" t="s">
        <v>175</v>
      </c>
      <c r="C108" s="65" t="s">
        <v>72</v>
      </c>
      <c r="D108" s="65" t="s">
        <v>167</v>
      </c>
      <c r="E108" s="65">
        <v>35.823165889999999</v>
      </c>
      <c r="F108" s="65">
        <v>0.813591599</v>
      </c>
      <c r="G108" s="65" t="s">
        <v>126</v>
      </c>
      <c r="H108" s="6" t="s">
        <v>70</v>
      </c>
      <c r="I108" s="65">
        <v>36.364773707165099</v>
      </c>
      <c r="J108" s="65">
        <v>184</v>
      </c>
      <c r="K108" s="25"/>
      <c r="L108" s="8">
        <f t="shared" si="31"/>
        <v>165</v>
      </c>
      <c r="M108" s="8">
        <f t="shared" si="42"/>
        <v>49</v>
      </c>
      <c r="N108" s="8">
        <f t="shared" si="42"/>
        <v>49</v>
      </c>
      <c r="O108" s="8">
        <f t="shared" si="42"/>
        <v>66</v>
      </c>
      <c r="P108" s="8"/>
      <c r="Q108" s="8">
        <f t="shared" si="43"/>
        <v>5</v>
      </c>
      <c r="R108" s="8">
        <f t="shared" si="43"/>
        <v>3</v>
      </c>
      <c r="S108" s="8">
        <f t="shared" si="44"/>
        <v>2</v>
      </c>
      <c r="T108" s="8">
        <f t="shared" si="44"/>
        <v>14</v>
      </c>
      <c r="U108" s="8">
        <f t="shared" si="45"/>
        <v>2</v>
      </c>
      <c r="V108" s="8">
        <f t="shared" si="45"/>
        <v>19</v>
      </c>
      <c r="W108" s="8">
        <f t="shared" si="46"/>
        <v>6</v>
      </c>
      <c r="X108" s="8">
        <f t="shared" si="46"/>
        <v>39</v>
      </c>
      <c r="Y108" s="8">
        <f t="shared" si="47"/>
        <v>0</v>
      </c>
      <c r="Z108" s="8">
        <f t="shared" si="47"/>
        <v>0</v>
      </c>
      <c r="AA108" s="8">
        <f t="shared" si="48"/>
        <v>2</v>
      </c>
      <c r="AB108" s="8">
        <f t="shared" si="48"/>
        <v>4</v>
      </c>
      <c r="AC108" s="8">
        <f t="shared" si="30"/>
        <v>3</v>
      </c>
      <c r="AD108" s="5">
        <f t="shared" si="35"/>
        <v>12</v>
      </c>
      <c r="AE108" s="5">
        <f t="shared" si="36"/>
        <v>79</v>
      </c>
      <c r="AF108" s="5">
        <f t="shared" si="37"/>
        <v>920</v>
      </c>
      <c r="AG108" s="5">
        <f t="shared" si="38"/>
        <v>23.290827951506291</v>
      </c>
      <c r="AH108" s="5">
        <f t="shared" si="39"/>
        <v>13.166842643171627</v>
      </c>
      <c r="AI108" s="5">
        <f t="shared" si="40"/>
        <v>61.333333333333343</v>
      </c>
      <c r="AJ108" s="5">
        <f t="shared" si="41"/>
        <v>306.66666666666669</v>
      </c>
      <c r="AK108" s="12">
        <f t="shared" si="32"/>
        <v>2</v>
      </c>
      <c r="AL108" s="13">
        <f t="shared" si="33"/>
        <v>1</v>
      </c>
      <c r="AM108" s="13">
        <f t="shared" si="34"/>
        <v>2</v>
      </c>
    </row>
    <row r="109" spans="1:39" x14ac:dyDescent="0.25">
      <c r="AF109" s="5" t="str">
        <f t="shared" ref="AF109" si="49">IF(ISBLANK($K109),IF(ISBLANK($J109),"",$J109*$AF$8),$K109)</f>
        <v/>
      </c>
      <c r="AG109" s="5" t="str">
        <f t="shared" ref="AG109" si="50">IF(ISNUMBER($AF109),SQRT($AF109/$AJ$8)*$AG$8,"")</f>
        <v/>
      </c>
      <c r="AH109" s="5" t="str">
        <f t="shared" ref="AH109" si="51">IF(ISNUMBER($AF109),SQRT($AF109/$AJ$8)/$AG$8,"")</f>
        <v/>
      </c>
      <c r="AI109" s="5" t="str">
        <f t="shared" ref="AI109" si="52">IF(ISNUMBER($AJ109),$AJ109*($AI$8/100),"")</f>
        <v/>
      </c>
      <c r="AJ109" s="5" t="str">
        <f t="shared" ref="AJ109" si="53">IF(ISNUMBER($AF109),$AG109*$AH109,"")</f>
        <v/>
      </c>
    </row>
  </sheetData>
  <mergeCells count="25">
    <mergeCell ref="A4:D4"/>
    <mergeCell ref="E4:I4"/>
    <mergeCell ref="A5:A8"/>
    <mergeCell ref="B5:B8"/>
    <mergeCell ref="C5:C8"/>
    <mergeCell ref="D5:D8"/>
    <mergeCell ref="E5:E8"/>
    <mergeCell ref="G5:G8"/>
    <mergeCell ref="H5:H8"/>
    <mergeCell ref="AK4:AM4"/>
    <mergeCell ref="AK5:AK8"/>
    <mergeCell ref="AM5:AM8"/>
    <mergeCell ref="F5:F8"/>
    <mergeCell ref="I5:I8"/>
    <mergeCell ref="L4:AE4"/>
    <mergeCell ref="J5:J8"/>
    <mergeCell ref="L6:AC6"/>
    <mergeCell ref="AD5:AD8"/>
    <mergeCell ref="AE5:AE8"/>
    <mergeCell ref="K5:K8"/>
    <mergeCell ref="AF4:AJ4"/>
    <mergeCell ref="AF6:AJ6"/>
    <mergeCell ref="AG7:AH7"/>
    <mergeCell ref="AG8:AH8"/>
    <mergeCell ref="AL5:AL8"/>
  </mergeCells>
  <conditionalFormatting sqref="AK9:AL9 AK11:AL11 AK13:AL13 AK15:AL15 AK17:AL17 AK19:AL19 AK21:AL21 AK23:AL23 AK25:AL25 AK27:AL27 AK29:AL29 AK31:AL31 AK33:AL33 AK35:AL35 AK37:AL37 AK39:AL39 AK41:AL41 AK43:AL43 AK45:AL45 AK47:AL47 AK49:AL49 AK51:AL51 AK53:AL53 AK55:AL55 AK57:AL57 AK59:AL59 AK61:AL61 AK63:AL63 AK65:AL65 AK67:AL67 AK69:AL69 AK71:AL71 AK73:AL73 AK75:AL75 AK77:AL77 AK79:AL79 AK81:AL81 AK83:AL83 AK85:AL85 AK87:AL87 AK89:AL89 AK91:AL91 AK93:AL93 AK95:AL95 AK97:AL97 AK99:AL99 AK101:AL101 AK103:AL103 AK105:AL105 AK107:AL107">
    <cfRule type="iconSet" priority="13">
      <iconSet showValue="0">
        <cfvo type="percent" val="0"/>
        <cfvo type="num" val="1"/>
        <cfvo type="num" val="2"/>
      </iconSet>
    </cfRule>
  </conditionalFormatting>
  <conditionalFormatting sqref="AM9 AM11 AM13 AM15 AM17 AM19 AM21 AM23 AM25 AM27 AM29 AM31 AM33 AM35 AM37 AM39 AM41 AM43 AM45 AM47 AM49 AM51 AM53 AM55 AM57 AM59 AM61 AM63 AM65 AM67 AM69 AM71 AM73 AM75 AM77 AM79 AM81 AM83 AM85 AM87 AM89 AM91 AM93 AM95 AM97 AM99 AM101 AM103 AM105 AM107">
    <cfRule type="iconSet" priority="12">
      <iconSet showValue="0">
        <cfvo type="percent" val="0"/>
        <cfvo type="num" val="1"/>
        <cfvo type="num" val="2"/>
      </iconSet>
    </cfRule>
  </conditionalFormatting>
  <conditionalFormatting sqref="AK10:AL10 AK12:AL12 AK14:AL14 AK16:AL16 AK18:AL18 AK20:AL20 AK22:AL22 AK24:AL24 AK26:AL26 AK28:AL28 AK30:AL30 AK32:AL32 AK34:AL34 AK36:AL36 AK38:AL38 AK40:AL40 AK42:AL42 AK44:AL44 AK46:AL46 AK48:AL48 AK50:AL50 AK52:AL52 AK54:AL54 AK56:AL56 AK58:AL58 AK60:AL60 AK62:AL62 AK64:AL64 AK66:AL66 AK68:AL68 AK70:AL70 AK72:AL72 AK74:AL74 AK76:AL76 AK78:AL78 AK80:AL80 AK82:AL82 AK84:AL84 AK86:AL86 AK88:AL88 AK90:AL90 AK92:AL92 AK94:AL94 AK96:AL96 AK98:AL98 AK100:AL100 AK102:AL102 AK104:AL104 AK106:AL106 AK108:AL108">
    <cfRule type="iconSet" priority="2">
      <iconSet showValue="0">
        <cfvo type="percent" val="0"/>
        <cfvo type="num" val="1"/>
        <cfvo type="num" val="2"/>
      </iconSet>
    </cfRule>
  </conditionalFormatting>
  <conditionalFormatting sqref="AM10 AM12 AM14 AM16 AM18 AM20 AM22 AM24 AM26 AM28 AM30 AM32 AM34 AM36 AM38 AM40 AM42 AM44 AM46 AM48 AM50 AM52 AM54 AM56 AM58 AM60 AM62 AM64 AM66 AM68 AM70 AM72 AM74 AM76 AM78 AM80 AM82 AM84 AM86 AM88 AM90 AM92 AM94 AM96 AM98 AM100 AM102 AM104 AM106 AM108">
    <cfRule type="iconSet" priority="1">
      <iconSet showValue="0">
        <cfvo type="percent" val="0"/>
        <cfvo type="num" val="1"/>
        <cfvo type="num" val="2"/>
      </iconSet>
    </cfRule>
  </conditionalFormatting>
  <hyperlinks>
    <hyperlink ref="A4:D4" location="Template!A1" tooltip="This section is used only for unique identification of school, but does not used for calculations. All of these fields could be missed, in this case objects (schools) will receive automatic names during the data import (f.e. School #1, School #2 etc.)" display="School Indentification                                                                                             (this section is used only for unique identification of school, but does not used for calculations. All of these fields could be missed, in this case objects (schools) will receive automatic names during the data import (f.e. School #1, School #2 etc.)" xr:uid="{00000000-0004-0000-0000-000000000000}"/>
    <hyperlink ref="E5" location="Template!A1" tooltip=" Lattitude (Lat) and Longtitude (Lon) have sence only in case of calculation network of schools considering Topology" display="Longtitude" xr:uid="{00000000-0004-0000-0000-000002000000}"/>
    <hyperlink ref="F5" location="Template!A1" tooltip=" Lattitude (Lat) and Longtitude (Lon) have sence only in case of calculation network of schools considering Topology" display="Lattitude" xr:uid="{00000000-0004-0000-0000-000003000000}"/>
    <hyperlink ref="I5" location="Template!A1" tooltip="Distance to the fiber will help to identify &quot;source points&quot; or will be used for connecting schools on individual basis (without building the schools network). Put it into &quot;0&quot; if school is already connected to broadband network." display="Distance to the fiber*, km" xr:uid="{00000000-0004-0000-0000-000004000000}"/>
    <hyperlink ref="J4" location="Template!A1" tooltip="This section is used for calculation number of devices that will be used in school. You also can leave blanc this field. But it is possible only in case of filling Devices section " display="Users" xr:uid="{00000000-0004-0000-0000-000005000000}"/>
    <hyperlink ref="L4:AE4" location="Template!A1" tooltip="It is necessary for  calculating required bandwidth. Leave blanc these fields if you wish to have some assumtions about number of devices from total number of users. " display="Devices" xr:uid="{00000000-0004-0000-0000-000006000000}"/>
    <hyperlink ref="AK4:AM4" location="Template!A1" tooltip="This section is uded for demonstrating if it is all necessary information was intered for particular school (in the row) for future processing and caclulations" display="Data entering completeness" xr:uid="{00000000-0004-0000-0000-000007000000}"/>
    <hyperlink ref="AK9" location="Template!A1" tooltip="The &quot;green&quot;  - all information was entered,  &quot;yellow&quot; - some assumptions made for the calculation, &quot;red&quot; - it is impossible to calculate, for example,  you entered a wrong data" display="Template!A1" xr:uid="{00000000-0004-0000-0000-000008000000}"/>
    <hyperlink ref="K4" location="Template!A1" tooltip="This section is used by LAN methodology for calculating CAPEX &amp; OPEX for school LAN &amp; Hotspot.  Leave this field blanc, if you do not have relevant information. In this case this information will be assumed" display="Building                                        (this section is used by LAN methodology for calculating CAPEX &amp; OPEX for school LAN &amp; Hotspot)" xr:uid="{00000000-0004-0000-0000-0000D0000000}"/>
    <hyperlink ref="AL9" location="Template!A1" tooltip="The &quot;green&quot;  - all information was entered,  &quot;yellow&quot; - some assumptions made for the calculation, &quot;red&quot; - it is impossible to calculate, for example,  you entered a wrong data" display="Template!A1" xr:uid="{2A3A456B-C024-481F-88CA-ECF203D17D58}"/>
    <hyperlink ref="AM9" location="Template!A1" tooltip="The &quot;green&quot;  - all information was entered,  &quot;yellow&quot; - some assumptions made for the calculation, &quot;red&quot; - it is impossible to calculate, for example,  you entered a wrong data" display="Template!A1" xr:uid="{00000000-0004-0000-0000-000009000000}"/>
    <hyperlink ref="AK10" location="Template!A1" tooltip="The &quot;green&quot;  - all information was entered,  &quot;yellow&quot; - some assumptions made for the calculation, &quot;red&quot; - it is impossible to calculate, for example,  you entered a wrong data" display="Template!A1" xr:uid="{CDA4395C-4FA8-4C83-8794-66030A93D2C1}"/>
    <hyperlink ref="AL10" location="Template!A1" tooltip="The &quot;green&quot;  - all information was entered,  &quot;yellow&quot; - some assumptions made for the calculation, &quot;red&quot; - it is impossible to calculate, for example,  you entered a wrong data" display="Template!A1" xr:uid="{E9ECD2E1-2327-43D6-A92D-D2F094B92914}"/>
    <hyperlink ref="AM10" location="Template!A1" tooltip="The &quot;green&quot;  - all information was entered,  &quot;yellow&quot; - some assumptions made for the calculation, &quot;red&quot; - it is impossible to calculate, for example,  you entered a wrong data" display="Template!A1" xr:uid="{389BE1A3-EDC9-406A-AB2A-43493BC0211D}"/>
    <hyperlink ref="AK11" location="Template!A1" tooltip="The &quot;green&quot;  - all information was entered,  &quot;yellow&quot; - some assumptions made for the calculation, &quot;red&quot; - it is impossible to calculate, for example,  you entered a wrong data" display="Template!A1" xr:uid="{23DA2D1D-4CFE-4417-A606-01FED3C20DCF}"/>
    <hyperlink ref="AK13" location="Template!A1" tooltip="The &quot;green&quot;  - all information was entered,  &quot;yellow&quot; - some assumptions made for the calculation, &quot;red&quot; - it is impossible to calculate, for example,  you entered a wrong data" display="Template!A1" xr:uid="{59A730FB-AEB8-46B5-82EC-0C6219A434D7}"/>
    <hyperlink ref="AK15" location="Template!A1" tooltip="The &quot;green&quot;  - all information was entered,  &quot;yellow&quot; - some assumptions made for the calculation, &quot;red&quot; - it is impossible to calculate, for example,  you entered a wrong data" display="Template!A1" xr:uid="{E9ACB268-E5F1-4532-9061-E8257B5849A4}"/>
    <hyperlink ref="AK17" location="Template!A1" tooltip="The &quot;green&quot;  - all information was entered,  &quot;yellow&quot; - some assumptions made for the calculation, &quot;red&quot; - it is impossible to calculate, for example,  you entered a wrong data" display="Template!A1" xr:uid="{C456E185-9BA0-4CFD-9CDB-1301CE7D95A1}"/>
    <hyperlink ref="AK19" location="Template!A1" tooltip="The &quot;green&quot;  - all information was entered,  &quot;yellow&quot; - some assumptions made for the calculation, &quot;red&quot; - it is impossible to calculate, for example,  you entered a wrong data" display="Template!A1" xr:uid="{A5251E5D-FAB4-4218-9325-18FD34029376}"/>
    <hyperlink ref="AK21" location="Template!A1" tooltip="The &quot;green&quot;  - all information was entered,  &quot;yellow&quot; - some assumptions made for the calculation, &quot;red&quot; - it is impossible to calculate, for example,  you entered a wrong data" display="Template!A1" xr:uid="{8F45D491-F263-4AD3-92F9-4E63764C798E}"/>
    <hyperlink ref="AK23" location="Template!A1" tooltip="The &quot;green&quot;  - all information was entered,  &quot;yellow&quot; - some assumptions made for the calculation, &quot;red&quot; - it is impossible to calculate, for example,  you entered a wrong data" display="Template!A1" xr:uid="{B7774622-ED06-4F7C-A8D2-DE86D459A1B5}"/>
    <hyperlink ref="AK25" location="Template!A1" tooltip="The &quot;green&quot;  - all information was entered,  &quot;yellow&quot; - some assumptions made for the calculation, &quot;red&quot; - it is impossible to calculate, for example,  you entered a wrong data" display="Template!A1" xr:uid="{7A837A80-05BE-49A3-A08E-293107E160AC}"/>
    <hyperlink ref="AK27" location="Template!A1" tooltip="The &quot;green&quot;  - all information was entered,  &quot;yellow&quot; - some assumptions made for the calculation, &quot;red&quot; - it is impossible to calculate, for example,  you entered a wrong data" display="Template!A1" xr:uid="{E3CEA66D-6E51-4CE3-A47D-107A3E91DC09}"/>
    <hyperlink ref="AK29" location="Template!A1" tooltip="The &quot;green&quot;  - all information was entered,  &quot;yellow&quot; - some assumptions made for the calculation, &quot;red&quot; - it is impossible to calculate, for example,  you entered a wrong data" display="Template!A1" xr:uid="{B28FD3DB-9EB8-48CD-9899-9FD2831559FE}"/>
    <hyperlink ref="AK31" location="Template!A1" tooltip="The &quot;green&quot;  - all information was entered,  &quot;yellow&quot; - some assumptions made for the calculation, &quot;red&quot; - it is impossible to calculate, for example,  you entered a wrong data" display="Template!A1" xr:uid="{9571A7CD-1A61-4BF4-854C-96001FFD08B3}"/>
    <hyperlink ref="AK33" location="Template!A1" tooltip="The &quot;green&quot;  - all information was entered,  &quot;yellow&quot; - some assumptions made for the calculation, &quot;red&quot; - it is impossible to calculate, for example,  you entered a wrong data" display="Template!A1" xr:uid="{059EB3C1-2CAD-4425-8B15-70BC79027282}"/>
    <hyperlink ref="AK35" location="Template!A1" tooltip="The &quot;green&quot;  - all information was entered,  &quot;yellow&quot; - some assumptions made for the calculation, &quot;red&quot; - it is impossible to calculate, for example,  you entered a wrong data" display="Template!A1" xr:uid="{05999018-D463-4476-BB84-5264AC4E3962}"/>
    <hyperlink ref="AK37" location="Template!A1" tooltip="The &quot;green&quot;  - all information was entered,  &quot;yellow&quot; - some assumptions made for the calculation, &quot;red&quot; - it is impossible to calculate, for example,  you entered a wrong data" display="Template!A1" xr:uid="{E83FF2C9-FD28-4484-9A5E-3404A57BD2A3}"/>
    <hyperlink ref="AK39" location="Template!A1" tooltip="The &quot;green&quot;  - all information was entered,  &quot;yellow&quot; - some assumptions made for the calculation, &quot;red&quot; - it is impossible to calculate, for example,  you entered a wrong data" display="Template!A1" xr:uid="{CEBE313D-7615-41D8-AA4D-126FC9EF49CB}"/>
    <hyperlink ref="AK41" location="Template!A1" tooltip="The &quot;green&quot;  - all information was entered,  &quot;yellow&quot; - some assumptions made for the calculation, &quot;red&quot; - it is impossible to calculate, for example,  you entered a wrong data" display="Template!A1" xr:uid="{1EB383E7-6F12-4B72-9DD1-5E191498C383}"/>
    <hyperlink ref="AK43" location="Template!A1" tooltip="The &quot;green&quot;  - all information was entered,  &quot;yellow&quot; - some assumptions made for the calculation, &quot;red&quot; - it is impossible to calculate, for example,  you entered a wrong data" display="Template!A1" xr:uid="{B6B238B1-821F-4B05-8514-37CD5F744042}"/>
    <hyperlink ref="AK45" location="Template!A1" tooltip="The &quot;green&quot;  - all information was entered,  &quot;yellow&quot; - some assumptions made for the calculation, &quot;red&quot; - it is impossible to calculate, for example,  you entered a wrong data" display="Template!A1" xr:uid="{44DCA573-9BB5-4D6B-B36B-0705342EBB7B}"/>
    <hyperlink ref="AK47" location="Template!A1" tooltip="The &quot;green&quot;  - all information was entered,  &quot;yellow&quot; - some assumptions made for the calculation, &quot;red&quot; - it is impossible to calculate, for example,  you entered a wrong data" display="Template!A1" xr:uid="{14F4CAE9-5BD0-43BB-81F3-664BB1BD9F0D}"/>
    <hyperlink ref="AK49" location="Template!A1" tooltip="The &quot;green&quot;  - all information was entered,  &quot;yellow&quot; - some assumptions made for the calculation, &quot;red&quot; - it is impossible to calculate, for example,  you entered a wrong data" display="Template!A1" xr:uid="{3D813889-9FDE-4F61-BCA3-6F5CE1B6AC6A}"/>
    <hyperlink ref="AK51" location="Template!A1" tooltip="The &quot;green&quot;  - all information was entered,  &quot;yellow&quot; - some assumptions made for the calculation, &quot;red&quot; - it is impossible to calculate, for example,  you entered a wrong data" display="Template!A1" xr:uid="{06502DC2-C4A7-40CE-8A7C-DFCE40B16387}"/>
    <hyperlink ref="AK53" location="Template!A1" tooltip="The &quot;green&quot;  - all information was entered,  &quot;yellow&quot; - some assumptions made for the calculation, &quot;red&quot; - it is impossible to calculate, for example,  you entered a wrong data" display="Template!A1" xr:uid="{0DF3BFFA-D516-4347-90F3-14AB8FA84F14}"/>
    <hyperlink ref="AK55" location="Template!A1" tooltip="The &quot;green&quot;  - all information was entered,  &quot;yellow&quot; - some assumptions made for the calculation, &quot;red&quot; - it is impossible to calculate, for example,  you entered a wrong data" display="Template!A1" xr:uid="{92A8048F-F61E-436A-9B06-554902B3ED26}"/>
    <hyperlink ref="AK57" location="Template!A1" tooltip="The &quot;green&quot;  - all information was entered,  &quot;yellow&quot; - some assumptions made for the calculation, &quot;red&quot; - it is impossible to calculate, for example,  you entered a wrong data" display="Template!A1" xr:uid="{A68B7026-86AE-4BB6-B0BC-42E7593AEDB0}"/>
    <hyperlink ref="AK59" location="Template!A1" tooltip="The &quot;green&quot;  - all information was entered,  &quot;yellow&quot; - some assumptions made for the calculation, &quot;red&quot; - it is impossible to calculate, for example,  you entered a wrong data" display="Template!A1" xr:uid="{88C4407F-EBA2-4128-902E-5F1F68E9D611}"/>
    <hyperlink ref="AK61" location="Template!A1" tooltip="The &quot;green&quot;  - all information was entered,  &quot;yellow&quot; - some assumptions made for the calculation, &quot;red&quot; - it is impossible to calculate, for example,  you entered a wrong data" display="Template!A1" xr:uid="{41109256-6EF1-4AA5-8EB5-F3D9691AE0D1}"/>
    <hyperlink ref="AK63" location="Template!A1" tooltip="The &quot;green&quot;  - all information was entered,  &quot;yellow&quot; - some assumptions made for the calculation, &quot;red&quot; - it is impossible to calculate, for example,  you entered a wrong data" display="Template!A1" xr:uid="{97E05C0C-FC43-495F-AA10-69D53DF05DC0}"/>
    <hyperlink ref="AK65" location="Template!A1" tooltip="The &quot;green&quot;  - all information was entered,  &quot;yellow&quot; - some assumptions made for the calculation, &quot;red&quot; - it is impossible to calculate, for example,  you entered a wrong data" display="Template!A1" xr:uid="{790BD382-BE56-452B-B41C-1AF726628F83}"/>
    <hyperlink ref="AK67" location="Template!A1" tooltip="The &quot;green&quot;  - all information was entered,  &quot;yellow&quot; - some assumptions made for the calculation, &quot;red&quot; - it is impossible to calculate, for example,  you entered a wrong data" display="Template!A1" xr:uid="{54C34A83-99AF-4C7E-83B8-615F32765C3E}"/>
    <hyperlink ref="AK69" location="Template!A1" tooltip="The &quot;green&quot;  - all information was entered,  &quot;yellow&quot; - some assumptions made for the calculation, &quot;red&quot; - it is impossible to calculate, for example,  you entered a wrong data" display="Template!A1" xr:uid="{33DE7B98-96FC-4F92-8708-5E852956382A}"/>
    <hyperlink ref="AK71" location="Template!A1" tooltip="The &quot;green&quot;  - all information was entered,  &quot;yellow&quot; - some assumptions made for the calculation, &quot;red&quot; - it is impossible to calculate, for example,  you entered a wrong data" display="Template!A1" xr:uid="{12506BED-CE8C-4EFE-82BC-680F3E01377A}"/>
    <hyperlink ref="AK73" location="Template!A1" tooltip="The &quot;green&quot;  - all information was entered,  &quot;yellow&quot; - some assumptions made for the calculation, &quot;red&quot; - it is impossible to calculate, for example,  you entered a wrong data" display="Template!A1" xr:uid="{19539910-54D9-45E2-86DF-D38A78666E2D}"/>
    <hyperlink ref="AK75" location="Template!A1" tooltip="The &quot;green&quot;  - all information was entered,  &quot;yellow&quot; - some assumptions made for the calculation, &quot;red&quot; - it is impossible to calculate, for example,  you entered a wrong data" display="Template!A1" xr:uid="{468964DC-F0A8-46A6-986C-E3175A0D5825}"/>
    <hyperlink ref="AK77" location="Template!A1" tooltip="The &quot;green&quot;  - all information was entered,  &quot;yellow&quot; - some assumptions made for the calculation, &quot;red&quot; - it is impossible to calculate, for example,  you entered a wrong data" display="Template!A1" xr:uid="{D65E3636-7812-4574-AFA1-A2E5875560CE}"/>
    <hyperlink ref="AK79" location="Template!A1" tooltip="The &quot;green&quot;  - all information was entered,  &quot;yellow&quot; - some assumptions made for the calculation, &quot;red&quot; - it is impossible to calculate, for example,  you entered a wrong data" display="Template!A1" xr:uid="{DD8EC939-BED6-4BC7-BD09-4432BA1D06BE}"/>
    <hyperlink ref="AK81" location="Template!A1" tooltip="The &quot;green&quot;  - all information was entered,  &quot;yellow&quot; - some assumptions made for the calculation, &quot;red&quot; - it is impossible to calculate, for example,  you entered a wrong data" display="Template!A1" xr:uid="{2690FF8C-22D1-41EA-A20D-4C18453B7490}"/>
    <hyperlink ref="AK83" location="Template!A1" tooltip="The &quot;green&quot;  - all information was entered,  &quot;yellow&quot; - some assumptions made for the calculation, &quot;red&quot; - it is impossible to calculate, for example,  you entered a wrong data" display="Template!A1" xr:uid="{4CD84618-07FB-451B-8F69-DB425DBF4734}"/>
    <hyperlink ref="AK85" location="Template!A1" tooltip="The &quot;green&quot;  - all information was entered,  &quot;yellow&quot; - some assumptions made for the calculation, &quot;red&quot; - it is impossible to calculate, for example,  you entered a wrong data" display="Template!A1" xr:uid="{08BBDE5F-3C21-4991-9E8D-7DCCDBE3B1A1}"/>
    <hyperlink ref="AK87" location="Template!A1" tooltip="The &quot;green&quot;  - all information was entered,  &quot;yellow&quot; - some assumptions made for the calculation, &quot;red&quot; - it is impossible to calculate, for example,  you entered a wrong data" display="Template!A1" xr:uid="{524E4355-AEEC-4ADE-B75C-3597AE90830B}"/>
    <hyperlink ref="AK89" location="Template!A1" tooltip="The &quot;green&quot;  - all information was entered,  &quot;yellow&quot; - some assumptions made for the calculation, &quot;red&quot; - it is impossible to calculate, for example,  you entered a wrong data" display="Template!A1" xr:uid="{778F606A-5F85-46BA-8EA0-B8A5992C50AB}"/>
    <hyperlink ref="AK91" location="Template!A1" tooltip="The &quot;green&quot;  - all information was entered,  &quot;yellow&quot; - some assumptions made for the calculation, &quot;red&quot; - it is impossible to calculate, for example,  you entered a wrong data" display="Template!A1" xr:uid="{E59E8788-2662-4A6B-8D2B-E71E29DBF60B}"/>
    <hyperlink ref="AK93" location="Template!A1" tooltip="The &quot;green&quot;  - all information was entered,  &quot;yellow&quot; - some assumptions made for the calculation, &quot;red&quot; - it is impossible to calculate, for example,  you entered a wrong data" display="Template!A1" xr:uid="{F41FEFDE-06F3-4534-84E0-8BAD739CD828}"/>
    <hyperlink ref="AK95" location="Template!A1" tooltip="The &quot;green&quot;  - all information was entered,  &quot;yellow&quot; - some assumptions made for the calculation, &quot;red&quot; - it is impossible to calculate, for example,  you entered a wrong data" display="Template!A1" xr:uid="{FD316DDD-97AB-4059-92E6-2748104EBBC8}"/>
    <hyperlink ref="AK97" location="Template!A1" tooltip="The &quot;green&quot;  - all information was entered,  &quot;yellow&quot; - some assumptions made for the calculation, &quot;red&quot; - it is impossible to calculate, for example,  you entered a wrong data" display="Template!A1" xr:uid="{63D31F80-3C4D-41E9-8443-AF189E90FDF1}"/>
    <hyperlink ref="AK99" location="Template!A1" tooltip="The &quot;green&quot;  - all information was entered,  &quot;yellow&quot; - some assumptions made for the calculation, &quot;red&quot; - it is impossible to calculate, for example,  you entered a wrong data" display="Template!A1" xr:uid="{DB3594EB-6EB6-4D6D-8504-FABA7795D2E9}"/>
    <hyperlink ref="AK101" location="Template!A1" tooltip="The &quot;green&quot;  - all information was entered,  &quot;yellow&quot; - some assumptions made for the calculation, &quot;red&quot; - it is impossible to calculate, for example,  you entered a wrong data" display="Template!A1" xr:uid="{F8A85588-6001-4B18-A52C-0632D165BF2C}"/>
    <hyperlink ref="AK103" location="Template!A1" tooltip="The &quot;green&quot;  - all information was entered,  &quot;yellow&quot; - some assumptions made for the calculation, &quot;red&quot; - it is impossible to calculate, for example,  you entered a wrong data" display="Template!A1" xr:uid="{C7E88F55-AB05-4354-90DD-A80C46B1D6EC}"/>
    <hyperlink ref="AK105" location="Template!A1" tooltip="The &quot;green&quot;  - all information was entered,  &quot;yellow&quot; - some assumptions made for the calculation, &quot;red&quot; - it is impossible to calculate, for example,  you entered a wrong data" display="Template!A1" xr:uid="{D52E424D-7DD2-44DD-B51E-6181A6020D48}"/>
    <hyperlink ref="AK107" location="Template!A1" tooltip="The &quot;green&quot;  - all information was entered,  &quot;yellow&quot; - some assumptions made for the calculation, &quot;red&quot; - it is impossible to calculate, for example,  you entered a wrong data" display="Template!A1" xr:uid="{48F7BF7B-9E23-4FDA-84F4-5A65B2DEEB01}"/>
    <hyperlink ref="AL11" location="Template!A1" tooltip="The &quot;green&quot;  - all information was entered,  &quot;yellow&quot; - some assumptions made for the calculation, &quot;red&quot; - it is impossible to calculate, for example,  you entered a wrong data" display="Template!A1" xr:uid="{BBC01B47-8AA0-44D8-83BC-4DB344935FE6}"/>
    <hyperlink ref="AL13" location="Template!A1" tooltip="The &quot;green&quot;  - all information was entered,  &quot;yellow&quot; - some assumptions made for the calculation, &quot;red&quot; - it is impossible to calculate, for example,  you entered a wrong data" display="Template!A1" xr:uid="{77477CE3-5C84-44F6-945A-7C946F1EEEA3}"/>
    <hyperlink ref="AL15" location="Template!A1" tooltip="The &quot;green&quot;  - all information was entered,  &quot;yellow&quot; - some assumptions made for the calculation, &quot;red&quot; - it is impossible to calculate, for example,  you entered a wrong data" display="Template!A1" xr:uid="{D596F56B-413E-4E41-8FCE-D1EB6FD5800E}"/>
    <hyperlink ref="AL17" location="Template!A1" tooltip="The &quot;green&quot;  - all information was entered,  &quot;yellow&quot; - some assumptions made for the calculation, &quot;red&quot; - it is impossible to calculate, for example,  you entered a wrong data" display="Template!A1" xr:uid="{A0D56C81-49EC-4DF3-9900-AE9901B853BD}"/>
    <hyperlink ref="AL19" location="Template!A1" tooltip="The &quot;green&quot;  - all information was entered,  &quot;yellow&quot; - some assumptions made for the calculation, &quot;red&quot; - it is impossible to calculate, for example,  you entered a wrong data" display="Template!A1" xr:uid="{3C7924BF-83EE-4159-993D-88160C5C14C7}"/>
    <hyperlink ref="AL21" location="Template!A1" tooltip="The &quot;green&quot;  - all information was entered,  &quot;yellow&quot; - some assumptions made for the calculation, &quot;red&quot; - it is impossible to calculate, for example,  you entered a wrong data" display="Template!A1" xr:uid="{BE15F8FB-F237-4C1B-84CC-C642CC2479AF}"/>
    <hyperlink ref="AL23" location="Template!A1" tooltip="The &quot;green&quot;  - all information was entered,  &quot;yellow&quot; - some assumptions made for the calculation, &quot;red&quot; - it is impossible to calculate, for example,  you entered a wrong data" display="Template!A1" xr:uid="{AF448FFE-451C-4739-8734-8D23CE1A346B}"/>
    <hyperlink ref="AL25" location="Template!A1" tooltip="The &quot;green&quot;  - all information was entered,  &quot;yellow&quot; - some assumptions made for the calculation, &quot;red&quot; - it is impossible to calculate, for example,  you entered a wrong data" display="Template!A1" xr:uid="{B6F05AE3-050E-4B12-B941-F25EAF83DEFF}"/>
    <hyperlink ref="AL27" location="Template!A1" tooltip="The &quot;green&quot;  - all information was entered,  &quot;yellow&quot; - some assumptions made for the calculation, &quot;red&quot; - it is impossible to calculate, for example,  you entered a wrong data" display="Template!A1" xr:uid="{601B04E4-E9A3-4CB1-83D5-4AB23C415423}"/>
    <hyperlink ref="AL29" location="Template!A1" tooltip="The &quot;green&quot;  - all information was entered,  &quot;yellow&quot; - some assumptions made for the calculation, &quot;red&quot; - it is impossible to calculate, for example,  you entered a wrong data" display="Template!A1" xr:uid="{59ACB187-BC7E-404F-B88D-6C2513E7CFA0}"/>
    <hyperlink ref="AL31" location="Template!A1" tooltip="The &quot;green&quot;  - all information was entered,  &quot;yellow&quot; - some assumptions made for the calculation, &quot;red&quot; - it is impossible to calculate, for example,  you entered a wrong data" display="Template!A1" xr:uid="{1C4834E1-82E7-465C-B40B-9D449CC02714}"/>
    <hyperlink ref="AL33" location="Template!A1" tooltip="The &quot;green&quot;  - all information was entered,  &quot;yellow&quot; - some assumptions made for the calculation, &quot;red&quot; - it is impossible to calculate, for example,  you entered a wrong data" display="Template!A1" xr:uid="{DEB2B609-E99A-4B5A-956D-92C457071D30}"/>
    <hyperlink ref="AL35" location="Template!A1" tooltip="The &quot;green&quot;  - all information was entered,  &quot;yellow&quot; - some assumptions made for the calculation, &quot;red&quot; - it is impossible to calculate, for example,  you entered a wrong data" display="Template!A1" xr:uid="{F2ECED7B-A182-4807-9DAF-C411CFFE4640}"/>
    <hyperlink ref="AL37" location="Template!A1" tooltip="The &quot;green&quot;  - all information was entered,  &quot;yellow&quot; - some assumptions made for the calculation, &quot;red&quot; - it is impossible to calculate, for example,  you entered a wrong data" display="Template!A1" xr:uid="{114B4F46-3FF1-436D-A3ED-686958DB0975}"/>
    <hyperlink ref="AL39" location="Template!A1" tooltip="The &quot;green&quot;  - all information was entered,  &quot;yellow&quot; - some assumptions made for the calculation, &quot;red&quot; - it is impossible to calculate, for example,  you entered a wrong data" display="Template!A1" xr:uid="{E2AB275D-93D0-427C-95E8-37E858272BB6}"/>
    <hyperlink ref="AL41" location="Template!A1" tooltip="The &quot;green&quot;  - all information was entered,  &quot;yellow&quot; - some assumptions made for the calculation, &quot;red&quot; - it is impossible to calculate, for example,  you entered a wrong data" display="Template!A1" xr:uid="{99E4406C-0D5E-473B-91B5-D6D696B3BF27}"/>
    <hyperlink ref="AL43" location="Template!A1" tooltip="The &quot;green&quot;  - all information was entered,  &quot;yellow&quot; - some assumptions made for the calculation, &quot;red&quot; - it is impossible to calculate, for example,  you entered a wrong data" display="Template!A1" xr:uid="{05005330-70D5-4B3E-82BC-29C5E747D2B3}"/>
    <hyperlink ref="AL45" location="Template!A1" tooltip="The &quot;green&quot;  - all information was entered,  &quot;yellow&quot; - some assumptions made for the calculation, &quot;red&quot; - it is impossible to calculate, for example,  you entered a wrong data" display="Template!A1" xr:uid="{110917F8-AA6F-4CB5-BB46-4FB33403F386}"/>
    <hyperlink ref="AL47" location="Template!A1" tooltip="The &quot;green&quot;  - all information was entered,  &quot;yellow&quot; - some assumptions made for the calculation, &quot;red&quot; - it is impossible to calculate, for example,  you entered a wrong data" display="Template!A1" xr:uid="{664EF6FD-5937-4788-AD40-7AA3BDFF8EEB}"/>
    <hyperlink ref="AL49" location="Template!A1" tooltip="The &quot;green&quot;  - all information was entered,  &quot;yellow&quot; - some assumptions made for the calculation, &quot;red&quot; - it is impossible to calculate, for example,  you entered a wrong data" display="Template!A1" xr:uid="{81E92E9F-B731-415C-AD60-1B8B9F537615}"/>
    <hyperlink ref="AL51" location="Template!A1" tooltip="The &quot;green&quot;  - all information was entered,  &quot;yellow&quot; - some assumptions made for the calculation, &quot;red&quot; - it is impossible to calculate, for example,  you entered a wrong data" display="Template!A1" xr:uid="{B1DC3FEB-D270-454E-8CD7-06A89AE3C48B}"/>
    <hyperlink ref="AL53" location="Template!A1" tooltip="The &quot;green&quot;  - all information was entered,  &quot;yellow&quot; - some assumptions made for the calculation, &quot;red&quot; - it is impossible to calculate, for example,  you entered a wrong data" display="Template!A1" xr:uid="{6C0D9E28-8479-49DA-997D-B79689DF8197}"/>
    <hyperlink ref="AL55" location="Template!A1" tooltip="The &quot;green&quot;  - all information was entered,  &quot;yellow&quot; - some assumptions made for the calculation, &quot;red&quot; - it is impossible to calculate, for example,  you entered a wrong data" display="Template!A1" xr:uid="{84A1D5E2-2485-469C-9245-4EBE0D31AA14}"/>
    <hyperlink ref="AL57" location="Template!A1" tooltip="The &quot;green&quot;  - all information was entered,  &quot;yellow&quot; - some assumptions made for the calculation, &quot;red&quot; - it is impossible to calculate, for example,  you entered a wrong data" display="Template!A1" xr:uid="{9F504FDA-BC6D-43DA-95F5-CF70B13B58CC}"/>
    <hyperlink ref="AL59" location="Template!A1" tooltip="The &quot;green&quot;  - all information was entered,  &quot;yellow&quot; - some assumptions made for the calculation, &quot;red&quot; - it is impossible to calculate, for example,  you entered a wrong data" display="Template!A1" xr:uid="{F15794FD-546F-4B95-94FC-B17CD6896D9E}"/>
    <hyperlink ref="AL61" location="Template!A1" tooltip="The &quot;green&quot;  - all information was entered,  &quot;yellow&quot; - some assumptions made for the calculation, &quot;red&quot; - it is impossible to calculate, for example,  you entered a wrong data" display="Template!A1" xr:uid="{D58F505A-5CEC-4238-923F-B89F16B43DC2}"/>
    <hyperlink ref="AL63" location="Template!A1" tooltip="The &quot;green&quot;  - all information was entered,  &quot;yellow&quot; - some assumptions made for the calculation, &quot;red&quot; - it is impossible to calculate, for example,  you entered a wrong data" display="Template!A1" xr:uid="{2D7B17F3-0632-4BE7-868D-678B2C7BE027}"/>
    <hyperlink ref="AL65" location="Template!A1" tooltip="The &quot;green&quot;  - all information was entered,  &quot;yellow&quot; - some assumptions made for the calculation, &quot;red&quot; - it is impossible to calculate, for example,  you entered a wrong data" display="Template!A1" xr:uid="{113D1A8C-B75E-4C3D-822C-3A108F962208}"/>
    <hyperlink ref="AL67" location="Template!A1" tooltip="The &quot;green&quot;  - all information was entered,  &quot;yellow&quot; - some assumptions made for the calculation, &quot;red&quot; - it is impossible to calculate, for example,  you entered a wrong data" display="Template!A1" xr:uid="{A9133B47-2320-490B-A627-3E92FFD0C2D3}"/>
    <hyperlink ref="AL69" location="Template!A1" tooltip="The &quot;green&quot;  - all information was entered,  &quot;yellow&quot; - some assumptions made for the calculation, &quot;red&quot; - it is impossible to calculate, for example,  you entered a wrong data" display="Template!A1" xr:uid="{ABC28DB7-F630-42C7-B224-D752CE260C58}"/>
    <hyperlink ref="AL71" location="Template!A1" tooltip="The &quot;green&quot;  - all information was entered,  &quot;yellow&quot; - some assumptions made for the calculation, &quot;red&quot; - it is impossible to calculate, for example,  you entered a wrong data" display="Template!A1" xr:uid="{A062258A-4819-4A77-B050-DC152AAF300C}"/>
    <hyperlink ref="AL73" location="Template!A1" tooltip="The &quot;green&quot;  - all information was entered,  &quot;yellow&quot; - some assumptions made for the calculation, &quot;red&quot; - it is impossible to calculate, for example,  you entered a wrong data" display="Template!A1" xr:uid="{1BE8E315-7712-4CC6-BB3A-CA2C6E77E493}"/>
    <hyperlink ref="AL75" location="Template!A1" tooltip="The &quot;green&quot;  - all information was entered,  &quot;yellow&quot; - some assumptions made for the calculation, &quot;red&quot; - it is impossible to calculate, for example,  you entered a wrong data" display="Template!A1" xr:uid="{4455C43E-F0F1-47F5-8074-0F8B555B6F52}"/>
    <hyperlink ref="AL77" location="Template!A1" tooltip="The &quot;green&quot;  - all information was entered,  &quot;yellow&quot; - some assumptions made for the calculation, &quot;red&quot; - it is impossible to calculate, for example,  you entered a wrong data" display="Template!A1" xr:uid="{ECB6BC6F-0EB2-4291-B40A-4C0FBFBC4594}"/>
    <hyperlink ref="AL79" location="Template!A1" tooltip="The &quot;green&quot;  - all information was entered,  &quot;yellow&quot; - some assumptions made for the calculation, &quot;red&quot; - it is impossible to calculate, for example,  you entered a wrong data" display="Template!A1" xr:uid="{7D851AED-7988-42B3-BD09-CAA26D34CA94}"/>
    <hyperlink ref="AL81" location="Template!A1" tooltip="The &quot;green&quot;  - all information was entered,  &quot;yellow&quot; - some assumptions made for the calculation, &quot;red&quot; - it is impossible to calculate, for example,  you entered a wrong data" display="Template!A1" xr:uid="{42685E98-A8F7-4E4A-87E2-4CE0E8476616}"/>
    <hyperlink ref="AL83" location="Template!A1" tooltip="The &quot;green&quot;  - all information was entered,  &quot;yellow&quot; - some assumptions made for the calculation, &quot;red&quot; - it is impossible to calculate, for example,  you entered a wrong data" display="Template!A1" xr:uid="{3232313E-AC12-4DB3-9BE4-AE869CC7F9EE}"/>
    <hyperlink ref="AL85" location="Template!A1" tooltip="The &quot;green&quot;  - all information was entered,  &quot;yellow&quot; - some assumptions made for the calculation, &quot;red&quot; - it is impossible to calculate, for example,  you entered a wrong data" display="Template!A1" xr:uid="{103FB3BC-EAD3-48EA-A95D-D8D448974015}"/>
    <hyperlink ref="AL87" location="Template!A1" tooltip="The &quot;green&quot;  - all information was entered,  &quot;yellow&quot; - some assumptions made for the calculation, &quot;red&quot; - it is impossible to calculate, for example,  you entered a wrong data" display="Template!A1" xr:uid="{398E3007-AF0B-4796-9A52-3272A123D8A4}"/>
    <hyperlink ref="AL89" location="Template!A1" tooltip="The &quot;green&quot;  - all information was entered,  &quot;yellow&quot; - some assumptions made for the calculation, &quot;red&quot; - it is impossible to calculate, for example,  you entered a wrong data" display="Template!A1" xr:uid="{B213C5BD-5000-44C4-BF90-FA9E6733B2DC}"/>
    <hyperlink ref="AL91" location="Template!A1" tooltip="The &quot;green&quot;  - all information was entered,  &quot;yellow&quot; - some assumptions made for the calculation, &quot;red&quot; - it is impossible to calculate, for example,  you entered a wrong data" display="Template!A1" xr:uid="{F8C10FCB-A3A4-4590-A404-0699F8BAB9A8}"/>
    <hyperlink ref="AL93" location="Template!A1" tooltip="The &quot;green&quot;  - all information was entered,  &quot;yellow&quot; - some assumptions made for the calculation, &quot;red&quot; - it is impossible to calculate, for example,  you entered a wrong data" display="Template!A1" xr:uid="{82AC5740-8B0E-4F1B-877E-29B3AB6DC162}"/>
    <hyperlink ref="AL95" location="Template!A1" tooltip="The &quot;green&quot;  - all information was entered,  &quot;yellow&quot; - some assumptions made for the calculation, &quot;red&quot; - it is impossible to calculate, for example,  you entered a wrong data" display="Template!A1" xr:uid="{40D35E54-3573-40E0-9A8C-BF3E3DD8E108}"/>
    <hyperlink ref="AL97" location="Template!A1" tooltip="The &quot;green&quot;  - all information was entered,  &quot;yellow&quot; - some assumptions made for the calculation, &quot;red&quot; - it is impossible to calculate, for example,  you entered a wrong data" display="Template!A1" xr:uid="{BFFA082C-D1B7-4C92-8C04-B8CF21785C39}"/>
    <hyperlink ref="AL99" location="Template!A1" tooltip="The &quot;green&quot;  - all information was entered,  &quot;yellow&quot; - some assumptions made for the calculation, &quot;red&quot; - it is impossible to calculate, for example,  you entered a wrong data" display="Template!A1" xr:uid="{B6B63336-1B3E-4518-9A00-D3FBFB70D846}"/>
    <hyperlink ref="AL101" location="Template!A1" tooltip="The &quot;green&quot;  - all information was entered,  &quot;yellow&quot; - some assumptions made for the calculation, &quot;red&quot; - it is impossible to calculate, for example,  you entered a wrong data" display="Template!A1" xr:uid="{B978DB3C-8B16-4662-B2AA-AE8A12C05190}"/>
    <hyperlink ref="AL103" location="Template!A1" tooltip="The &quot;green&quot;  - all information was entered,  &quot;yellow&quot; - some assumptions made for the calculation, &quot;red&quot; - it is impossible to calculate, for example,  you entered a wrong data" display="Template!A1" xr:uid="{0A47EE9C-EC50-4EA8-9741-3998E168B9CD}"/>
    <hyperlink ref="AL105" location="Template!A1" tooltip="The &quot;green&quot;  - all information was entered,  &quot;yellow&quot; - some assumptions made for the calculation, &quot;red&quot; - it is impossible to calculate, for example,  you entered a wrong data" display="Template!A1" xr:uid="{FBF6DE65-3A9A-489B-B707-A75BABB904AA}"/>
    <hyperlink ref="AL107" location="Template!A1" tooltip="The &quot;green&quot;  - all information was entered,  &quot;yellow&quot; - some assumptions made for the calculation, &quot;red&quot; - it is impossible to calculate, for example,  you entered a wrong data" display="Template!A1" xr:uid="{8091EB9A-B99B-4866-BD88-053EC7BAFF2D}"/>
    <hyperlink ref="AM11" location="Template!A1" tooltip="The &quot;green&quot;  - all information was entered,  &quot;yellow&quot; - some assumptions made for the calculation, &quot;red&quot; - it is impossible to calculate, for example,  you entered a wrong data" display="Template!A1" xr:uid="{2B2473C1-EDBF-4AB4-BEFB-4B417248FCFD}"/>
    <hyperlink ref="AM13" location="Template!A1" tooltip="The &quot;green&quot;  - all information was entered,  &quot;yellow&quot; - some assumptions made for the calculation, &quot;red&quot; - it is impossible to calculate, for example,  you entered a wrong data" display="Template!A1" xr:uid="{C2E37A11-14D9-42C8-A283-8733628696D6}"/>
    <hyperlink ref="AM15" location="Template!A1" tooltip="The &quot;green&quot;  - all information was entered,  &quot;yellow&quot; - some assumptions made for the calculation, &quot;red&quot; - it is impossible to calculate, for example,  you entered a wrong data" display="Template!A1" xr:uid="{FFE262FE-CD51-420A-A515-42C84707022F}"/>
    <hyperlink ref="AM17" location="Template!A1" tooltip="The &quot;green&quot;  - all information was entered,  &quot;yellow&quot; - some assumptions made for the calculation, &quot;red&quot; - it is impossible to calculate, for example,  you entered a wrong data" display="Template!A1" xr:uid="{AE251144-D0BA-4912-9F8F-A991CCF198FA}"/>
    <hyperlink ref="AM19" location="Template!A1" tooltip="The &quot;green&quot;  - all information was entered,  &quot;yellow&quot; - some assumptions made for the calculation, &quot;red&quot; - it is impossible to calculate, for example,  you entered a wrong data" display="Template!A1" xr:uid="{E2B22CF6-D577-482D-ABD8-608D82B71800}"/>
    <hyperlink ref="AM21" location="Template!A1" tooltip="The &quot;green&quot;  - all information was entered,  &quot;yellow&quot; - some assumptions made for the calculation, &quot;red&quot; - it is impossible to calculate, for example,  you entered a wrong data" display="Template!A1" xr:uid="{05394633-624F-4DB5-9FF8-CFED78B0D612}"/>
    <hyperlink ref="AM23" location="Template!A1" tooltip="The &quot;green&quot;  - all information was entered,  &quot;yellow&quot; - some assumptions made for the calculation, &quot;red&quot; - it is impossible to calculate, for example,  you entered a wrong data" display="Template!A1" xr:uid="{B922FB89-7551-461E-8058-8B71B9FD1EBB}"/>
    <hyperlink ref="AM25" location="Template!A1" tooltip="The &quot;green&quot;  - all information was entered,  &quot;yellow&quot; - some assumptions made for the calculation, &quot;red&quot; - it is impossible to calculate, for example,  you entered a wrong data" display="Template!A1" xr:uid="{E1D65F61-E4A0-4721-B8C2-5B182EC83209}"/>
    <hyperlink ref="AM27" location="Template!A1" tooltip="The &quot;green&quot;  - all information was entered,  &quot;yellow&quot; - some assumptions made for the calculation, &quot;red&quot; - it is impossible to calculate, for example,  you entered a wrong data" display="Template!A1" xr:uid="{482960F1-D84A-4D0D-A6F3-BC3E7EFC995A}"/>
    <hyperlink ref="AM29" location="Template!A1" tooltip="The &quot;green&quot;  - all information was entered,  &quot;yellow&quot; - some assumptions made for the calculation, &quot;red&quot; - it is impossible to calculate, for example,  you entered a wrong data" display="Template!A1" xr:uid="{FB5E0388-D1D5-4F1C-B675-C4F520516130}"/>
    <hyperlink ref="AM31" location="Template!A1" tooltip="The &quot;green&quot;  - all information was entered,  &quot;yellow&quot; - some assumptions made for the calculation, &quot;red&quot; - it is impossible to calculate, for example,  you entered a wrong data" display="Template!A1" xr:uid="{4A34E24E-D1EC-4FE8-BEAE-DE178022F16B}"/>
    <hyperlink ref="AM33" location="Template!A1" tooltip="The &quot;green&quot;  - all information was entered,  &quot;yellow&quot; - some assumptions made for the calculation, &quot;red&quot; - it is impossible to calculate, for example,  you entered a wrong data" display="Template!A1" xr:uid="{DE59E2E7-9EB5-4129-A81F-9B5E72084EDD}"/>
    <hyperlink ref="AM35" location="Template!A1" tooltip="The &quot;green&quot;  - all information was entered,  &quot;yellow&quot; - some assumptions made for the calculation, &quot;red&quot; - it is impossible to calculate, for example,  you entered a wrong data" display="Template!A1" xr:uid="{1E931ACB-E8D9-48F4-A36B-A19CAEFADD78}"/>
    <hyperlink ref="AM37" location="Template!A1" tooltip="The &quot;green&quot;  - all information was entered,  &quot;yellow&quot; - some assumptions made for the calculation, &quot;red&quot; - it is impossible to calculate, for example,  you entered a wrong data" display="Template!A1" xr:uid="{60843F60-7F61-4DC8-9061-3C7640FD4A51}"/>
    <hyperlink ref="AM39" location="Template!A1" tooltip="The &quot;green&quot;  - all information was entered,  &quot;yellow&quot; - some assumptions made for the calculation, &quot;red&quot; - it is impossible to calculate, for example,  you entered a wrong data" display="Template!A1" xr:uid="{9C0AD26F-BCBE-426D-9551-E7D95AA9A660}"/>
    <hyperlink ref="AM41" location="Template!A1" tooltip="The &quot;green&quot;  - all information was entered,  &quot;yellow&quot; - some assumptions made for the calculation, &quot;red&quot; - it is impossible to calculate, for example,  you entered a wrong data" display="Template!A1" xr:uid="{86BF52C4-1FA2-415C-8B2E-4441E0C40215}"/>
    <hyperlink ref="AM43" location="Template!A1" tooltip="The &quot;green&quot;  - all information was entered,  &quot;yellow&quot; - some assumptions made for the calculation, &quot;red&quot; - it is impossible to calculate, for example,  you entered a wrong data" display="Template!A1" xr:uid="{41C2585E-007F-4274-B42F-CDE6C619E1FF}"/>
    <hyperlink ref="AM45" location="Template!A1" tooltip="The &quot;green&quot;  - all information was entered,  &quot;yellow&quot; - some assumptions made for the calculation, &quot;red&quot; - it is impossible to calculate, for example,  you entered a wrong data" display="Template!A1" xr:uid="{CE3CD73D-C4E6-4ED1-9C05-50B4DFBCAEF7}"/>
    <hyperlink ref="AM47" location="Template!A1" tooltip="The &quot;green&quot;  - all information was entered,  &quot;yellow&quot; - some assumptions made for the calculation, &quot;red&quot; - it is impossible to calculate, for example,  you entered a wrong data" display="Template!A1" xr:uid="{1E34B093-73D6-4E1B-8DE6-8BB9B23ABA5A}"/>
    <hyperlink ref="AM49" location="Template!A1" tooltip="The &quot;green&quot;  - all information was entered,  &quot;yellow&quot; - some assumptions made for the calculation, &quot;red&quot; - it is impossible to calculate, for example,  you entered a wrong data" display="Template!A1" xr:uid="{0ECD659F-F8FC-4DD4-8409-73174E6604D8}"/>
    <hyperlink ref="AM51" location="Template!A1" tooltip="The &quot;green&quot;  - all information was entered,  &quot;yellow&quot; - some assumptions made for the calculation, &quot;red&quot; - it is impossible to calculate, for example,  you entered a wrong data" display="Template!A1" xr:uid="{F37723DD-DDB5-474F-A6EE-939A4C0ED649}"/>
    <hyperlink ref="AM53" location="Template!A1" tooltip="The &quot;green&quot;  - all information was entered,  &quot;yellow&quot; - some assumptions made for the calculation, &quot;red&quot; - it is impossible to calculate, for example,  you entered a wrong data" display="Template!A1" xr:uid="{783CB633-EF28-492E-8A69-BE05EC594D0D}"/>
    <hyperlink ref="AM55" location="Template!A1" tooltip="The &quot;green&quot;  - all information was entered,  &quot;yellow&quot; - some assumptions made for the calculation, &quot;red&quot; - it is impossible to calculate, for example,  you entered a wrong data" display="Template!A1" xr:uid="{3D4EF471-7B54-4560-9FA9-CFC16ED23DC3}"/>
    <hyperlink ref="AM57" location="Template!A1" tooltip="The &quot;green&quot;  - all information was entered,  &quot;yellow&quot; - some assumptions made for the calculation, &quot;red&quot; - it is impossible to calculate, for example,  you entered a wrong data" display="Template!A1" xr:uid="{A9CD448A-FA6A-4F70-A0E9-C0B8E5F6BAC1}"/>
    <hyperlink ref="AM59" location="Template!A1" tooltip="The &quot;green&quot;  - all information was entered,  &quot;yellow&quot; - some assumptions made for the calculation, &quot;red&quot; - it is impossible to calculate, for example,  you entered a wrong data" display="Template!A1" xr:uid="{6BC20199-AC00-4834-8CD7-B49AEB2B34CF}"/>
    <hyperlink ref="AM61" location="Template!A1" tooltip="The &quot;green&quot;  - all information was entered,  &quot;yellow&quot; - some assumptions made for the calculation, &quot;red&quot; - it is impossible to calculate, for example,  you entered a wrong data" display="Template!A1" xr:uid="{40DF9E5C-CB54-4F0A-A982-4DC414850316}"/>
    <hyperlink ref="AM63" location="Template!A1" tooltip="The &quot;green&quot;  - all information was entered,  &quot;yellow&quot; - some assumptions made for the calculation, &quot;red&quot; - it is impossible to calculate, for example,  you entered a wrong data" display="Template!A1" xr:uid="{2556D8A9-B334-4460-8076-3E25E3BF255F}"/>
    <hyperlink ref="AM65" location="Template!A1" tooltip="The &quot;green&quot;  - all information was entered,  &quot;yellow&quot; - some assumptions made for the calculation, &quot;red&quot; - it is impossible to calculate, for example,  you entered a wrong data" display="Template!A1" xr:uid="{7F18D5F9-1D26-478E-909B-98BCCD1E4028}"/>
    <hyperlink ref="AM67" location="Template!A1" tooltip="The &quot;green&quot;  - all information was entered,  &quot;yellow&quot; - some assumptions made for the calculation, &quot;red&quot; - it is impossible to calculate, for example,  you entered a wrong data" display="Template!A1" xr:uid="{FF5FBE37-86AE-4584-A32B-9874812DACB3}"/>
    <hyperlink ref="AM69" location="Template!A1" tooltip="The &quot;green&quot;  - all information was entered,  &quot;yellow&quot; - some assumptions made for the calculation, &quot;red&quot; - it is impossible to calculate, for example,  you entered a wrong data" display="Template!A1" xr:uid="{64378116-7F41-40F1-89D0-E7B39D877E0C}"/>
    <hyperlink ref="AM71" location="Template!A1" tooltip="The &quot;green&quot;  - all information was entered,  &quot;yellow&quot; - some assumptions made for the calculation, &quot;red&quot; - it is impossible to calculate, for example,  you entered a wrong data" display="Template!A1" xr:uid="{B1039DB7-4C1D-4D4A-A1D5-73315F9FD091}"/>
    <hyperlink ref="AM73" location="Template!A1" tooltip="The &quot;green&quot;  - all information was entered,  &quot;yellow&quot; - some assumptions made for the calculation, &quot;red&quot; - it is impossible to calculate, for example,  you entered a wrong data" display="Template!A1" xr:uid="{227BDC19-21A2-4DE9-97B7-5E3B15C73454}"/>
    <hyperlink ref="AM75" location="Template!A1" tooltip="The &quot;green&quot;  - all information was entered,  &quot;yellow&quot; - some assumptions made for the calculation, &quot;red&quot; - it is impossible to calculate, for example,  you entered a wrong data" display="Template!A1" xr:uid="{2523684B-6221-4AD3-8C9E-B997FEF22CF9}"/>
    <hyperlink ref="AM77" location="Template!A1" tooltip="The &quot;green&quot;  - all information was entered,  &quot;yellow&quot; - some assumptions made for the calculation, &quot;red&quot; - it is impossible to calculate, for example,  you entered a wrong data" display="Template!A1" xr:uid="{A6398F60-6915-4CE5-A57F-E37C692CC55B}"/>
    <hyperlink ref="AM79" location="Template!A1" tooltip="The &quot;green&quot;  - all information was entered,  &quot;yellow&quot; - some assumptions made for the calculation, &quot;red&quot; - it is impossible to calculate, for example,  you entered a wrong data" display="Template!A1" xr:uid="{560F6080-D7C9-4E63-A79A-B1A030928B86}"/>
    <hyperlink ref="AM81" location="Template!A1" tooltip="The &quot;green&quot;  - all information was entered,  &quot;yellow&quot; - some assumptions made for the calculation, &quot;red&quot; - it is impossible to calculate, for example,  you entered a wrong data" display="Template!A1" xr:uid="{CA13E4D7-7BAF-4B32-BC16-5DB065CE7E30}"/>
    <hyperlink ref="AM83" location="Template!A1" tooltip="The &quot;green&quot;  - all information was entered,  &quot;yellow&quot; - some assumptions made for the calculation, &quot;red&quot; - it is impossible to calculate, for example,  you entered a wrong data" display="Template!A1" xr:uid="{457CDC59-18E1-4ECC-B8E3-D9FB3ABA3571}"/>
    <hyperlink ref="AM85" location="Template!A1" tooltip="The &quot;green&quot;  - all information was entered,  &quot;yellow&quot; - some assumptions made for the calculation, &quot;red&quot; - it is impossible to calculate, for example,  you entered a wrong data" display="Template!A1" xr:uid="{739E37F2-B4C4-4738-B893-BF2D9DAE53BB}"/>
    <hyperlink ref="AM87" location="Template!A1" tooltip="The &quot;green&quot;  - all information was entered,  &quot;yellow&quot; - some assumptions made for the calculation, &quot;red&quot; - it is impossible to calculate, for example,  you entered a wrong data" display="Template!A1" xr:uid="{BCE95B1F-D4F5-4ADA-A323-B9A437FBA028}"/>
    <hyperlink ref="AM89" location="Template!A1" tooltip="The &quot;green&quot;  - all information was entered,  &quot;yellow&quot; - some assumptions made for the calculation, &quot;red&quot; - it is impossible to calculate, for example,  you entered a wrong data" display="Template!A1" xr:uid="{A89DB80E-A6CF-49D8-B645-7BC097CB9E2C}"/>
    <hyperlink ref="AM91" location="Template!A1" tooltip="The &quot;green&quot;  - all information was entered,  &quot;yellow&quot; - some assumptions made for the calculation, &quot;red&quot; - it is impossible to calculate, for example,  you entered a wrong data" display="Template!A1" xr:uid="{D6FE5C3A-631D-48DD-B6F3-312F8CCD4F08}"/>
    <hyperlink ref="AM93" location="Template!A1" tooltip="The &quot;green&quot;  - all information was entered,  &quot;yellow&quot; - some assumptions made for the calculation, &quot;red&quot; - it is impossible to calculate, for example,  you entered a wrong data" display="Template!A1" xr:uid="{2433BE60-494A-4E51-9E07-453A9F781841}"/>
    <hyperlink ref="AM95" location="Template!A1" tooltip="The &quot;green&quot;  - all information was entered,  &quot;yellow&quot; - some assumptions made for the calculation, &quot;red&quot; - it is impossible to calculate, for example,  you entered a wrong data" display="Template!A1" xr:uid="{9720D3CD-676E-4AFE-B62E-B49A4D72D2B0}"/>
    <hyperlink ref="AM97" location="Template!A1" tooltip="The &quot;green&quot;  - all information was entered,  &quot;yellow&quot; - some assumptions made for the calculation, &quot;red&quot; - it is impossible to calculate, for example,  you entered a wrong data" display="Template!A1" xr:uid="{1A94AB76-356C-44F1-94DF-984AD122D8A9}"/>
    <hyperlink ref="AM99" location="Template!A1" tooltip="The &quot;green&quot;  - all information was entered,  &quot;yellow&quot; - some assumptions made for the calculation, &quot;red&quot; - it is impossible to calculate, for example,  you entered a wrong data" display="Template!A1" xr:uid="{A600A150-E807-419E-87A6-B2C0A6443803}"/>
    <hyperlink ref="AM101" location="Template!A1" tooltip="The &quot;green&quot;  - all information was entered,  &quot;yellow&quot; - some assumptions made for the calculation, &quot;red&quot; - it is impossible to calculate, for example,  you entered a wrong data" display="Template!A1" xr:uid="{7E4EC2C6-508B-4523-A99A-4BF2EA4A000B}"/>
    <hyperlink ref="AM103" location="Template!A1" tooltip="The &quot;green&quot;  - all information was entered,  &quot;yellow&quot; - some assumptions made for the calculation, &quot;red&quot; - it is impossible to calculate, for example,  you entered a wrong data" display="Template!A1" xr:uid="{A8EBB1F8-A65C-4711-9197-3A0B987B63D2}"/>
    <hyperlink ref="AM105" location="Template!A1" tooltip="The &quot;green&quot;  - all information was entered,  &quot;yellow&quot; - some assumptions made for the calculation, &quot;red&quot; - it is impossible to calculate, for example,  you entered a wrong data" display="Template!A1" xr:uid="{FAAEDA8A-D0B2-4990-8262-C7BA24651ABC}"/>
    <hyperlink ref="AM107" location="Template!A1" tooltip="The &quot;green&quot;  - all information was entered,  &quot;yellow&quot; - some assumptions made for the calculation, &quot;red&quot; - it is impossible to calculate, for example,  you entered a wrong data" display="Template!A1" xr:uid="{146412BF-E0EB-44A7-B81B-7DCCFC2120A9}"/>
    <hyperlink ref="AK12" location="Template!A1" tooltip="The &quot;green&quot;  - all information was entered,  &quot;yellow&quot; - some assumptions made for the calculation, &quot;red&quot; - it is impossible to calculate, for example,  you entered a wrong data" display="Template!A1" xr:uid="{78551864-5F07-4FB3-ABC0-D4E5B74DA61C}"/>
    <hyperlink ref="AK14" location="Template!A1" tooltip="The &quot;green&quot;  - all information was entered,  &quot;yellow&quot; - some assumptions made for the calculation, &quot;red&quot; - it is impossible to calculate, for example,  you entered a wrong data" display="Template!A1" xr:uid="{D30F96EC-8044-47B2-92AC-3B67E5B8204F}"/>
    <hyperlink ref="AK16" location="Template!A1" tooltip="The &quot;green&quot;  - all information was entered,  &quot;yellow&quot; - some assumptions made for the calculation, &quot;red&quot; - it is impossible to calculate, for example,  you entered a wrong data" display="Template!A1" xr:uid="{5661FA40-0F9E-461E-BAF4-84FE63D3E069}"/>
    <hyperlink ref="AK18" location="Template!A1" tooltip="The &quot;green&quot;  - all information was entered,  &quot;yellow&quot; - some assumptions made for the calculation, &quot;red&quot; - it is impossible to calculate, for example,  you entered a wrong data" display="Template!A1" xr:uid="{A7AD506D-554A-4F0A-A251-17F7A85E6906}"/>
    <hyperlink ref="AK20" location="Template!A1" tooltip="The &quot;green&quot;  - all information was entered,  &quot;yellow&quot; - some assumptions made for the calculation, &quot;red&quot; - it is impossible to calculate, for example,  you entered a wrong data" display="Template!A1" xr:uid="{367A4406-C8AB-4CB5-9004-0F81831C33E6}"/>
    <hyperlink ref="AK22" location="Template!A1" tooltip="The &quot;green&quot;  - all information was entered,  &quot;yellow&quot; - some assumptions made for the calculation, &quot;red&quot; - it is impossible to calculate, for example,  you entered a wrong data" display="Template!A1" xr:uid="{AF78CBAD-CFC3-435C-80E5-12EC7E761444}"/>
    <hyperlink ref="AK24" location="Template!A1" tooltip="The &quot;green&quot;  - all information was entered,  &quot;yellow&quot; - some assumptions made for the calculation, &quot;red&quot; - it is impossible to calculate, for example,  you entered a wrong data" display="Template!A1" xr:uid="{B23AABBD-D0FB-4B2C-A8C7-153F9CD97166}"/>
    <hyperlink ref="AK26" location="Template!A1" tooltip="The &quot;green&quot;  - all information was entered,  &quot;yellow&quot; - some assumptions made for the calculation, &quot;red&quot; - it is impossible to calculate, for example,  you entered a wrong data" display="Template!A1" xr:uid="{99FF498E-A895-41A3-8E1F-99C10BD1A765}"/>
    <hyperlink ref="AK28" location="Template!A1" tooltip="The &quot;green&quot;  - all information was entered,  &quot;yellow&quot; - some assumptions made for the calculation, &quot;red&quot; - it is impossible to calculate, for example,  you entered a wrong data" display="Template!A1" xr:uid="{75DE766A-5EE1-4912-9060-CBE7423B4280}"/>
    <hyperlink ref="AK30" location="Template!A1" tooltip="The &quot;green&quot;  - all information was entered,  &quot;yellow&quot; - some assumptions made for the calculation, &quot;red&quot; - it is impossible to calculate, for example,  you entered a wrong data" display="Template!A1" xr:uid="{BA8E24EA-54EA-4563-9239-6A38C963633B}"/>
    <hyperlink ref="AK32" location="Template!A1" tooltip="The &quot;green&quot;  - all information was entered,  &quot;yellow&quot; - some assumptions made for the calculation, &quot;red&quot; - it is impossible to calculate, for example,  you entered a wrong data" display="Template!A1" xr:uid="{5BB1AE4F-2C05-4A7D-9553-6DDC13379A46}"/>
    <hyperlink ref="AK34" location="Template!A1" tooltip="The &quot;green&quot;  - all information was entered,  &quot;yellow&quot; - some assumptions made for the calculation, &quot;red&quot; - it is impossible to calculate, for example,  you entered a wrong data" display="Template!A1" xr:uid="{ED179B09-2562-4606-BED5-6898820CA746}"/>
    <hyperlink ref="AK36" location="Template!A1" tooltip="The &quot;green&quot;  - all information was entered,  &quot;yellow&quot; - some assumptions made for the calculation, &quot;red&quot; - it is impossible to calculate, for example,  you entered a wrong data" display="Template!A1" xr:uid="{4B07E898-7BB8-4129-8244-31160037A8FE}"/>
    <hyperlink ref="AK38" location="Template!A1" tooltip="The &quot;green&quot;  - all information was entered,  &quot;yellow&quot; - some assumptions made for the calculation, &quot;red&quot; - it is impossible to calculate, for example,  you entered a wrong data" display="Template!A1" xr:uid="{2D86659E-2EFF-4F5C-8004-EAB440C1375C}"/>
    <hyperlink ref="AK40" location="Template!A1" tooltip="The &quot;green&quot;  - all information was entered,  &quot;yellow&quot; - some assumptions made for the calculation, &quot;red&quot; - it is impossible to calculate, for example,  you entered a wrong data" display="Template!A1" xr:uid="{1260CFD3-9932-488F-B0F2-393AA390FE0D}"/>
    <hyperlink ref="AK42" location="Template!A1" tooltip="The &quot;green&quot;  - all information was entered,  &quot;yellow&quot; - some assumptions made for the calculation, &quot;red&quot; - it is impossible to calculate, for example,  you entered a wrong data" display="Template!A1" xr:uid="{FAFB2AF4-9D13-4BBB-8EA7-8545DA8E5BC7}"/>
    <hyperlink ref="AK44" location="Template!A1" tooltip="The &quot;green&quot;  - all information was entered,  &quot;yellow&quot; - some assumptions made for the calculation, &quot;red&quot; - it is impossible to calculate, for example,  you entered a wrong data" display="Template!A1" xr:uid="{42E90FD8-440F-45C4-8ADA-01DB56DDE0C7}"/>
    <hyperlink ref="AK46" location="Template!A1" tooltip="The &quot;green&quot;  - all information was entered,  &quot;yellow&quot; - some assumptions made for the calculation, &quot;red&quot; - it is impossible to calculate, for example,  you entered a wrong data" display="Template!A1" xr:uid="{7E71506C-8630-45C3-8A3B-E9CA5E6C40A5}"/>
    <hyperlink ref="AK48" location="Template!A1" tooltip="The &quot;green&quot;  - all information was entered,  &quot;yellow&quot; - some assumptions made for the calculation, &quot;red&quot; - it is impossible to calculate, for example,  you entered a wrong data" display="Template!A1" xr:uid="{F9A7482D-9AF9-4C7A-87FC-48DDDF3F3995}"/>
    <hyperlink ref="AK50" location="Template!A1" tooltip="The &quot;green&quot;  - all information was entered,  &quot;yellow&quot; - some assumptions made for the calculation, &quot;red&quot; - it is impossible to calculate, for example,  you entered a wrong data" display="Template!A1" xr:uid="{4ADAD117-8774-40A3-B4C8-6C83813B604B}"/>
    <hyperlink ref="AK52" location="Template!A1" tooltip="The &quot;green&quot;  - all information was entered,  &quot;yellow&quot; - some assumptions made for the calculation, &quot;red&quot; - it is impossible to calculate, for example,  you entered a wrong data" display="Template!A1" xr:uid="{C42FF605-4D25-4410-94E4-4EC80C43D44C}"/>
    <hyperlink ref="AK54" location="Template!A1" tooltip="The &quot;green&quot;  - all information was entered,  &quot;yellow&quot; - some assumptions made for the calculation, &quot;red&quot; - it is impossible to calculate, for example,  you entered a wrong data" display="Template!A1" xr:uid="{96698174-D157-4FFA-A0A4-E7DA1193E679}"/>
    <hyperlink ref="AK56" location="Template!A1" tooltip="The &quot;green&quot;  - all information was entered,  &quot;yellow&quot; - some assumptions made for the calculation, &quot;red&quot; - it is impossible to calculate, for example,  you entered a wrong data" display="Template!A1" xr:uid="{8F0F575C-13D3-449F-BA87-1A3294209A5E}"/>
    <hyperlink ref="AK58" location="Template!A1" tooltip="The &quot;green&quot;  - all information was entered,  &quot;yellow&quot; - some assumptions made for the calculation, &quot;red&quot; - it is impossible to calculate, for example,  you entered a wrong data" display="Template!A1" xr:uid="{D27D024C-A797-4E38-97B6-F88F6840C8A0}"/>
    <hyperlink ref="AK60" location="Template!A1" tooltip="The &quot;green&quot;  - all information was entered,  &quot;yellow&quot; - some assumptions made for the calculation, &quot;red&quot; - it is impossible to calculate, for example,  you entered a wrong data" display="Template!A1" xr:uid="{F317DF4E-409D-4C19-9737-97709670EFB9}"/>
    <hyperlink ref="AK62" location="Template!A1" tooltip="The &quot;green&quot;  - all information was entered,  &quot;yellow&quot; - some assumptions made for the calculation, &quot;red&quot; - it is impossible to calculate, for example,  you entered a wrong data" display="Template!A1" xr:uid="{5A0E2250-406D-444A-A2D4-2E6C88093E54}"/>
    <hyperlink ref="AK64" location="Template!A1" tooltip="The &quot;green&quot;  - all information was entered,  &quot;yellow&quot; - some assumptions made for the calculation, &quot;red&quot; - it is impossible to calculate, for example,  you entered a wrong data" display="Template!A1" xr:uid="{79464ABF-6625-4266-9782-70FBEBBE3B64}"/>
    <hyperlink ref="AK66" location="Template!A1" tooltip="The &quot;green&quot;  - all information was entered,  &quot;yellow&quot; - some assumptions made for the calculation, &quot;red&quot; - it is impossible to calculate, for example,  you entered a wrong data" display="Template!A1" xr:uid="{7F0BA5BB-5C51-4750-98F2-8878390829E5}"/>
    <hyperlink ref="AK68" location="Template!A1" tooltip="The &quot;green&quot;  - all information was entered,  &quot;yellow&quot; - some assumptions made for the calculation, &quot;red&quot; - it is impossible to calculate, for example,  you entered a wrong data" display="Template!A1" xr:uid="{CDA41BB9-600D-45E0-8B4E-B697BF6E4311}"/>
    <hyperlink ref="AK70" location="Template!A1" tooltip="The &quot;green&quot;  - all information was entered,  &quot;yellow&quot; - some assumptions made for the calculation, &quot;red&quot; - it is impossible to calculate, for example,  you entered a wrong data" display="Template!A1" xr:uid="{83D1A7E3-74DA-4A43-AD2C-79047CFF0E32}"/>
    <hyperlink ref="AK72" location="Template!A1" tooltip="The &quot;green&quot;  - all information was entered,  &quot;yellow&quot; - some assumptions made for the calculation, &quot;red&quot; - it is impossible to calculate, for example,  you entered a wrong data" display="Template!A1" xr:uid="{653771EC-6EAE-4BDC-87F9-A0CC453C1C58}"/>
    <hyperlink ref="AK74" location="Template!A1" tooltip="The &quot;green&quot;  - all information was entered,  &quot;yellow&quot; - some assumptions made for the calculation, &quot;red&quot; - it is impossible to calculate, for example,  you entered a wrong data" display="Template!A1" xr:uid="{57BAA5C2-593A-478B-8341-C08746AF7F84}"/>
    <hyperlink ref="AK76" location="Template!A1" tooltip="The &quot;green&quot;  - all information was entered,  &quot;yellow&quot; - some assumptions made for the calculation, &quot;red&quot; - it is impossible to calculate, for example,  you entered a wrong data" display="Template!A1" xr:uid="{D0BA2CC9-7CD9-47AF-A8A8-B26D2A0C48F6}"/>
    <hyperlink ref="AK78" location="Template!A1" tooltip="The &quot;green&quot;  - all information was entered,  &quot;yellow&quot; - some assumptions made for the calculation, &quot;red&quot; - it is impossible to calculate, for example,  you entered a wrong data" display="Template!A1" xr:uid="{61D4F1F8-6B68-409E-9A4B-DD216E3A8B99}"/>
    <hyperlink ref="AK80" location="Template!A1" tooltip="The &quot;green&quot;  - all information was entered,  &quot;yellow&quot; - some assumptions made for the calculation, &quot;red&quot; - it is impossible to calculate, for example,  you entered a wrong data" display="Template!A1" xr:uid="{C9CE355C-233A-459B-89F2-0CE9B9A74C36}"/>
    <hyperlink ref="AK82" location="Template!A1" tooltip="The &quot;green&quot;  - all information was entered,  &quot;yellow&quot; - some assumptions made for the calculation, &quot;red&quot; - it is impossible to calculate, for example,  you entered a wrong data" display="Template!A1" xr:uid="{03FFBB50-45B8-4E9D-BC5D-0B702D2E2FB5}"/>
    <hyperlink ref="AK84" location="Template!A1" tooltip="The &quot;green&quot;  - all information was entered,  &quot;yellow&quot; - some assumptions made for the calculation, &quot;red&quot; - it is impossible to calculate, for example,  you entered a wrong data" display="Template!A1" xr:uid="{5E46740E-9381-414B-8776-0C2512EFE153}"/>
    <hyperlink ref="AK86" location="Template!A1" tooltip="The &quot;green&quot;  - all information was entered,  &quot;yellow&quot; - some assumptions made for the calculation, &quot;red&quot; - it is impossible to calculate, for example,  you entered a wrong data" display="Template!A1" xr:uid="{2B8F3144-4A2F-46C6-8ED5-F8B2B5830BD9}"/>
    <hyperlink ref="AK88" location="Template!A1" tooltip="The &quot;green&quot;  - all information was entered,  &quot;yellow&quot; - some assumptions made for the calculation, &quot;red&quot; - it is impossible to calculate, for example,  you entered a wrong data" display="Template!A1" xr:uid="{997913CD-A7F0-4734-89AF-2924F145A462}"/>
    <hyperlink ref="AK90" location="Template!A1" tooltip="The &quot;green&quot;  - all information was entered,  &quot;yellow&quot; - some assumptions made for the calculation, &quot;red&quot; - it is impossible to calculate, for example,  you entered a wrong data" display="Template!A1" xr:uid="{4083598E-9A5A-4F49-83EA-B7F5F81E3DA5}"/>
    <hyperlink ref="AK92" location="Template!A1" tooltip="The &quot;green&quot;  - all information was entered,  &quot;yellow&quot; - some assumptions made for the calculation, &quot;red&quot; - it is impossible to calculate, for example,  you entered a wrong data" display="Template!A1" xr:uid="{68E8153F-829B-4748-BD9A-E693322F577E}"/>
    <hyperlink ref="AK94" location="Template!A1" tooltip="The &quot;green&quot;  - all information was entered,  &quot;yellow&quot; - some assumptions made for the calculation, &quot;red&quot; - it is impossible to calculate, for example,  you entered a wrong data" display="Template!A1" xr:uid="{C0F4548D-F728-471A-9DE7-EBDD8479FA5C}"/>
    <hyperlink ref="AK96" location="Template!A1" tooltip="The &quot;green&quot;  - all information was entered,  &quot;yellow&quot; - some assumptions made for the calculation, &quot;red&quot; - it is impossible to calculate, for example,  you entered a wrong data" display="Template!A1" xr:uid="{B1E2C6EC-1529-42DB-8A2A-938A1F6C28E1}"/>
    <hyperlink ref="AK98" location="Template!A1" tooltip="The &quot;green&quot;  - all information was entered,  &quot;yellow&quot; - some assumptions made for the calculation, &quot;red&quot; - it is impossible to calculate, for example,  you entered a wrong data" display="Template!A1" xr:uid="{0AAFBFFB-B1FB-4BA8-B811-9B6C22B0C0AD}"/>
    <hyperlink ref="AK100" location="Template!A1" tooltip="The &quot;green&quot;  - all information was entered,  &quot;yellow&quot; - some assumptions made for the calculation, &quot;red&quot; - it is impossible to calculate, for example,  you entered a wrong data" display="Template!A1" xr:uid="{853D3107-4DE9-4F90-B57F-AFD85CD7DA0D}"/>
    <hyperlink ref="AK102" location="Template!A1" tooltip="The &quot;green&quot;  - all information was entered,  &quot;yellow&quot; - some assumptions made for the calculation, &quot;red&quot; - it is impossible to calculate, for example,  you entered a wrong data" display="Template!A1" xr:uid="{C488FC60-99C2-46DA-9FC7-721C5B07086A}"/>
    <hyperlink ref="AK104" location="Template!A1" tooltip="The &quot;green&quot;  - all information was entered,  &quot;yellow&quot; - some assumptions made for the calculation, &quot;red&quot; - it is impossible to calculate, for example,  you entered a wrong data" display="Template!A1" xr:uid="{E9B26473-E2C9-40F1-A4AF-F100951DAE8F}"/>
    <hyperlink ref="AK106" location="Template!A1" tooltip="The &quot;green&quot;  - all information was entered,  &quot;yellow&quot; - some assumptions made for the calculation, &quot;red&quot; - it is impossible to calculate, for example,  you entered a wrong data" display="Template!A1" xr:uid="{C88AF98D-831B-400B-8D68-61A47A12C0FE}"/>
    <hyperlink ref="AK108" location="Template!A1" tooltip="The &quot;green&quot;  - all information was entered,  &quot;yellow&quot; - some assumptions made for the calculation, &quot;red&quot; - it is impossible to calculate, for example,  you entered a wrong data" display="Template!A1" xr:uid="{62B749D3-558E-4EE5-8EEC-F085BA8D4ED2}"/>
    <hyperlink ref="AL12" location="Template!A1" tooltip="The &quot;green&quot;  - all information was entered,  &quot;yellow&quot; - some assumptions made for the calculation, &quot;red&quot; - it is impossible to calculate, for example,  you entered a wrong data" display="Template!A1" xr:uid="{19440515-9EFC-4109-8C83-AB1CF7B5BD5B}"/>
    <hyperlink ref="AL14" location="Template!A1" tooltip="The &quot;green&quot;  - all information was entered,  &quot;yellow&quot; - some assumptions made for the calculation, &quot;red&quot; - it is impossible to calculate, for example,  you entered a wrong data" display="Template!A1" xr:uid="{5FF27CB8-FEB8-4B21-A4DD-BEE4D71991B9}"/>
    <hyperlink ref="AL16" location="Template!A1" tooltip="The &quot;green&quot;  - all information was entered,  &quot;yellow&quot; - some assumptions made for the calculation, &quot;red&quot; - it is impossible to calculate, for example,  you entered a wrong data" display="Template!A1" xr:uid="{CFAB9389-D827-4521-BD8F-36D0D4BB6E71}"/>
    <hyperlink ref="AL18" location="Template!A1" tooltip="The &quot;green&quot;  - all information was entered,  &quot;yellow&quot; - some assumptions made for the calculation, &quot;red&quot; - it is impossible to calculate, for example,  you entered a wrong data" display="Template!A1" xr:uid="{9CCB4005-6E4A-425B-935F-BA5B77AF618D}"/>
    <hyperlink ref="AL20" location="Template!A1" tooltip="The &quot;green&quot;  - all information was entered,  &quot;yellow&quot; - some assumptions made for the calculation, &quot;red&quot; - it is impossible to calculate, for example,  you entered a wrong data" display="Template!A1" xr:uid="{A0D3F57C-74A4-4706-8D6C-5370A7DC30D6}"/>
    <hyperlink ref="AL22" location="Template!A1" tooltip="The &quot;green&quot;  - all information was entered,  &quot;yellow&quot; - some assumptions made for the calculation, &quot;red&quot; - it is impossible to calculate, for example,  you entered a wrong data" display="Template!A1" xr:uid="{FC68283D-F9F7-4DB2-A5A0-BBA13E16F448}"/>
    <hyperlink ref="AL24" location="Template!A1" tooltip="The &quot;green&quot;  - all information was entered,  &quot;yellow&quot; - some assumptions made for the calculation, &quot;red&quot; - it is impossible to calculate, for example,  you entered a wrong data" display="Template!A1" xr:uid="{8D8ED4C2-67EC-457B-BB43-3F5E0158445F}"/>
    <hyperlink ref="AL26" location="Template!A1" tooltip="The &quot;green&quot;  - all information was entered,  &quot;yellow&quot; - some assumptions made for the calculation, &quot;red&quot; - it is impossible to calculate, for example,  you entered a wrong data" display="Template!A1" xr:uid="{21601767-1A8C-4789-ACE2-628F8B2F4868}"/>
    <hyperlink ref="AL28" location="Template!A1" tooltip="The &quot;green&quot;  - all information was entered,  &quot;yellow&quot; - some assumptions made for the calculation, &quot;red&quot; - it is impossible to calculate, for example,  you entered a wrong data" display="Template!A1" xr:uid="{FA1A8630-6F1C-4422-8270-6828F78D31B8}"/>
    <hyperlink ref="AL30" location="Template!A1" tooltip="The &quot;green&quot;  - all information was entered,  &quot;yellow&quot; - some assumptions made for the calculation, &quot;red&quot; - it is impossible to calculate, for example,  you entered a wrong data" display="Template!A1" xr:uid="{7515F21F-9F13-486D-8102-6BC52F2C032A}"/>
    <hyperlink ref="AL32" location="Template!A1" tooltip="The &quot;green&quot;  - all information was entered,  &quot;yellow&quot; - some assumptions made for the calculation, &quot;red&quot; - it is impossible to calculate, for example,  you entered a wrong data" display="Template!A1" xr:uid="{EDBFC2FF-7A64-4755-97E5-277BE9D06CF5}"/>
    <hyperlink ref="AL34" location="Template!A1" tooltip="The &quot;green&quot;  - all information was entered,  &quot;yellow&quot; - some assumptions made for the calculation, &quot;red&quot; - it is impossible to calculate, for example,  you entered a wrong data" display="Template!A1" xr:uid="{4FB28AE0-069E-40AA-A277-2219934E5D77}"/>
    <hyperlink ref="AL36" location="Template!A1" tooltip="The &quot;green&quot;  - all information was entered,  &quot;yellow&quot; - some assumptions made for the calculation, &quot;red&quot; - it is impossible to calculate, for example,  you entered a wrong data" display="Template!A1" xr:uid="{A5E91F2E-A3CD-41CF-B59E-9CFF08926100}"/>
    <hyperlink ref="AL38" location="Template!A1" tooltip="The &quot;green&quot;  - all information was entered,  &quot;yellow&quot; - some assumptions made for the calculation, &quot;red&quot; - it is impossible to calculate, for example,  you entered a wrong data" display="Template!A1" xr:uid="{ECE57FA7-7D94-4C25-A9A5-5CFC78A42CA4}"/>
    <hyperlink ref="AL40" location="Template!A1" tooltip="The &quot;green&quot;  - all information was entered,  &quot;yellow&quot; - some assumptions made for the calculation, &quot;red&quot; - it is impossible to calculate, for example,  you entered a wrong data" display="Template!A1" xr:uid="{7BB1A68F-AEEB-4427-B906-9BA56F17DBCD}"/>
    <hyperlink ref="AL42" location="Template!A1" tooltip="The &quot;green&quot;  - all information was entered,  &quot;yellow&quot; - some assumptions made for the calculation, &quot;red&quot; - it is impossible to calculate, for example,  you entered a wrong data" display="Template!A1" xr:uid="{9E3EEFAC-6851-4A63-9DBB-9317D3580B9E}"/>
    <hyperlink ref="AL44" location="Template!A1" tooltip="The &quot;green&quot;  - all information was entered,  &quot;yellow&quot; - some assumptions made for the calculation, &quot;red&quot; - it is impossible to calculate, for example,  you entered a wrong data" display="Template!A1" xr:uid="{C5AE809E-05E7-4378-A084-7A009D38F726}"/>
    <hyperlink ref="AL46" location="Template!A1" tooltip="The &quot;green&quot;  - all information was entered,  &quot;yellow&quot; - some assumptions made for the calculation, &quot;red&quot; - it is impossible to calculate, for example,  you entered a wrong data" display="Template!A1" xr:uid="{F974F660-685C-446D-99FD-79D8819CD396}"/>
    <hyperlink ref="AL48" location="Template!A1" tooltip="The &quot;green&quot;  - all information was entered,  &quot;yellow&quot; - some assumptions made for the calculation, &quot;red&quot; - it is impossible to calculate, for example,  you entered a wrong data" display="Template!A1" xr:uid="{16905DEB-AF47-4349-A947-9C953B5BCBCD}"/>
    <hyperlink ref="AL50" location="Template!A1" tooltip="The &quot;green&quot;  - all information was entered,  &quot;yellow&quot; - some assumptions made for the calculation, &quot;red&quot; - it is impossible to calculate, for example,  you entered a wrong data" display="Template!A1" xr:uid="{D3F578CD-7215-462C-AD6B-EB8917D2F89B}"/>
    <hyperlink ref="AL52" location="Template!A1" tooltip="The &quot;green&quot;  - all information was entered,  &quot;yellow&quot; - some assumptions made for the calculation, &quot;red&quot; - it is impossible to calculate, for example,  you entered a wrong data" display="Template!A1" xr:uid="{D6CEDE40-566D-42B8-B493-49030794BB45}"/>
    <hyperlink ref="AL54" location="Template!A1" tooltip="The &quot;green&quot;  - all information was entered,  &quot;yellow&quot; - some assumptions made for the calculation, &quot;red&quot; - it is impossible to calculate, for example,  you entered a wrong data" display="Template!A1" xr:uid="{37EA8CCF-5066-4FCE-8422-66870C4677C7}"/>
    <hyperlink ref="AL56" location="Template!A1" tooltip="The &quot;green&quot;  - all information was entered,  &quot;yellow&quot; - some assumptions made for the calculation, &quot;red&quot; - it is impossible to calculate, for example,  you entered a wrong data" display="Template!A1" xr:uid="{F90ADC0C-2B99-432E-8362-16EB2E20ADAE}"/>
    <hyperlink ref="AL58" location="Template!A1" tooltip="The &quot;green&quot;  - all information was entered,  &quot;yellow&quot; - some assumptions made for the calculation, &quot;red&quot; - it is impossible to calculate, for example,  you entered a wrong data" display="Template!A1" xr:uid="{C50C9500-74DD-47DC-AF43-6E1798FEDF0C}"/>
    <hyperlink ref="AL60" location="Template!A1" tooltip="The &quot;green&quot;  - all information was entered,  &quot;yellow&quot; - some assumptions made for the calculation, &quot;red&quot; - it is impossible to calculate, for example,  you entered a wrong data" display="Template!A1" xr:uid="{61E3ACC9-01EB-4DB9-A896-7A03D20AF540}"/>
    <hyperlink ref="AL62" location="Template!A1" tooltip="The &quot;green&quot;  - all information was entered,  &quot;yellow&quot; - some assumptions made for the calculation, &quot;red&quot; - it is impossible to calculate, for example,  you entered a wrong data" display="Template!A1" xr:uid="{343A20CB-AD87-4B7C-8A7C-7AB94A23510C}"/>
    <hyperlink ref="AL64" location="Template!A1" tooltip="The &quot;green&quot;  - all information was entered,  &quot;yellow&quot; - some assumptions made for the calculation, &quot;red&quot; - it is impossible to calculate, for example,  you entered a wrong data" display="Template!A1" xr:uid="{90289F6C-CE88-4CD7-9C02-3E377EA4B16F}"/>
    <hyperlink ref="AL66" location="Template!A1" tooltip="The &quot;green&quot;  - all information was entered,  &quot;yellow&quot; - some assumptions made for the calculation, &quot;red&quot; - it is impossible to calculate, for example,  you entered a wrong data" display="Template!A1" xr:uid="{822144C4-AE5F-4127-A7DA-488487112B7A}"/>
    <hyperlink ref="AL68" location="Template!A1" tooltip="The &quot;green&quot;  - all information was entered,  &quot;yellow&quot; - some assumptions made for the calculation, &quot;red&quot; - it is impossible to calculate, for example,  you entered a wrong data" display="Template!A1" xr:uid="{4C1E89D2-5919-439F-B07E-87254EE5E65D}"/>
    <hyperlink ref="AL70" location="Template!A1" tooltip="The &quot;green&quot;  - all information was entered,  &quot;yellow&quot; - some assumptions made for the calculation, &quot;red&quot; - it is impossible to calculate, for example,  you entered a wrong data" display="Template!A1" xr:uid="{D152E843-A786-4E31-9E64-67523BE38AB0}"/>
    <hyperlink ref="AL72" location="Template!A1" tooltip="The &quot;green&quot;  - all information was entered,  &quot;yellow&quot; - some assumptions made for the calculation, &quot;red&quot; - it is impossible to calculate, for example,  you entered a wrong data" display="Template!A1" xr:uid="{7B0A5820-A3DA-4D2D-A675-6C8ABE261389}"/>
    <hyperlink ref="AL74" location="Template!A1" tooltip="The &quot;green&quot;  - all information was entered,  &quot;yellow&quot; - some assumptions made for the calculation, &quot;red&quot; - it is impossible to calculate, for example,  you entered a wrong data" display="Template!A1" xr:uid="{87FB41A7-02B6-4BBC-96FF-A85C7C7BAB4B}"/>
    <hyperlink ref="AL76" location="Template!A1" tooltip="The &quot;green&quot;  - all information was entered,  &quot;yellow&quot; - some assumptions made for the calculation, &quot;red&quot; - it is impossible to calculate, for example,  you entered a wrong data" display="Template!A1" xr:uid="{4B39D91A-E9DB-45F6-A8BE-924AFE669E55}"/>
    <hyperlink ref="AL78" location="Template!A1" tooltip="The &quot;green&quot;  - all information was entered,  &quot;yellow&quot; - some assumptions made for the calculation, &quot;red&quot; - it is impossible to calculate, for example,  you entered a wrong data" display="Template!A1" xr:uid="{88382545-FB7A-4FCE-94BB-FFC25FDF1206}"/>
    <hyperlink ref="AL80" location="Template!A1" tooltip="The &quot;green&quot;  - all information was entered,  &quot;yellow&quot; - some assumptions made for the calculation, &quot;red&quot; - it is impossible to calculate, for example,  you entered a wrong data" display="Template!A1" xr:uid="{A26CAF6C-020F-43A4-9AB4-E87AEDF0DF79}"/>
    <hyperlink ref="AL82" location="Template!A1" tooltip="The &quot;green&quot;  - all information was entered,  &quot;yellow&quot; - some assumptions made for the calculation, &quot;red&quot; - it is impossible to calculate, for example,  you entered a wrong data" display="Template!A1" xr:uid="{2A5A1EE8-6CFE-495A-826D-0D6E4AE0D407}"/>
    <hyperlink ref="AL84" location="Template!A1" tooltip="The &quot;green&quot;  - all information was entered,  &quot;yellow&quot; - some assumptions made for the calculation, &quot;red&quot; - it is impossible to calculate, for example,  you entered a wrong data" display="Template!A1" xr:uid="{CC8D7F4E-ADB8-4848-97C4-67D01BB35032}"/>
    <hyperlink ref="AL86" location="Template!A1" tooltip="The &quot;green&quot;  - all information was entered,  &quot;yellow&quot; - some assumptions made for the calculation, &quot;red&quot; - it is impossible to calculate, for example,  you entered a wrong data" display="Template!A1" xr:uid="{2CAA7312-BF39-4BE2-A315-6F012928C535}"/>
    <hyperlink ref="AL88" location="Template!A1" tooltip="The &quot;green&quot;  - all information was entered,  &quot;yellow&quot; - some assumptions made for the calculation, &quot;red&quot; - it is impossible to calculate, for example,  you entered a wrong data" display="Template!A1" xr:uid="{0FD347E7-1FA4-4972-B021-991D3C431C2E}"/>
    <hyperlink ref="AL90" location="Template!A1" tooltip="The &quot;green&quot;  - all information was entered,  &quot;yellow&quot; - some assumptions made for the calculation, &quot;red&quot; - it is impossible to calculate, for example,  you entered a wrong data" display="Template!A1" xr:uid="{59D7E296-2C96-4679-AC0D-889D53AD5CE7}"/>
    <hyperlink ref="AL92" location="Template!A1" tooltip="The &quot;green&quot;  - all information was entered,  &quot;yellow&quot; - some assumptions made for the calculation, &quot;red&quot; - it is impossible to calculate, for example,  you entered a wrong data" display="Template!A1" xr:uid="{DF716236-458B-4D29-9CA5-C8B84CC26DA4}"/>
    <hyperlink ref="AL94" location="Template!A1" tooltip="The &quot;green&quot;  - all information was entered,  &quot;yellow&quot; - some assumptions made for the calculation, &quot;red&quot; - it is impossible to calculate, for example,  you entered a wrong data" display="Template!A1" xr:uid="{0CE4619C-00ED-4AA1-B0E0-104ED1C05EF1}"/>
    <hyperlink ref="AL96" location="Template!A1" tooltip="The &quot;green&quot;  - all information was entered,  &quot;yellow&quot; - some assumptions made for the calculation, &quot;red&quot; - it is impossible to calculate, for example,  you entered a wrong data" display="Template!A1" xr:uid="{785413A5-A658-4E85-A2AF-C44E2346AC59}"/>
    <hyperlink ref="AL98" location="Template!A1" tooltip="The &quot;green&quot;  - all information was entered,  &quot;yellow&quot; - some assumptions made for the calculation, &quot;red&quot; - it is impossible to calculate, for example,  you entered a wrong data" display="Template!A1" xr:uid="{D6E191D2-4F2B-4A35-8420-7D2E09DFA921}"/>
    <hyperlink ref="AL100" location="Template!A1" tooltip="The &quot;green&quot;  - all information was entered,  &quot;yellow&quot; - some assumptions made for the calculation, &quot;red&quot; - it is impossible to calculate, for example,  you entered a wrong data" display="Template!A1" xr:uid="{17962439-151C-4E8C-A6FA-FDE1472F5573}"/>
    <hyperlink ref="AL102" location="Template!A1" tooltip="The &quot;green&quot;  - all information was entered,  &quot;yellow&quot; - some assumptions made for the calculation, &quot;red&quot; - it is impossible to calculate, for example,  you entered a wrong data" display="Template!A1" xr:uid="{94BFE4F9-2B76-4AB6-A09B-6F5FF5E9832B}"/>
    <hyperlink ref="AL104" location="Template!A1" tooltip="The &quot;green&quot;  - all information was entered,  &quot;yellow&quot; - some assumptions made for the calculation, &quot;red&quot; - it is impossible to calculate, for example,  you entered a wrong data" display="Template!A1" xr:uid="{F16F51DF-A46F-488C-8849-025B45C6E9DA}"/>
    <hyperlink ref="AL106" location="Template!A1" tooltip="The &quot;green&quot;  - all information was entered,  &quot;yellow&quot; - some assumptions made for the calculation, &quot;red&quot; - it is impossible to calculate, for example,  you entered a wrong data" display="Template!A1" xr:uid="{777CA43D-E55F-464F-B0BF-0C258A2B2FE5}"/>
    <hyperlink ref="AL108" location="Template!A1" tooltip="The &quot;green&quot;  - all information was entered,  &quot;yellow&quot; - some assumptions made for the calculation, &quot;red&quot; - it is impossible to calculate, for example,  you entered a wrong data" display="Template!A1" xr:uid="{D70B4DBC-39F4-4328-8947-7D3626BB945C}"/>
    <hyperlink ref="AM12" location="Template!A1" tooltip="The &quot;green&quot;  - all information was entered,  &quot;yellow&quot; - some assumptions made for the calculation, &quot;red&quot; - it is impossible to calculate, for example,  you entered a wrong data" display="Template!A1" xr:uid="{84C379A8-9225-4E1D-A6BA-71E0EB68A2CA}"/>
    <hyperlink ref="AM14" location="Template!A1" tooltip="The &quot;green&quot;  - all information was entered,  &quot;yellow&quot; - some assumptions made for the calculation, &quot;red&quot; - it is impossible to calculate, for example,  you entered a wrong data" display="Template!A1" xr:uid="{3FC5DEDA-CCDF-4D51-9A46-128A158514A9}"/>
    <hyperlink ref="AM16" location="Template!A1" tooltip="The &quot;green&quot;  - all information was entered,  &quot;yellow&quot; - some assumptions made for the calculation, &quot;red&quot; - it is impossible to calculate, for example,  you entered a wrong data" display="Template!A1" xr:uid="{D0DAA4CD-1ACB-498B-A958-792256E3C923}"/>
    <hyperlink ref="AM18" location="Template!A1" tooltip="The &quot;green&quot;  - all information was entered,  &quot;yellow&quot; - some assumptions made for the calculation, &quot;red&quot; - it is impossible to calculate, for example,  you entered a wrong data" display="Template!A1" xr:uid="{58BE529A-50E6-439E-885E-A4A12C0386D8}"/>
    <hyperlink ref="AM20" location="Template!A1" tooltip="The &quot;green&quot;  - all information was entered,  &quot;yellow&quot; - some assumptions made for the calculation, &quot;red&quot; - it is impossible to calculate, for example,  you entered a wrong data" display="Template!A1" xr:uid="{8792CE26-2936-4236-AAD8-452D985D472F}"/>
    <hyperlink ref="AM22" location="Template!A1" tooltip="The &quot;green&quot;  - all information was entered,  &quot;yellow&quot; - some assumptions made for the calculation, &quot;red&quot; - it is impossible to calculate, for example,  you entered a wrong data" display="Template!A1" xr:uid="{B03925EB-280F-40A6-96C5-4F44A7612877}"/>
    <hyperlink ref="AM24" location="Template!A1" tooltip="The &quot;green&quot;  - all information was entered,  &quot;yellow&quot; - some assumptions made for the calculation, &quot;red&quot; - it is impossible to calculate, for example,  you entered a wrong data" display="Template!A1" xr:uid="{D3D66D52-0379-4066-A374-5ADCEE5BC28A}"/>
    <hyperlink ref="AM26" location="Template!A1" tooltip="The &quot;green&quot;  - all information was entered,  &quot;yellow&quot; - some assumptions made for the calculation, &quot;red&quot; - it is impossible to calculate, for example,  you entered a wrong data" display="Template!A1" xr:uid="{44E6D09F-7521-4300-B8C8-53543B8102CE}"/>
    <hyperlink ref="AM28" location="Template!A1" tooltip="The &quot;green&quot;  - all information was entered,  &quot;yellow&quot; - some assumptions made for the calculation, &quot;red&quot; - it is impossible to calculate, for example,  you entered a wrong data" display="Template!A1" xr:uid="{8CDA65C9-2636-4BBA-BA55-D709E3974870}"/>
    <hyperlink ref="AM30" location="Template!A1" tooltip="The &quot;green&quot;  - all information was entered,  &quot;yellow&quot; - some assumptions made for the calculation, &quot;red&quot; - it is impossible to calculate, for example,  you entered a wrong data" display="Template!A1" xr:uid="{04A2EC2B-943E-4C82-AB56-11883ED440AE}"/>
    <hyperlink ref="AM32" location="Template!A1" tooltip="The &quot;green&quot;  - all information was entered,  &quot;yellow&quot; - some assumptions made for the calculation, &quot;red&quot; - it is impossible to calculate, for example,  you entered a wrong data" display="Template!A1" xr:uid="{0D6A93F0-FB45-4228-A67D-3518E870DC11}"/>
    <hyperlink ref="AM34" location="Template!A1" tooltip="The &quot;green&quot;  - all information was entered,  &quot;yellow&quot; - some assumptions made for the calculation, &quot;red&quot; - it is impossible to calculate, for example,  you entered a wrong data" display="Template!A1" xr:uid="{B5226AFA-6F6A-4F3C-9AB0-B97E7F162C44}"/>
    <hyperlink ref="AM36" location="Template!A1" tooltip="The &quot;green&quot;  - all information was entered,  &quot;yellow&quot; - some assumptions made for the calculation, &quot;red&quot; - it is impossible to calculate, for example,  you entered a wrong data" display="Template!A1" xr:uid="{370EB516-8025-4B5D-A0B1-90741C4680D1}"/>
    <hyperlink ref="AM38" location="Template!A1" tooltip="The &quot;green&quot;  - all information was entered,  &quot;yellow&quot; - some assumptions made for the calculation, &quot;red&quot; - it is impossible to calculate, for example,  you entered a wrong data" display="Template!A1" xr:uid="{E5A42E95-2479-4866-AC5C-1A5C7F29AC81}"/>
    <hyperlink ref="AM40" location="Template!A1" tooltip="The &quot;green&quot;  - all information was entered,  &quot;yellow&quot; - some assumptions made for the calculation, &quot;red&quot; - it is impossible to calculate, for example,  you entered a wrong data" display="Template!A1" xr:uid="{8C2113BD-F073-487C-9D53-26EEBEACE52E}"/>
    <hyperlink ref="AM42" location="Template!A1" tooltip="The &quot;green&quot;  - all information was entered,  &quot;yellow&quot; - some assumptions made for the calculation, &quot;red&quot; - it is impossible to calculate, for example,  you entered a wrong data" display="Template!A1" xr:uid="{4F753355-4447-429D-840F-81B4E820CED5}"/>
    <hyperlink ref="AM44" location="Template!A1" tooltip="The &quot;green&quot;  - all information was entered,  &quot;yellow&quot; - some assumptions made for the calculation, &quot;red&quot; - it is impossible to calculate, for example,  you entered a wrong data" display="Template!A1" xr:uid="{78D7F793-C007-4B80-BF7A-0DBC84C78347}"/>
    <hyperlink ref="AM46" location="Template!A1" tooltip="The &quot;green&quot;  - all information was entered,  &quot;yellow&quot; - some assumptions made for the calculation, &quot;red&quot; - it is impossible to calculate, for example,  you entered a wrong data" display="Template!A1" xr:uid="{EDF2C844-6B0E-40D2-A99F-B2540F0AA12B}"/>
    <hyperlink ref="AM48" location="Template!A1" tooltip="The &quot;green&quot;  - all information was entered,  &quot;yellow&quot; - some assumptions made for the calculation, &quot;red&quot; - it is impossible to calculate, for example,  you entered a wrong data" display="Template!A1" xr:uid="{FCCFF4C2-0A06-4764-8522-1F48426FB2BD}"/>
    <hyperlink ref="AM50" location="Template!A1" tooltip="The &quot;green&quot;  - all information was entered,  &quot;yellow&quot; - some assumptions made for the calculation, &quot;red&quot; - it is impossible to calculate, for example,  you entered a wrong data" display="Template!A1" xr:uid="{BAA41048-38B2-4FB8-B067-62290C9B81C0}"/>
    <hyperlink ref="AM52" location="Template!A1" tooltip="The &quot;green&quot;  - all information was entered,  &quot;yellow&quot; - some assumptions made for the calculation, &quot;red&quot; - it is impossible to calculate, for example,  you entered a wrong data" display="Template!A1" xr:uid="{DD1CD3EF-8276-41FF-8DC2-022F2FA0E973}"/>
    <hyperlink ref="AM54" location="Template!A1" tooltip="The &quot;green&quot;  - all information was entered,  &quot;yellow&quot; - some assumptions made for the calculation, &quot;red&quot; - it is impossible to calculate, for example,  you entered a wrong data" display="Template!A1" xr:uid="{1F91E72D-5015-446A-AE2F-375E3A95CC30}"/>
    <hyperlink ref="AM56" location="Template!A1" tooltip="The &quot;green&quot;  - all information was entered,  &quot;yellow&quot; - some assumptions made for the calculation, &quot;red&quot; - it is impossible to calculate, for example,  you entered a wrong data" display="Template!A1" xr:uid="{542241BB-1FDC-47F7-B379-91B9CE166268}"/>
    <hyperlink ref="AM58" location="Template!A1" tooltip="The &quot;green&quot;  - all information was entered,  &quot;yellow&quot; - some assumptions made for the calculation, &quot;red&quot; - it is impossible to calculate, for example,  you entered a wrong data" display="Template!A1" xr:uid="{D321851C-19BA-419F-8950-D963BD3A12E1}"/>
    <hyperlink ref="AM60" location="Template!A1" tooltip="The &quot;green&quot;  - all information was entered,  &quot;yellow&quot; - some assumptions made for the calculation, &quot;red&quot; - it is impossible to calculate, for example,  you entered a wrong data" display="Template!A1" xr:uid="{9B42F5C0-D669-45AC-8D67-FDFDF7CC9257}"/>
    <hyperlink ref="AM62" location="Template!A1" tooltip="The &quot;green&quot;  - all information was entered,  &quot;yellow&quot; - some assumptions made for the calculation, &quot;red&quot; - it is impossible to calculate, for example,  you entered a wrong data" display="Template!A1" xr:uid="{EC0F4A91-F058-43D1-A549-A4CBA137761C}"/>
    <hyperlink ref="AM64" location="Template!A1" tooltip="The &quot;green&quot;  - all information was entered,  &quot;yellow&quot; - some assumptions made for the calculation, &quot;red&quot; - it is impossible to calculate, for example,  you entered a wrong data" display="Template!A1" xr:uid="{A906F1A6-E313-4DDB-A8FF-2B67867195E8}"/>
    <hyperlink ref="AM66" location="Template!A1" tooltip="The &quot;green&quot;  - all information was entered,  &quot;yellow&quot; - some assumptions made for the calculation, &quot;red&quot; - it is impossible to calculate, for example,  you entered a wrong data" display="Template!A1" xr:uid="{3E5620D5-D2D9-4DB5-A6A9-C6E5235907C1}"/>
    <hyperlink ref="AM68" location="Template!A1" tooltip="The &quot;green&quot;  - all information was entered,  &quot;yellow&quot; - some assumptions made for the calculation, &quot;red&quot; - it is impossible to calculate, for example,  you entered a wrong data" display="Template!A1" xr:uid="{24D9B592-FF86-4C48-9355-C67F69D0B425}"/>
    <hyperlink ref="AM70" location="Template!A1" tooltip="The &quot;green&quot;  - all information was entered,  &quot;yellow&quot; - some assumptions made for the calculation, &quot;red&quot; - it is impossible to calculate, for example,  you entered a wrong data" display="Template!A1" xr:uid="{2A63E53C-97BF-4D11-96C2-F6E9A5E50F0E}"/>
    <hyperlink ref="AM72" location="Template!A1" tooltip="The &quot;green&quot;  - all information was entered,  &quot;yellow&quot; - some assumptions made for the calculation, &quot;red&quot; - it is impossible to calculate, for example,  you entered a wrong data" display="Template!A1" xr:uid="{515EFA13-6937-416F-93B3-9A3FB8AEF5CE}"/>
    <hyperlink ref="AM74" location="Template!A1" tooltip="The &quot;green&quot;  - all information was entered,  &quot;yellow&quot; - some assumptions made for the calculation, &quot;red&quot; - it is impossible to calculate, for example,  you entered a wrong data" display="Template!A1" xr:uid="{7D5F9388-2C8A-490A-AAF3-8811400C0F87}"/>
    <hyperlink ref="AM76" location="Template!A1" tooltip="The &quot;green&quot;  - all information was entered,  &quot;yellow&quot; - some assumptions made for the calculation, &quot;red&quot; - it is impossible to calculate, for example,  you entered a wrong data" display="Template!A1" xr:uid="{9C9E03A3-AA6C-43F0-A575-B074A7DFECDE}"/>
    <hyperlink ref="AM78" location="Template!A1" tooltip="The &quot;green&quot;  - all information was entered,  &quot;yellow&quot; - some assumptions made for the calculation, &quot;red&quot; - it is impossible to calculate, for example,  you entered a wrong data" display="Template!A1" xr:uid="{C841EA09-E4AA-4543-B55E-EA4FF6BCC373}"/>
    <hyperlink ref="AM80" location="Template!A1" tooltip="The &quot;green&quot;  - all information was entered,  &quot;yellow&quot; - some assumptions made for the calculation, &quot;red&quot; - it is impossible to calculate, for example,  you entered a wrong data" display="Template!A1" xr:uid="{42B9D1E7-C00F-4C6E-B9E3-CEA863A63BC2}"/>
    <hyperlink ref="AM82" location="Template!A1" tooltip="The &quot;green&quot;  - all information was entered,  &quot;yellow&quot; - some assumptions made for the calculation, &quot;red&quot; - it is impossible to calculate, for example,  you entered a wrong data" display="Template!A1" xr:uid="{B088FB04-CFED-43F1-B638-E5AC4B1DA806}"/>
    <hyperlink ref="AM84" location="Template!A1" tooltip="The &quot;green&quot;  - all information was entered,  &quot;yellow&quot; - some assumptions made for the calculation, &quot;red&quot; - it is impossible to calculate, for example,  you entered a wrong data" display="Template!A1" xr:uid="{A5CAAD39-B627-4452-98B1-CA9A9DBE6BD1}"/>
    <hyperlink ref="AM86" location="Template!A1" tooltip="The &quot;green&quot;  - all information was entered,  &quot;yellow&quot; - some assumptions made for the calculation, &quot;red&quot; - it is impossible to calculate, for example,  you entered a wrong data" display="Template!A1" xr:uid="{097CFDF2-9793-4E8B-8049-C16DD071C35E}"/>
    <hyperlink ref="AM88" location="Template!A1" tooltip="The &quot;green&quot;  - all information was entered,  &quot;yellow&quot; - some assumptions made for the calculation, &quot;red&quot; - it is impossible to calculate, for example,  you entered a wrong data" display="Template!A1" xr:uid="{593EF27D-C767-4C7D-AEC4-B11D029906E8}"/>
    <hyperlink ref="AM90" location="Template!A1" tooltip="The &quot;green&quot;  - all information was entered,  &quot;yellow&quot; - some assumptions made for the calculation, &quot;red&quot; - it is impossible to calculate, for example,  you entered a wrong data" display="Template!A1" xr:uid="{ADF1FCCF-A8D2-4A93-B7DC-C50C87984562}"/>
    <hyperlink ref="AM92" location="Template!A1" tooltip="The &quot;green&quot;  - all information was entered,  &quot;yellow&quot; - some assumptions made for the calculation, &quot;red&quot; - it is impossible to calculate, for example,  you entered a wrong data" display="Template!A1" xr:uid="{EF844DBD-510D-4CB3-8A6E-C1657FA5D547}"/>
    <hyperlink ref="AM94" location="Template!A1" tooltip="The &quot;green&quot;  - all information was entered,  &quot;yellow&quot; - some assumptions made for the calculation, &quot;red&quot; - it is impossible to calculate, for example,  you entered a wrong data" display="Template!A1" xr:uid="{541CA638-FD88-400C-A468-564F59BBE9EF}"/>
    <hyperlink ref="AM96" location="Template!A1" tooltip="The &quot;green&quot;  - all information was entered,  &quot;yellow&quot; - some assumptions made for the calculation, &quot;red&quot; - it is impossible to calculate, for example,  you entered a wrong data" display="Template!A1" xr:uid="{85606933-50FB-4320-93AD-E592534430C0}"/>
    <hyperlink ref="AM98" location="Template!A1" tooltip="The &quot;green&quot;  - all information was entered,  &quot;yellow&quot; - some assumptions made for the calculation, &quot;red&quot; - it is impossible to calculate, for example,  you entered a wrong data" display="Template!A1" xr:uid="{3FA46B93-09BD-476B-A895-C9B184A2702B}"/>
    <hyperlink ref="AM100" location="Template!A1" tooltip="The &quot;green&quot;  - all information was entered,  &quot;yellow&quot; - some assumptions made for the calculation, &quot;red&quot; - it is impossible to calculate, for example,  you entered a wrong data" display="Template!A1" xr:uid="{D0D118A0-8346-4708-9F09-ED02E6268BE7}"/>
    <hyperlink ref="AM102" location="Template!A1" tooltip="The &quot;green&quot;  - all information was entered,  &quot;yellow&quot; - some assumptions made for the calculation, &quot;red&quot; - it is impossible to calculate, for example,  you entered a wrong data" display="Template!A1" xr:uid="{6EA0C030-E50B-4C65-B342-8869F8C4230F}"/>
    <hyperlink ref="AM104" location="Template!A1" tooltip="The &quot;green&quot;  - all information was entered,  &quot;yellow&quot; - some assumptions made for the calculation, &quot;red&quot; - it is impossible to calculate, for example,  you entered a wrong data" display="Template!A1" xr:uid="{B1C1FBE9-3AF8-4471-AF4F-3A30EB5D2E4B}"/>
    <hyperlink ref="AM106" location="Template!A1" tooltip="The &quot;green&quot;  - all information was entered,  &quot;yellow&quot; - some assumptions made for the calculation, &quot;red&quot; - it is impossible to calculate, for example,  you entered a wrong data" display="Template!A1" xr:uid="{C45736CC-DE5A-41E3-AA55-7160C9F29865}"/>
    <hyperlink ref="AM108" location="Template!A1" tooltip="The &quot;green&quot;  - all information was entered,  &quot;yellow&quot; - some assumptions made for the calculation, &quot;red&quot; - it is impossible to calculate, for example,  you entered a wrong data" display="Template!A1" xr:uid="{08CCDD0C-0B38-4DC0-8814-53BD589800DD}"/>
    <hyperlink ref="E4:I4" location="Template!A1" tooltip="This section is used by methodology of connecting schools to broadband transport backbones (Middle-Mile)" display="Geographical Location                                            (this section is used by methodology of connecting schools to broadband transport backbones (Middle-Mile))" xr:uid="{484D267E-AD5B-48F4-907C-DDD66641DC6D}"/>
    <hyperlink ref="G5:G8" location="Template!A1" tooltip="Leave this field blank if there is no cellular coverage" display="Template!A1" xr:uid="{1494C2A3-3761-430F-B486-94748BF78DA1}"/>
    <hyperlink ref="H5:H8" location="Template!A1" tooltip="Leave this field blank if there is no electricity in school" display="Template!A1" xr:uid="{706F02F2-93A7-4B2F-AC3D-BC40D17823A2}"/>
  </hyperlink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Vadim</dc:creator>
  <cp:lastModifiedBy>Vadim Kaptur</cp:lastModifiedBy>
  <dcterms:created xsi:type="dcterms:W3CDTF">2015-06-05T18:19:34Z</dcterms:created>
  <dcterms:modified xsi:type="dcterms:W3CDTF">2020-10-15T17:28:36Z</dcterms:modified>
</cp:coreProperties>
</file>