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hdfax\"/>
    </mc:Choice>
  </mc:AlternateContent>
  <bookViews>
    <workbookView xWindow="0" yWindow="0" windowWidth="15360" windowHeight="9060" firstSheet="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city_" sheetId="6" r:id="rId6"/>
    <sheet name="Sheet6" sheetId="7" r:id="rId7"/>
    <sheet name="Sheet7" sheetId="8" r:id="rId8"/>
    <sheet name="Sheet9" sheetId="10" r:id="rId9"/>
    <sheet name="Sheet10" sheetId="11" r:id="rId10"/>
    <sheet name="Sheet11" sheetId="12" r:id="rId11"/>
    <sheet name="Sheet8" sheetId="13" r:id="rId12"/>
    <sheet name="Sheet12" sheetId="14" r:id="rId13"/>
  </sheets>
  <definedNames>
    <definedName name="_xlnm._FilterDatabase" localSheetId="3" hidden="1">Sheet4!$G$27:$I$48</definedName>
    <definedName name="_xlnm._FilterDatabase" localSheetId="8" hidden="1">Sheet9!$A$1:$D$1497</definedName>
    <definedName name="temp" localSheetId="8">Sheet9!$A$2:$D$1497</definedName>
  </definedNames>
  <calcPr calcId="162913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7" l="1"/>
  <c r="K119" i="7"/>
  <c r="I119" i="7"/>
  <c r="G119" i="7"/>
  <c r="L117" i="7"/>
  <c r="J117" i="7"/>
  <c r="H117" i="7"/>
  <c r="F114" i="7"/>
  <c r="F115" i="7"/>
  <c r="F116" i="7"/>
  <c r="F117" i="7"/>
  <c r="F118" i="7"/>
  <c r="D117" i="7"/>
  <c r="K69" i="7"/>
  <c r="I69" i="7"/>
  <c r="G69" i="7"/>
  <c r="E69" i="7"/>
  <c r="N53" i="2" l="1"/>
  <c r="N54" i="2"/>
  <c r="N55" i="2"/>
  <c r="N56" i="2"/>
  <c r="N52" i="2"/>
  <c r="J15" i="7" l="1"/>
  <c r="J16" i="7"/>
  <c r="J17" i="7"/>
  <c r="E15" i="7"/>
  <c r="E16" i="7"/>
  <c r="E17" i="7"/>
  <c r="J18" i="7"/>
  <c r="E18" i="7"/>
  <c r="I16" i="7"/>
  <c r="I17" i="7"/>
  <c r="I18" i="7"/>
  <c r="I15" i="7"/>
  <c r="J28" i="4" l="1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7" i="4"/>
  <c r="I35" i="4"/>
  <c r="I43" i="4"/>
  <c r="I28" i="4"/>
  <c r="I36" i="4"/>
  <c r="I44" i="4"/>
  <c r="I48" i="4"/>
  <c r="I29" i="4"/>
  <c r="I37" i="4"/>
  <c r="I45" i="4"/>
  <c r="I30" i="4"/>
  <c r="I38" i="4"/>
  <c r="I46" i="4"/>
  <c r="I31" i="4"/>
  <c r="I39" i="4"/>
  <c r="I47" i="4"/>
  <c r="I32" i="4"/>
  <c r="I40" i="4"/>
  <c r="I33" i="4"/>
  <c r="I41" i="4"/>
  <c r="I34" i="4"/>
  <c r="I42" i="4"/>
  <c r="I2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F80" i="13"/>
  <c r="E80" i="13"/>
  <c r="F18" i="13"/>
  <c r="F52" i="2" l="1"/>
  <c r="G52" i="2"/>
  <c r="H52" i="2"/>
  <c r="E52" i="2"/>
  <c r="AE3" i="12" l="1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J3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" i="12"/>
  <c r="G5" i="12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" i="12"/>
  <c r="D3" i="12" s="1"/>
  <c r="G22" i="12" l="1"/>
  <c r="D16" i="12"/>
  <c r="D4" i="12"/>
  <c r="G18" i="12"/>
  <c r="J16" i="12"/>
  <c r="J12" i="12"/>
  <c r="D22" i="12"/>
  <c r="D14" i="12"/>
  <c r="D6" i="12"/>
  <c r="G24" i="12"/>
  <c r="G20" i="12"/>
  <c r="G16" i="12"/>
  <c r="G12" i="12"/>
  <c r="G8" i="12"/>
  <c r="G4" i="12"/>
  <c r="J22" i="12"/>
  <c r="J18" i="12"/>
  <c r="J14" i="12"/>
  <c r="J10" i="12"/>
  <c r="J6" i="12"/>
  <c r="D20" i="12"/>
  <c r="D12" i="12"/>
  <c r="D8" i="12"/>
  <c r="G14" i="12"/>
  <c r="G10" i="12"/>
  <c r="G6" i="12"/>
  <c r="J24" i="12"/>
  <c r="J8" i="12"/>
  <c r="D18" i="12"/>
  <c r="D10" i="12"/>
  <c r="D2" i="12"/>
  <c r="D21" i="12"/>
  <c r="D17" i="12"/>
  <c r="D13" i="12"/>
  <c r="D9" i="12"/>
  <c r="D5" i="12"/>
  <c r="G23" i="12"/>
  <c r="G19" i="12"/>
  <c r="G15" i="12"/>
  <c r="G11" i="12"/>
  <c r="G7" i="12"/>
  <c r="G3" i="12"/>
  <c r="J2" i="12"/>
  <c r="J21" i="12"/>
  <c r="J17" i="12"/>
  <c r="J13" i="12"/>
  <c r="J9" i="12"/>
  <c r="J5" i="12"/>
  <c r="D24" i="12"/>
  <c r="J20" i="12"/>
  <c r="J4" i="12"/>
  <c r="D23" i="12"/>
  <c r="D19" i="12"/>
  <c r="D15" i="12"/>
  <c r="D11" i="12"/>
  <c r="D7" i="12"/>
  <c r="G2" i="12"/>
  <c r="G21" i="12"/>
  <c r="G17" i="12"/>
  <c r="G13" i="12"/>
  <c r="G9" i="12"/>
  <c r="J23" i="12"/>
  <c r="J19" i="12"/>
  <c r="J15" i="12"/>
  <c r="J11" i="12"/>
  <c r="J7" i="12"/>
  <c r="L114" i="7"/>
  <c r="L115" i="7"/>
  <c r="L116" i="7"/>
  <c r="L118" i="7"/>
  <c r="L113" i="7"/>
  <c r="J114" i="7"/>
  <c r="J115" i="7"/>
  <c r="J116" i="7"/>
  <c r="J118" i="7"/>
  <c r="J113" i="7"/>
  <c r="H114" i="7"/>
  <c r="H115" i="7"/>
  <c r="H116" i="7"/>
  <c r="H118" i="7"/>
  <c r="H113" i="7"/>
  <c r="F113" i="7"/>
  <c r="D114" i="7"/>
  <c r="D116" i="7"/>
  <c r="D118" i="7"/>
  <c r="D113" i="7"/>
  <c r="D115" i="7"/>
  <c r="L106" i="7" l="1"/>
  <c r="L107" i="7"/>
  <c r="L108" i="7"/>
  <c r="L109" i="7"/>
  <c r="L110" i="7"/>
  <c r="L111" i="7"/>
  <c r="L105" i="7"/>
  <c r="J106" i="7"/>
  <c r="J107" i="7"/>
  <c r="J108" i="7"/>
  <c r="J109" i="7"/>
  <c r="J110" i="7"/>
  <c r="J111" i="7"/>
  <c r="J105" i="7"/>
  <c r="H106" i="7"/>
  <c r="H107" i="7"/>
  <c r="H108" i="7"/>
  <c r="H109" i="7"/>
  <c r="H110" i="7"/>
  <c r="H111" i="7"/>
  <c r="H105" i="7"/>
  <c r="F106" i="7"/>
  <c r="F107" i="7"/>
  <c r="F108" i="7"/>
  <c r="F109" i="7"/>
  <c r="F110" i="7"/>
  <c r="F111" i="7"/>
  <c r="F105" i="7"/>
  <c r="D106" i="7"/>
  <c r="D107" i="7"/>
  <c r="D108" i="7"/>
  <c r="D109" i="7"/>
  <c r="D110" i="7"/>
  <c r="D111" i="7"/>
  <c r="D105" i="7"/>
  <c r="L103" i="7"/>
  <c r="L104" i="7" s="1"/>
  <c r="J103" i="7"/>
  <c r="J104" i="7" s="1"/>
  <c r="H103" i="7"/>
  <c r="H104" i="7" s="1"/>
  <c r="F103" i="7"/>
  <c r="F104" i="7" s="1"/>
  <c r="L99" i="7"/>
  <c r="L100" i="7"/>
  <c r="L101" i="7"/>
  <c r="L102" i="7"/>
  <c r="L98" i="7"/>
  <c r="J99" i="7"/>
  <c r="J100" i="7"/>
  <c r="J101" i="7"/>
  <c r="J102" i="7"/>
  <c r="J98" i="7"/>
  <c r="H99" i="7"/>
  <c r="H100" i="7"/>
  <c r="H101" i="7"/>
  <c r="H102" i="7"/>
  <c r="H98" i="7"/>
  <c r="F99" i="7"/>
  <c r="F100" i="7"/>
  <c r="F101" i="7"/>
  <c r="F102" i="7"/>
  <c r="F98" i="7"/>
  <c r="E57" i="7"/>
  <c r="E58" i="7"/>
  <c r="E59" i="7"/>
  <c r="E60" i="7"/>
  <c r="E61" i="7"/>
  <c r="E62" i="7"/>
  <c r="E56" i="7"/>
  <c r="K25" i="7"/>
  <c r="K22" i="7"/>
  <c r="K26" i="7"/>
  <c r="K21" i="7"/>
  <c r="K23" i="7"/>
  <c r="K28" i="7"/>
  <c r="K29" i="7"/>
  <c r="K30" i="7"/>
  <c r="K35" i="7"/>
  <c r="K34" i="7"/>
  <c r="K37" i="7"/>
  <c r="K36" i="7"/>
  <c r="K32" i="7"/>
  <c r="K33" i="7"/>
  <c r="K38" i="7"/>
  <c r="K41" i="7"/>
  <c r="K42" i="7"/>
  <c r="K44" i="7"/>
  <c r="K45" i="7"/>
  <c r="K43" i="7"/>
  <c r="K24" i="7"/>
  <c r="I25" i="7"/>
  <c r="I22" i="7"/>
  <c r="I26" i="7"/>
  <c r="I21" i="7"/>
  <c r="I23" i="7"/>
  <c r="I28" i="7"/>
  <c r="I29" i="7"/>
  <c r="I30" i="7"/>
  <c r="I35" i="7"/>
  <c r="I34" i="7"/>
  <c r="I37" i="7"/>
  <c r="I36" i="7"/>
  <c r="I32" i="7"/>
  <c r="I33" i="7"/>
  <c r="I38" i="7"/>
  <c r="I41" i="7"/>
  <c r="I42" i="7"/>
  <c r="I44" i="7"/>
  <c r="I45" i="7"/>
  <c r="I43" i="7"/>
  <c r="I24" i="7"/>
  <c r="G25" i="7"/>
  <c r="G22" i="7"/>
  <c r="G26" i="7"/>
  <c r="G21" i="7"/>
  <c r="G23" i="7"/>
  <c r="G28" i="7"/>
  <c r="G29" i="7"/>
  <c r="G30" i="7"/>
  <c r="G35" i="7"/>
  <c r="G34" i="7"/>
  <c r="G37" i="7"/>
  <c r="G36" i="7"/>
  <c r="G32" i="7"/>
  <c r="G33" i="7"/>
  <c r="G38" i="7"/>
  <c r="G41" i="7"/>
  <c r="G42" i="7"/>
  <c r="G44" i="7"/>
  <c r="G45" i="7"/>
  <c r="G43" i="7"/>
  <c r="G24" i="7"/>
  <c r="E42" i="7"/>
  <c r="E44" i="7"/>
  <c r="E45" i="7"/>
  <c r="E43" i="7"/>
  <c r="E41" i="7"/>
  <c r="D16" i="7"/>
  <c r="D17" i="7"/>
  <c r="D18" i="7"/>
  <c r="D15" i="7"/>
  <c r="D4" i="7"/>
  <c r="D5" i="7"/>
  <c r="D6" i="7"/>
  <c r="D3" i="7"/>
  <c r="D10" i="7"/>
  <c r="D11" i="7"/>
  <c r="D12" i="7"/>
  <c r="D9" i="7"/>
  <c r="E166" i="2" l="1"/>
  <c r="N84" i="5"/>
  <c r="N85" i="5"/>
  <c r="N86" i="5"/>
  <c r="N87" i="5"/>
  <c r="N88" i="5"/>
  <c r="N83" i="5"/>
  <c r="N78" i="5"/>
  <c r="N79" i="5"/>
  <c r="N80" i="5"/>
  <c r="N81" i="5"/>
  <c r="N82" i="5"/>
  <c r="N77" i="5"/>
  <c r="F201" i="2"/>
  <c r="F200" i="2"/>
  <c r="E28" i="5"/>
  <c r="E29" i="5"/>
  <c r="F30" i="5"/>
  <c r="F31" i="5" s="1"/>
  <c r="F179" i="2"/>
  <c r="F178" i="2"/>
  <c r="F177" i="2"/>
  <c r="F176" i="2"/>
  <c r="F175" i="2"/>
  <c r="F174" i="2"/>
  <c r="G20" i="5"/>
  <c r="G21" i="5"/>
  <c r="G22" i="5"/>
  <c r="G23" i="5"/>
  <c r="G24" i="5"/>
  <c r="G19" i="5"/>
  <c r="F123" i="2"/>
  <c r="F122" i="2"/>
  <c r="G14" i="5"/>
  <c r="G13" i="5"/>
  <c r="F101" i="2"/>
  <c r="F100" i="2"/>
  <c r="F99" i="2"/>
  <c r="F98" i="2"/>
  <c r="F97" i="2"/>
  <c r="F96" i="2"/>
  <c r="G3" i="5"/>
  <c r="G4" i="5"/>
  <c r="G5" i="5"/>
  <c r="G6" i="5"/>
  <c r="G7" i="5"/>
  <c r="G2" i="5"/>
  <c r="F166" i="2" l="1"/>
  <c r="F167" i="2" s="1"/>
  <c r="F162" i="2"/>
  <c r="F163" i="2" s="1"/>
  <c r="F158" i="2"/>
  <c r="F159" i="2" s="1"/>
  <c r="L206" i="3"/>
  <c r="L207" i="3" s="1"/>
  <c r="L202" i="3"/>
  <c r="L203" i="3" s="1"/>
  <c r="L197" i="3"/>
  <c r="L196" i="3"/>
  <c r="F88" i="2"/>
  <c r="F89" i="2" s="1"/>
  <c r="F67" i="2"/>
  <c r="F68" i="2" s="1"/>
  <c r="D140" i="2"/>
  <c r="D149" i="2"/>
  <c r="D148" i="2"/>
  <c r="D147" i="2"/>
  <c r="D146" i="2"/>
  <c r="D145" i="2"/>
  <c r="D144" i="2"/>
  <c r="D143" i="2"/>
  <c r="D142" i="2"/>
  <c r="D141" i="2"/>
  <c r="F140" i="2"/>
  <c r="G141" i="2" s="1"/>
  <c r="G147" i="2" l="1"/>
  <c r="G140" i="2"/>
  <c r="G142" i="2"/>
  <c r="G149" i="2"/>
  <c r="G145" i="2"/>
  <c r="G148" i="2"/>
  <c r="G144" i="2"/>
  <c r="G143" i="2"/>
  <c r="G150" i="2"/>
  <c r="G146" i="2"/>
  <c r="F85" i="2" l="1"/>
  <c r="F84" i="2"/>
  <c r="F79" i="2"/>
  <c r="F80" i="2" s="1"/>
  <c r="F63" i="2"/>
  <c r="F64" i="2" s="1"/>
  <c r="F59" i="2"/>
  <c r="F60" i="2" s="1"/>
  <c r="F228" i="2" l="1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14" i="2"/>
  <c r="F207" i="2"/>
  <c r="F208" i="2" s="1"/>
  <c r="F206" i="2"/>
  <c r="F205" i="2"/>
  <c r="F190" i="2"/>
  <c r="F191" i="2"/>
  <c r="F192" i="2"/>
  <c r="F193" i="2"/>
  <c r="F194" i="2"/>
  <c r="F189" i="2"/>
  <c r="F184" i="2"/>
  <c r="F185" i="2"/>
  <c r="F186" i="2"/>
  <c r="F187" i="2"/>
  <c r="F188" i="2"/>
  <c r="F183" i="2"/>
  <c r="F130" i="2"/>
  <c r="F129" i="2"/>
  <c r="F128" i="2"/>
  <c r="F127" i="2"/>
  <c r="F112" i="2"/>
  <c r="F113" i="2"/>
  <c r="F114" i="2"/>
  <c r="F115" i="2"/>
  <c r="F116" i="2"/>
  <c r="F111" i="2"/>
  <c r="F106" i="2"/>
  <c r="F107" i="2"/>
  <c r="F108" i="2"/>
  <c r="F109" i="2"/>
  <c r="F110" i="2"/>
  <c r="F105" i="2"/>
  <c r="L24" i="2" l="1"/>
  <c r="M24" i="2" s="1"/>
  <c r="M25" i="2" s="1"/>
  <c r="I24" i="2"/>
  <c r="F24" i="2"/>
  <c r="G24" i="2" s="1"/>
  <c r="G25" i="2" s="1"/>
  <c r="C24" i="2"/>
  <c r="D24" i="2" s="1"/>
  <c r="D25" i="2" s="1"/>
  <c r="I25" i="2"/>
  <c r="P27" i="3"/>
  <c r="P25" i="3"/>
  <c r="Q24" i="3"/>
  <c r="P24" i="3"/>
  <c r="P23" i="3"/>
  <c r="Q22" i="3"/>
  <c r="P22" i="3"/>
  <c r="P21" i="3"/>
  <c r="Q20" i="3"/>
  <c r="P20" i="3"/>
  <c r="P19" i="3"/>
  <c r="Q18" i="3"/>
  <c r="P18" i="3"/>
  <c r="P17" i="3"/>
  <c r="Q16" i="3"/>
  <c r="P16" i="3"/>
  <c r="P15" i="3"/>
  <c r="Q14" i="3"/>
  <c r="P14" i="3"/>
  <c r="P13" i="3"/>
  <c r="Q12" i="3"/>
  <c r="P12" i="3"/>
  <c r="P11" i="3"/>
  <c r="Q10" i="3"/>
  <c r="P10" i="3"/>
  <c r="P9" i="3"/>
  <c r="Q8" i="3"/>
  <c r="P8" i="3"/>
  <c r="P7" i="3"/>
  <c r="Q6" i="3"/>
  <c r="P6" i="3"/>
  <c r="P5" i="3"/>
  <c r="Q25" i="3" s="1"/>
  <c r="Q4" i="3"/>
  <c r="P4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E2" i="2" s="1"/>
  <c r="D2" i="1"/>
  <c r="B2" i="1"/>
  <c r="K3" i="2" l="1"/>
  <c r="J24" i="2"/>
  <c r="J25" i="2" s="1"/>
  <c r="H4" i="2"/>
  <c r="H3" i="2"/>
  <c r="H7" i="2"/>
  <c r="Q5" i="3"/>
  <c r="Q7" i="3"/>
  <c r="Q9" i="3"/>
  <c r="Q11" i="3"/>
  <c r="Q13" i="3"/>
  <c r="Q15" i="3"/>
  <c r="Q17" i="3"/>
  <c r="Q19" i="3"/>
  <c r="Q21" i="3"/>
  <c r="Q23" i="3"/>
  <c r="N3" i="2"/>
  <c r="N22" i="2"/>
  <c r="N18" i="2"/>
  <c r="N14" i="2"/>
  <c r="N10" i="2"/>
  <c r="N6" i="2"/>
  <c r="N21" i="2"/>
  <c r="N17" i="2"/>
  <c r="N13" i="2"/>
  <c r="N9" i="2"/>
  <c r="N5" i="2"/>
  <c r="N2" i="2"/>
  <c r="N20" i="2"/>
  <c r="N16" i="2"/>
  <c r="N12" i="2"/>
  <c r="N8" i="2"/>
  <c r="N4" i="2"/>
  <c r="N23" i="2"/>
  <c r="N19" i="2"/>
  <c r="N15" i="2"/>
  <c r="N11" i="2"/>
  <c r="N7" i="2"/>
  <c r="K22" i="2"/>
  <c r="K18" i="2"/>
  <c r="K14" i="2"/>
  <c r="K10" i="2"/>
  <c r="K6" i="2"/>
  <c r="K21" i="2"/>
  <c r="K17" i="2"/>
  <c r="K13" i="2"/>
  <c r="K9" i="2"/>
  <c r="K5" i="2"/>
  <c r="K2" i="2"/>
  <c r="K20" i="2"/>
  <c r="K16" i="2"/>
  <c r="K12" i="2"/>
  <c r="K8" i="2"/>
  <c r="K4" i="2"/>
  <c r="K23" i="2"/>
  <c r="K19" i="2"/>
  <c r="K15" i="2"/>
  <c r="K11" i="2"/>
  <c r="K7" i="2"/>
  <c r="H23" i="2"/>
  <c r="H19" i="2"/>
  <c r="H15" i="2"/>
  <c r="H11" i="2"/>
  <c r="H22" i="2"/>
  <c r="H18" i="2"/>
  <c r="H14" i="2"/>
  <c r="H10" i="2"/>
  <c r="H6" i="2"/>
  <c r="H21" i="2"/>
  <c r="H17" i="2"/>
  <c r="H13" i="2"/>
  <c r="H9" i="2"/>
  <c r="H5" i="2"/>
  <c r="H2" i="2"/>
  <c r="H20" i="2"/>
  <c r="H16" i="2"/>
  <c r="H12" i="2"/>
  <c r="H8" i="2"/>
  <c r="E3" i="2"/>
  <c r="E22" i="2"/>
  <c r="E18" i="2"/>
  <c r="E14" i="2"/>
  <c r="E10" i="2"/>
  <c r="E6" i="2"/>
  <c r="E21" i="2"/>
  <c r="E17" i="2"/>
  <c r="E13" i="2"/>
  <c r="E9" i="2"/>
  <c r="E5" i="2"/>
  <c r="E20" i="2"/>
  <c r="E16" i="2"/>
  <c r="E12" i="2"/>
  <c r="E8" i="2"/>
  <c r="E4" i="2"/>
  <c r="E23" i="2"/>
  <c r="E19" i="2"/>
  <c r="E15" i="2"/>
  <c r="E11" i="2"/>
  <c r="E7" i="2"/>
</calcChain>
</file>

<file path=xl/connections.xml><?xml version="1.0" encoding="utf-8"?>
<connections xmlns="http://schemas.openxmlformats.org/spreadsheetml/2006/main">
  <connection id="1" name="temp" type="6" refreshedVersion="6" background="1" saveData="1">
    <textPr codePage="65001" sourceFile="C:\Users\Lenovo\Downloads\temp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<sst xmlns="http://schemas.openxmlformats.org/spreadsheetml/2006/main" count="4828" uniqueCount="629">
  <si>
    <t>交易人数</t>
    <phoneticPr fontId="3" type="noConversion"/>
  </si>
  <si>
    <t>人均交易笔数</t>
    <phoneticPr fontId="3" type="noConversion"/>
  </si>
  <si>
    <t>两笔及以上交易的人数</t>
    <phoneticPr fontId="3" type="noConversion"/>
  </si>
  <si>
    <t>注册</t>
    <phoneticPr fontId="3" type="noConversion"/>
  </si>
  <si>
    <t>实名</t>
    <phoneticPr fontId="3" type="noConversion"/>
  </si>
  <si>
    <t>绑卡</t>
    <phoneticPr fontId="3" type="noConversion"/>
  </si>
  <si>
    <t>首次交易</t>
    <phoneticPr fontId="3" type="noConversion"/>
  </si>
  <si>
    <t>二次交易</t>
    <phoneticPr fontId="3" type="noConversion"/>
  </si>
  <si>
    <t>+-------------------+----------+</t>
  </si>
  <si>
    <t xml:space="preserve"> grp_reg2cert_days </t>
  </si>
  <si>
    <t xml:space="preserve"> count(*) </t>
  </si>
  <si>
    <t xml:space="preserve"> 01.[0,1)          </t>
  </si>
  <si>
    <t xml:space="preserve"> 02.[1,2)          </t>
  </si>
  <si>
    <t xml:space="preserve"> 03.[2,3)          </t>
  </si>
  <si>
    <t xml:space="preserve"> 04.[3,4)          </t>
  </si>
  <si>
    <t xml:space="preserve"> 05.[4,5)          </t>
  </si>
  <si>
    <t xml:space="preserve"> 06.[5,6)          </t>
  </si>
  <si>
    <t xml:space="preserve"> 07.[6,7)          </t>
  </si>
  <si>
    <t xml:space="preserve"> 08.[7,8)          </t>
  </si>
  <si>
    <t xml:space="preserve"> 09.[8,9)          </t>
  </si>
  <si>
    <t xml:space="preserve"> 10.[9,10)         </t>
  </si>
  <si>
    <t xml:space="preserve"> 11.[10,11)        </t>
  </si>
  <si>
    <t xml:space="preserve"> 12.[11,12)        </t>
  </si>
  <si>
    <t xml:space="preserve"> 13.[12,13)        </t>
  </si>
  <si>
    <t xml:space="preserve"> 14.[13,14)        </t>
  </si>
  <si>
    <t xml:space="preserve"> 15.[14,15)        </t>
  </si>
  <si>
    <t xml:space="preserve"> 16.[15,16)        </t>
  </si>
  <si>
    <t xml:space="preserve"> 17.[16,17)        </t>
  </si>
  <si>
    <t xml:space="preserve"> 18.[17,18)        </t>
  </si>
  <si>
    <t xml:space="preserve"> 19.[18,19)        </t>
  </si>
  <si>
    <t xml:space="preserve"> 20.[19,20)        </t>
  </si>
  <si>
    <t xml:space="preserve"> 21.[20,30)        </t>
  </si>
  <si>
    <t xml:space="preserve"> 22.&gt;30            </t>
  </si>
  <si>
    <t xml:space="preserve"> 23.NotCert        </t>
  </si>
  <si>
    <t>+--------------------+----------+</t>
  </si>
  <si>
    <t xml:space="preserve"> grp_cert2card_days </t>
  </si>
  <si>
    <t xml:space="preserve"> 01.[0,1)           </t>
  </si>
  <si>
    <t xml:space="preserve"> 02.[1,2)           </t>
  </si>
  <si>
    <t xml:space="preserve"> 03.[2,3)           </t>
  </si>
  <si>
    <t xml:space="preserve"> 04.[3,4)           </t>
  </si>
  <si>
    <t xml:space="preserve"> 05.[4,5)           </t>
  </si>
  <si>
    <t xml:space="preserve"> 06.[5,6)           </t>
  </si>
  <si>
    <t xml:space="preserve"> 07.[6,7)           </t>
  </si>
  <si>
    <t xml:space="preserve"> 08.[7,8)           </t>
  </si>
  <si>
    <t xml:space="preserve"> 09.[8,9)           </t>
  </si>
  <si>
    <t xml:space="preserve"> 10.[9,10)          </t>
  </si>
  <si>
    <t xml:space="preserve"> 11.[10,11)         </t>
  </si>
  <si>
    <t xml:space="preserve"> 12.[11,12)         </t>
  </si>
  <si>
    <t xml:space="preserve"> 13.[12,13)         </t>
  </si>
  <si>
    <t xml:space="preserve"> 14.[13,14)         </t>
  </si>
  <si>
    <t xml:space="preserve"> 15.[14,15)         </t>
  </si>
  <si>
    <t xml:space="preserve"> 16.[15,16)         </t>
  </si>
  <si>
    <t xml:space="preserve"> 17.[16,17)         </t>
  </si>
  <si>
    <t xml:space="preserve"> 18.[17,18)         </t>
  </si>
  <si>
    <t xml:space="preserve"> 19.[18,19)         </t>
  </si>
  <si>
    <t xml:space="preserve"> 20.[19,20)         </t>
  </si>
  <si>
    <t xml:space="preserve"> 21.[20,30)         </t>
  </si>
  <si>
    <t xml:space="preserve"> 22.&gt;30             </t>
  </si>
  <si>
    <t>+------------------------+----------+</t>
  </si>
  <si>
    <t xml:space="preserve"> grp_card2trans1st_days </t>
  </si>
  <si>
    <t xml:space="preserve"> 01.[0,1)               </t>
  </si>
  <si>
    <t xml:space="preserve"> 02.[1,2)               </t>
  </si>
  <si>
    <t xml:space="preserve"> 03.[2,3)               </t>
  </si>
  <si>
    <t xml:space="preserve"> 04.[3,4)               </t>
  </si>
  <si>
    <t xml:space="preserve"> 05.[4,5)               </t>
  </si>
  <si>
    <t xml:space="preserve"> 06.[5,6)               </t>
  </si>
  <si>
    <t xml:space="preserve"> 07.[6,7)               </t>
  </si>
  <si>
    <t xml:space="preserve"> 08.[7,8)               </t>
  </si>
  <si>
    <t xml:space="preserve"> 09.[8,9)               </t>
  </si>
  <si>
    <t xml:space="preserve"> 10.[9,10)              </t>
  </si>
  <si>
    <t xml:space="preserve"> 11.[10,11)             </t>
  </si>
  <si>
    <t xml:space="preserve"> 12.[11,12)             </t>
  </si>
  <si>
    <t xml:space="preserve"> 13.[12,13)             </t>
  </si>
  <si>
    <t xml:space="preserve"> 14.[13,14)             </t>
  </si>
  <si>
    <t xml:space="preserve"> 15.[14,15)             </t>
  </si>
  <si>
    <t xml:space="preserve"> 16.[15,16)             </t>
  </si>
  <si>
    <t xml:space="preserve"> 17.[16,17)             </t>
  </si>
  <si>
    <t xml:space="preserve"> 18.[17,18)             </t>
  </si>
  <si>
    <t xml:space="preserve"> 19.[18,19)             </t>
  </si>
  <si>
    <t xml:space="preserve"> 20.[19,20)             </t>
  </si>
  <si>
    <t xml:space="preserve"> 21.[20,30)             </t>
  </si>
  <si>
    <t xml:space="preserve"> 22.&gt;30                 </t>
  </si>
  <si>
    <t xml:space="preserve"> 24.Other               </t>
  </si>
  <si>
    <t>+----------------------+----------+</t>
  </si>
  <si>
    <t xml:space="preserve"> grp_trans1st2nd_days </t>
  </si>
  <si>
    <t xml:space="preserve"> 01.[0,1)             </t>
  </si>
  <si>
    <t xml:space="preserve"> 02.[1,2)             </t>
  </si>
  <si>
    <t xml:space="preserve"> 03.[2,3)             </t>
  </si>
  <si>
    <t xml:space="preserve"> 04.[3,4)             </t>
  </si>
  <si>
    <t xml:space="preserve"> 05.[4,5)             </t>
  </si>
  <si>
    <t xml:space="preserve"> 06.[5,6)             </t>
  </si>
  <si>
    <t xml:space="preserve"> 07.[6,7)             </t>
  </si>
  <si>
    <t xml:space="preserve"> 08.[7,8)             </t>
  </si>
  <si>
    <t xml:space="preserve"> 09.[8,9)             </t>
  </si>
  <si>
    <t xml:space="preserve"> 10.[9,10)            </t>
  </si>
  <si>
    <t xml:space="preserve"> 11.[10,11)           </t>
  </si>
  <si>
    <t xml:space="preserve"> 12.[11,12)           </t>
  </si>
  <si>
    <t xml:space="preserve"> 13.[12,13)           </t>
  </si>
  <si>
    <t xml:space="preserve"> 14.[13,14)           </t>
  </si>
  <si>
    <t xml:space="preserve"> 15.[14,15)           </t>
  </si>
  <si>
    <t xml:space="preserve"> 16.[15,16)           </t>
  </si>
  <si>
    <t xml:space="preserve"> 17.[16,17)           </t>
  </si>
  <si>
    <t xml:space="preserve"> 18.[17,18)           </t>
  </si>
  <si>
    <t xml:space="preserve"> 19.[18,19)           </t>
  </si>
  <si>
    <t xml:space="preserve"> 20.[19,20)           </t>
  </si>
  <si>
    <t xml:space="preserve"> 21.[20,30)           </t>
  </si>
  <si>
    <t xml:space="preserve"> 22.&gt;30               </t>
  </si>
  <si>
    <t>注册到实名认证</t>
    <phoneticPr fontId="3" type="noConversion"/>
  </si>
  <si>
    <t>实名认证到绑卡</t>
    <phoneticPr fontId="3" type="noConversion"/>
  </si>
  <si>
    <t>绑卡到首次交易</t>
    <phoneticPr fontId="3" type="noConversion"/>
  </si>
  <si>
    <t>首次交易到二次交易</t>
    <phoneticPr fontId="3" type="noConversion"/>
  </si>
  <si>
    <t>占比</t>
    <phoneticPr fontId="3" type="noConversion"/>
  </si>
  <si>
    <t>累计占比</t>
    <phoneticPr fontId="3" type="noConversion"/>
  </si>
  <si>
    <t>相隔天数</t>
    <phoneticPr fontId="3" type="noConversion"/>
  </si>
  <si>
    <t xml:space="preserve"> 23.NotCard         </t>
  </si>
  <si>
    <t xml:space="preserve"> 23.NotTrans            </t>
  </si>
  <si>
    <t xml:space="preserve"> 23.NotTrans2nd       </t>
  </si>
  <si>
    <t>+-----------------------+----------+</t>
  </si>
  <si>
    <t xml:space="preserve"> grp_reg2trans1st_days </t>
  </si>
  <si>
    <t xml:space="preserve"> 01.[0,1)              </t>
  </si>
  <si>
    <t xml:space="preserve"> 02.[1,2)              </t>
  </si>
  <si>
    <t xml:space="preserve"> 03.[2,3)              </t>
  </si>
  <si>
    <t xml:space="preserve"> 04.[3,4)              </t>
  </si>
  <si>
    <t xml:space="preserve"> 05.[4,5)              </t>
  </si>
  <si>
    <t xml:space="preserve"> 06.[5,6)              </t>
  </si>
  <si>
    <t xml:space="preserve"> 07.[6,7)              </t>
  </si>
  <si>
    <t xml:space="preserve"> 08.[7,8)              </t>
  </si>
  <si>
    <t xml:space="preserve"> 09.[8,9)              </t>
  </si>
  <si>
    <t xml:space="preserve"> 10.[9,10)             </t>
  </si>
  <si>
    <t xml:space="preserve"> 11.[10,11)            </t>
  </si>
  <si>
    <t xml:space="preserve"> 12.[11,12)            </t>
  </si>
  <si>
    <t xml:space="preserve"> 13.[12,13)            </t>
  </si>
  <si>
    <t xml:space="preserve"> 14.[13,14)            </t>
  </si>
  <si>
    <t xml:space="preserve"> 15.[14,15)            </t>
  </si>
  <si>
    <t xml:space="preserve"> 16.[15,16)            </t>
  </si>
  <si>
    <t xml:space="preserve"> 17.[16,17)            </t>
  </si>
  <si>
    <t xml:space="preserve"> 18.[17,18)            </t>
  </si>
  <si>
    <t xml:space="preserve"> 19.[18,19)            </t>
  </si>
  <si>
    <t xml:space="preserve"> 20.[19,20)            </t>
  </si>
  <si>
    <t xml:space="preserve"> 21.[20,30)            </t>
  </si>
  <si>
    <t xml:space="preserve"> 22.&gt;30                </t>
  </si>
  <si>
    <t xml:space="preserve"> 23.NotTrans           </t>
  </si>
  <si>
    <t>有行为</t>
    <phoneticPr fontId="3" type="noConversion"/>
  </si>
  <si>
    <t>无行为</t>
    <phoneticPr fontId="3" type="noConversion"/>
  </si>
  <si>
    <t>是否认证</t>
    <phoneticPr fontId="3" type="noConversion"/>
  </si>
  <si>
    <t>人数</t>
    <phoneticPr fontId="3" type="noConversion"/>
  </si>
  <si>
    <t>认证用户占比</t>
    <phoneticPr fontId="3" type="noConversion"/>
  </si>
  <si>
    <t>是否绑卡</t>
    <phoneticPr fontId="3" type="noConversion"/>
  </si>
  <si>
    <t>绑卡客户占比</t>
    <phoneticPr fontId="3" type="noConversion"/>
  </si>
  <si>
    <t>是否冰泉客户</t>
    <phoneticPr fontId="3" type="noConversion"/>
  </si>
  <si>
    <t>+---------+------------+----------+------------------------------+</t>
  </si>
  <si>
    <t xml:space="preserve"> is_card </t>
  </si>
  <si>
    <t xml:space="preserve"> grp_age    </t>
  </si>
  <si>
    <t xml:space="preserve"> count(distinct t3.member_no) </t>
  </si>
  <si>
    <t xml:space="preserve"> 01.&lt;=30    </t>
  </si>
  <si>
    <t xml:space="preserve"> 02.(30,40] </t>
  </si>
  <si>
    <t xml:space="preserve"> 03.(40,50] </t>
  </si>
  <si>
    <t xml:space="preserve"> 04.(50,60] </t>
  </si>
  <si>
    <t xml:space="preserve"> 05.&gt;60     </t>
  </si>
  <si>
    <t xml:space="preserve"> Other      </t>
  </si>
  <si>
    <t>年龄段</t>
    <phoneticPr fontId="3" type="noConversion"/>
  </si>
  <si>
    <t>+---------+--------+----------+------------------------------+</t>
  </si>
  <si>
    <t xml:space="preserve"> gender </t>
  </si>
  <si>
    <t xml:space="preserve"> 女     </t>
  </si>
  <si>
    <t xml:space="preserve"> 未知   </t>
  </si>
  <si>
    <t xml:space="preserve"> 男     </t>
  </si>
  <si>
    <t>性别</t>
    <phoneticPr fontId="3" type="noConversion"/>
  </si>
  <si>
    <t>人数</t>
    <phoneticPr fontId="3" type="noConversion"/>
  </si>
  <si>
    <t>绑卡客户占比</t>
    <phoneticPr fontId="3" type="noConversion"/>
  </si>
  <si>
    <t xml:space="preserve"> 女     </t>
    <phoneticPr fontId="3" type="noConversion"/>
  </si>
  <si>
    <t xml:space="preserve"> 男     </t>
    <phoneticPr fontId="3" type="noConversion"/>
  </si>
  <si>
    <t>*按照流程，客户一般首笔交易的同时绑卡，所以在产业和实名信息上绑卡客户和首笔交易用户差别不大</t>
    <phoneticPr fontId="3" type="noConversion"/>
  </si>
  <si>
    <t xml:space="preserve"> is_xinren_product </t>
  </si>
  <si>
    <t>+-------------------+--------------+------+----------+</t>
  </si>
  <si>
    <t xml:space="preserve"> display_rate </t>
  </si>
  <si>
    <t xml:space="preserve"> days </t>
  </si>
  <si>
    <t>收益率</t>
    <phoneticPr fontId="3" type="noConversion"/>
  </si>
  <si>
    <t>投资天数</t>
    <phoneticPr fontId="3" type="noConversion"/>
  </si>
  <si>
    <t>占比</t>
    <phoneticPr fontId="3" type="noConversion"/>
  </si>
  <si>
    <t>其他</t>
    <phoneticPr fontId="3" type="noConversion"/>
  </si>
  <si>
    <t>+-----------+------------+----------+</t>
  </si>
  <si>
    <t xml:space="preserve"> is_trnas2 </t>
  </si>
  <si>
    <t>是否二次交易</t>
    <phoneticPr fontId="3" type="noConversion"/>
  </si>
  <si>
    <t>+-----------+--------+----------+</t>
  </si>
  <si>
    <t>+--------------+------+----------+</t>
  </si>
  <si>
    <t>实名认证之后，地产和冰泉用户都有近1半的用户进行了绑卡，差别不大。</t>
    <phoneticPr fontId="3" type="noConversion"/>
  </si>
  <si>
    <t>是否地产客户</t>
    <phoneticPr fontId="3" type="noConversion"/>
  </si>
  <si>
    <t>1、客户其他产业分布</t>
    <phoneticPr fontId="3" type="noConversion"/>
  </si>
  <si>
    <t>一、实名认证和未实名认证用户的区别</t>
    <phoneticPr fontId="3" type="noConversion"/>
  </si>
  <si>
    <t>二、实名认证之后绑卡和未绑卡客户的区别</t>
    <phoneticPr fontId="3" type="noConversion"/>
  </si>
  <si>
    <t>2、实名信息分布</t>
    <phoneticPr fontId="3" type="noConversion"/>
  </si>
  <si>
    <t>三、绑卡之后首笔交易客户特征</t>
    <phoneticPr fontId="3" type="noConversion"/>
  </si>
  <si>
    <t>1、首笔交易产品分布</t>
    <phoneticPr fontId="3" type="noConversion"/>
  </si>
  <si>
    <t>四、首笔交易之后二次交易客户</t>
    <phoneticPr fontId="3" type="noConversion"/>
  </si>
  <si>
    <t>是否新手标</t>
    <phoneticPr fontId="3" type="noConversion"/>
  </si>
  <si>
    <t>收益率</t>
    <phoneticPr fontId="3" type="noConversion"/>
  </si>
  <si>
    <t>投资天数</t>
    <phoneticPr fontId="3" type="noConversion"/>
  </si>
  <si>
    <t>人数</t>
    <phoneticPr fontId="3" type="noConversion"/>
  </si>
  <si>
    <t>占比</t>
    <phoneticPr fontId="3" type="noConversion"/>
  </si>
  <si>
    <t>其他</t>
    <phoneticPr fontId="3" type="noConversion"/>
  </si>
  <si>
    <t>相隔天数</t>
  </si>
  <si>
    <t>注册到实名认证</t>
  </si>
  <si>
    <t>实名认证到绑卡</t>
  </si>
  <si>
    <t>绑卡到首次交易</t>
  </si>
  <si>
    <t>首次交易到二次交易</t>
  </si>
  <si>
    <t>&gt;20</t>
    <phoneticPr fontId="3" type="noConversion"/>
  </si>
  <si>
    <t xml:space="preserve">&gt;30            </t>
    <phoneticPr fontId="3" type="noConversion"/>
  </si>
  <si>
    <t>是否认证</t>
    <phoneticPr fontId="3" type="noConversion"/>
  </si>
  <si>
    <t>是否足球用户</t>
    <phoneticPr fontId="3" type="noConversion"/>
  </si>
  <si>
    <t>人数</t>
    <phoneticPr fontId="3" type="noConversion"/>
  </si>
  <si>
    <t>认证用户占比</t>
    <phoneticPr fontId="3" type="noConversion"/>
  </si>
  <si>
    <t>绑卡用户占比</t>
    <phoneticPr fontId="3" type="noConversion"/>
  </si>
  <si>
    <t>是否二次交易</t>
    <phoneticPr fontId="3" type="noConversion"/>
  </si>
  <si>
    <t>占比</t>
    <phoneticPr fontId="3" type="noConversion"/>
  </si>
  <si>
    <t>是否冰泉客户</t>
    <phoneticPr fontId="3" type="noConversion"/>
  </si>
  <si>
    <t>是否足球客户</t>
    <phoneticPr fontId="3" type="noConversion"/>
  </si>
  <si>
    <t>恒大地产和足球用户有近50%的用户进行了实名认证，冰泉用户认证比例较低。</t>
    <phoneticPr fontId="3" type="noConversion"/>
  </si>
  <si>
    <t>1、其他产业特征</t>
    <phoneticPr fontId="3" type="noConversion"/>
  </si>
  <si>
    <t>2、实名信息特征</t>
    <phoneticPr fontId="3" type="noConversion"/>
  </si>
  <si>
    <t>3、购买产品特征</t>
    <phoneticPr fontId="3" type="noConversion"/>
  </si>
  <si>
    <t>球迷用户进行二次购买的比例最高，其次是冰泉。</t>
    <phoneticPr fontId="3" type="noConversion"/>
  </si>
  <si>
    <t>一半以上的客户第一笔交易为新手标，其次是收益率较高，投资天数不长的产品。</t>
    <phoneticPr fontId="3" type="noConversion"/>
  </si>
  <si>
    <t>从产品上看，最受客户欢迎的还是利率相对较高，投资天数不是太长的产品，</t>
    <phoneticPr fontId="3" type="noConversion"/>
  </si>
  <si>
    <t>10%的用户在第二次购买了时候买了这个投资天数和利率的组合</t>
    <phoneticPr fontId="3" type="noConversion"/>
  </si>
  <si>
    <t>截止26日中午12点，各个阶段的转化率为：</t>
    <phoneticPr fontId="3" type="noConversion"/>
  </si>
  <si>
    <t>注册用户数</t>
    <phoneticPr fontId="3" type="noConversion"/>
  </si>
  <si>
    <t>实名认证客户数</t>
    <phoneticPr fontId="3" type="noConversion"/>
  </si>
  <si>
    <t>绑卡客户数</t>
    <phoneticPr fontId="3" type="noConversion"/>
  </si>
  <si>
    <t>首次交易客户数</t>
    <phoneticPr fontId="3" type="noConversion"/>
  </si>
  <si>
    <t>二次交易客户数</t>
    <phoneticPr fontId="3" type="noConversion"/>
  </si>
  <si>
    <t>从各个阶段的转化时间上看，累积转化90%客户所需时间，可见上图。</t>
    <phoneticPr fontId="3" type="noConversion"/>
  </si>
  <si>
    <t>未绑卡</t>
    <phoneticPr fontId="3" type="noConversion"/>
  </si>
  <si>
    <t>绑卡</t>
    <phoneticPr fontId="3" type="noConversion"/>
  </si>
  <si>
    <t>绑卡率</t>
    <phoneticPr fontId="3" type="noConversion"/>
  </si>
  <si>
    <t>*各年龄段绑卡率</t>
    <phoneticPr fontId="3" type="noConversion"/>
  </si>
  <si>
    <t>已绑卡</t>
    <phoneticPr fontId="3" type="noConversion"/>
  </si>
  <si>
    <t>*性别绑卡率</t>
    <phoneticPr fontId="3" type="noConversion"/>
  </si>
  <si>
    <t>二次交易人数</t>
    <phoneticPr fontId="3" type="noConversion"/>
  </si>
  <si>
    <t>仅一次交易人数</t>
    <phoneticPr fontId="3" type="noConversion"/>
  </si>
  <si>
    <t>二次交易人数</t>
    <phoneticPr fontId="3" type="noConversion"/>
  </si>
  <si>
    <t>二次交易占比占比</t>
    <phoneticPr fontId="3" type="noConversion"/>
  </si>
  <si>
    <t>二次交易人数占比</t>
    <phoneticPr fontId="3" type="noConversion"/>
  </si>
  <si>
    <t>*不同性别二次交易人数占比</t>
    <phoneticPr fontId="3" type="noConversion"/>
  </si>
  <si>
    <t>*二次交易客户中各年龄段占比</t>
    <phoneticPr fontId="3" type="noConversion"/>
  </si>
  <si>
    <t>*已绑卡客户中各年龄段占比</t>
    <phoneticPr fontId="3" type="noConversion"/>
  </si>
  <si>
    <t>*已绑卡客户中性别占比</t>
    <phoneticPr fontId="3" type="noConversion"/>
  </si>
  <si>
    <t>*各年龄段二次交易客户占比</t>
    <phoneticPr fontId="3" type="noConversion"/>
  </si>
  <si>
    <t>二次交易人数占总交易人数占比</t>
    <phoneticPr fontId="3" type="noConversion"/>
  </si>
  <si>
    <t>从年龄上看，年龄越大，绑卡率越高，但90%的绑卡用户为40岁以下，这部分人是熟悉使用互联网，能够完成实名认证的流程。</t>
    <phoneticPr fontId="3" type="noConversion"/>
  </si>
  <si>
    <t>从性别上看，女性绑卡率教导，但绑卡的大部分是男性</t>
    <phoneticPr fontId="3" type="noConversion"/>
  </si>
  <si>
    <t>从年龄上看，年龄越大，购买的比率越高，但40岁以下的客户还是占绝大多数。40-50岁用户的二次购买率要高于首次购买率。</t>
    <phoneticPr fontId="3" type="noConversion"/>
  </si>
  <si>
    <t>从性别上看，女性二次交易比率稍高，但男性还是占绝大多数。</t>
    <phoneticPr fontId="3" type="noConversion"/>
  </si>
  <si>
    <t>+-----------+------------+----------+------------------------------+</t>
  </si>
  <si>
    <t xml:space="preserve"> is_trnas1 </t>
  </si>
  <si>
    <t>+-----------+--------+----------+------------------------------+</t>
  </si>
  <si>
    <t>是否首笔交易</t>
    <phoneticPr fontId="3" type="noConversion"/>
  </si>
  <si>
    <t>年龄段分布</t>
    <phoneticPr fontId="3" type="noConversion"/>
  </si>
  <si>
    <t>人数</t>
    <phoneticPr fontId="3" type="noConversion"/>
  </si>
  <si>
    <t>人数占比</t>
    <phoneticPr fontId="3" type="noConversion"/>
  </si>
  <si>
    <t>一线城市</t>
    <phoneticPr fontId="3" type="noConversion"/>
  </si>
  <si>
    <t>二线中等城市</t>
    <phoneticPr fontId="3" type="noConversion"/>
  </si>
  <si>
    <t>二线发达城市</t>
    <phoneticPr fontId="3" type="noConversion"/>
  </si>
  <si>
    <t>三线城市</t>
    <phoneticPr fontId="3" type="noConversion"/>
  </si>
  <si>
    <t>四线城市</t>
    <phoneticPr fontId="3" type="noConversion"/>
  </si>
  <si>
    <t>五线城市</t>
    <phoneticPr fontId="3" type="noConversion"/>
  </si>
  <si>
    <t>深圳</t>
  </si>
  <si>
    <t>天津</t>
  </si>
  <si>
    <t>杭州</t>
  </si>
  <si>
    <t>南京</t>
  </si>
  <si>
    <t>济南</t>
  </si>
  <si>
    <t>重庆</t>
  </si>
  <si>
    <t>青岛</t>
  </si>
  <si>
    <t>大连</t>
  </si>
  <si>
    <t>宁波</t>
  </si>
  <si>
    <t>厦门</t>
  </si>
  <si>
    <t>成都</t>
  </si>
  <si>
    <t>武汉</t>
  </si>
  <si>
    <t>哈尔滨</t>
  </si>
  <si>
    <t>沈阳</t>
  </si>
  <si>
    <t>西安</t>
  </si>
  <si>
    <t>长春</t>
  </si>
  <si>
    <t>长沙</t>
  </si>
  <si>
    <t>福州</t>
  </si>
  <si>
    <t>郑州</t>
  </si>
  <si>
    <t>石家庄</t>
  </si>
  <si>
    <t>苏州</t>
  </si>
  <si>
    <t>佛山</t>
  </si>
  <si>
    <t>东莞</t>
  </si>
  <si>
    <t>无锡</t>
  </si>
  <si>
    <t>烟台</t>
  </si>
  <si>
    <t>太原</t>
  </si>
  <si>
    <t>合肥</t>
  </si>
  <si>
    <t>南昌</t>
  </si>
  <si>
    <t>南宁</t>
  </si>
  <si>
    <t>昆明</t>
  </si>
  <si>
    <t>温州</t>
  </si>
  <si>
    <t>淄博</t>
  </si>
  <si>
    <t>唐山</t>
  </si>
  <si>
    <t>乌鲁木齐</t>
  </si>
  <si>
    <t>贵阳</t>
  </si>
  <si>
    <t>海口</t>
  </si>
  <si>
    <t>兰州</t>
  </si>
  <si>
    <t>银川</t>
  </si>
  <si>
    <t>西宁</t>
  </si>
  <si>
    <t>呼和浩特</t>
  </si>
  <si>
    <t>泉州</t>
  </si>
  <si>
    <t>包头</t>
  </si>
  <si>
    <t>南通</t>
  </si>
  <si>
    <t>大庆</t>
  </si>
  <si>
    <t>徐州</t>
  </si>
  <si>
    <t>潍坊</t>
  </si>
  <si>
    <t>常州</t>
  </si>
  <si>
    <t>鄂尔多斯</t>
  </si>
  <si>
    <t>绍兴</t>
  </si>
  <si>
    <t>济宁</t>
  </si>
  <si>
    <t>盐城</t>
  </si>
  <si>
    <t>邯郸</t>
  </si>
  <si>
    <t>临沂</t>
  </si>
  <si>
    <t>洛阳</t>
  </si>
  <si>
    <t>东营</t>
  </si>
  <si>
    <t>扬州</t>
  </si>
  <si>
    <t>台州</t>
  </si>
  <si>
    <t>嘉兴</t>
  </si>
  <si>
    <t>沧州</t>
  </si>
  <si>
    <t>榆林</t>
  </si>
  <si>
    <t>泰州</t>
  </si>
  <si>
    <t>镇江</t>
  </si>
  <si>
    <t>昆山</t>
  </si>
  <si>
    <t>江阴</t>
  </si>
  <si>
    <t>张家港</t>
  </si>
  <si>
    <t>义乌</t>
  </si>
  <si>
    <t>金华</t>
  </si>
  <si>
    <t>保定</t>
  </si>
  <si>
    <t>吉林</t>
  </si>
  <si>
    <t>鞍山</t>
  </si>
  <si>
    <t>泰安</t>
  </si>
  <si>
    <t>宜昌</t>
  </si>
  <si>
    <t>襄阳</t>
  </si>
  <si>
    <t>中山</t>
  </si>
  <si>
    <t>惠州</t>
  </si>
  <si>
    <t>南阳</t>
  </si>
  <si>
    <t>威海</t>
  </si>
  <si>
    <t>德州</t>
  </si>
  <si>
    <t>岳阳</t>
  </si>
  <si>
    <t>聊城</t>
  </si>
  <si>
    <t>常德</t>
  </si>
  <si>
    <t>漳州</t>
  </si>
  <si>
    <t>滨州</t>
  </si>
  <si>
    <t>茂名</t>
  </si>
  <si>
    <t>淮安</t>
  </si>
  <si>
    <t>江门</t>
  </si>
  <si>
    <t>芜湖</t>
  </si>
  <si>
    <t>湛江</t>
  </si>
  <si>
    <t>廊坊</t>
  </si>
  <si>
    <t>菏泽</t>
  </si>
  <si>
    <t>柳州</t>
  </si>
  <si>
    <t>宝鸡</t>
  </si>
  <si>
    <t>珠海</t>
  </si>
  <si>
    <t>绵阳</t>
  </si>
  <si>
    <t>株洲</t>
  </si>
  <si>
    <t>枣庄</t>
  </si>
  <si>
    <t>许昌</t>
  </si>
  <si>
    <t>通辽</t>
  </si>
  <si>
    <t>湖州</t>
  </si>
  <si>
    <t>新乡</t>
  </si>
  <si>
    <t>咸阳</t>
  </si>
  <si>
    <t>松原</t>
  </si>
  <si>
    <t>连云港</t>
  </si>
  <si>
    <t>安阳</t>
  </si>
  <si>
    <t>周口</t>
  </si>
  <si>
    <t>焦作</t>
  </si>
  <si>
    <t>赤峰</t>
  </si>
  <si>
    <t>邢台</t>
  </si>
  <si>
    <t>郴州</t>
  </si>
  <si>
    <t>宿迁</t>
  </si>
  <si>
    <t>赣州</t>
  </si>
  <si>
    <t>平顶山</t>
  </si>
  <si>
    <t>桂林</t>
  </si>
  <si>
    <t>肇庆</t>
  </si>
  <si>
    <t>曲靖</t>
  </si>
  <si>
    <t>九江</t>
  </si>
  <si>
    <t>商丘</t>
  </si>
  <si>
    <t>汕头</t>
  </si>
  <si>
    <t>信阳</t>
  </si>
  <si>
    <t>驻马店</t>
  </si>
  <si>
    <t>营口</t>
  </si>
  <si>
    <t>揭阳</t>
  </si>
  <si>
    <t>龙岩</t>
  </si>
  <si>
    <t>安庆</t>
  </si>
  <si>
    <t>日照</t>
  </si>
  <si>
    <t>遵义</t>
  </si>
  <si>
    <t>三明</t>
  </si>
  <si>
    <t>呼伦贝尔</t>
  </si>
  <si>
    <t>长治</t>
  </si>
  <si>
    <t>湘潭</t>
  </si>
  <si>
    <t>德阳</t>
  </si>
  <si>
    <t>南充</t>
  </si>
  <si>
    <t>乐山</t>
  </si>
  <si>
    <t>达州</t>
  </si>
  <si>
    <t>盘锦</t>
  </si>
  <si>
    <t>延安</t>
  </si>
  <si>
    <t>上饶</t>
  </si>
  <si>
    <t>锦州</t>
  </si>
  <si>
    <t>宜春</t>
  </si>
  <si>
    <t>宜宾</t>
  </si>
  <si>
    <t>张家口</t>
  </si>
  <si>
    <t>马鞍山</t>
  </si>
  <si>
    <t>吕梁</t>
  </si>
  <si>
    <t>抚顺</t>
  </si>
  <si>
    <t>临汾</t>
  </si>
  <si>
    <t>渭南</t>
  </si>
  <si>
    <t>开封</t>
  </si>
  <si>
    <t>莆田</t>
  </si>
  <si>
    <t>荆州</t>
  </si>
  <si>
    <t>黄冈</t>
  </si>
  <si>
    <t>四平</t>
  </si>
  <si>
    <t>承德</t>
  </si>
  <si>
    <t>齐齐哈尔</t>
  </si>
  <si>
    <t>三门峡</t>
  </si>
  <si>
    <t>秦皇岛</t>
  </si>
  <si>
    <t>本溪</t>
  </si>
  <si>
    <t>玉林</t>
  </si>
  <si>
    <t>孝感</t>
  </si>
  <si>
    <t>牡丹江</t>
  </si>
  <si>
    <t>荆门</t>
  </si>
  <si>
    <t>宁德</t>
  </si>
  <si>
    <t>运城</t>
  </si>
  <si>
    <t>绥化</t>
  </si>
  <si>
    <t>永州</t>
  </si>
  <si>
    <t>怀化</t>
  </si>
  <si>
    <t>黄石</t>
  </si>
  <si>
    <t>泸州</t>
  </si>
  <si>
    <t>清远</t>
  </si>
  <si>
    <t>邵阳</t>
  </si>
  <si>
    <t>衡水</t>
  </si>
  <si>
    <t>益阳</t>
  </si>
  <si>
    <t>丹东</t>
  </si>
  <si>
    <t>铁岭</t>
  </si>
  <si>
    <t>晋城</t>
  </si>
  <si>
    <t>朔州</t>
  </si>
  <si>
    <t>吉安</t>
  </si>
  <si>
    <t>娄底</t>
  </si>
  <si>
    <t>玉溪</t>
  </si>
  <si>
    <t>辽阳</t>
  </si>
  <si>
    <t>南平</t>
  </si>
  <si>
    <t>濮阳</t>
  </si>
  <si>
    <t>晋中</t>
  </si>
  <si>
    <t>资阳</t>
  </si>
  <si>
    <t>都江堰</t>
  </si>
  <si>
    <t>衢州</t>
  </si>
  <si>
    <t>内江</t>
  </si>
  <si>
    <t>滁州</t>
  </si>
  <si>
    <t>阜阳</t>
  </si>
  <si>
    <t>十堰</t>
  </si>
  <si>
    <t>大同</t>
  </si>
  <si>
    <t>朝阳</t>
  </si>
  <si>
    <t>六安</t>
  </si>
  <si>
    <t>宿州</t>
  </si>
  <si>
    <t>通化</t>
  </si>
  <si>
    <t>蚌埠</t>
  </si>
  <si>
    <t>韶关</t>
  </si>
  <si>
    <t>丽水</t>
  </si>
  <si>
    <t>自贡</t>
  </si>
  <si>
    <t>阳江</t>
  </si>
  <si>
    <t>毕节</t>
  </si>
  <si>
    <t>拉萨</t>
  </si>
  <si>
    <t>克拉玛依</t>
  </si>
  <si>
    <t>库尔勒</t>
  </si>
  <si>
    <t>昌吉</t>
  </si>
  <si>
    <t>哈密</t>
  </si>
  <si>
    <t>伊宁</t>
  </si>
  <si>
    <t>喀什</t>
  </si>
  <si>
    <t>阿克苏</t>
  </si>
  <si>
    <t>石河子</t>
  </si>
  <si>
    <t>晋江</t>
  </si>
  <si>
    <t>增城</t>
  </si>
  <si>
    <t>诸暨</t>
  </si>
  <si>
    <t>丹阳</t>
  </si>
  <si>
    <t>玉环</t>
  </si>
  <si>
    <t>常熟</t>
  </si>
  <si>
    <t>崇明</t>
  </si>
  <si>
    <t>余姚</t>
  </si>
  <si>
    <t>奉化</t>
  </si>
  <si>
    <t>海宁</t>
  </si>
  <si>
    <t>浏阳市</t>
  </si>
  <si>
    <t>大理</t>
  </si>
  <si>
    <t>丽江</t>
  </si>
  <si>
    <t>普洱</t>
  </si>
  <si>
    <t>保山</t>
  </si>
  <si>
    <t>昭通</t>
  </si>
  <si>
    <t>西昌</t>
  </si>
  <si>
    <t>雅安</t>
  </si>
  <si>
    <t>广安</t>
  </si>
  <si>
    <t>广元</t>
  </si>
  <si>
    <t>巴中</t>
  </si>
  <si>
    <t>遂宁</t>
  </si>
  <si>
    <t>天水</t>
  </si>
  <si>
    <t>酒泉</t>
  </si>
  <si>
    <t>嘉峪关</t>
  </si>
  <si>
    <t>武威</t>
  </si>
  <si>
    <t>张掖</t>
  </si>
  <si>
    <t>石嘴山</t>
  </si>
  <si>
    <t>吴忠</t>
  </si>
  <si>
    <t>北海</t>
  </si>
  <si>
    <t>百色</t>
  </si>
  <si>
    <t>长安镇</t>
  </si>
  <si>
    <t>鳌江-龙港镇</t>
    <phoneticPr fontId="3" type="noConversion"/>
  </si>
  <si>
    <t>虎门镇</t>
    <phoneticPr fontId="3" type="noConversion"/>
  </si>
  <si>
    <t>北京市</t>
    <phoneticPr fontId="3" type="noConversion"/>
  </si>
  <si>
    <t>上海市</t>
    <phoneticPr fontId="3" type="noConversion"/>
  </si>
  <si>
    <t>广州市</t>
    <phoneticPr fontId="3" type="noConversion"/>
  </si>
  <si>
    <t>攀枝花</t>
    <phoneticPr fontId="3" type="noConversion"/>
  </si>
  <si>
    <t>房产用户</t>
    <phoneticPr fontId="3" type="noConversion"/>
  </si>
  <si>
    <t>认证</t>
  </si>
  <si>
    <t>认证</t>
    <phoneticPr fontId="3" type="noConversion"/>
  </si>
  <si>
    <t>绑卡</t>
  </si>
  <si>
    <t>绑卡</t>
    <phoneticPr fontId="3" type="noConversion"/>
  </si>
  <si>
    <t>首次交易</t>
  </si>
  <si>
    <t>首次交易</t>
    <phoneticPr fontId="3" type="noConversion"/>
  </si>
  <si>
    <t>二次交易</t>
  </si>
  <si>
    <t>二次交易</t>
    <phoneticPr fontId="3" type="noConversion"/>
  </si>
  <si>
    <t>注册人数</t>
    <phoneticPr fontId="3" type="noConversion"/>
  </si>
  <si>
    <t>冰泉用户</t>
    <phoneticPr fontId="3" type="noConversion"/>
  </si>
  <si>
    <t>球迷用户</t>
    <phoneticPr fontId="3" type="noConversion"/>
  </si>
  <si>
    <t>性别</t>
  </si>
  <si>
    <t>性别</t>
    <phoneticPr fontId="3" type="noConversion"/>
  </si>
  <si>
    <t>年龄</t>
  </si>
  <si>
    <t>年龄</t>
    <phoneticPr fontId="3" type="noConversion"/>
  </si>
  <si>
    <t>04.(50,60]</t>
  </si>
  <si>
    <t>05.&gt;60</t>
  </si>
  <si>
    <t>02.(30,40]</t>
  </si>
  <si>
    <t>UnKnown</t>
  </si>
  <si>
    <t>01.&lt;=30</t>
  </si>
  <si>
    <t>03.(40,50]</t>
  </si>
  <si>
    <t>男</t>
  </si>
  <si>
    <t>女</t>
  </si>
  <si>
    <t>注册来源</t>
  </si>
  <si>
    <t>注册来源</t>
    <phoneticPr fontId="3" type="noConversion"/>
  </si>
  <si>
    <t>Other</t>
  </si>
  <si>
    <t>三线城市</t>
  </si>
  <si>
    <t>二线发达城市</t>
  </si>
  <si>
    <t>五线城市</t>
  </si>
  <si>
    <t>四线城市</t>
  </si>
  <si>
    <t>一线城市</t>
  </si>
  <si>
    <t>二线中等城市</t>
  </si>
  <si>
    <t>地域</t>
  </si>
  <si>
    <t>地域</t>
    <phoneticPr fontId="3" type="noConversion"/>
  </si>
  <si>
    <t>注册</t>
  </si>
  <si>
    <t>注册</t>
    <phoneticPr fontId="3" type="noConversion"/>
  </si>
  <si>
    <t>认证</t>
    <phoneticPr fontId="3" type="noConversion"/>
  </si>
  <si>
    <t>占比</t>
  </si>
  <si>
    <t>占比</t>
    <phoneticPr fontId="3" type="noConversion"/>
  </si>
  <si>
    <t>-</t>
  </si>
  <si>
    <t>-</t>
    <phoneticPr fontId="3" type="noConversion"/>
  </si>
  <si>
    <t>TOP0:HD_XWSCAN0401</t>
  </si>
  <si>
    <t>TOP0:HD_XWSCAN0401</t>
    <phoneticPr fontId="3" type="noConversion"/>
  </si>
  <si>
    <t>TOP1:HD_bqcode0330b</t>
  </si>
  <si>
    <t>TOP1:HD_bqcode0330b</t>
    <phoneticPr fontId="3" type="noConversion"/>
  </si>
  <si>
    <t>TOP2:promotion</t>
  </si>
  <si>
    <t>TOP2:promotion</t>
    <phoneticPr fontId="3" type="noConversion"/>
  </si>
  <si>
    <t>TOP3:AppStore</t>
  </si>
  <si>
    <t>TOP3:AppStore</t>
    <phoneticPr fontId="3" type="noConversion"/>
  </si>
  <si>
    <t>TOP4:wx_promotion</t>
  </si>
  <si>
    <t>TOP4:wx_promotion</t>
    <phoneticPr fontId="3" type="noConversion"/>
  </si>
  <si>
    <t>从认证到绑卡占比</t>
    <phoneticPr fontId="3" type="noConversion"/>
  </si>
  <si>
    <t>从绑卡到首次交易占比</t>
    <phoneticPr fontId="3" type="noConversion"/>
  </si>
  <si>
    <t>从首次交易到二次交易占比</t>
    <phoneticPr fontId="3" type="noConversion"/>
  </si>
  <si>
    <t>从注册到认证占比</t>
    <phoneticPr fontId="3" type="noConversion"/>
  </si>
  <si>
    <t>各属性行为转化率</t>
    <phoneticPr fontId="3" type="noConversion"/>
  </si>
  <si>
    <t>已认证</t>
    <phoneticPr fontId="3" type="noConversion"/>
  </si>
  <si>
    <t>已绑卡</t>
    <phoneticPr fontId="3" type="noConversion"/>
  </si>
  <si>
    <t>已注册</t>
    <phoneticPr fontId="3" type="noConversion"/>
  </si>
  <si>
    <t>内圈</t>
    <phoneticPr fontId="3" type="noConversion"/>
  </si>
  <si>
    <t>外圈</t>
    <phoneticPr fontId="3" type="noConversion"/>
  </si>
  <si>
    <t>注册来源</t>
    <phoneticPr fontId="3" type="noConversion"/>
  </si>
  <si>
    <t>地域</t>
    <phoneticPr fontId="3" type="noConversion"/>
  </si>
  <si>
    <t>性别</t>
    <phoneticPr fontId="3" type="noConversion"/>
  </si>
  <si>
    <t>年龄段</t>
    <phoneticPr fontId="3" type="noConversion"/>
  </si>
  <si>
    <t>人数</t>
    <phoneticPr fontId="3" type="noConversion"/>
  </si>
  <si>
    <t>天数</t>
    <phoneticPr fontId="3" type="noConversion"/>
  </si>
  <si>
    <t>OtherCityClass</t>
  </si>
  <si>
    <t>UnKnownAge</t>
  </si>
  <si>
    <t>城市</t>
    <phoneticPr fontId="3" type="noConversion"/>
  </si>
  <si>
    <t>年龄</t>
    <phoneticPr fontId="3" type="noConversion"/>
  </si>
  <si>
    <t>行标签</t>
  </si>
  <si>
    <t>总计</t>
  </si>
  <si>
    <t>求和项:人数</t>
  </si>
  <si>
    <t>&gt;20</t>
    <phoneticPr fontId="3" type="noConversion"/>
  </si>
  <si>
    <t>&gt;30</t>
    <phoneticPr fontId="3" type="noConversion"/>
  </si>
  <si>
    <t>一线城市人数</t>
    <phoneticPr fontId="3" type="noConversion"/>
  </si>
  <si>
    <t>二线城市人数</t>
    <phoneticPr fontId="3" type="noConversion"/>
  </si>
  <si>
    <t>三线城市人数</t>
    <phoneticPr fontId="3" type="noConversion"/>
  </si>
  <si>
    <t>四五线城市人数</t>
    <phoneticPr fontId="3" type="noConversion"/>
  </si>
  <si>
    <t>总体</t>
    <phoneticPr fontId="3" type="noConversion"/>
  </si>
  <si>
    <t>一线城市</t>
    <phoneticPr fontId="3" type="noConversion"/>
  </si>
  <si>
    <t>二线城市</t>
    <phoneticPr fontId="3" type="noConversion"/>
  </si>
  <si>
    <t>三线城市</t>
    <phoneticPr fontId="3" type="noConversion"/>
  </si>
  <si>
    <t>四五线城市</t>
    <phoneticPr fontId="3" type="noConversion"/>
  </si>
  <si>
    <t>自主注册用户数</t>
    <phoneticPr fontId="3" type="noConversion"/>
  </si>
  <si>
    <t>移动设备数</t>
    <phoneticPr fontId="3" type="noConversion"/>
  </si>
  <si>
    <t>类别</t>
    <phoneticPr fontId="3" type="noConversion"/>
  </si>
  <si>
    <t>客户数</t>
    <phoneticPr fontId="3" type="noConversion"/>
  </si>
  <si>
    <t>占自主注册用户比例</t>
    <phoneticPr fontId="3" type="noConversion"/>
  </si>
  <si>
    <t>已注册</t>
    <phoneticPr fontId="3" type="noConversion"/>
  </si>
  <si>
    <t>性别</t>
    <phoneticPr fontId="3" type="noConversion"/>
  </si>
  <si>
    <t>年化利率</t>
    <phoneticPr fontId="3" type="noConversion"/>
  </si>
  <si>
    <t>投资天数</t>
    <phoneticPr fontId="3" type="noConversion"/>
  </si>
  <si>
    <t>最小投资金额</t>
    <phoneticPr fontId="3" type="noConversion"/>
  </si>
  <si>
    <t>投资人数</t>
    <phoneticPr fontId="3" type="noConversion"/>
  </si>
  <si>
    <t>人数占比</t>
    <phoneticPr fontId="3" type="noConversion"/>
  </si>
  <si>
    <t>其他</t>
    <phoneticPr fontId="3" type="noConversion"/>
  </si>
  <si>
    <t>+--------------+------+----------------+------+</t>
  </si>
  <si>
    <t>球迷媒体用户</t>
    <phoneticPr fontId="3" type="noConversion"/>
  </si>
  <si>
    <t>冰泉客户</t>
  </si>
  <si>
    <t>非冰泉客户</t>
  </si>
  <si>
    <t>257189, 100%</t>
    <phoneticPr fontId="3" type="noConversion"/>
  </si>
  <si>
    <t>非房产客户</t>
  </si>
  <si>
    <t>非球迷客户</t>
  </si>
  <si>
    <t>房产客户</t>
  </si>
  <si>
    <t>球迷客户</t>
  </si>
  <si>
    <t>TOP1:冰泉扫码页面红包button</t>
    <phoneticPr fontId="3" type="noConversion"/>
  </si>
  <si>
    <t>TOP2:邀请好友</t>
    <phoneticPr fontId="3" type="noConversion"/>
  </si>
  <si>
    <t>TOP3:苹果商店下载</t>
    <phoneticPr fontId="3" type="noConversion"/>
  </si>
  <si>
    <t>TOP4:微信朋友圈</t>
    <phoneticPr fontId="3" type="noConversion"/>
  </si>
  <si>
    <t>体育相关渠道</t>
    <phoneticPr fontId="3" type="noConversion"/>
  </si>
  <si>
    <t>TOP1:冰泉扫码页面红包BUTTON</t>
    <phoneticPr fontId="3" type="noConversion"/>
  </si>
  <si>
    <t>TOP2:邀请好友</t>
    <phoneticPr fontId="3" type="noConversion"/>
  </si>
  <si>
    <t>TOP3:苹果商店下载</t>
    <phoneticPr fontId="3" type="noConversion"/>
  </si>
  <si>
    <t>TOP4:微信朋友圈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</si>
</sst>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77" formatCode="0.0%"/>
    <numFmt numFmtId="178" formatCode="0.0_);[Red]\(0.0\)"/>
    <numFmt numFmtId="179" formatCode="0_);[Red]\(0\)"/>
  </numFmts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 tint="0.499984740745262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2" fillId="0" borderId="0" xfId="1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8" xfId="0" applyFont="1" applyBorder="1">
      <alignment vertical="center"/>
    </xf>
    <xf numFmtId="177" fontId="2" fillId="0" borderId="0" xfId="1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1" applyNumberFormat="1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177" fontId="2" fillId="0" borderId="9" xfId="0" applyNumberFormat="1" applyFont="1" applyBorder="1">
      <alignment vertical="center"/>
    </xf>
    <xf numFmtId="177" fontId="2" fillId="0" borderId="12" xfId="0" applyNumberFormat="1" applyFont="1" applyBorder="1">
      <alignment vertical="center"/>
    </xf>
    <xf numFmtId="0" fontId="4" fillId="0" borderId="13" xfId="0" applyFont="1" applyBorder="1">
      <alignment vertical="center"/>
    </xf>
    <xf numFmtId="0" fontId="4" fillId="0" borderId="5" xfId="0" applyFont="1" applyBorder="1">
      <alignment vertical="center"/>
    </xf>
    <xf numFmtId="177" fontId="4" fillId="0" borderId="6" xfId="1" applyNumberFormat="1" applyFont="1" applyBorder="1">
      <alignment vertical="center"/>
    </xf>
    <xf numFmtId="177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177" fontId="4" fillId="0" borderId="12" xfId="0" applyNumberFormat="1" applyFont="1" applyBorder="1">
      <alignment vertical="center"/>
    </xf>
    <xf numFmtId="177" fontId="2" fillId="0" borderId="9" xfId="1" applyNumberFormat="1" applyFont="1" applyBorder="1">
      <alignment vertical="center"/>
    </xf>
    <xf numFmtId="177" fontId="2" fillId="0" borderId="12" xfId="1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77" fontId="4" fillId="0" borderId="11" xfId="0" applyNumberFormat="1" applyFont="1" applyBorder="1">
      <alignment vertical="center"/>
    </xf>
    <xf numFmtId="0" fontId="2" fillId="2" borderId="8" xfId="0" applyFont="1" applyFill="1" applyBorder="1">
      <alignment vertical="center"/>
    </xf>
    <xf numFmtId="177" fontId="2" fillId="2" borderId="0" xfId="1" applyNumberFormat="1" applyFont="1" applyFill="1" applyBorder="1">
      <alignment vertical="center"/>
    </xf>
    <xf numFmtId="177" fontId="2" fillId="2" borderId="9" xfId="0" applyNumberFormat="1" applyFont="1" applyFill="1" applyBorder="1">
      <alignment vertical="center"/>
    </xf>
    <xf numFmtId="0" fontId="2" fillId="3" borderId="5" xfId="0" applyFont="1" applyFill="1" applyBorder="1">
      <alignment vertical="center"/>
    </xf>
    <xf numFmtId="177" fontId="2" fillId="3" borderId="6" xfId="1" applyNumberFormat="1" applyFont="1" applyFill="1" applyBorder="1">
      <alignment vertical="center"/>
    </xf>
    <xf numFmtId="177" fontId="2" fillId="3" borderId="7" xfId="0" applyNumberFormat="1" applyFont="1" applyFill="1" applyBorder="1">
      <alignment vertical="center"/>
    </xf>
    <xf numFmtId="0" fontId="2" fillId="3" borderId="8" xfId="0" applyFont="1" applyFill="1" applyBorder="1">
      <alignment vertical="center"/>
    </xf>
    <xf numFmtId="177" fontId="2" fillId="3" borderId="0" xfId="1" applyNumberFormat="1" applyFont="1" applyFill="1" applyBorder="1">
      <alignment vertical="center"/>
    </xf>
    <xf numFmtId="177" fontId="2" fillId="3" borderId="9" xfId="0" applyNumberFormat="1" applyFont="1" applyFill="1" applyBorder="1">
      <alignment vertical="center"/>
    </xf>
    <xf numFmtId="177" fontId="2" fillId="3" borderId="7" xfId="1" applyNumberFormat="1" applyFont="1" applyFill="1" applyBorder="1">
      <alignment vertical="center"/>
    </xf>
    <xf numFmtId="177" fontId="2" fillId="3" borderId="9" xfId="1" applyNumberFormat="1" applyFont="1" applyFill="1" applyBorder="1">
      <alignment vertical="center"/>
    </xf>
    <xf numFmtId="0" fontId="2" fillId="0" borderId="0" xfId="0" applyFont="1" applyBorder="1">
      <alignment vertical="center"/>
    </xf>
    <xf numFmtId="10" fontId="2" fillId="0" borderId="0" xfId="1" applyNumberFormat="1" applyFont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2" fillId="0" borderId="0" xfId="0" applyNumberFormat="1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0" fontId="2" fillId="0" borderId="0" xfId="1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177" fontId="2" fillId="0" borderId="0" xfId="1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9" fontId="6" fillId="0" borderId="0" xfId="1" applyNumberFormat="1" applyFont="1">
      <alignment vertical="center"/>
    </xf>
    <xf numFmtId="9" fontId="6" fillId="3" borderId="0" xfId="1" applyNumberFormat="1" applyFont="1" applyFill="1">
      <alignment vertical="center"/>
    </xf>
    <xf numFmtId="0" fontId="4" fillId="0" borderId="0" xfId="0" applyFont="1" applyBorder="1">
      <alignment vertical="center"/>
    </xf>
    <xf numFmtId="177" fontId="4" fillId="0" borderId="0" xfId="0" applyNumberFormat="1" applyFont="1" applyBorder="1">
      <alignment vertical="center"/>
    </xf>
    <xf numFmtId="0" fontId="4" fillId="0" borderId="6" xfId="0" applyFont="1" applyBorder="1" applyAlignment="1">
      <alignment vertical="center"/>
    </xf>
    <xf numFmtId="10" fontId="2" fillId="0" borderId="0" xfId="1" applyNumberFormat="1" applyFont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7" fontId="0" fillId="0" borderId="7" xfId="1" applyNumberFormat="1" applyFont="1" applyBorder="1">
      <alignment vertical="center"/>
    </xf>
    <xf numFmtId="177" fontId="0" fillId="0" borderId="12" xfId="1" applyNumberFormat="1" applyFont="1" applyBorder="1">
      <alignment vertical="center"/>
    </xf>
    <xf numFmtId="177" fontId="0" fillId="0" borderId="0" xfId="1" applyNumberFormat="1" applyFont="1">
      <alignment vertical="center"/>
    </xf>
    <xf numFmtId="177" fontId="2" fillId="0" borderId="4" xfId="1" applyNumberFormat="1" applyFont="1" applyBorder="1">
      <alignment vertical="center"/>
    </xf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0" fontId="2" fillId="0" borderId="0" xfId="0" applyFont="1" applyAlignment="1">
      <alignment horizontal="left" vertical="center"/>
    </xf>
    <xf numFmtId="177" fontId="2" fillId="0" borderId="0" xfId="1" applyNumberFormat="1" applyFont="1" applyAlignment="1">
      <alignment horizontal="left" vertical="center"/>
    </xf>
    <xf numFmtId="9" fontId="2" fillId="0" borderId="0" xfId="0" applyNumberFormat="1" applyFont="1">
      <alignment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177" fontId="2" fillId="0" borderId="19" xfId="1" applyNumberFormat="1" applyFont="1" applyBorder="1" applyAlignment="1">
      <alignment horizontal="left" vertical="center"/>
    </xf>
    <xf numFmtId="177" fontId="2" fillId="0" borderId="20" xfId="1" applyNumberFormat="1" applyFont="1" applyBorder="1" applyAlignment="1">
      <alignment horizontal="left"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0" fontId="2" fillId="0" borderId="17" xfId="1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10" fontId="2" fillId="0" borderId="20" xfId="1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10" fontId="2" fillId="0" borderId="23" xfId="1" applyNumberFormat="1" applyFont="1" applyBorder="1" applyAlignment="1">
      <alignment horizontal="left" vertical="center"/>
    </xf>
    <xf numFmtId="177" fontId="2" fillId="0" borderId="17" xfId="1" applyNumberFormat="1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177" fontId="2" fillId="0" borderId="25" xfId="1" applyNumberFormat="1" applyFont="1" applyBorder="1" applyAlignment="1">
      <alignment horizontal="left" vertical="center"/>
    </xf>
    <xf numFmtId="177" fontId="2" fillId="0" borderId="23" xfId="1" applyNumberFormat="1" applyFont="1" applyBorder="1" applyAlignment="1">
      <alignment horizontal="left" vertical="center"/>
    </xf>
    <xf numFmtId="178" fontId="2" fillId="0" borderId="22" xfId="0" applyNumberFormat="1" applyFont="1" applyBorder="1">
      <alignment vertical="center"/>
    </xf>
    <xf numFmtId="10" fontId="2" fillId="0" borderId="16" xfId="0" applyNumberFormat="1" applyFont="1" applyBorder="1" applyAlignment="1">
      <alignment horizontal="left" vertical="center"/>
    </xf>
    <xf numFmtId="9" fontId="2" fillId="0" borderId="16" xfId="0" applyNumberFormat="1" applyFont="1" applyBorder="1" applyAlignment="1">
      <alignment horizontal="left" vertical="center"/>
    </xf>
    <xf numFmtId="10" fontId="2" fillId="0" borderId="18" xfId="0" applyNumberFormat="1" applyFont="1" applyBorder="1" applyAlignment="1">
      <alignment horizontal="left" vertical="center"/>
    </xf>
    <xf numFmtId="9" fontId="2" fillId="0" borderId="0" xfId="1" applyFont="1" applyBorder="1" applyAlignment="1">
      <alignment horizontal="left" vertical="center"/>
    </xf>
    <xf numFmtId="9" fontId="2" fillId="0" borderId="17" xfId="1" applyFont="1" applyBorder="1" applyAlignment="1">
      <alignment horizontal="left" vertical="center"/>
    </xf>
    <xf numFmtId="9" fontId="2" fillId="0" borderId="20" xfId="1" applyFont="1" applyBorder="1" applyAlignment="1">
      <alignment horizontal="left" vertical="center"/>
    </xf>
    <xf numFmtId="9" fontId="2" fillId="0" borderId="19" xfId="1" applyFont="1" applyBorder="1" applyAlignment="1">
      <alignment horizontal="left" vertical="center"/>
    </xf>
    <xf numFmtId="0" fontId="2" fillId="0" borderId="22" xfId="0" applyFont="1" applyFill="1" applyBorder="1">
      <alignment vertical="center"/>
    </xf>
    <xf numFmtId="178" fontId="2" fillId="0" borderId="23" xfId="0" applyNumberFormat="1" applyFont="1" applyBorder="1">
      <alignment vertical="center"/>
    </xf>
    <xf numFmtId="178" fontId="2" fillId="0" borderId="21" xfId="0" applyNumberFormat="1" applyFont="1" applyBorder="1">
      <alignment vertical="center"/>
    </xf>
    <xf numFmtId="0" fontId="7" fillId="0" borderId="0" xfId="0" applyFont="1" applyAlignment="1">
      <alignment horizontal="left" vertical="center" wrapText="1"/>
    </xf>
    <xf numFmtId="0" fontId="6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horizontal="left" vertical="center"/>
    </xf>
    <xf numFmtId="177" fontId="6" fillId="0" borderId="6" xfId="1" applyNumberFormat="1" applyFont="1" applyBorder="1" applyAlignment="1">
      <alignment horizontal="left" vertical="center"/>
    </xf>
    <xf numFmtId="177" fontId="6" fillId="0" borderId="7" xfId="1" applyNumberFormat="1" applyFont="1" applyBorder="1" applyAlignment="1">
      <alignment horizontal="left" vertical="center"/>
    </xf>
    <xf numFmtId="0" fontId="6" fillId="0" borderId="1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177" fontId="6" fillId="0" borderId="0" xfId="1" applyNumberFormat="1" applyFont="1" applyBorder="1" applyAlignment="1">
      <alignment horizontal="left" vertical="center"/>
    </xf>
    <xf numFmtId="177" fontId="6" fillId="0" borderId="9" xfId="1" applyNumberFormat="1" applyFont="1" applyBorder="1" applyAlignment="1">
      <alignment horizontal="left" vertical="center"/>
    </xf>
    <xf numFmtId="0" fontId="6" fillId="0" borderId="15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1" xfId="0" applyFont="1" applyBorder="1" applyAlignment="1">
      <alignment horizontal="left" vertical="center"/>
    </xf>
    <xf numFmtId="177" fontId="6" fillId="0" borderId="11" xfId="1" applyNumberFormat="1" applyFont="1" applyBorder="1" applyAlignment="1">
      <alignment horizontal="left" vertical="center"/>
    </xf>
    <xf numFmtId="177" fontId="6" fillId="0" borderId="12" xfId="1" applyNumberFormat="1" applyFont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177" fontId="6" fillId="0" borderId="9" xfId="1" applyNumberFormat="1" applyFont="1" applyBorder="1">
      <alignment vertical="center"/>
    </xf>
    <xf numFmtId="0" fontId="6" fillId="0" borderId="10" xfId="0" applyFont="1" applyBorder="1">
      <alignment vertical="center"/>
    </xf>
    <xf numFmtId="177" fontId="6" fillId="0" borderId="12" xfId="1" applyNumberFormat="1" applyFont="1" applyBorder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left" vertical="center"/>
    </xf>
    <xf numFmtId="10" fontId="6" fillId="4" borderId="0" xfId="1" applyNumberFormat="1" applyFont="1" applyFill="1" applyAlignment="1">
      <alignment horizontal="left" vertical="center"/>
    </xf>
    <xf numFmtId="177" fontId="6" fillId="4" borderId="0" xfId="1" applyNumberFormat="1" applyFont="1" applyFill="1" applyAlignment="1">
      <alignment horizontal="left" vertical="center"/>
    </xf>
    <xf numFmtId="0" fontId="6" fillId="0" borderId="2" xfId="0" applyFont="1" applyBorder="1">
      <alignment vertical="center"/>
    </xf>
    <xf numFmtId="177" fontId="6" fillId="0" borderId="6" xfId="1" applyNumberFormat="1" applyFont="1" applyBorder="1">
      <alignment vertical="center"/>
    </xf>
    <xf numFmtId="177" fontId="6" fillId="0" borderId="0" xfId="1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8" xfId="0" applyNumberFormat="1" applyBorder="1">
      <alignment vertical="center"/>
    </xf>
    <xf numFmtId="0" fontId="0" fillId="0" borderId="0" xfId="0" applyNumberFormat="1" applyBorder="1">
      <alignment vertical="center"/>
    </xf>
    <xf numFmtId="177" fontId="0" fillId="0" borderId="9" xfId="1" applyNumberFormat="1" applyFont="1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19" xfId="0" applyFont="1" applyBorder="1">
      <alignment vertical="center"/>
    </xf>
    <xf numFmtId="0" fontId="2" fillId="0" borderId="16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9" fontId="2" fillId="0" borderId="20" xfId="1" applyFont="1" applyBorder="1" applyAlignment="1">
      <alignment horizontal="right" vertical="center"/>
    </xf>
    <xf numFmtId="9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177" fontId="2" fillId="0" borderId="27" xfId="1" applyNumberFormat="1" applyFont="1" applyBorder="1" applyAlignment="1">
      <alignment horizontal="left" vertical="center"/>
    </xf>
    <xf numFmtId="9" fontId="2" fillId="0" borderId="18" xfId="0" applyNumberFormat="1" applyFont="1" applyBorder="1" applyAlignment="1">
      <alignment horizontal="left" vertical="center"/>
    </xf>
    <xf numFmtId="10" fontId="2" fillId="0" borderId="26" xfId="0" applyNumberFormat="1" applyFont="1" applyBorder="1" applyAlignment="1">
      <alignment horizontal="left" vertical="center"/>
    </xf>
    <xf numFmtId="177" fontId="0" fillId="0" borderId="0" xfId="0" applyNumberFormat="1">
      <alignment vertical="center"/>
    </xf>
    <xf numFmtId="177" fontId="6" fillId="0" borderId="0" xfId="1" applyNumberFormat="1" applyFont="1">
      <alignment vertical="center"/>
    </xf>
    <xf numFmtId="179" fontId="6" fillId="0" borderId="0" xfId="0" applyNumberFormat="1" applyFont="1">
      <alignment vertical="center"/>
    </xf>
    <xf numFmtId="177" fontId="2" fillId="0" borderId="20" xfId="1" applyNumberFormat="1" applyFont="1" applyBorder="1" applyAlignment="1">
      <alignment horizontal="right" vertical="center"/>
    </xf>
    <xf numFmtId="177" fontId="2" fillId="0" borderId="17" xfId="1" applyNumberFormat="1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177" fontId="6" fillId="0" borderId="0" xfId="1" applyNumberFormat="1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各阶段客户数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Sheet2!$L$49</c:f>
              <c:strCache>
                <c:ptCount val="1"/>
                <c:pt idx="0">
                  <c:v>客户数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Sheet2!$K$50:$K$56</c:f>
              <c:strCache>
                <c:ptCount val="7"/>
                <c:pt idx="0">
                  <c:v>注册用户数</c:v>
                </c:pt>
                <c:pt idx="1">
                  <c:v>自主注册用户数</c:v>
                </c:pt>
                <c:pt idx="2">
                  <c:v>移动设备数</c:v>
                </c:pt>
                <c:pt idx="3">
                  <c:v>实名认证客户数</c:v>
                </c:pt>
                <c:pt idx="4">
                  <c:v>绑卡客户数</c:v>
                </c:pt>
                <c:pt idx="5">
                  <c:v>首次交易客户数</c:v>
                </c:pt>
                <c:pt idx="6">
                  <c:v>二次交易客户数</c:v>
                </c:pt>
              </c:strCache>
            </c:strRef>
          </c:cat>
          <c:val>
            <c:numRef>
              <c:f>Sheet2!$L$50:$L$56</c:f>
              <c:numCache>
                <c:formatCode>General</c:formatCode>
                <c:ptCount val="7"/>
                <c:pt idx="0">
                  <c:v>2308368</c:v>
                </c:pt>
                <c:pt idx="1">
                  <c:v>1368748</c:v>
                </c:pt>
                <c:pt idx="2">
                  <c:v>979795</c:v>
                </c:pt>
                <c:pt idx="3">
                  <c:v>493351</c:v>
                </c:pt>
                <c:pt idx="4">
                  <c:v>242086</c:v>
                </c:pt>
                <c:pt idx="5">
                  <c:v>195374</c:v>
                </c:pt>
                <c:pt idx="6">
                  <c:v>63585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A-47CF-B685-2FDDE3256E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6232800"/>
        <c:axId val="716234048"/>
      </c:barChart>
      <c:catAx>
        <c:axId val="716232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234048"/>
        <c:crosses val="autoZero"/>
        <c:auto val="1"/>
        <c:lblAlgn val="ctr"/>
        <c:lblOffset val="100"/>
        <c:noMultiLvlLbl val="0"/>
      </c:catAx>
      <c:valAx>
        <c:axId val="716234048"/>
        <c:scaling>
          <c:orientation val="minMax"/>
          <c:max val="2400000"/>
        </c:scaling>
        <c:delete val="1"/>
        <c:axPos val="t"/>
        <c:numFmt formatCode="General" sourceLinked="1"/>
        <c:majorTickMark val="none"/>
        <c:minorTickMark val="none"/>
        <c:tickLblPos val="nextTo"/>
        <c:crossAx val="7162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24759405074365"/>
          <c:y val="0.22389617964421113"/>
          <c:w val="0.70886351706036743"/>
          <c:h val="0.61927456984543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Sheet2!$L$49</c:f>
              <c:strCache>
                <c:ptCount val="1"/>
                <c:pt idx="0">
                  <c:v>客户数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Sheet2!$K$50:$K$56</c:f>
              <c:strCache>
                <c:ptCount val="7"/>
                <c:pt idx="0">
                  <c:v>注册用户数</c:v>
                </c:pt>
                <c:pt idx="1">
                  <c:v>自主注册用户数</c:v>
                </c:pt>
                <c:pt idx="2">
                  <c:v>移动设备数</c:v>
                </c:pt>
                <c:pt idx="3">
                  <c:v>实名认证客户数</c:v>
                </c:pt>
                <c:pt idx="4">
                  <c:v>绑卡客户数</c:v>
                </c:pt>
                <c:pt idx="5">
                  <c:v>首次交易客户数</c:v>
                </c:pt>
                <c:pt idx="6">
                  <c:v>二次交易客户数</c:v>
                </c:pt>
              </c:strCache>
            </c:strRef>
          </c:cat>
          <c:val>
            <c:numRef>
              <c:f>Sheet2!$L$50:$L$56</c:f>
              <c:numCache>
                <c:formatCode>General</c:formatCode>
                <c:ptCount val="7"/>
                <c:pt idx="0">
                  <c:v>2308368</c:v>
                </c:pt>
                <c:pt idx="1">
                  <c:v>1368748</c:v>
                </c:pt>
                <c:pt idx="2">
                  <c:v>979795</c:v>
                </c:pt>
                <c:pt idx="3">
                  <c:v>493351</c:v>
                </c:pt>
                <c:pt idx="4">
                  <c:v>242086</c:v>
                </c:pt>
                <c:pt idx="5">
                  <c:v>195374</c:v>
                </c:pt>
                <c:pt idx="6">
                  <c:v>63585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6-4EDD-83BA-B8D7C06886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01109440"/>
        <c:axId val="901110272"/>
      </c:barChart>
      <c:barChart>
        <c:barDir val="bar"/>
        <c:grouping val="clustered"/>
        <c:varyColors val="0"/>
        <c:ser>
          <c:idx val="1"/>
          <c:order val="1"/>
          <c:tx>
            <c:strRef>
              <c:f>Sheet2!$M$49</c:f>
              <c:strCache>
                <c:ptCount val="1"/>
                <c:pt idx="0">
                  <c:v>占自主注册用户比例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Sheet2!$K$50:$K$56</c:f>
              <c:strCache>
                <c:ptCount val="7"/>
                <c:pt idx="0">
                  <c:v>注册用户数</c:v>
                </c:pt>
                <c:pt idx="1">
                  <c:v>自主注册用户数</c:v>
                </c:pt>
                <c:pt idx="2">
                  <c:v>移动设备数</c:v>
                </c:pt>
                <c:pt idx="3">
                  <c:v>实名认证客户数</c:v>
                </c:pt>
                <c:pt idx="4">
                  <c:v>绑卡客户数</c:v>
                </c:pt>
                <c:pt idx="5">
                  <c:v>首次交易客户数</c:v>
                </c:pt>
                <c:pt idx="6">
                  <c:v>二次交易客户数</c:v>
                </c:pt>
              </c:strCache>
            </c:strRef>
          </c:cat>
          <c:val>
            <c:numRef>
              <c:f>Sheet2!$M$50:$M$56</c:f>
              <c:numCache>
                <c:formatCode>0.0%</c:formatCode>
                <c:ptCount val="7"/>
                <c:pt idx="0">
                  <c:v>4.6454862399798943E-2</c:v>
                </c:pt>
                <c:pt idx="1">
                  <c:v>0.14273920400248988</c:v>
                </c:pt>
                <c:pt idx="2">
                  <c:v>0.17686674245368761</c:v>
                </c:pt>
                <c:pt idx="3">
                  <c:v>0.36043961342774566</c:v>
                </c:pt>
                <c:pt idx="4">
                  <c:v>0.71583300943636086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6-4EDD-83BA-B8D7C06886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07684320"/>
        <c:axId val="707681408"/>
      </c:barChart>
      <c:catAx>
        <c:axId val="901109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10272"/>
        <c:crosses val="autoZero"/>
        <c:auto val="1"/>
        <c:lblAlgn val="ctr"/>
        <c:lblOffset val="100"/>
        <c:noMultiLvlLbl val="0"/>
      </c:catAx>
      <c:valAx>
        <c:axId val="901110272"/>
        <c:scaling>
          <c:orientation val="minMax"/>
          <c:max val="300000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09440"/>
        <c:crosses val="autoZero"/>
        <c:crossBetween val="between"/>
        <c:minorUnit val="0.1"/>
      </c:valAx>
      <c:valAx>
        <c:axId val="707681408"/>
        <c:scaling>
          <c:orientation val="maxMin"/>
          <c:max val="1.2"/>
          <c:min val="0"/>
        </c:scaling>
        <c:delete val="0"/>
        <c:axPos val="t"/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684320"/>
        <c:crosses val="max"/>
        <c:crossBetween val="between"/>
      </c:valAx>
      <c:catAx>
        <c:axId val="7076843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0768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客户各阶段转化时间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注册到实名认证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Sheet4!$A$2:$A$23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&gt;20</c:v>
                </c:pt>
                <c:pt idx="21">
                  <c:v>&gt;30            </c:v>
                </c:pt>
              </c:strCache>
            </c:strRef>
          </c:cat>
          <c:val>
            <c:numRef>
              <c:f>Sheet4!$B$2:$B$23</c:f>
              <c:numCache>
                <c:formatCode>0%</c:formatCode>
                <c:ptCount val="22"/>
                <c:pt idx="0">
                  <c:v>0.80966426723064922</c:v>
                </c:pt>
                <c:pt idx="1">
                  <c:v>0.88113064270159347</c:v>
                </c:pt>
                <c:pt idx="2">
                  <c:v>0.9031795142135729</c:v>
                </c:pt>
                <c:pt idx="3">
                  <c:v>0.91505954659654543</c:v>
                </c:pt>
                <c:pt idx="4">
                  <c:v>0.92387700327804378</c:v>
                </c:pt>
                <c:pt idx="5">
                  <c:v>0.93049584857822432</c:v>
                </c:pt>
                <c:pt idx="6">
                  <c:v>0.9359097460614314</c:v>
                </c:pt>
                <c:pt idx="7">
                  <c:v>0.94029441728430696</c:v>
                </c:pt>
                <c:pt idx="8">
                  <c:v>0.94352643877254305</c:v>
                </c:pt>
                <c:pt idx="9">
                  <c:v>0.94619364097157277</c:v>
                </c:pt>
                <c:pt idx="10">
                  <c:v>0.94875833892922801</c:v>
                </c:pt>
                <c:pt idx="11">
                  <c:v>0.95110338494108082</c:v>
                </c:pt>
                <c:pt idx="12">
                  <c:v>0.95329153670593192</c:v>
                </c:pt>
                <c:pt idx="13">
                  <c:v>0.95601940468046898</c:v>
                </c:pt>
                <c:pt idx="14">
                  <c:v>0.96156090948457085</c:v>
                </c:pt>
                <c:pt idx="15">
                  <c:v>0.96483686136196745</c:v>
                </c:pt>
                <c:pt idx="16">
                  <c:v>0.96762121126542522</c:v>
                </c:pt>
                <c:pt idx="17">
                  <c:v>0.96975706494794234</c:v>
                </c:pt>
                <c:pt idx="18">
                  <c:v>0.97227155674655708</c:v>
                </c:pt>
                <c:pt idx="19">
                  <c:v>0.97578807980268967</c:v>
                </c:pt>
                <c:pt idx="20">
                  <c:v>0.99335186777371232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2-406F-8C85-67456516DFB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实名认证到绑卡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Sheet4!$A$2:$A$23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&gt;20</c:v>
                </c:pt>
                <c:pt idx="21">
                  <c:v>&gt;30            </c:v>
                </c:pt>
              </c:strCache>
            </c:strRef>
          </c:cat>
          <c:val>
            <c:numRef>
              <c:f>Sheet4!$C$2:$C$23</c:f>
              <c:numCache>
                <c:formatCode>0%</c:formatCode>
                <c:ptCount val="22"/>
                <c:pt idx="0">
                  <c:v>0.53756689323643525</c:v>
                </c:pt>
                <c:pt idx="1">
                  <c:v>0.62731377663210797</c:v>
                </c:pt>
                <c:pt idx="2">
                  <c:v>0.66182611459698604</c:v>
                </c:pt>
                <c:pt idx="3">
                  <c:v>0.68481256830839043</c:v>
                </c:pt>
                <c:pt idx="4">
                  <c:v>0.70647530883012499</c:v>
                </c:pt>
                <c:pt idx="5">
                  <c:v>0.72796823088344798</c:v>
                </c:pt>
                <c:pt idx="6">
                  <c:v>0.7458731935016133</c:v>
                </c:pt>
                <c:pt idx="7">
                  <c:v>0.76159228762894227</c:v>
                </c:pt>
                <c:pt idx="8">
                  <c:v>0.7731007546036045</c:v>
                </c:pt>
                <c:pt idx="9">
                  <c:v>0.78153942618774952</c:v>
                </c:pt>
                <c:pt idx="10">
                  <c:v>0.78984311386110584</c:v>
                </c:pt>
                <c:pt idx="11">
                  <c:v>0.79737173262735295</c:v>
                </c:pt>
                <c:pt idx="12">
                  <c:v>0.80389885786194193</c:v>
                </c:pt>
                <c:pt idx="13">
                  <c:v>0.81097027305938851</c:v>
                </c:pt>
                <c:pt idx="14">
                  <c:v>0.82122469595962666</c:v>
                </c:pt>
                <c:pt idx="15">
                  <c:v>0.83065179811632117</c:v>
                </c:pt>
                <c:pt idx="16">
                  <c:v>0.83831104647365406</c:v>
                </c:pt>
                <c:pt idx="17">
                  <c:v>0.84584837387930689</c:v>
                </c:pt>
                <c:pt idx="18">
                  <c:v>0.85441767505453781</c:v>
                </c:pt>
                <c:pt idx="19">
                  <c:v>0.86875644983605982</c:v>
                </c:pt>
                <c:pt idx="20">
                  <c:v>0.96333662810190845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2-406F-8C85-67456516DFB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绑卡到首次交易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Sheet4!$A$2:$A$23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&gt;20</c:v>
                </c:pt>
                <c:pt idx="21">
                  <c:v>&gt;30            </c:v>
                </c:pt>
              </c:strCache>
            </c:strRef>
          </c:cat>
          <c:val>
            <c:numRef>
              <c:f>Sheet4!$D$2:$D$23</c:f>
              <c:numCache>
                <c:formatCode>0%</c:formatCode>
                <c:ptCount val="22"/>
                <c:pt idx="0">
                  <c:v>0.91592746998844743</c:v>
                </c:pt>
                <c:pt idx="1">
                  <c:v>0.95646190165251899</c:v>
                </c:pt>
                <c:pt idx="2">
                  <c:v>0.96885830528906525</c:v>
                </c:pt>
                <c:pt idx="3">
                  <c:v>0.97503641569139587</c:v>
                </c:pt>
                <c:pt idx="4">
                  <c:v>0.97962730423426592</c:v>
                </c:pt>
                <c:pt idx="5">
                  <c:v>0.98324375910392281</c:v>
                </c:pt>
                <c:pt idx="6">
                  <c:v>0.98640815711487262</c:v>
                </c:pt>
                <c:pt idx="7">
                  <c:v>0.98873876136420713</c:v>
                </c:pt>
                <c:pt idx="8">
                  <c:v>0.99044653171932295</c:v>
                </c:pt>
                <c:pt idx="9">
                  <c:v>0.99187302225124319</c:v>
                </c:pt>
                <c:pt idx="10">
                  <c:v>0.9932593299512783</c:v>
                </c:pt>
                <c:pt idx="11">
                  <c:v>0.99400271234115223</c:v>
                </c:pt>
                <c:pt idx="12">
                  <c:v>0.99488673464262389</c:v>
                </c:pt>
                <c:pt idx="13">
                  <c:v>0.99565020844844032</c:v>
                </c:pt>
                <c:pt idx="14">
                  <c:v>0.99651413933396948</c:v>
                </c:pt>
                <c:pt idx="15">
                  <c:v>0.99724747601587216</c:v>
                </c:pt>
                <c:pt idx="16">
                  <c:v>0.99767944145863674</c:v>
                </c:pt>
                <c:pt idx="17">
                  <c:v>0.9980310412376312</c:v>
                </c:pt>
                <c:pt idx="18">
                  <c:v>0.99840273243256816</c:v>
                </c:pt>
                <c:pt idx="19">
                  <c:v>0.99877442362750513</c:v>
                </c:pt>
                <c:pt idx="20">
                  <c:v>0.99911597769852833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2-406F-8C85-67456516DFBF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首次交易到二次交易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Sheet4!$A$2:$A$23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&gt;20</c:v>
                </c:pt>
                <c:pt idx="21">
                  <c:v>&gt;30            </c:v>
                </c:pt>
              </c:strCache>
            </c:strRef>
          </c:cat>
          <c:val>
            <c:numRef>
              <c:f>Sheet4!$E$2:$E$23</c:f>
              <c:numCache>
                <c:formatCode>0%</c:formatCode>
                <c:ptCount val="22"/>
                <c:pt idx="0">
                  <c:v>0.5381950744766838</c:v>
                </c:pt>
                <c:pt idx="1">
                  <c:v>0.6573577685037032</c:v>
                </c:pt>
                <c:pt idx="2">
                  <c:v>0.70339640070600262</c:v>
                </c:pt>
                <c:pt idx="3">
                  <c:v>0.7359088134866304</c:v>
                </c:pt>
                <c:pt idx="4">
                  <c:v>0.76888309717433967</c:v>
                </c:pt>
                <c:pt idx="5">
                  <c:v>0.79971298022202786</c:v>
                </c:pt>
                <c:pt idx="6">
                  <c:v>0.82373026739026434</c:v>
                </c:pt>
                <c:pt idx="7">
                  <c:v>0.84266697458060469</c:v>
                </c:pt>
                <c:pt idx="8">
                  <c:v>0.85688600036289853</c:v>
                </c:pt>
                <c:pt idx="9">
                  <c:v>0.86993385348795005</c:v>
                </c:pt>
                <c:pt idx="10">
                  <c:v>0.88336110057238992</c:v>
                </c:pt>
                <c:pt idx="11">
                  <c:v>0.89436352539465214</c:v>
                </c:pt>
                <c:pt idx="12">
                  <c:v>0.90459066690859902</c:v>
                </c:pt>
                <c:pt idx="13">
                  <c:v>0.91387757121884428</c:v>
                </c:pt>
                <c:pt idx="14">
                  <c:v>0.92326344786632131</c:v>
                </c:pt>
                <c:pt idx="15">
                  <c:v>0.93200600432179204</c:v>
                </c:pt>
                <c:pt idx="16">
                  <c:v>0.93644326410768186</c:v>
                </c:pt>
                <c:pt idx="17">
                  <c:v>0.94208468732989126</c:v>
                </c:pt>
                <c:pt idx="18">
                  <c:v>0.94747867970902133</c:v>
                </c:pt>
                <c:pt idx="19">
                  <c:v>0.95382940468139155</c:v>
                </c:pt>
                <c:pt idx="20">
                  <c:v>0.98932748296851025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2-406F-8C85-67456516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70688"/>
        <c:axId val="945070272"/>
      </c:lineChart>
      <c:catAx>
        <c:axId val="9450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</a:p>
            </c:rich>
          </c:tx>
          <c:layout>
            <c:manualLayout>
              <c:xMode val="edge"/>
              <c:yMode val="edge"/>
              <c:x val="0.46309778329150603"/>
              <c:y val="0.84683373254519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0272"/>
        <c:crosses val="autoZero"/>
        <c:auto val="1"/>
        <c:lblAlgn val="ctr"/>
        <c:lblOffset val="100"/>
        <c:noMultiLvlLbl val="0"/>
      </c:catAx>
      <c:valAx>
        <c:axId val="945070272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累积转化率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8061444585636"/>
          <c:y val="0.69747427036068776"/>
          <c:w val="0.77820581720651538"/>
          <c:h val="4.2056377375107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注册来源行为转化率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1557825539740064"/>
          <c:y val="0.22895218693155142"/>
          <c:w val="0.68321986276856328"/>
          <c:h val="0.5833780382644739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Sheet6!$C$72</c:f>
              <c:strCache>
                <c:ptCount val="1"/>
                <c:pt idx="0">
                  <c:v>从注册到认证占比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906545088394283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CDA-4CA0-9D7E-59D743ED8B45}"/>
                </c:ext>
              </c:extLst>
            </c:dLbl>
            <c:dLbl>
              <c:idx val="4"/>
              <c:layout>
                <c:manualLayout>
                  <c:x val="1.9559900526868082E-2"/>
                  <c:y val="7.351626527602059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CDA-4CA0-9D7E-59D743ED8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Sheet6!$B$73:$B$78</c:f>
              <c:strCache>
                <c:ptCount val="6"/>
                <c:pt idx="0">
                  <c:v>TOP1:冰泉扫码页面红包button</c:v>
                </c:pt>
                <c:pt idx="1">
                  <c:v>TOP2:邀请好友</c:v>
                </c:pt>
                <c:pt idx="2">
                  <c:v>TOP3:苹果商店下载</c:v>
                </c:pt>
                <c:pt idx="3">
                  <c:v>TOP4:微信朋友圈</c:v>
                </c:pt>
                <c:pt idx="4">
                  <c:v>体育相关渠道</c:v>
                </c:pt>
                <c:pt idx="5">
                  <c:v>Other</c:v>
                </c:pt>
              </c:strCache>
            </c:strRef>
          </c:cat>
          <c:val>
            <c:numRef>
              <c:f>Sheet6!$C$73:$C$78</c:f>
              <c:numCache>
                <c:formatCode>0.0%</c:formatCode>
                <c:ptCount val="6"/>
                <c:pt idx="0">
                  <c:v>4.7854174846686422E-2</c:v>
                </c:pt>
                <c:pt idx="1">
                  <c:v>0.41712539724333031</c:v>
                </c:pt>
                <c:pt idx="2">
                  <c:v>0.72408942169485302</c:v>
                </c:pt>
                <c:pt idx="3">
                  <c:v>0.30472268164475086</c:v>
                </c:pt>
                <c:pt idx="4">
                  <c:v>7.9464052666686005E-2</c:v>
                </c:pt>
                <c:pt idx="5">
                  <c:v>0.47881510844797415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8-4C1D-95F4-AB40FBBA700D}"/>
            </c:ext>
          </c:extLst>
        </c:ser>
        <c:ser>
          <c:idx val="1"/>
          <c:order val="1"/>
          <c:tx>
            <c:strRef>
              <c:f>Sheet6!$D$72</c:f>
              <c:strCache>
                <c:ptCount val="1"/>
                <c:pt idx="0">
                  <c:v>从认证到绑卡占比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Sheet6!$B$73:$B$78</c:f>
              <c:strCache>
                <c:ptCount val="6"/>
                <c:pt idx="0">
                  <c:v>TOP1:冰泉扫码页面红包button</c:v>
                </c:pt>
                <c:pt idx="1">
                  <c:v>TOP2:邀请好友</c:v>
                </c:pt>
                <c:pt idx="2">
                  <c:v>TOP3:苹果商店下载</c:v>
                </c:pt>
                <c:pt idx="3">
                  <c:v>TOP4:微信朋友圈</c:v>
                </c:pt>
                <c:pt idx="4">
                  <c:v>体育相关渠道</c:v>
                </c:pt>
                <c:pt idx="5">
                  <c:v>Other</c:v>
                </c:pt>
              </c:strCache>
            </c:strRef>
          </c:cat>
          <c:val>
            <c:numRef>
              <c:f>Sheet6!$D$73:$D$78</c:f>
              <c:numCache>
                <c:formatCode>0.0%</c:formatCode>
                <c:ptCount val="6"/>
                <c:pt idx="0">
                  <c:v>0.49217873797296502</c:v>
                </c:pt>
                <c:pt idx="1">
                  <c:v>0.54496344793165208</c:v>
                </c:pt>
                <c:pt idx="2">
                  <c:v>0.46703551970266505</c:v>
                </c:pt>
                <c:pt idx="3">
                  <c:v>0.43232931187360613</c:v>
                </c:pt>
                <c:pt idx="4">
                  <c:v>0.64160583941605842</c:v>
                </c:pt>
                <c:pt idx="5">
                  <c:v>0.47626548086111764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8-4C1D-95F4-AB40FBBA700D}"/>
            </c:ext>
          </c:extLst>
        </c:ser>
        <c:ser>
          <c:idx val="2"/>
          <c:order val="2"/>
          <c:tx>
            <c:strRef>
              <c:f>Sheet6!$E$72</c:f>
              <c:strCache>
                <c:ptCount val="1"/>
                <c:pt idx="0">
                  <c:v>从绑卡到首次交易占比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Sheet6!$B$73:$B$78</c:f>
              <c:strCache>
                <c:ptCount val="6"/>
                <c:pt idx="0">
                  <c:v>TOP1:冰泉扫码页面红包button</c:v>
                </c:pt>
                <c:pt idx="1">
                  <c:v>TOP2:邀请好友</c:v>
                </c:pt>
                <c:pt idx="2">
                  <c:v>TOP3:苹果商店下载</c:v>
                </c:pt>
                <c:pt idx="3">
                  <c:v>TOP4:微信朋友圈</c:v>
                </c:pt>
                <c:pt idx="4">
                  <c:v>体育相关渠道</c:v>
                </c:pt>
                <c:pt idx="5">
                  <c:v>Other</c:v>
                </c:pt>
              </c:strCache>
            </c:strRef>
          </c:cat>
          <c:val>
            <c:numRef>
              <c:f>Sheet6!$E$73:$E$78</c:f>
              <c:numCache>
                <c:formatCode>0.0%</c:formatCode>
                <c:ptCount val="6"/>
                <c:pt idx="0">
                  <c:v>0.35188294555049171</c:v>
                </c:pt>
                <c:pt idx="1">
                  <c:v>0.88969399849154185</c:v>
                </c:pt>
                <c:pt idx="2">
                  <c:v>0.81949719659974674</c:v>
                </c:pt>
                <c:pt idx="3">
                  <c:v>0.66911124922311993</c:v>
                </c:pt>
                <c:pt idx="4">
                  <c:v>0.54209328782707622</c:v>
                </c:pt>
                <c:pt idx="5">
                  <c:v>0.80025812176087441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8-4C1D-95F4-AB40FBBA700D}"/>
            </c:ext>
          </c:extLst>
        </c:ser>
        <c:ser>
          <c:idx val="3"/>
          <c:order val="3"/>
          <c:tx>
            <c:strRef>
              <c:f>Sheet6!$F$72</c:f>
              <c:strCache>
                <c:ptCount val="1"/>
                <c:pt idx="0">
                  <c:v>从首次交易到二次交易占比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Sheet6!$B$73:$B$78</c:f>
              <c:strCache>
                <c:ptCount val="6"/>
                <c:pt idx="0">
                  <c:v>TOP1:冰泉扫码页面红包button</c:v>
                </c:pt>
                <c:pt idx="1">
                  <c:v>TOP2:邀请好友</c:v>
                </c:pt>
                <c:pt idx="2">
                  <c:v>TOP3:苹果商店下载</c:v>
                </c:pt>
                <c:pt idx="3">
                  <c:v>TOP4:微信朋友圈</c:v>
                </c:pt>
                <c:pt idx="4">
                  <c:v>体育相关渠道</c:v>
                </c:pt>
                <c:pt idx="5">
                  <c:v>Other</c:v>
                </c:pt>
              </c:strCache>
            </c:strRef>
          </c:cat>
          <c:val>
            <c:numRef>
              <c:f>Sheet6!$F$73:$F$78</c:f>
              <c:numCache>
                <c:formatCode>0.0%</c:formatCode>
                <c:ptCount val="6"/>
                <c:pt idx="0">
                  <c:v>0.10565780504430811</c:v>
                </c:pt>
                <c:pt idx="1">
                  <c:v>0.32527475854552063</c:v>
                </c:pt>
                <c:pt idx="2">
                  <c:v>0.34092915471198409</c:v>
                </c:pt>
                <c:pt idx="3">
                  <c:v>0.29379528144157535</c:v>
                </c:pt>
                <c:pt idx="4">
                  <c:v>0.229800629590766</c:v>
                </c:pt>
                <c:pt idx="5">
                  <c:v>0.33095202096562848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8-4C1D-95F4-AB40FBBA70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05100848"/>
        <c:axId val="905098352"/>
      </c:barChart>
      <c:catAx>
        <c:axId val="905100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098352"/>
        <c:crosses val="autoZero"/>
        <c:auto val="1"/>
        <c:lblAlgn val="ctr"/>
        <c:lblOffset val="150"/>
        <c:noMultiLvlLbl val="0"/>
      </c:catAx>
      <c:valAx>
        <c:axId val="905098352"/>
        <c:scaling>
          <c:orientation val="minMax"/>
        </c:scaling>
        <c:delete val="1"/>
        <c:axPos val="t"/>
        <c:numFmt formatCode="0.0%" sourceLinked="1"/>
        <c:majorTickMark val="none"/>
        <c:minorTickMark val="none"/>
        <c:tickLblPos val="nextTo"/>
        <c:crossAx val="9051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128427118934561"/>
          <c:y val="0.90185739649055685"/>
          <c:w val="0.6211140413401125"/>
          <c:h val="9.8142664039206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各阶段按年龄占比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19125734283214"/>
          <c:y val="7.7175309280347743E-2"/>
          <c:w val="0.65405095583274897"/>
          <c:h val="0.80540844837918601"/>
        </c:manualLayout>
      </c:layout>
      <c:doughnutChart>
        <c:varyColors val="1"/>
        <c:ser>
          <c:idx val="0"/>
          <c:order val="0"/>
          <c:tx>
            <c:strRef>
              <c:f>Sheet6!$C$123</c:f>
              <c:strCache>
                <c:ptCount val="1"/>
                <c:pt idx="0">
                  <c:v>已注册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91-43F3-9CAA-05C3C32ABA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91-43F3-9CAA-05C3C32ABA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91-43F3-9CAA-05C3C32ABA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91-43F3-9CAA-05C3C32ABA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22-42D2-AE46-03C47A4904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Sheet6!$D$122:$I$122</c:f>
              <c:strCache>
                <c:ptCount val="6"/>
                <c:pt idx="0">
                  <c:v>TOP1:冰泉扫码页面红包BUTTON</c:v>
                </c:pt>
                <c:pt idx="1">
                  <c:v>TOP2:邀请好友</c:v>
                </c:pt>
                <c:pt idx="2">
                  <c:v>TOP3:苹果商店下载</c:v>
                </c:pt>
                <c:pt idx="3">
                  <c:v>TOP4:微信朋友圈</c:v>
                </c:pt>
                <c:pt idx="4">
                  <c:v>体育相关渠道</c:v>
                </c:pt>
                <c:pt idx="5">
                  <c:v>Other</c:v>
                </c:pt>
              </c:strCache>
            </c:strRef>
          </c:cat>
          <c:val>
            <c:numRef>
              <c:f>Sheet6!$D$123:$I$123</c:f>
              <c:numCache>
                <c:formatCode>0.0%</c:formatCode>
                <c:ptCount val="6"/>
                <c:pt idx="0">
                  <c:v>0.18880632915308004</c:v>
                </c:pt>
                <c:pt idx="1">
                  <c:v>0.17419997589341046</c:v>
                </c:pt>
                <c:pt idx="2">
                  <c:v>6.9757643442207654E-2</c:v>
                </c:pt>
                <c:pt idx="3">
                  <c:v>6.5137924891973675E-2</c:v>
                </c:pt>
                <c:pt idx="4">
                  <c:v>1.8389807819281644E-2</c:v>
                </c:pt>
                <c:pt idx="5">
                  <c:v>0.4837083188000465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B-46B6-859C-9CB7A8021DBA}"/>
            </c:ext>
          </c:extLst>
        </c:ser>
        <c:ser>
          <c:idx val="1"/>
          <c:order val="1"/>
          <c:tx>
            <c:strRef>
              <c:f>Sheet6!$C$124</c:f>
              <c:strCache>
                <c:ptCount val="1"/>
                <c:pt idx="0">
                  <c:v>已认证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91-43F3-9CAA-05C3C32ABA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91-43F3-9CAA-05C3C32ABA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91-43F3-9CAA-05C3C32ABA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91-43F3-9CAA-05C3C32ABA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22-42D2-AE46-03C47A4904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Sheet6!$D$122:$I$122</c:f>
              <c:strCache>
                <c:ptCount val="6"/>
                <c:pt idx="0">
                  <c:v>TOP1:冰泉扫码页面红包BUTTON</c:v>
                </c:pt>
                <c:pt idx="1">
                  <c:v>TOP2:邀请好友</c:v>
                </c:pt>
                <c:pt idx="2">
                  <c:v>TOP3:苹果商店下载</c:v>
                </c:pt>
                <c:pt idx="3">
                  <c:v>TOP4:微信朋友圈</c:v>
                </c:pt>
                <c:pt idx="4">
                  <c:v>体育相关渠道</c:v>
                </c:pt>
                <c:pt idx="5">
                  <c:v>Other</c:v>
                </c:pt>
              </c:strCache>
            </c:strRef>
          </c:cat>
          <c:val>
            <c:numRef>
              <c:f>Sheet6!$D$124:$I$124</c:f>
              <c:numCache>
                <c:formatCode>0.0%</c:formatCode>
                <c:ptCount val="6"/>
                <c:pt idx="0">
                  <c:v>3.4338635170497275E-2</c:v>
                </c:pt>
                <c:pt idx="1">
                  <c:v>0.27616038074312205</c:v>
                </c:pt>
                <c:pt idx="2">
                  <c:v>0.19196880111725728</c:v>
                </c:pt>
                <c:pt idx="3">
                  <c:v>7.5437163398878279E-2</c:v>
                </c:pt>
                <c:pt idx="4">
                  <c:v>5.5538551659974336E-3</c:v>
                </c:pt>
                <c:pt idx="5">
                  <c:v>0.41654116440424771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B-46B6-859C-9CB7A8021DBA}"/>
            </c:ext>
          </c:extLst>
        </c:ser>
        <c:ser>
          <c:idx val="2"/>
          <c:order val="2"/>
          <c:tx>
            <c:strRef>
              <c:f>Sheet6!$C$125</c:f>
              <c:strCache>
                <c:ptCount val="1"/>
                <c:pt idx="0">
                  <c:v>已绑卡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22-42D2-AE46-03C47A4904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422-42D2-AE46-03C47A4904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422-42D2-AE46-03C47A4904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422-42D2-AE46-03C47A4904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422-42D2-AE46-03C47A4904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Sheet6!$D$122:$I$122</c:f>
              <c:strCache>
                <c:ptCount val="6"/>
                <c:pt idx="0">
                  <c:v>TOP1:冰泉扫码页面红包BUTTON</c:v>
                </c:pt>
                <c:pt idx="1">
                  <c:v>TOP2:邀请好友</c:v>
                </c:pt>
                <c:pt idx="2">
                  <c:v>TOP3:苹果商店下载</c:v>
                </c:pt>
                <c:pt idx="3">
                  <c:v>TOP4:微信朋友圈</c:v>
                </c:pt>
                <c:pt idx="4">
                  <c:v>体育相关渠道</c:v>
                </c:pt>
                <c:pt idx="5">
                  <c:v>Other</c:v>
                </c:pt>
              </c:strCache>
            </c:strRef>
          </c:cat>
          <c:val>
            <c:numRef>
              <c:f>Sheet6!$D$125:$I$125</c:f>
              <c:numCache>
                <c:formatCode>0.0%</c:formatCode>
                <c:ptCount val="6"/>
                <c:pt idx="0">
                  <c:v>3.4442305626925969E-2</c:v>
                </c:pt>
                <c:pt idx="1">
                  <c:v>0.30670092446485958</c:v>
                </c:pt>
                <c:pt idx="2">
                  <c:v>0.18271192881868428</c:v>
                </c:pt>
                <c:pt idx="3">
                  <c:v>6.6463983873499499E-2</c:v>
                </c:pt>
                <c:pt idx="4">
                  <c:v>7.2618821410573098E-3</c:v>
                </c:pt>
                <c:pt idx="5">
                  <c:v>0.40241897507497337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CAD-48DD-923D-7887812B9D8A}"/>
            </c:ext>
          </c:extLst>
        </c:ser>
        <c:ser>
          <c:idx val="3"/>
          <c:order val="3"/>
          <c:tx>
            <c:strRef>
              <c:f>Sheet6!$C$126</c:f>
              <c:strCache>
                <c:ptCount val="1"/>
                <c:pt idx="0">
                  <c:v>首次交易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422-42D2-AE46-03C47A4904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422-42D2-AE46-03C47A4904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422-42D2-AE46-03C47A4904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422-42D2-AE46-03C47A4904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422-42D2-AE46-03C47A4904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Sheet6!$D$122:$I$122</c:f>
              <c:strCache>
                <c:ptCount val="6"/>
                <c:pt idx="0">
                  <c:v>TOP1:冰泉扫码页面红包BUTTON</c:v>
                </c:pt>
                <c:pt idx="1">
                  <c:v>TOP2:邀请好友</c:v>
                </c:pt>
                <c:pt idx="2">
                  <c:v>TOP3:苹果商店下载</c:v>
                </c:pt>
                <c:pt idx="3">
                  <c:v>TOP4:微信朋友圈</c:v>
                </c:pt>
                <c:pt idx="4">
                  <c:v>体育相关渠道</c:v>
                </c:pt>
                <c:pt idx="5">
                  <c:v>Other</c:v>
                </c:pt>
              </c:strCache>
            </c:strRef>
          </c:cat>
          <c:val>
            <c:numRef>
              <c:f>Sheet6!$D$126:$I$126</c:f>
              <c:numCache>
                <c:formatCode>0.0%</c:formatCode>
                <c:ptCount val="6"/>
                <c:pt idx="0">
                  <c:v>1.5017351336411191E-2</c:v>
                </c:pt>
                <c:pt idx="1">
                  <c:v>0.33811049576709284</c:v>
                </c:pt>
                <c:pt idx="2">
                  <c:v>0.1855313398916949</c:v>
                </c:pt>
                <c:pt idx="3">
                  <c:v>5.5104568673416114E-2</c:v>
                </c:pt>
                <c:pt idx="4">
                  <c:v>4.8778240707566005E-3</c:v>
                </c:pt>
                <c:pt idx="5">
                  <c:v>0.40135842026062835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CAD-48DD-923D-7887812B9D8A}"/>
            </c:ext>
          </c:extLst>
        </c:ser>
        <c:ser>
          <c:idx val="4"/>
          <c:order val="4"/>
          <c:tx>
            <c:strRef>
              <c:f>Sheet6!$C$127</c:f>
              <c:strCache>
                <c:ptCount val="1"/>
                <c:pt idx="0">
                  <c:v>二次交易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422-42D2-AE46-03C47A4904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422-42D2-AE46-03C47A4904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422-42D2-AE46-03C47A4904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422-42D2-AE46-03C47A4904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422-42D2-AE46-03C47A4904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Sheet6!$D$122:$I$122</c:f>
              <c:strCache>
                <c:ptCount val="6"/>
                <c:pt idx="0">
                  <c:v>TOP1:冰泉扫码页面红包BUTTON</c:v>
                </c:pt>
                <c:pt idx="1">
                  <c:v>TOP2:邀请好友</c:v>
                </c:pt>
                <c:pt idx="2">
                  <c:v>TOP3:苹果商店下载</c:v>
                </c:pt>
                <c:pt idx="3">
                  <c:v>TOP4:微信朋友圈</c:v>
                </c:pt>
                <c:pt idx="4">
                  <c:v>体育相关渠道</c:v>
                </c:pt>
                <c:pt idx="5">
                  <c:v>Other</c:v>
                </c:pt>
              </c:strCache>
            </c:strRef>
          </c:cat>
          <c:val>
            <c:numRef>
              <c:f>Sheet6!$D$127:$I$127</c:f>
              <c:numCache>
                <c:formatCode>0.0%</c:formatCode>
                <c:ptCount val="6"/>
                <c:pt idx="0">
                  <c:v>4.8753636864040262E-3</c:v>
                </c:pt>
                <c:pt idx="1">
                  <c:v>0.33792561138633326</c:v>
                </c:pt>
                <c:pt idx="2">
                  <c:v>0.19435401431155147</c:v>
                </c:pt>
                <c:pt idx="3">
                  <c:v>4.9744436580954628E-2</c:v>
                </c:pt>
                <c:pt idx="4">
                  <c:v>3.4442085397499412E-3</c:v>
                </c:pt>
                <c:pt idx="5">
                  <c:v>0.40965636549500667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CAD-48DD-923D-7887812B9D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24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70809100404302"/>
          <c:y val="0.87168527914881644"/>
          <c:w val="0.69812117235345583"/>
          <c:h val="0.12831479154189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从注册到首笔交易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总体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Sheet11!$D$2:$D$24</c:f>
              <c:numCache>
                <c:formatCode>0.0%</c:formatCode>
                <c:ptCount val="23"/>
                <c:pt idx="0">
                  <c:v>0.39308198634413993</c:v>
                </c:pt>
                <c:pt idx="1">
                  <c:v>0.52653372506065288</c:v>
                </c:pt>
                <c:pt idx="2">
                  <c:v>0.57823968388833724</c:v>
                </c:pt>
                <c:pt idx="3">
                  <c:v>0.61242028110188662</c:v>
                </c:pt>
                <c:pt idx="4">
                  <c:v>0.64219394597029289</c:v>
                </c:pt>
                <c:pt idx="5">
                  <c:v>0.67000214972309524</c:v>
                </c:pt>
                <c:pt idx="6">
                  <c:v>0.69482633308423847</c:v>
                </c:pt>
                <c:pt idx="7">
                  <c:v>0.71541760930318266</c:v>
                </c:pt>
                <c:pt idx="8">
                  <c:v>0.730383776756375</c:v>
                </c:pt>
                <c:pt idx="9">
                  <c:v>0.74134736454185313</c:v>
                </c:pt>
                <c:pt idx="10">
                  <c:v>0.75179911349514272</c:v>
                </c:pt>
                <c:pt idx="11">
                  <c:v>0.76127836866727416</c:v>
                </c:pt>
                <c:pt idx="12">
                  <c:v>0.76911462118808038</c:v>
                </c:pt>
                <c:pt idx="13">
                  <c:v>0.77709930697022134</c:v>
                </c:pt>
                <c:pt idx="14">
                  <c:v>0.79119023002037125</c:v>
                </c:pt>
                <c:pt idx="15">
                  <c:v>0.8030495357621793</c:v>
                </c:pt>
                <c:pt idx="16">
                  <c:v>0.81237523928465416</c:v>
                </c:pt>
                <c:pt idx="17">
                  <c:v>0.82033945151350751</c:v>
                </c:pt>
                <c:pt idx="18">
                  <c:v>0.82961397115276347</c:v>
                </c:pt>
                <c:pt idx="19">
                  <c:v>0.84414507559859553</c:v>
                </c:pt>
                <c:pt idx="20">
                  <c:v>0.86231535414128802</c:v>
                </c:pt>
                <c:pt idx="21">
                  <c:v>0.96716553891510648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9BC-AC54-4D17A42A274D}"/>
            </c:ext>
          </c:extLst>
        </c:ser>
        <c:ser>
          <c:idx val="1"/>
          <c:order val="1"/>
          <c:tx>
            <c:strRef>
              <c:f>Sheet11!$G$1</c:f>
              <c:strCache>
                <c:ptCount val="1"/>
                <c:pt idx="0">
                  <c:v>一线城市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Sheet11!$G$2:$G$24</c:f>
              <c:numCache>
                <c:formatCode>0.0%</c:formatCode>
                <c:ptCount val="23"/>
                <c:pt idx="0">
                  <c:v>0.40042523033309707</c:v>
                </c:pt>
                <c:pt idx="1">
                  <c:v>0.53130167729742495</c:v>
                </c:pt>
                <c:pt idx="2">
                  <c:v>0.58091188282541928</c:v>
                </c:pt>
                <c:pt idx="3">
                  <c:v>0.61382786046145366</c:v>
                </c:pt>
                <c:pt idx="4">
                  <c:v>0.64784628710922121</c:v>
                </c:pt>
                <c:pt idx="5">
                  <c:v>0.67587999055043702</c:v>
                </c:pt>
                <c:pt idx="6">
                  <c:v>0.69808646350106307</c:v>
                </c:pt>
                <c:pt idx="7">
                  <c:v>0.71887550200803207</c:v>
                </c:pt>
                <c:pt idx="8">
                  <c:v>0.73289235372864003</c:v>
                </c:pt>
                <c:pt idx="9">
                  <c:v>0.74368060477202924</c:v>
                </c:pt>
                <c:pt idx="10">
                  <c:v>0.75383888495157092</c:v>
                </c:pt>
                <c:pt idx="11">
                  <c:v>0.7621859988975509</c:v>
                </c:pt>
                <c:pt idx="12">
                  <c:v>0.76856445389400729</c:v>
                </c:pt>
                <c:pt idx="13">
                  <c:v>0.77675407512402539</c:v>
                </c:pt>
                <c:pt idx="14">
                  <c:v>0.79250334672021405</c:v>
                </c:pt>
                <c:pt idx="15">
                  <c:v>0.80463028584927931</c:v>
                </c:pt>
                <c:pt idx="16">
                  <c:v>0.81266241436333553</c:v>
                </c:pt>
                <c:pt idx="17">
                  <c:v>0.82171824553114403</c:v>
                </c:pt>
                <c:pt idx="18">
                  <c:v>0.83014410583510501</c:v>
                </c:pt>
                <c:pt idx="19">
                  <c:v>0.8437672257658082</c:v>
                </c:pt>
                <c:pt idx="20">
                  <c:v>0.8592015119300731</c:v>
                </c:pt>
                <c:pt idx="21">
                  <c:v>0.95196472163162438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3-49BC-AC54-4D17A42A274D}"/>
            </c:ext>
          </c:extLst>
        </c:ser>
        <c:ser>
          <c:idx val="2"/>
          <c:order val="2"/>
          <c:tx>
            <c:strRef>
              <c:f>Sheet11!$J$1</c:f>
              <c:strCache>
                <c:ptCount val="1"/>
                <c:pt idx="0">
                  <c:v>二线城市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Sheet11!$J$2:$J$24</c:f>
              <c:numCache>
                <c:formatCode>0.0%</c:formatCode>
                <c:ptCount val="23"/>
                <c:pt idx="0">
                  <c:v>0.38469308363249205</c:v>
                </c:pt>
                <c:pt idx="1">
                  <c:v>0.51842044198140891</c:v>
                </c:pt>
                <c:pt idx="2">
                  <c:v>0.57090402806404494</c:v>
                </c:pt>
                <c:pt idx="3">
                  <c:v>0.60531524276217896</c:v>
                </c:pt>
                <c:pt idx="4">
                  <c:v>0.63568610857072649</c:v>
                </c:pt>
                <c:pt idx="5">
                  <c:v>0.66432344630840412</c:v>
                </c:pt>
                <c:pt idx="6">
                  <c:v>0.68961657635030904</c:v>
                </c:pt>
                <c:pt idx="7">
                  <c:v>0.71118330353121018</c:v>
                </c:pt>
                <c:pt idx="8">
                  <c:v>0.7268260056510284</c:v>
                </c:pt>
                <c:pt idx="9">
                  <c:v>0.73819631181665535</c:v>
                </c:pt>
                <c:pt idx="10">
                  <c:v>0.74949836884563392</c:v>
                </c:pt>
                <c:pt idx="11">
                  <c:v>0.7601042846807986</c:v>
                </c:pt>
                <c:pt idx="12">
                  <c:v>0.76841702952457636</c:v>
                </c:pt>
                <c:pt idx="13">
                  <c:v>0.77618378127516674</c:v>
                </c:pt>
                <c:pt idx="14">
                  <c:v>0.79117129168316003</c:v>
                </c:pt>
                <c:pt idx="15">
                  <c:v>0.80306029128731504</c:v>
                </c:pt>
                <c:pt idx="16">
                  <c:v>0.81271071920940186</c:v>
                </c:pt>
                <c:pt idx="17">
                  <c:v>0.82103711388050926</c:v>
                </c:pt>
                <c:pt idx="18">
                  <c:v>0.83063294249327735</c:v>
                </c:pt>
                <c:pt idx="19">
                  <c:v>0.84611184668513928</c:v>
                </c:pt>
                <c:pt idx="20">
                  <c:v>0.86397947065969605</c:v>
                </c:pt>
                <c:pt idx="21">
                  <c:v>0.96872824558769322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3-49BC-AC54-4D17A42A274D}"/>
            </c:ext>
          </c:extLst>
        </c:ser>
        <c:ser>
          <c:idx val="3"/>
          <c:order val="3"/>
          <c:tx>
            <c:strRef>
              <c:f>Sheet11!$M$1</c:f>
              <c:strCache>
                <c:ptCount val="1"/>
                <c:pt idx="0">
                  <c:v>三线城市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Sheet11!$M$2:$M$24</c:f>
              <c:numCache>
                <c:formatCode>0.0%</c:formatCode>
                <c:ptCount val="23"/>
                <c:pt idx="0">
                  <c:v>0.39425099322271556</c:v>
                </c:pt>
                <c:pt idx="1">
                  <c:v>0.53314637376334029</c:v>
                </c:pt>
                <c:pt idx="2">
                  <c:v>0.58693620004673985</c:v>
                </c:pt>
                <c:pt idx="3">
                  <c:v>0.62312066682246625</c:v>
                </c:pt>
                <c:pt idx="4">
                  <c:v>0.64910025706940866</c:v>
                </c:pt>
                <c:pt idx="5">
                  <c:v>0.67531354677884237</c:v>
                </c:pt>
                <c:pt idx="6">
                  <c:v>0.70008568980291341</c:v>
                </c:pt>
                <c:pt idx="7">
                  <c:v>0.71975539456259252</c:v>
                </c:pt>
                <c:pt idx="8">
                  <c:v>0.73354366284957551</c:v>
                </c:pt>
                <c:pt idx="9">
                  <c:v>0.743475890005453</c:v>
                </c:pt>
                <c:pt idx="10">
                  <c:v>0.75290176832593292</c:v>
                </c:pt>
                <c:pt idx="11">
                  <c:v>0.76127599906520227</c:v>
                </c:pt>
                <c:pt idx="12">
                  <c:v>0.76836488276076975</c:v>
                </c:pt>
                <c:pt idx="13">
                  <c:v>0.77634961439588701</c:v>
                </c:pt>
                <c:pt idx="14">
                  <c:v>0.78861883617667694</c:v>
                </c:pt>
                <c:pt idx="15">
                  <c:v>0.7996416608241802</c:v>
                </c:pt>
                <c:pt idx="16">
                  <c:v>0.80809379138427995</c:v>
                </c:pt>
                <c:pt idx="17">
                  <c:v>0.81514372516943223</c:v>
                </c:pt>
                <c:pt idx="18">
                  <c:v>0.82390745501285356</c:v>
                </c:pt>
                <c:pt idx="19">
                  <c:v>0.83863052114980141</c:v>
                </c:pt>
                <c:pt idx="20">
                  <c:v>0.85822232608865001</c:v>
                </c:pt>
                <c:pt idx="21">
                  <c:v>0.96634727740126203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3-49BC-AC54-4D17A42A274D}"/>
            </c:ext>
          </c:extLst>
        </c:ser>
        <c:ser>
          <c:idx val="4"/>
          <c:order val="4"/>
          <c:tx>
            <c:strRef>
              <c:f>Sheet11!$P$1</c:f>
              <c:strCache>
                <c:ptCount val="1"/>
                <c:pt idx="0">
                  <c:v>四五线城市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Sheet11!$P$2:$P$24</c:f>
              <c:numCache>
                <c:formatCode>0.0%</c:formatCode>
                <c:ptCount val="23"/>
                <c:pt idx="0">
                  <c:v>0.39542989930286598</c:v>
                </c:pt>
                <c:pt idx="1">
                  <c:v>0.52357668474051122</c:v>
                </c:pt>
                <c:pt idx="2">
                  <c:v>0.57561967467079778</c:v>
                </c:pt>
                <c:pt idx="3">
                  <c:v>0.6084430673896204</c:v>
                </c:pt>
                <c:pt idx="4">
                  <c:v>0.63700619674670789</c:v>
                </c:pt>
                <c:pt idx="5">
                  <c:v>0.66276142525174275</c:v>
                </c:pt>
                <c:pt idx="6">
                  <c:v>0.68740317583268773</c:v>
                </c:pt>
                <c:pt idx="7">
                  <c:v>0.70633230054221519</c:v>
                </c:pt>
                <c:pt idx="8">
                  <c:v>0.72104957397366365</c:v>
                </c:pt>
                <c:pt idx="9">
                  <c:v>0.73155499612703312</c:v>
                </c:pt>
                <c:pt idx="10">
                  <c:v>0.74167312161115395</c:v>
                </c:pt>
                <c:pt idx="11">
                  <c:v>0.75140395042602615</c:v>
                </c:pt>
                <c:pt idx="12">
                  <c:v>0.75953718048024765</c:v>
                </c:pt>
                <c:pt idx="13">
                  <c:v>0.76897753679318337</c:v>
                </c:pt>
                <c:pt idx="14">
                  <c:v>0.78166150271107648</c:v>
                </c:pt>
                <c:pt idx="15">
                  <c:v>0.79366769945778448</c:v>
                </c:pt>
                <c:pt idx="16">
                  <c:v>0.80281758326878372</c:v>
                </c:pt>
                <c:pt idx="17">
                  <c:v>0.81128969790859784</c:v>
                </c:pt>
                <c:pt idx="18">
                  <c:v>0.82160147172734299</c:v>
                </c:pt>
                <c:pt idx="19">
                  <c:v>0.83680286599535225</c:v>
                </c:pt>
                <c:pt idx="20">
                  <c:v>0.85916924864446143</c:v>
                </c:pt>
                <c:pt idx="21">
                  <c:v>0.96974244771494944</c:v>
                </c:pt>
                <c:pt idx="22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63-49BC-AC54-4D17A42A2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97232"/>
        <c:axId val="746900144"/>
      </c:lineChart>
      <c:catAx>
        <c:axId val="74689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900144"/>
        <c:crosses val="autoZero"/>
        <c:auto val="1"/>
        <c:lblAlgn val="ctr"/>
        <c:lblOffset val="100"/>
        <c:noMultiLvlLbl val="0"/>
      </c:catAx>
      <c:valAx>
        <c:axId val="74690014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累积转化率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8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Sheet11!$S$1</c:f>
              <c:strCache>
                <c:ptCount val="1"/>
                <c:pt idx="0">
                  <c:v>01.&lt;=30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Sheet11!$S$2:$S$24</c:f>
              <c:numCache>
                <c:formatCode>0.0%</c:formatCode>
                <c:ptCount val="23"/>
                <c:pt idx="0">
                  <c:v>0.39046727943199955</c:v>
                </c:pt>
                <c:pt idx="1">
                  <c:v>0.52247234300181633</c:v>
                </c:pt>
                <c:pt idx="2">
                  <c:v>0.57230447465463152</c:v>
                </c:pt>
                <c:pt idx="3">
                  <c:v>0.60380868512301178</c:v>
                </c:pt>
                <c:pt idx="4">
                  <c:v>0.63172436567780288</c:v>
                </c:pt>
                <c:pt idx="5">
                  <c:v>0.65885849523914364</c:v>
                </c:pt>
                <c:pt idx="6">
                  <c:v>0.68234905608453966</c:v>
                </c:pt>
                <c:pt idx="7">
                  <c:v>0.7022400792558755</c:v>
                </c:pt>
                <c:pt idx="8">
                  <c:v>0.71710055589190391</c:v>
                </c:pt>
                <c:pt idx="9">
                  <c:v>0.72833947933292986</c:v>
                </c:pt>
                <c:pt idx="10">
                  <c:v>0.73925917772029293</c:v>
                </c:pt>
                <c:pt idx="11">
                  <c:v>0.74923220870713869</c:v>
                </c:pt>
                <c:pt idx="12">
                  <c:v>0.75715779624635382</c:v>
                </c:pt>
                <c:pt idx="13">
                  <c:v>0.76498431394132882</c:v>
                </c:pt>
                <c:pt idx="14">
                  <c:v>0.77833672739281212</c:v>
                </c:pt>
                <c:pt idx="15">
                  <c:v>0.78964169739666479</c:v>
                </c:pt>
                <c:pt idx="16">
                  <c:v>0.79932852661126108</c:v>
                </c:pt>
                <c:pt idx="17">
                  <c:v>0.80754031592272568</c:v>
                </c:pt>
                <c:pt idx="18">
                  <c:v>0.81726016841873539</c:v>
                </c:pt>
                <c:pt idx="19">
                  <c:v>0.83278111068303173</c:v>
                </c:pt>
                <c:pt idx="20">
                  <c:v>0.85307942099179945</c:v>
                </c:pt>
                <c:pt idx="21">
                  <c:v>0.96435687159447436</c:v>
                </c:pt>
                <c:pt idx="22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8-4FC9-ACAC-0ECF0F411244}"/>
            </c:ext>
          </c:extLst>
        </c:ser>
        <c:ser>
          <c:idx val="1"/>
          <c:order val="1"/>
          <c:tx>
            <c:strRef>
              <c:f>Sheet11!$V$1</c:f>
              <c:strCache>
                <c:ptCount val="1"/>
                <c:pt idx="0">
                  <c:v>02.(30,40]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Sheet11!$V$2:$V$24</c:f>
              <c:numCache>
                <c:formatCode>0.0%</c:formatCode>
                <c:ptCount val="23"/>
                <c:pt idx="0">
                  <c:v>0.38707009638966522</c:v>
                </c:pt>
                <c:pt idx="1">
                  <c:v>0.52331318085895173</c:v>
                </c:pt>
                <c:pt idx="2">
                  <c:v>0.57629897906804317</c:v>
                </c:pt>
                <c:pt idx="3">
                  <c:v>0.61183197399190103</c:v>
                </c:pt>
                <c:pt idx="4">
                  <c:v>0.64228882678377919</c:v>
                </c:pt>
                <c:pt idx="5">
                  <c:v>0.67094906747276561</c:v>
                </c:pt>
                <c:pt idx="6">
                  <c:v>0.69690013118120109</c:v>
                </c:pt>
                <c:pt idx="7">
                  <c:v>0.71844521758968793</c:v>
                </c:pt>
                <c:pt idx="8">
                  <c:v>0.73390178520504179</c:v>
                </c:pt>
                <c:pt idx="9">
                  <c:v>0.74465294016996508</c:v>
                </c:pt>
                <c:pt idx="10">
                  <c:v>0.75484800091256476</c:v>
                </c:pt>
                <c:pt idx="11">
                  <c:v>0.76405920264643801</c:v>
                </c:pt>
                <c:pt idx="12">
                  <c:v>0.77251468659099964</c:v>
                </c:pt>
                <c:pt idx="13">
                  <c:v>0.78051388809673172</c:v>
                </c:pt>
                <c:pt idx="14">
                  <c:v>0.79520047909656066</c:v>
                </c:pt>
                <c:pt idx="15">
                  <c:v>0.80749158729253401</c:v>
                </c:pt>
                <c:pt idx="16">
                  <c:v>0.81677408315747435</c:v>
                </c:pt>
                <c:pt idx="17">
                  <c:v>0.82463069640107212</c:v>
                </c:pt>
                <c:pt idx="18">
                  <c:v>0.8333856156961158</c:v>
                </c:pt>
                <c:pt idx="19">
                  <c:v>0.84745907716876734</c:v>
                </c:pt>
                <c:pt idx="20">
                  <c:v>0.86474077453943976</c:v>
                </c:pt>
                <c:pt idx="21">
                  <c:v>0.96797467632464484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8-4FC9-ACAC-0ECF0F411244}"/>
            </c:ext>
          </c:extLst>
        </c:ser>
        <c:ser>
          <c:idx val="2"/>
          <c:order val="2"/>
          <c:tx>
            <c:strRef>
              <c:f>Sheet11!$Y$1</c:f>
              <c:strCache>
                <c:ptCount val="1"/>
                <c:pt idx="0">
                  <c:v>03.(40,50]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Sheet11!$Y$2:$Y$24</c:f>
              <c:numCache>
                <c:formatCode>0.0%</c:formatCode>
                <c:ptCount val="23"/>
                <c:pt idx="0">
                  <c:v>0.38838333260765445</c:v>
                </c:pt>
                <c:pt idx="1">
                  <c:v>0.5198328035877563</c:v>
                </c:pt>
                <c:pt idx="2">
                  <c:v>0.57386685244045799</c:v>
                </c:pt>
                <c:pt idx="3">
                  <c:v>0.61174728958941083</c:v>
                </c:pt>
                <c:pt idx="4">
                  <c:v>0.64583968302346839</c:v>
                </c:pt>
                <c:pt idx="5">
                  <c:v>0.674794270039622</c:v>
                </c:pt>
                <c:pt idx="6">
                  <c:v>0.70226847215570154</c:v>
                </c:pt>
                <c:pt idx="7">
                  <c:v>0.72464840858623225</c:v>
                </c:pt>
                <c:pt idx="8">
                  <c:v>0.73910393172813149</c:v>
                </c:pt>
                <c:pt idx="9">
                  <c:v>0.75011973701397638</c:v>
                </c:pt>
                <c:pt idx="10">
                  <c:v>0.76065659424391496</c:v>
                </c:pt>
                <c:pt idx="11">
                  <c:v>0.76953890364435906</c:v>
                </c:pt>
                <c:pt idx="12">
                  <c:v>0.77637479862411263</c:v>
                </c:pt>
                <c:pt idx="13">
                  <c:v>0.78525710802455673</c:v>
                </c:pt>
                <c:pt idx="14">
                  <c:v>0.80167196412243624</c:v>
                </c:pt>
                <c:pt idx="15">
                  <c:v>0.81556145774371891</c:v>
                </c:pt>
                <c:pt idx="16">
                  <c:v>0.82479209300300393</c:v>
                </c:pt>
                <c:pt idx="17">
                  <c:v>0.83228109896808422</c:v>
                </c:pt>
                <c:pt idx="18">
                  <c:v>0.84194714155092043</c:v>
                </c:pt>
                <c:pt idx="19">
                  <c:v>0.85592371663691336</c:v>
                </c:pt>
                <c:pt idx="20">
                  <c:v>0.87111943222884958</c:v>
                </c:pt>
                <c:pt idx="21">
                  <c:v>0.97069708712500491</c:v>
                </c:pt>
                <c:pt idx="22">
                  <c:v>0.99999999999999944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8-4FC9-ACAC-0ECF0F411244}"/>
            </c:ext>
          </c:extLst>
        </c:ser>
        <c:ser>
          <c:idx val="3"/>
          <c:order val="3"/>
          <c:tx>
            <c:strRef>
              <c:f>Sheet11!$AB$1</c:f>
              <c:strCache>
                <c:ptCount val="1"/>
                <c:pt idx="0">
                  <c:v>04.(50,60]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Sheet11!$AB$2:$AB$24</c:f>
              <c:numCache>
                <c:formatCode>0.0%</c:formatCode>
                <c:ptCount val="23"/>
                <c:pt idx="0">
                  <c:v>0.44903988183161003</c:v>
                </c:pt>
                <c:pt idx="1">
                  <c:v>0.58296405711472177</c:v>
                </c:pt>
                <c:pt idx="2">
                  <c:v>0.64020187099950754</c:v>
                </c:pt>
                <c:pt idx="3">
                  <c:v>0.68057607090103389</c:v>
                </c:pt>
                <c:pt idx="4">
                  <c:v>0.71245691777449527</c:v>
                </c:pt>
                <c:pt idx="5">
                  <c:v>0.73732151649433775</c:v>
                </c:pt>
                <c:pt idx="6">
                  <c:v>0.75960118168389956</c:v>
                </c:pt>
                <c:pt idx="7">
                  <c:v>0.77720334810438207</c:v>
                </c:pt>
                <c:pt idx="8">
                  <c:v>0.79049729197439689</c:v>
                </c:pt>
                <c:pt idx="9">
                  <c:v>0.80083702609551943</c:v>
                </c:pt>
                <c:pt idx="10">
                  <c:v>0.80933037912358441</c:v>
                </c:pt>
                <c:pt idx="11">
                  <c:v>0.81683899556868533</c:v>
                </c:pt>
                <c:pt idx="12">
                  <c:v>0.82225504677498762</c:v>
                </c:pt>
                <c:pt idx="13">
                  <c:v>0.82902511078286556</c:v>
                </c:pt>
                <c:pt idx="14">
                  <c:v>0.84071885770556376</c:v>
                </c:pt>
                <c:pt idx="15">
                  <c:v>0.85081240768094535</c:v>
                </c:pt>
                <c:pt idx="16">
                  <c:v>0.85721319547021169</c:v>
                </c:pt>
                <c:pt idx="17">
                  <c:v>0.86521418020679464</c:v>
                </c:pt>
                <c:pt idx="18">
                  <c:v>0.87456917774495313</c:v>
                </c:pt>
                <c:pt idx="19">
                  <c:v>0.88564746430329877</c:v>
                </c:pt>
                <c:pt idx="20">
                  <c:v>0.89931068439192507</c:v>
                </c:pt>
                <c:pt idx="21">
                  <c:v>0.97685869030034456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8-4FC9-ACAC-0ECF0F411244}"/>
            </c:ext>
          </c:extLst>
        </c:ser>
        <c:ser>
          <c:idx val="4"/>
          <c:order val="4"/>
          <c:tx>
            <c:strRef>
              <c:f>Sheet11!$AE$1</c:f>
              <c:strCache>
                <c:ptCount val="1"/>
                <c:pt idx="0">
                  <c:v>05.&gt;60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Sheet11!$AE$2:$AE$24</c:f>
              <c:numCache>
                <c:formatCode>0.0%</c:formatCode>
                <c:ptCount val="23"/>
                <c:pt idx="0">
                  <c:v>0.48801941158629059</c:v>
                </c:pt>
                <c:pt idx="1">
                  <c:v>0.6148013345465575</c:v>
                </c:pt>
                <c:pt idx="2">
                  <c:v>0.66120715802244467</c:v>
                </c:pt>
                <c:pt idx="3">
                  <c:v>0.69942371853199881</c:v>
                </c:pt>
                <c:pt idx="4">
                  <c:v>0.73066424021838039</c:v>
                </c:pt>
                <c:pt idx="5">
                  <c:v>0.7582650894752806</c:v>
                </c:pt>
                <c:pt idx="6">
                  <c:v>0.78343949044585992</c:v>
                </c:pt>
                <c:pt idx="7">
                  <c:v>0.79769487412799522</c:v>
                </c:pt>
                <c:pt idx="8">
                  <c:v>0.81286017591750082</c:v>
                </c:pt>
                <c:pt idx="9">
                  <c:v>0.82195935699120415</c:v>
                </c:pt>
                <c:pt idx="10">
                  <c:v>0.82923870185016679</c:v>
                </c:pt>
                <c:pt idx="11">
                  <c:v>0.83985441310282072</c:v>
                </c:pt>
                <c:pt idx="12">
                  <c:v>0.84501061571125258</c:v>
                </c:pt>
                <c:pt idx="13">
                  <c:v>0.85380649074916581</c:v>
                </c:pt>
                <c:pt idx="14">
                  <c:v>0.86533212010919003</c:v>
                </c:pt>
                <c:pt idx="15">
                  <c:v>0.87352138307552307</c:v>
                </c:pt>
                <c:pt idx="16">
                  <c:v>0.88140734000606602</c:v>
                </c:pt>
                <c:pt idx="17">
                  <c:v>0.88808007279344847</c:v>
                </c:pt>
                <c:pt idx="18">
                  <c:v>0.89323627540188033</c:v>
                </c:pt>
                <c:pt idx="19">
                  <c:v>0.90263876251137376</c:v>
                </c:pt>
                <c:pt idx="20">
                  <c:v>0.91295116772823759</c:v>
                </c:pt>
                <c:pt idx="21">
                  <c:v>0.97907188353048202</c:v>
                </c:pt>
                <c:pt idx="22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78-4FC9-ACAC-0ECF0F41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972832"/>
        <c:axId val="737974080"/>
      </c:lineChart>
      <c:catAx>
        <c:axId val="7379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74080"/>
        <c:crosses val="autoZero"/>
        <c:auto val="1"/>
        <c:lblAlgn val="ctr"/>
        <c:lblOffset val="100"/>
        <c:noMultiLvlLbl val="0"/>
      </c:catAx>
      <c:valAx>
        <c:axId val="73797408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从注册到首笔交易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总体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Sheet11!$D$2:$D$24</c:f>
              <c:numCache>
                <c:formatCode>0.0%</c:formatCode>
                <c:ptCount val="23"/>
                <c:pt idx="0">
                  <c:v>0.39308198634413993</c:v>
                </c:pt>
                <c:pt idx="1">
                  <c:v>0.52653372506065288</c:v>
                </c:pt>
                <c:pt idx="2">
                  <c:v>0.57823968388833724</c:v>
                </c:pt>
                <c:pt idx="3">
                  <c:v>0.61242028110188662</c:v>
                </c:pt>
                <c:pt idx="4">
                  <c:v>0.64219394597029289</c:v>
                </c:pt>
                <c:pt idx="5">
                  <c:v>0.67000214972309524</c:v>
                </c:pt>
                <c:pt idx="6">
                  <c:v>0.69482633308423847</c:v>
                </c:pt>
                <c:pt idx="7">
                  <c:v>0.71541760930318266</c:v>
                </c:pt>
                <c:pt idx="8">
                  <c:v>0.730383776756375</c:v>
                </c:pt>
                <c:pt idx="9">
                  <c:v>0.74134736454185313</c:v>
                </c:pt>
                <c:pt idx="10">
                  <c:v>0.75179911349514272</c:v>
                </c:pt>
                <c:pt idx="11">
                  <c:v>0.76127836866727416</c:v>
                </c:pt>
                <c:pt idx="12">
                  <c:v>0.76911462118808038</c:v>
                </c:pt>
                <c:pt idx="13">
                  <c:v>0.77709930697022134</c:v>
                </c:pt>
                <c:pt idx="14">
                  <c:v>0.79119023002037125</c:v>
                </c:pt>
                <c:pt idx="15">
                  <c:v>0.8030495357621793</c:v>
                </c:pt>
                <c:pt idx="16">
                  <c:v>0.81237523928465416</c:v>
                </c:pt>
                <c:pt idx="17">
                  <c:v>0.82033945151350751</c:v>
                </c:pt>
                <c:pt idx="18">
                  <c:v>0.82961397115276347</c:v>
                </c:pt>
                <c:pt idx="19">
                  <c:v>0.84414507559859553</c:v>
                </c:pt>
                <c:pt idx="20">
                  <c:v>0.86231535414128802</c:v>
                </c:pt>
                <c:pt idx="21">
                  <c:v>0.96716553891510648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D-4DD0-9E80-452129256F0D}"/>
            </c:ext>
          </c:extLst>
        </c:ser>
        <c:ser>
          <c:idx val="1"/>
          <c:order val="1"/>
          <c:tx>
            <c:strRef>
              <c:f>Sheet11!$S$1</c:f>
              <c:strCache>
                <c:ptCount val="1"/>
                <c:pt idx="0">
                  <c:v>01.&lt;=30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Sheet11!$S$2:$S$24</c:f>
              <c:numCache>
                <c:formatCode>0.0%</c:formatCode>
                <c:ptCount val="23"/>
                <c:pt idx="0">
                  <c:v>0.39046727943199955</c:v>
                </c:pt>
                <c:pt idx="1">
                  <c:v>0.52247234300181633</c:v>
                </c:pt>
                <c:pt idx="2">
                  <c:v>0.57230447465463152</c:v>
                </c:pt>
                <c:pt idx="3">
                  <c:v>0.60380868512301178</c:v>
                </c:pt>
                <c:pt idx="4">
                  <c:v>0.63172436567780288</c:v>
                </c:pt>
                <c:pt idx="5">
                  <c:v>0.65885849523914364</c:v>
                </c:pt>
                <c:pt idx="6">
                  <c:v>0.68234905608453966</c:v>
                </c:pt>
                <c:pt idx="7">
                  <c:v>0.7022400792558755</c:v>
                </c:pt>
                <c:pt idx="8">
                  <c:v>0.71710055589190391</c:v>
                </c:pt>
                <c:pt idx="9">
                  <c:v>0.72833947933292986</c:v>
                </c:pt>
                <c:pt idx="10">
                  <c:v>0.73925917772029293</c:v>
                </c:pt>
                <c:pt idx="11">
                  <c:v>0.74923220870713869</c:v>
                </c:pt>
                <c:pt idx="12">
                  <c:v>0.75715779624635382</c:v>
                </c:pt>
                <c:pt idx="13">
                  <c:v>0.76498431394132882</c:v>
                </c:pt>
                <c:pt idx="14">
                  <c:v>0.77833672739281212</c:v>
                </c:pt>
                <c:pt idx="15">
                  <c:v>0.78964169739666479</c:v>
                </c:pt>
                <c:pt idx="16">
                  <c:v>0.79932852661126108</c:v>
                </c:pt>
                <c:pt idx="17">
                  <c:v>0.80754031592272568</c:v>
                </c:pt>
                <c:pt idx="18">
                  <c:v>0.81726016841873539</c:v>
                </c:pt>
                <c:pt idx="19">
                  <c:v>0.83278111068303173</c:v>
                </c:pt>
                <c:pt idx="20">
                  <c:v>0.85307942099179945</c:v>
                </c:pt>
                <c:pt idx="21">
                  <c:v>0.96435687159447436</c:v>
                </c:pt>
                <c:pt idx="22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D-4DD0-9E80-452129256F0D}"/>
            </c:ext>
          </c:extLst>
        </c:ser>
        <c:ser>
          <c:idx val="2"/>
          <c:order val="2"/>
          <c:tx>
            <c:strRef>
              <c:f>Sheet11!$V$1</c:f>
              <c:strCache>
                <c:ptCount val="1"/>
                <c:pt idx="0">
                  <c:v>02.(30,40]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Sheet11!$V$2:$V$24</c:f>
              <c:numCache>
                <c:formatCode>0.0%</c:formatCode>
                <c:ptCount val="23"/>
                <c:pt idx="0">
                  <c:v>0.38707009638966522</c:v>
                </c:pt>
                <c:pt idx="1">
                  <c:v>0.52331318085895173</c:v>
                </c:pt>
                <c:pt idx="2">
                  <c:v>0.57629897906804317</c:v>
                </c:pt>
                <c:pt idx="3">
                  <c:v>0.61183197399190103</c:v>
                </c:pt>
                <c:pt idx="4">
                  <c:v>0.64228882678377919</c:v>
                </c:pt>
                <c:pt idx="5">
                  <c:v>0.67094906747276561</c:v>
                </c:pt>
                <c:pt idx="6">
                  <c:v>0.69690013118120109</c:v>
                </c:pt>
                <c:pt idx="7">
                  <c:v>0.71844521758968793</c:v>
                </c:pt>
                <c:pt idx="8">
                  <c:v>0.73390178520504179</c:v>
                </c:pt>
                <c:pt idx="9">
                  <c:v>0.74465294016996508</c:v>
                </c:pt>
                <c:pt idx="10">
                  <c:v>0.75484800091256476</c:v>
                </c:pt>
                <c:pt idx="11">
                  <c:v>0.76405920264643801</c:v>
                </c:pt>
                <c:pt idx="12">
                  <c:v>0.77251468659099964</c:v>
                </c:pt>
                <c:pt idx="13">
                  <c:v>0.78051388809673172</c:v>
                </c:pt>
                <c:pt idx="14">
                  <c:v>0.79520047909656066</c:v>
                </c:pt>
                <c:pt idx="15">
                  <c:v>0.80749158729253401</c:v>
                </c:pt>
                <c:pt idx="16">
                  <c:v>0.81677408315747435</c:v>
                </c:pt>
                <c:pt idx="17">
                  <c:v>0.82463069640107212</c:v>
                </c:pt>
                <c:pt idx="18">
                  <c:v>0.8333856156961158</c:v>
                </c:pt>
                <c:pt idx="19">
                  <c:v>0.84745907716876734</c:v>
                </c:pt>
                <c:pt idx="20">
                  <c:v>0.86474077453943976</c:v>
                </c:pt>
                <c:pt idx="21">
                  <c:v>0.96797467632464484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D-4DD0-9E80-452129256F0D}"/>
            </c:ext>
          </c:extLst>
        </c:ser>
        <c:ser>
          <c:idx val="3"/>
          <c:order val="3"/>
          <c:tx>
            <c:strRef>
              <c:f>Sheet11!$Y$1</c:f>
              <c:strCache>
                <c:ptCount val="1"/>
                <c:pt idx="0">
                  <c:v>03.(40,50]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Sheet11!$Y$2:$Y$24</c:f>
              <c:numCache>
                <c:formatCode>0.0%</c:formatCode>
                <c:ptCount val="23"/>
                <c:pt idx="0">
                  <c:v>0.38838333260765445</c:v>
                </c:pt>
                <c:pt idx="1">
                  <c:v>0.5198328035877563</c:v>
                </c:pt>
                <c:pt idx="2">
                  <c:v>0.57386685244045799</c:v>
                </c:pt>
                <c:pt idx="3">
                  <c:v>0.61174728958941083</c:v>
                </c:pt>
                <c:pt idx="4">
                  <c:v>0.64583968302346839</c:v>
                </c:pt>
                <c:pt idx="5">
                  <c:v>0.674794270039622</c:v>
                </c:pt>
                <c:pt idx="6">
                  <c:v>0.70226847215570154</c:v>
                </c:pt>
                <c:pt idx="7">
                  <c:v>0.72464840858623225</c:v>
                </c:pt>
                <c:pt idx="8">
                  <c:v>0.73910393172813149</c:v>
                </c:pt>
                <c:pt idx="9">
                  <c:v>0.75011973701397638</c:v>
                </c:pt>
                <c:pt idx="10">
                  <c:v>0.76065659424391496</c:v>
                </c:pt>
                <c:pt idx="11">
                  <c:v>0.76953890364435906</c:v>
                </c:pt>
                <c:pt idx="12">
                  <c:v>0.77637479862411263</c:v>
                </c:pt>
                <c:pt idx="13">
                  <c:v>0.78525710802455673</c:v>
                </c:pt>
                <c:pt idx="14">
                  <c:v>0.80167196412243624</c:v>
                </c:pt>
                <c:pt idx="15">
                  <c:v>0.81556145774371891</c:v>
                </c:pt>
                <c:pt idx="16">
                  <c:v>0.82479209300300393</c:v>
                </c:pt>
                <c:pt idx="17">
                  <c:v>0.83228109896808422</c:v>
                </c:pt>
                <c:pt idx="18">
                  <c:v>0.84194714155092043</c:v>
                </c:pt>
                <c:pt idx="19">
                  <c:v>0.85592371663691336</c:v>
                </c:pt>
                <c:pt idx="20">
                  <c:v>0.87111943222884958</c:v>
                </c:pt>
                <c:pt idx="21">
                  <c:v>0.97069708712500491</c:v>
                </c:pt>
                <c:pt idx="22">
                  <c:v>0.99999999999999944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D-4DD0-9E80-452129256F0D}"/>
            </c:ext>
          </c:extLst>
        </c:ser>
        <c:ser>
          <c:idx val="4"/>
          <c:order val="4"/>
          <c:tx>
            <c:strRef>
              <c:f>Sheet11!$AB$1</c:f>
              <c:strCache>
                <c:ptCount val="1"/>
                <c:pt idx="0">
                  <c:v>04.(50,60]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Sheet11!$AB$2:$AB$24</c:f>
              <c:numCache>
                <c:formatCode>0.0%</c:formatCode>
                <c:ptCount val="23"/>
                <c:pt idx="0">
                  <c:v>0.44903988183161003</c:v>
                </c:pt>
                <c:pt idx="1">
                  <c:v>0.58296405711472177</c:v>
                </c:pt>
                <c:pt idx="2">
                  <c:v>0.64020187099950754</c:v>
                </c:pt>
                <c:pt idx="3">
                  <c:v>0.68057607090103389</c:v>
                </c:pt>
                <c:pt idx="4">
                  <c:v>0.71245691777449527</c:v>
                </c:pt>
                <c:pt idx="5">
                  <c:v>0.73732151649433775</c:v>
                </c:pt>
                <c:pt idx="6">
                  <c:v>0.75960118168389956</c:v>
                </c:pt>
                <c:pt idx="7">
                  <c:v>0.77720334810438207</c:v>
                </c:pt>
                <c:pt idx="8">
                  <c:v>0.79049729197439689</c:v>
                </c:pt>
                <c:pt idx="9">
                  <c:v>0.80083702609551943</c:v>
                </c:pt>
                <c:pt idx="10">
                  <c:v>0.80933037912358441</c:v>
                </c:pt>
                <c:pt idx="11">
                  <c:v>0.81683899556868533</c:v>
                </c:pt>
                <c:pt idx="12">
                  <c:v>0.82225504677498762</c:v>
                </c:pt>
                <c:pt idx="13">
                  <c:v>0.82902511078286556</c:v>
                </c:pt>
                <c:pt idx="14">
                  <c:v>0.84071885770556376</c:v>
                </c:pt>
                <c:pt idx="15">
                  <c:v>0.85081240768094535</c:v>
                </c:pt>
                <c:pt idx="16">
                  <c:v>0.85721319547021169</c:v>
                </c:pt>
                <c:pt idx="17">
                  <c:v>0.86521418020679464</c:v>
                </c:pt>
                <c:pt idx="18">
                  <c:v>0.87456917774495313</c:v>
                </c:pt>
                <c:pt idx="19">
                  <c:v>0.88564746430329877</c:v>
                </c:pt>
                <c:pt idx="20">
                  <c:v>0.89931068439192507</c:v>
                </c:pt>
                <c:pt idx="21">
                  <c:v>0.97685869030034456</c:v>
                </c:pt>
                <c:pt idx="2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D-4DD0-9E80-452129256F0D}"/>
            </c:ext>
          </c:extLst>
        </c:ser>
        <c:ser>
          <c:idx val="5"/>
          <c:order val="5"/>
          <c:tx>
            <c:strRef>
              <c:f>Sheet11!$AE$1</c:f>
              <c:strCache>
                <c:ptCount val="1"/>
                <c:pt idx="0">
                  <c:v>05.&gt;60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Sheet11!$A$2:$A$24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  <c:pt idx="22">
                  <c:v>&gt;30</c:v>
                </c:pt>
              </c:strCache>
            </c:strRef>
          </c:cat>
          <c:val>
            <c:numRef>
              <c:f>Sheet11!$AE$2:$AE$24</c:f>
              <c:numCache>
                <c:formatCode>0.0%</c:formatCode>
                <c:ptCount val="23"/>
                <c:pt idx="0">
                  <c:v>0.48801941158629059</c:v>
                </c:pt>
                <c:pt idx="1">
                  <c:v>0.6148013345465575</c:v>
                </c:pt>
                <c:pt idx="2">
                  <c:v>0.66120715802244467</c:v>
                </c:pt>
                <c:pt idx="3">
                  <c:v>0.69942371853199881</c:v>
                </c:pt>
                <c:pt idx="4">
                  <c:v>0.73066424021838039</c:v>
                </c:pt>
                <c:pt idx="5">
                  <c:v>0.7582650894752806</c:v>
                </c:pt>
                <c:pt idx="6">
                  <c:v>0.78343949044585992</c:v>
                </c:pt>
                <c:pt idx="7">
                  <c:v>0.79769487412799522</c:v>
                </c:pt>
                <c:pt idx="8">
                  <c:v>0.81286017591750082</c:v>
                </c:pt>
                <c:pt idx="9">
                  <c:v>0.82195935699120415</c:v>
                </c:pt>
                <c:pt idx="10">
                  <c:v>0.82923870185016679</c:v>
                </c:pt>
                <c:pt idx="11">
                  <c:v>0.83985441310282072</c:v>
                </c:pt>
                <c:pt idx="12">
                  <c:v>0.84501061571125258</c:v>
                </c:pt>
                <c:pt idx="13">
                  <c:v>0.85380649074916581</c:v>
                </c:pt>
                <c:pt idx="14">
                  <c:v>0.86533212010919003</c:v>
                </c:pt>
                <c:pt idx="15">
                  <c:v>0.87352138307552307</c:v>
                </c:pt>
                <c:pt idx="16">
                  <c:v>0.88140734000606602</c:v>
                </c:pt>
                <c:pt idx="17">
                  <c:v>0.88808007279344847</c:v>
                </c:pt>
                <c:pt idx="18">
                  <c:v>0.89323627540188033</c:v>
                </c:pt>
                <c:pt idx="19">
                  <c:v>0.90263876251137376</c:v>
                </c:pt>
                <c:pt idx="20">
                  <c:v>0.91295116772823759</c:v>
                </c:pt>
                <c:pt idx="21">
                  <c:v>0.97907188353048202</c:v>
                </c:pt>
                <c:pt idx="22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D-4DD0-9E80-45212925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26560"/>
        <c:axId val="940123648"/>
      </c:lineChart>
      <c:catAx>
        <c:axId val="94012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123648"/>
        <c:crosses val="autoZero"/>
        <c:auto val="1"/>
        <c:lblAlgn val="ctr"/>
        <c:lblOffset val="100"/>
        <c:noMultiLvlLbl val="0"/>
      </c:catAx>
      <c:valAx>
        <c:axId val="94012364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累积转化率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25</xdr:row>
      <xdr:rowOff>104776</xdr:rowOff>
    </xdr:from>
    <xdr:to>
      <xdr:col>7</xdr:col>
      <xdr:colOff>238126</xdr:colOff>
      <xdr:row>45</xdr:row>
      <xdr:rowOff>180975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04776"/>
          <a:ext cx="5829301" cy="4267199"/>
        </a:xfrm>
        <a:prstGeom prst="rect">
          <a:avLst/>
        </a:prstGeom>
      </xdr:spPr>
    </xdr:pic>
    <xdr:clientData/>
  </xdr:twoCellAnchor>
  <xdr:twoCellAnchor>
    <xdr:from>
      <xdr:col>8</xdr:col>
      <xdr:colOff>638174</xdr:colOff>
      <xdr:row>56</xdr:row>
      <xdr:rowOff>200025</xdr:rowOff>
    </xdr:from>
    <xdr:to>
      <xdr:col>15</xdr:col>
      <xdr:colOff>142874</xdr:colOff>
      <xdr:row>70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33336</xdr:colOff>
      <xdr:row>46</xdr:row>
      <xdr:rowOff>200025</xdr:rowOff>
    </xdr:from>
    <xdr:to>
      <xdr:col>24</xdr:col>
      <xdr:colOff>190499</xdr:colOff>
      <xdr:row>62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633411</xdr:colOff>
      <xdr:row>5</xdr:row>
      <xdr:rowOff>1</xdr:rowOff>
    </xdr:from>
    <xdr:to>
      <xdr:col>21</xdr:col>
      <xdr:colOff>257175</xdr:colOff>
      <xdr:row>33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85726</xdr:colOff>
      <xdr:row>11</xdr:row>
      <xdr:rowOff>66675</xdr:rowOff>
    </xdr:from>
    <xdr:to>
      <xdr:col>20</xdr:col>
      <xdr:colOff>447675</xdr:colOff>
      <xdr:row>11</xdr:row>
      <xdr:rowOff>114301</xdr:rowOff>
    </xdr:to>
    <xdr:cxnSp macro="">
      <xdr:nvCxnSpPr>
        <xdr:cNvPr id="8" name="直接连接符 7"/>
        <xdr:cNvCxnSpPr/>
      </xdr:nvCxnSpPr>
      <xdr:spPr>
        <a:xfrm flipH="1">
          <a:off x="9639301" y="2057400"/>
          <a:ext cx="5848349" cy="47626"/>
        </a:xfrm>
        <a:prstGeom prst="line">
          <a:avLst/>
        </a:prstGeom>
        <a:ln>
          <a:prstDash val="dash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72</xdr:row>
      <xdr:rowOff>128586</xdr:rowOff>
    </xdr:from>
    <xdr:to>
      <xdr:col>15</xdr:col>
      <xdr:colOff>361949</xdr:colOff>
      <xdr:row>90</xdr:row>
      <xdr:rowOff>19049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119</xdr:row>
      <xdr:rowOff>83448</xdr:rowOff>
    </xdr:from>
    <xdr:to>
      <xdr:col>20</xdr:col>
      <xdr:colOff>628650</xdr:colOff>
      <xdr:row>150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493407</xdr:colOff>
      <xdr:row>123</xdr:row>
      <xdr:rowOff>43772</xdr:rowOff>
    </xdr:from>
    <xdr:to>
      <xdr:col>1</xdr:col>
      <xdr:colOff>504825</xdr:colOff>
      <xdr:row>125</xdr:row>
      <xdr:rowOff>123825</xdr:rowOff>
    </xdr:to>
    <xdr:cxnSp macro="">
      <xdr:nvCxnSpPr>
        <xdr:cNvPr id="6" name="直接箭头连接符 5"/>
        <xdr:cNvCxnSpPr/>
      </xdr:nvCxnSpPr>
      <xdr:spPr>
        <a:xfrm>
          <a:off x="1179207" y="22656122"/>
          <a:ext cx="11418" cy="4610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374836</xdr:colOff>
      <xdr:row>2</xdr:row>
      <xdr:rowOff>48815</xdr:rowOff>
    </xdr:from>
    <xdr:to>
      <xdr:col>0</xdr:col>
      <xdr:colOff>377985</xdr:colOff>
      <xdr:row>6</xdr:row>
      <xdr:rowOff>5042</xdr:rowOff>
    </xdr:to>
    <xdr:cxnSp macro="">
      <xdr:nvCxnSpPr>
        <xdr:cNvPr id="2" name="直接箭头连接符 1"/>
        <xdr:cNvCxnSpPr/>
      </xdr:nvCxnSpPr>
      <xdr:spPr>
        <a:xfrm flipH="1">
          <a:off x="374836" y="420290"/>
          <a:ext cx="3149" cy="6801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375957</xdr:colOff>
      <xdr:row>13</xdr:row>
      <xdr:rowOff>53297</xdr:rowOff>
    </xdr:from>
    <xdr:to>
      <xdr:col>0</xdr:col>
      <xdr:colOff>381000</xdr:colOff>
      <xdr:row>15</xdr:row>
      <xdr:rowOff>47625</xdr:rowOff>
    </xdr:to>
    <xdr:cxnSp macro="">
      <xdr:nvCxnSpPr>
        <xdr:cNvPr id="3" name="直接箭头连接符 2"/>
        <xdr:cNvCxnSpPr/>
      </xdr:nvCxnSpPr>
      <xdr:spPr>
        <a:xfrm>
          <a:off x="375957" y="2425022"/>
          <a:ext cx="5043" cy="3562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345281</xdr:colOff>
      <xdr:row>28</xdr:row>
      <xdr:rowOff>34247</xdr:rowOff>
    </xdr:from>
    <xdr:to>
      <xdr:col>0</xdr:col>
      <xdr:colOff>350532</xdr:colOff>
      <xdr:row>30</xdr:row>
      <xdr:rowOff>119062</xdr:rowOff>
    </xdr:to>
    <xdr:cxnSp macro="">
      <xdr:nvCxnSpPr>
        <xdr:cNvPr id="8" name="直接箭头连接符 7"/>
        <xdr:cNvCxnSpPr/>
      </xdr:nvCxnSpPr>
      <xdr:spPr>
        <a:xfrm flipH="1">
          <a:off x="345281" y="5082497"/>
          <a:ext cx="5251" cy="4420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26</xdr:row>
      <xdr:rowOff>80961</xdr:rowOff>
    </xdr:from>
    <xdr:to>
      <xdr:col>13</xdr:col>
      <xdr:colOff>180975</xdr:colOff>
      <xdr:row>50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285750</xdr:colOff>
      <xdr:row>29</xdr:row>
      <xdr:rowOff>23812</xdr:rowOff>
    </xdr:from>
    <xdr:to>
      <xdr:col>33</xdr:col>
      <xdr:colOff>57150</xdr:colOff>
      <xdr:row>44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328611</xdr:colOff>
      <xdr:row>58</xdr:row>
      <xdr:rowOff>147637</xdr:rowOff>
    </xdr:from>
    <xdr:to>
      <xdr:col>13</xdr:col>
      <xdr:colOff>190500</xdr:colOff>
      <xdr:row>80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一" refreshedDate="42493.701618749998" createdVersion="6" refreshedVersion="6" minRefreshableVersion="3" recordCount="221">
  <cacheSource type="worksheet">
    <worksheetSource ref="A1:D222" sheet="Sheet10"/>
  </cacheSource>
  <cacheFields count="4">
    <cacheField name="天数" numFmtId="0">
      <sharedItems containsSemiMixedTypes="0" containsString="0" containsNumber="1" containsInteger="1" minValue="0" maxValue="41" count="42">
        <n v="3"/>
        <n v="4"/>
        <n v="6"/>
        <n v="11"/>
        <n v="12"/>
        <n v="14"/>
        <n v="19"/>
        <n v="20"/>
        <n v="22"/>
        <n v="27"/>
        <n v="28"/>
        <n v="30"/>
        <n v="35"/>
        <n v="36"/>
        <n v="5"/>
        <n v="7"/>
        <n v="13"/>
        <n v="15"/>
        <n v="21"/>
        <n v="23"/>
        <n v="29"/>
        <n v="31"/>
        <n v="37"/>
        <n v="0"/>
        <n v="8"/>
        <n v="16"/>
        <n v="24"/>
        <n v="32"/>
        <n v="38"/>
        <n v="40"/>
        <n v="1"/>
        <n v="9"/>
        <n v="17"/>
        <n v="25"/>
        <n v="33"/>
        <n v="39"/>
        <n v="41"/>
        <n v="2"/>
        <n v="10"/>
        <n v="18"/>
        <n v="26"/>
        <n v="34"/>
      </sharedItems>
    </cacheField>
    <cacheField name="城市" numFmtId="0">
      <sharedItems/>
    </cacheField>
    <cacheField name="年龄" numFmtId="0">
      <sharedItems/>
    </cacheField>
    <cacheField name="人数" numFmtId="0">
      <sharedItems containsSemiMixedTypes="0" containsString="0" containsNumber="1" containsInteger="1" minValue="1" maxValue="5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x v="0"/>
    <s v="三线城市"/>
    <s v="05.&gt;60"/>
    <n v="15"/>
  </r>
  <r>
    <x v="0"/>
    <s v="二线发达城市"/>
    <s v="05.&gt;60"/>
    <n v="12"/>
  </r>
  <r>
    <x v="0"/>
    <s v="四线城市"/>
    <s v="05.&gt;60"/>
    <n v="13"/>
  </r>
  <r>
    <x v="1"/>
    <s v="一线城市"/>
    <s v="05.&gt;60"/>
    <n v="3"/>
  </r>
  <r>
    <x v="1"/>
    <s v="二线中等城市"/>
    <s v="05.&gt;60"/>
    <n v="29"/>
  </r>
  <r>
    <x v="2"/>
    <s v="OtherCityClass"/>
    <s v="05.&gt;60"/>
    <n v="28"/>
  </r>
  <r>
    <x v="3"/>
    <s v="三线城市"/>
    <s v="05.&gt;60"/>
    <n v="4"/>
  </r>
  <r>
    <x v="3"/>
    <s v="二线发达城市"/>
    <s v="05.&gt;60"/>
    <n v="5"/>
  </r>
  <r>
    <x v="3"/>
    <s v="四线城市"/>
    <s v="05.&gt;60"/>
    <n v="5"/>
  </r>
  <r>
    <x v="4"/>
    <s v="二线中等城市"/>
    <s v="05.&gt;60"/>
    <n v="6"/>
  </r>
  <r>
    <x v="5"/>
    <s v="OtherCityClass"/>
    <s v="05.&gt;60"/>
    <n v="14"/>
  </r>
  <r>
    <x v="6"/>
    <s v="三线城市"/>
    <s v="05.&gt;60"/>
    <n v="4"/>
  </r>
  <r>
    <x v="6"/>
    <s v="二线发达城市"/>
    <s v="05.&gt;60"/>
    <n v="2"/>
  </r>
  <r>
    <x v="6"/>
    <s v="四线城市"/>
    <s v="05.&gt;60"/>
    <n v="3"/>
  </r>
  <r>
    <x v="7"/>
    <s v="一线城市"/>
    <s v="05.&gt;60"/>
    <n v="1"/>
  </r>
  <r>
    <x v="7"/>
    <s v="二线中等城市"/>
    <s v="05.&gt;60"/>
    <n v="9"/>
  </r>
  <r>
    <x v="8"/>
    <s v="OtherCityClass"/>
    <s v="05.&gt;60"/>
    <n v="8"/>
  </r>
  <r>
    <x v="9"/>
    <s v="三线城市"/>
    <s v="05.&gt;60"/>
    <n v="2"/>
  </r>
  <r>
    <x v="9"/>
    <s v="二线发达城市"/>
    <s v="05.&gt;60"/>
    <n v="1"/>
  </r>
  <r>
    <x v="9"/>
    <s v="四线城市"/>
    <s v="05.&gt;60"/>
    <n v="3"/>
  </r>
  <r>
    <x v="10"/>
    <s v="一线城市"/>
    <s v="05.&gt;60"/>
    <n v="2"/>
  </r>
  <r>
    <x v="10"/>
    <s v="二线中等城市"/>
    <s v="05.&gt;60"/>
    <n v="5"/>
  </r>
  <r>
    <x v="11"/>
    <s v="OtherCityClass"/>
    <s v="05.&gt;60"/>
    <n v="12"/>
  </r>
  <r>
    <x v="12"/>
    <s v="三线城市"/>
    <s v="05.&gt;60"/>
    <n v="1"/>
  </r>
  <r>
    <x v="12"/>
    <s v="二线发达城市"/>
    <s v="05.&gt;60"/>
    <n v="1"/>
  </r>
  <r>
    <x v="12"/>
    <s v="四线城市"/>
    <s v="05.&gt;60"/>
    <n v="1"/>
  </r>
  <r>
    <x v="13"/>
    <s v="一线城市"/>
    <s v="05.&gt;60"/>
    <n v="1"/>
  </r>
  <r>
    <x v="13"/>
    <s v="二线中等城市"/>
    <s v="05.&gt;60"/>
    <n v="1"/>
  </r>
  <r>
    <x v="1"/>
    <s v="三线城市"/>
    <s v="05.&gt;60"/>
    <n v="5"/>
  </r>
  <r>
    <x v="1"/>
    <s v="二线发达城市"/>
    <s v="05.&gt;60"/>
    <n v="14"/>
  </r>
  <r>
    <x v="1"/>
    <s v="四线城市"/>
    <s v="05.&gt;60"/>
    <n v="7"/>
  </r>
  <r>
    <x v="14"/>
    <s v="一线城市"/>
    <s v="05.&gt;60"/>
    <n v="6"/>
  </r>
  <r>
    <x v="14"/>
    <s v="二线中等城市"/>
    <s v="05.&gt;60"/>
    <n v="22"/>
  </r>
  <r>
    <x v="15"/>
    <s v="OtherCityClass"/>
    <s v="05.&gt;60"/>
    <n v="17"/>
  </r>
  <r>
    <x v="4"/>
    <s v="三线城市"/>
    <s v="05.&gt;60"/>
    <n v="1"/>
  </r>
  <r>
    <x v="4"/>
    <s v="二线发达城市"/>
    <s v="05.&gt;60"/>
    <n v="1"/>
  </r>
  <r>
    <x v="4"/>
    <s v="四线城市"/>
    <s v="05.&gt;60"/>
    <n v="3"/>
  </r>
  <r>
    <x v="16"/>
    <s v="一线城市"/>
    <s v="05.&gt;60"/>
    <n v="1"/>
  </r>
  <r>
    <x v="16"/>
    <s v="二线中等城市"/>
    <s v="05.&gt;60"/>
    <n v="6"/>
  </r>
  <r>
    <x v="17"/>
    <s v="OtherCityClass"/>
    <s v="05.&gt;60"/>
    <n v="16"/>
  </r>
  <r>
    <x v="6"/>
    <s v="五线城市"/>
    <s v="05.&gt;60"/>
    <n v="1"/>
  </r>
  <r>
    <x v="7"/>
    <s v="三线城市"/>
    <s v="05.&gt;60"/>
    <n v="1"/>
  </r>
  <r>
    <x v="7"/>
    <s v="二线发达城市"/>
    <s v="05.&gt;60"/>
    <n v="6"/>
  </r>
  <r>
    <x v="7"/>
    <s v="四线城市"/>
    <s v="05.&gt;60"/>
    <n v="8"/>
  </r>
  <r>
    <x v="18"/>
    <s v="一线城市"/>
    <s v="05.&gt;60"/>
    <n v="2"/>
  </r>
  <r>
    <x v="18"/>
    <s v="二线中等城市"/>
    <s v="05.&gt;60"/>
    <n v="4"/>
  </r>
  <r>
    <x v="19"/>
    <s v="OtherCityClass"/>
    <s v="05.&gt;60"/>
    <n v="9"/>
  </r>
  <r>
    <x v="10"/>
    <s v="二线发达城市"/>
    <s v="05.&gt;60"/>
    <n v="3"/>
  </r>
  <r>
    <x v="20"/>
    <s v="一线城市"/>
    <s v="05.&gt;60"/>
    <n v="2"/>
  </r>
  <r>
    <x v="20"/>
    <s v="二线中等城市"/>
    <s v="05.&gt;60"/>
    <n v="7"/>
  </r>
  <r>
    <x v="21"/>
    <s v="OtherCityClass"/>
    <s v="05.&gt;60"/>
    <n v="2"/>
  </r>
  <r>
    <x v="22"/>
    <s v="二线中等城市"/>
    <s v="05.&gt;60"/>
    <n v="1"/>
  </r>
  <r>
    <x v="23"/>
    <s v="OtherCityClass"/>
    <s v="05.&gt;60"/>
    <n v="537"/>
  </r>
  <r>
    <x v="1"/>
    <s v="五线城市"/>
    <s v="05.&gt;60"/>
    <n v="1"/>
  </r>
  <r>
    <x v="14"/>
    <s v="三线城市"/>
    <s v="05.&gt;60"/>
    <n v="15"/>
  </r>
  <r>
    <x v="14"/>
    <s v="二线发达城市"/>
    <s v="05.&gt;60"/>
    <n v="10"/>
  </r>
  <r>
    <x v="14"/>
    <s v="四线城市"/>
    <s v="05.&gt;60"/>
    <n v="8"/>
  </r>
  <r>
    <x v="2"/>
    <s v="一线城市"/>
    <s v="05.&gt;60"/>
    <n v="1"/>
  </r>
  <r>
    <x v="2"/>
    <s v="二线中等城市"/>
    <s v="05.&gt;60"/>
    <n v="20"/>
  </r>
  <r>
    <x v="24"/>
    <s v="OtherCityClass"/>
    <s v="05.&gt;60"/>
    <n v="25"/>
  </r>
  <r>
    <x v="16"/>
    <s v="三线城市"/>
    <s v="05.&gt;60"/>
    <n v="3"/>
  </r>
  <r>
    <x v="16"/>
    <s v="二线发达城市"/>
    <s v="05.&gt;60"/>
    <n v="4"/>
  </r>
  <r>
    <x v="16"/>
    <s v="四线城市"/>
    <s v="05.&gt;60"/>
    <n v="6"/>
  </r>
  <r>
    <x v="5"/>
    <s v="一线城市"/>
    <s v="05.&gt;60"/>
    <n v="1"/>
  </r>
  <r>
    <x v="5"/>
    <s v="二线中等城市"/>
    <s v="05.&gt;60"/>
    <n v="12"/>
  </r>
  <r>
    <x v="25"/>
    <s v="OtherCityClass"/>
    <s v="05.&gt;60"/>
    <n v="16"/>
  </r>
  <r>
    <x v="18"/>
    <s v="三线城市"/>
    <s v="05.&gt;60"/>
    <n v="3"/>
  </r>
  <r>
    <x v="18"/>
    <s v="二线发达城市"/>
    <s v="05.&gt;60"/>
    <n v="5"/>
  </r>
  <r>
    <x v="18"/>
    <s v="四线城市"/>
    <s v="05.&gt;60"/>
    <n v="2"/>
  </r>
  <r>
    <x v="8"/>
    <s v="一线城市"/>
    <s v="05.&gt;60"/>
    <n v="1"/>
  </r>
  <r>
    <x v="8"/>
    <s v="二线中等城市"/>
    <s v="05.&gt;60"/>
    <n v="1"/>
  </r>
  <r>
    <x v="26"/>
    <s v="OtherCityClass"/>
    <s v="05.&gt;60"/>
    <n v="8"/>
  </r>
  <r>
    <x v="20"/>
    <s v="三线城市"/>
    <s v="05.&gt;60"/>
    <n v="1"/>
  </r>
  <r>
    <x v="20"/>
    <s v="二线发达城市"/>
    <s v="05.&gt;60"/>
    <n v="4"/>
  </r>
  <r>
    <x v="20"/>
    <s v="四线城市"/>
    <s v="05.&gt;60"/>
    <n v="2"/>
  </r>
  <r>
    <x v="11"/>
    <s v="一线城市"/>
    <s v="05.&gt;60"/>
    <n v="2"/>
  </r>
  <r>
    <x v="11"/>
    <s v="二线中等城市"/>
    <s v="05.&gt;60"/>
    <n v="5"/>
  </r>
  <r>
    <x v="27"/>
    <s v="OtherCityClass"/>
    <s v="05.&gt;60"/>
    <n v="5"/>
  </r>
  <r>
    <x v="28"/>
    <s v="二线中等城市"/>
    <s v="05.&gt;60"/>
    <n v="1"/>
  </r>
  <r>
    <x v="29"/>
    <s v="OtherCityClass"/>
    <s v="05.&gt;60"/>
    <n v="2"/>
  </r>
  <r>
    <x v="30"/>
    <s v="OtherCityClass"/>
    <s v="05.&gt;60"/>
    <n v="173"/>
  </r>
  <r>
    <x v="2"/>
    <s v="三线城市"/>
    <s v="05.&gt;60"/>
    <n v="10"/>
  </r>
  <r>
    <x v="2"/>
    <s v="二线发达城市"/>
    <s v="05.&gt;60"/>
    <n v="13"/>
  </r>
  <r>
    <x v="2"/>
    <s v="四线城市"/>
    <s v="05.&gt;60"/>
    <n v="11"/>
  </r>
  <r>
    <x v="15"/>
    <s v="一线城市"/>
    <s v="05.&gt;60"/>
    <n v="2"/>
  </r>
  <r>
    <x v="15"/>
    <s v="二线中等城市"/>
    <s v="05.&gt;60"/>
    <n v="13"/>
  </r>
  <r>
    <x v="31"/>
    <s v="OtherCityClass"/>
    <s v="05.&gt;60"/>
    <n v="10"/>
  </r>
  <r>
    <x v="5"/>
    <s v="三线城市"/>
    <s v="05.&gt;60"/>
    <n v="4"/>
  </r>
  <r>
    <x v="5"/>
    <s v="二线发达城市"/>
    <s v="05.&gt;60"/>
    <n v="5"/>
  </r>
  <r>
    <x v="5"/>
    <s v="四线城市"/>
    <s v="05.&gt;60"/>
    <n v="2"/>
  </r>
  <r>
    <x v="17"/>
    <s v="一线城市"/>
    <s v="05.&gt;60"/>
    <n v="1"/>
  </r>
  <r>
    <x v="17"/>
    <s v="二线中等城市"/>
    <s v="05.&gt;60"/>
    <n v="6"/>
  </r>
  <r>
    <x v="32"/>
    <s v="OtherCityClass"/>
    <s v="05.&gt;60"/>
    <n v="8"/>
  </r>
  <r>
    <x v="8"/>
    <s v="三线城市"/>
    <s v="05.&gt;60"/>
    <n v="1"/>
  </r>
  <r>
    <x v="8"/>
    <s v="二线发达城市"/>
    <s v="05.&gt;60"/>
    <n v="1"/>
  </r>
  <r>
    <x v="8"/>
    <s v="四线城市"/>
    <s v="05.&gt;60"/>
    <n v="1"/>
  </r>
  <r>
    <x v="19"/>
    <s v="一线城市"/>
    <s v="05.&gt;60"/>
    <n v="2"/>
  </r>
  <r>
    <x v="19"/>
    <s v="二线中等城市"/>
    <s v="05.&gt;60"/>
    <n v="4"/>
  </r>
  <r>
    <x v="33"/>
    <s v="OtherCityClass"/>
    <s v="05.&gt;60"/>
    <n v="6"/>
  </r>
  <r>
    <x v="11"/>
    <s v="二线发达城市"/>
    <s v="05.&gt;60"/>
    <n v="3"/>
  </r>
  <r>
    <x v="11"/>
    <s v="四线城市"/>
    <s v="05.&gt;60"/>
    <n v="3"/>
  </r>
  <r>
    <x v="21"/>
    <s v="二线中等城市"/>
    <s v="05.&gt;60"/>
    <n v="1"/>
  </r>
  <r>
    <x v="34"/>
    <s v="OtherCityClass"/>
    <s v="05.&gt;60"/>
    <n v="4"/>
  </r>
  <r>
    <x v="28"/>
    <s v="三线城市"/>
    <s v="05.&gt;60"/>
    <n v="1"/>
  </r>
  <r>
    <x v="28"/>
    <s v="四线城市"/>
    <s v="05.&gt;60"/>
    <n v="1"/>
  </r>
  <r>
    <x v="35"/>
    <s v="二线中等城市"/>
    <s v="05.&gt;60"/>
    <n v="3"/>
  </r>
  <r>
    <x v="36"/>
    <s v="OtherCityClass"/>
    <s v="05.&gt;60"/>
    <n v="1"/>
  </r>
  <r>
    <x v="23"/>
    <s v="一线城市"/>
    <s v="05.&gt;60"/>
    <n v="74"/>
  </r>
  <r>
    <x v="23"/>
    <s v="二线中等城市"/>
    <s v="05.&gt;60"/>
    <n v="358"/>
  </r>
  <r>
    <x v="37"/>
    <s v="OtherCityClass"/>
    <s v="05.&gt;60"/>
    <n v="49"/>
  </r>
  <r>
    <x v="15"/>
    <s v="三线城市"/>
    <s v="05.&gt;60"/>
    <n v="5"/>
  </r>
  <r>
    <x v="15"/>
    <s v="二线发达城市"/>
    <s v="05.&gt;60"/>
    <n v="7"/>
  </r>
  <r>
    <x v="15"/>
    <s v="四线城市"/>
    <s v="05.&gt;60"/>
    <n v="3"/>
  </r>
  <r>
    <x v="24"/>
    <s v="一线城市"/>
    <s v="05.&gt;60"/>
    <n v="2"/>
  </r>
  <r>
    <x v="24"/>
    <s v="二线中等城市"/>
    <s v="05.&gt;60"/>
    <n v="5"/>
  </r>
  <r>
    <x v="38"/>
    <s v="OtherCityClass"/>
    <s v="05.&gt;60"/>
    <n v="10"/>
  </r>
  <r>
    <x v="17"/>
    <s v="三线城市"/>
    <s v="05.&gt;60"/>
    <n v="1"/>
  </r>
  <r>
    <x v="17"/>
    <s v="二线发达城市"/>
    <s v="05.&gt;60"/>
    <n v="3"/>
  </r>
  <r>
    <x v="25"/>
    <s v="二线中等城市"/>
    <s v="05.&gt;60"/>
    <n v="5"/>
  </r>
  <r>
    <x v="39"/>
    <s v="OtherCityClass"/>
    <s v="05.&gt;60"/>
    <n v="8"/>
  </r>
  <r>
    <x v="19"/>
    <s v="二线发达城市"/>
    <s v="05.&gt;60"/>
    <n v="1"/>
  </r>
  <r>
    <x v="19"/>
    <s v="四线城市"/>
    <s v="05.&gt;60"/>
    <n v="2"/>
  </r>
  <r>
    <x v="26"/>
    <s v="一线城市"/>
    <s v="05.&gt;60"/>
    <n v="1"/>
  </r>
  <r>
    <x v="26"/>
    <s v="二线中等城市"/>
    <s v="05.&gt;60"/>
    <n v="7"/>
  </r>
  <r>
    <x v="40"/>
    <s v="OtherCityClass"/>
    <s v="05.&gt;60"/>
    <n v="10"/>
  </r>
  <r>
    <x v="21"/>
    <s v="三线城市"/>
    <s v="05.&gt;60"/>
    <n v="2"/>
  </r>
  <r>
    <x v="21"/>
    <s v="二线发达城市"/>
    <s v="05.&gt;60"/>
    <n v="2"/>
  </r>
  <r>
    <x v="21"/>
    <s v="四线城市"/>
    <s v="05.&gt;60"/>
    <n v="2"/>
  </r>
  <r>
    <x v="27"/>
    <s v="一线城市"/>
    <s v="05.&gt;60"/>
    <n v="1"/>
  </r>
  <r>
    <x v="27"/>
    <s v="二线中等城市"/>
    <s v="05.&gt;60"/>
    <n v="4"/>
  </r>
  <r>
    <x v="41"/>
    <s v="OtherCityClass"/>
    <s v="05.&gt;60"/>
    <n v="1"/>
  </r>
  <r>
    <x v="35"/>
    <s v="三线城市"/>
    <s v="05.&gt;60"/>
    <n v="1"/>
  </r>
  <r>
    <x v="29"/>
    <s v="二线中等城市"/>
    <s v="05.&gt;60"/>
    <n v="2"/>
  </r>
  <r>
    <x v="23"/>
    <s v="三线城市"/>
    <s v="05.&gt;60"/>
    <n v="243"/>
  </r>
  <r>
    <x v="23"/>
    <s v="二线发达城市"/>
    <s v="05.&gt;60"/>
    <n v="173"/>
  </r>
  <r>
    <x v="23"/>
    <s v="四线城市"/>
    <s v="05.&gt;60"/>
    <n v="213"/>
  </r>
  <r>
    <x v="30"/>
    <s v="一线城市"/>
    <s v="05.&gt;60"/>
    <n v="17"/>
  </r>
  <r>
    <x v="30"/>
    <s v="二线中等城市"/>
    <s v="05.&gt;60"/>
    <n v="80"/>
  </r>
  <r>
    <x v="0"/>
    <s v="OtherCityClass"/>
    <s v="05.&gt;60"/>
    <n v="55"/>
  </r>
  <r>
    <x v="24"/>
    <s v="三线城市"/>
    <s v="05.&gt;60"/>
    <n v="6"/>
  </r>
  <r>
    <x v="24"/>
    <s v="二线发达城市"/>
    <s v="05.&gt;60"/>
    <n v="8"/>
  </r>
  <r>
    <x v="24"/>
    <s v="四线城市"/>
    <s v="05.&gt;60"/>
    <n v="4"/>
  </r>
  <r>
    <x v="31"/>
    <s v="一线城市"/>
    <s v="05.&gt;60"/>
    <n v="3"/>
  </r>
  <r>
    <x v="31"/>
    <s v="二线中等城市"/>
    <s v="05.&gt;60"/>
    <n v="8"/>
  </r>
  <r>
    <x v="3"/>
    <s v="OtherCityClass"/>
    <s v="05.&gt;60"/>
    <n v="14"/>
  </r>
  <r>
    <x v="25"/>
    <s v="三线城市"/>
    <s v="05.&gt;60"/>
    <n v="3"/>
  </r>
  <r>
    <x v="25"/>
    <s v="二线发达城市"/>
    <s v="05.&gt;60"/>
    <n v="1"/>
  </r>
  <r>
    <x v="25"/>
    <s v="四线城市"/>
    <s v="05.&gt;60"/>
    <n v="1"/>
  </r>
  <r>
    <x v="32"/>
    <s v="一线城市"/>
    <s v="05.&gt;60"/>
    <n v="1"/>
  </r>
  <r>
    <x v="32"/>
    <s v="二线中等城市"/>
    <s v="05.&gt;60"/>
    <n v="5"/>
  </r>
  <r>
    <x v="6"/>
    <s v="OtherCityClass"/>
    <s v="05.&gt;60"/>
    <n v="14"/>
  </r>
  <r>
    <x v="26"/>
    <s v="三线城市"/>
    <s v="05.&gt;60"/>
    <n v="4"/>
  </r>
  <r>
    <x v="26"/>
    <s v="二线发达城市"/>
    <s v="05.&gt;60"/>
    <n v="6"/>
  </r>
  <r>
    <x v="26"/>
    <s v="四线城市"/>
    <s v="05.&gt;60"/>
    <n v="3"/>
  </r>
  <r>
    <x v="33"/>
    <s v="一线城市"/>
    <s v="05.&gt;60"/>
    <n v="1"/>
  </r>
  <r>
    <x v="33"/>
    <s v="二线中等城市"/>
    <s v="05.&gt;60"/>
    <n v="5"/>
  </r>
  <r>
    <x v="9"/>
    <s v="OtherCityClass"/>
    <s v="05.&gt;60"/>
    <n v="9"/>
  </r>
  <r>
    <x v="27"/>
    <s v="二线发达城市"/>
    <s v="05.&gt;60"/>
    <n v="2"/>
  </r>
  <r>
    <x v="27"/>
    <s v="四线城市"/>
    <s v="05.&gt;60"/>
    <n v="2"/>
  </r>
  <r>
    <x v="34"/>
    <s v="一线城市"/>
    <s v="05.&gt;60"/>
    <n v="1"/>
  </r>
  <r>
    <x v="34"/>
    <s v="二线中等城市"/>
    <s v="05.&gt;60"/>
    <n v="3"/>
  </r>
  <r>
    <x v="12"/>
    <s v="OtherCityClass"/>
    <s v="05.&gt;60"/>
    <n v="3"/>
  </r>
  <r>
    <x v="36"/>
    <s v="二线中等城市"/>
    <s v="05.&gt;60"/>
    <n v="2"/>
  </r>
  <r>
    <x v="23"/>
    <s v="五线城市"/>
    <s v="05.&gt;60"/>
    <n v="11"/>
  </r>
  <r>
    <x v="30"/>
    <s v="三线城市"/>
    <s v="05.&gt;60"/>
    <n v="45"/>
  </r>
  <r>
    <x v="30"/>
    <s v="二线发达城市"/>
    <s v="05.&gt;60"/>
    <n v="59"/>
  </r>
  <r>
    <x v="30"/>
    <s v="四线城市"/>
    <s v="05.&gt;60"/>
    <n v="43"/>
  </r>
  <r>
    <x v="37"/>
    <s v="一线城市"/>
    <s v="05.&gt;60"/>
    <n v="6"/>
  </r>
  <r>
    <x v="37"/>
    <s v="二线中等城市"/>
    <s v="05.&gt;60"/>
    <n v="46"/>
  </r>
  <r>
    <x v="1"/>
    <s v="OtherCityClass"/>
    <s v="05.&gt;60"/>
    <n v="44"/>
  </r>
  <r>
    <x v="31"/>
    <s v="三线城市"/>
    <s v="05.&gt;60"/>
    <n v="2"/>
  </r>
  <r>
    <x v="31"/>
    <s v="二线发达城市"/>
    <s v="05.&gt;60"/>
    <n v="4"/>
  </r>
  <r>
    <x v="31"/>
    <s v="四线城市"/>
    <s v="05.&gt;60"/>
    <n v="3"/>
  </r>
  <r>
    <x v="38"/>
    <s v="一线城市"/>
    <s v="05.&gt;60"/>
    <n v="1"/>
  </r>
  <r>
    <x v="38"/>
    <s v="二线中等城市"/>
    <s v="05.&gt;60"/>
    <n v="2"/>
  </r>
  <r>
    <x v="4"/>
    <s v="OtherCityClass"/>
    <s v="05.&gt;60"/>
    <n v="6"/>
  </r>
  <r>
    <x v="32"/>
    <s v="三线城市"/>
    <s v="05.&gt;60"/>
    <n v="3"/>
  </r>
  <r>
    <x v="32"/>
    <s v="二线发达城市"/>
    <s v="05.&gt;60"/>
    <n v="3"/>
  </r>
  <r>
    <x v="32"/>
    <s v="四线城市"/>
    <s v="05.&gt;60"/>
    <n v="2"/>
  </r>
  <r>
    <x v="39"/>
    <s v="一线城市"/>
    <s v="05.&gt;60"/>
    <n v="1"/>
  </r>
  <r>
    <x v="39"/>
    <s v="二线中等城市"/>
    <s v="05.&gt;60"/>
    <n v="1"/>
  </r>
  <r>
    <x v="7"/>
    <s v="OtherCityClass"/>
    <s v="05.&gt;60"/>
    <n v="9"/>
  </r>
  <r>
    <x v="26"/>
    <s v="五线城市"/>
    <s v="05.&gt;60"/>
    <n v="2"/>
  </r>
  <r>
    <x v="33"/>
    <s v="三线城市"/>
    <s v="05.&gt;60"/>
    <n v="1"/>
  </r>
  <r>
    <x v="33"/>
    <s v="二线发达城市"/>
    <s v="05.&gt;60"/>
    <n v="3"/>
  </r>
  <r>
    <x v="33"/>
    <s v="四线城市"/>
    <s v="05.&gt;60"/>
    <n v="4"/>
  </r>
  <r>
    <x v="40"/>
    <s v="一线城市"/>
    <s v="05.&gt;60"/>
    <n v="1"/>
  </r>
  <r>
    <x v="40"/>
    <s v="二线中等城市"/>
    <s v="05.&gt;60"/>
    <n v="4"/>
  </r>
  <r>
    <x v="10"/>
    <s v="OtherCityClass"/>
    <s v="05.&gt;60"/>
    <n v="10"/>
  </r>
  <r>
    <x v="34"/>
    <s v="三线城市"/>
    <s v="05.&gt;60"/>
    <n v="1"/>
  </r>
  <r>
    <x v="41"/>
    <s v="一线城市"/>
    <s v="05.&gt;60"/>
    <n v="2"/>
  </r>
  <r>
    <x v="41"/>
    <s v="二线中等城市"/>
    <s v="05.&gt;60"/>
    <n v="1"/>
  </r>
  <r>
    <x v="13"/>
    <s v="OtherCityClass"/>
    <s v="05.&gt;60"/>
    <n v="2"/>
  </r>
  <r>
    <x v="36"/>
    <s v="三线城市"/>
    <s v="05.&gt;60"/>
    <n v="1"/>
  </r>
  <r>
    <x v="30"/>
    <s v="五线城市"/>
    <s v="05.&gt;60"/>
    <n v="1"/>
  </r>
  <r>
    <x v="37"/>
    <s v="三线城市"/>
    <s v="05.&gt;60"/>
    <n v="16"/>
  </r>
  <r>
    <x v="37"/>
    <s v="二线发达城市"/>
    <s v="05.&gt;60"/>
    <n v="23"/>
  </r>
  <r>
    <x v="37"/>
    <s v="四线城市"/>
    <s v="05.&gt;60"/>
    <n v="13"/>
  </r>
  <r>
    <x v="0"/>
    <s v="一线城市"/>
    <s v="05.&gt;60"/>
    <n v="3"/>
  </r>
  <r>
    <x v="0"/>
    <s v="二线中等城市"/>
    <s v="05.&gt;60"/>
    <n v="28"/>
  </r>
  <r>
    <x v="14"/>
    <s v="OtherCityClass"/>
    <s v="05.&gt;60"/>
    <n v="30"/>
  </r>
  <r>
    <x v="38"/>
    <s v="三线城市"/>
    <s v="05.&gt;60"/>
    <n v="4"/>
  </r>
  <r>
    <x v="38"/>
    <s v="二线发达城市"/>
    <s v="05.&gt;60"/>
    <n v="5"/>
  </r>
  <r>
    <x v="38"/>
    <s v="四线城市"/>
    <s v="05.&gt;60"/>
    <n v="2"/>
  </r>
  <r>
    <x v="3"/>
    <s v="一线城市"/>
    <s v="05.&gt;60"/>
    <n v="1"/>
  </r>
  <r>
    <x v="3"/>
    <s v="二线中等城市"/>
    <s v="05.&gt;60"/>
    <n v="6"/>
  </r>
  <r>
    <x v="16"/>
    <s v="OtherCityClass"/>
    <s v="05.&gt;60"/>
    <n v="9"/>
  </r>
  <r>
    <x v="39"/>
    <s v="三线城市"/>
    <s v="05.&gt;60"/>
    <n v="2"/>
  </r>
  <r>
    <x v="39"/>
    <s v="二线发达城市"/>
    <s v="05.&gt;60"/>
    <n v="3"/>
  </r>
  <r>
    <x v="39"/>
    <s v="四线城市"/>
    <s v="05.&gt;60"/>
    <n v="2"/>
  </r>
  <r>
    <x v="6"/>
    <s v="一线城市"/>
    <s v="05.&gt;60"/>
    <n v="1"/>
  </r>
  <r>
    <x v="6"/>
    <s v="二线中等城市"/>
    <s v="05.&gt;60"/>
    <n v="6"/>
  </r>
  <r>
    <x v="18"/>
    <s v="OtherCityClass"/>
    <s v="05.&gt;60"/>
    <n v="8"/>
  </r>
  <r>
    <x v="40"/>
    <s v="三线城市"/>
    <s v="05.&gt;60"/>
    <n v="2"/>
  </r>
  <r>
    <x v="40"/>
    <s v="二线发达城市"/>
    <s v="05.&gt;60"/>
    <n v="3"/>
  </r>
  <r>
    <x v="40"/>
    <s v="四线城市"/>
    <s v="05.&gt;60"/>
    <n v="2"/>
  </r>
  <r>
    <x v="9"/>
    <s v="二线中等城市"/>
    <s v="05.&gt;60"/>
    <n v="7"/>
  </r>
  <r>
    <x v="20"/>
    <s v="OtherCityClass"/>
    <s v="05.&gt;60"/>
    <n v="7"/>
  </r>
  <r>
    <x v="41"/>
    <s v="三线城市"/>
    <s v="05.&gt;60"/>
    <n v="2"/>
  </r>
  <r>
    <x v="12"/>
    <s v="二线中等城市"/>
    <s v="05.&gt;60"/>
    <n v="2"/>
  </r>
  <r>
    <x v="22"/>
    <s v="OtherCityClass"/>
    <s v="05.&gt;6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:G44" firstHeaderRow="1" firstDataRow="1" firstDataCol="1"/>
  <pivotFields count="4">
    <pivotField axis="axisRow" showAll="0">
      <items count="43">
        <item x="23"/>
        <item x="30"/>
        <item x="37"/>
        <item x="0"/>
        <item x="1"/>
        <item x="14"/>
        <item x="2"/>
        <item x="15"/>
        <item x="24"/>
        <item x="31"/>
        <item x="38"/>
        <item x="3"/>
        <item x="4"/>
        <item x="16"/>
        <item x="5"/>
        <item x="17"/>
        <item x="25"/>
        <item x="32"/>
        <item x="39"/>
        <item x="6"/>
        <item x="7"/>
        <item x="18"/>
        <item x="8"/>
        <item x="19"/>
        <item x="26"/>
        <item x="33"/>
        <item x="40"/>
        <item x="9"/>
        <item x="10"/>
        <item x="20"/>
        <item x="11"/>
        <item x="21"/>
        <item x="27"/>
        <item x="34"/>
        <item x="41"/>
        <item x="12"/>
        <item x="13"/>
        <item x="22"/>
        <item x="28"/>
        <item x="35"/>
        <item x="29"/>
        <item x="36"/>
        <item t="default"/>
      </items>
    </pivotField>
    <pivotField showAll="0"/>
    <pivotField showAll="0"/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求和项:人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F7" sqref="F7"/>
    </sheetView>
  </sheetViews>
  <sheetFormatPr defaultRowHeight="14.25"/>
  <cols>
    <col min="2" max="2" width="13" bestFit="1" customWidth="1"/>
    <col min="3" max="3" width="19.25" bestFit="1" customWidth="1"/>
    <col min="4" max="4" width="13" bestFit="1" customWidth="1"/>
    <col min="6" max="6" width="12.375" customWidth="1"/>
    <col min="7" max="7" width="12.125" customWidth="1"/>
    <col min="8" max="8" width="13.25" customWidth="1"/>
    <col min="9" max="9" width="15.25" customWidth="1"/>
    <col min="10" max="10" width="14.5" customWidth="1"/>
  </cols>
  <sheetData>
    <row r="1" spans="1:10">
      <c r="A1" t="s">
        <v>0</v>
      </c>
      <c r="B1" t="s">
        <v>1</v>
      </c>
      <c r="C1" t="s">
        <v>2</v>
      </c>
      <c r="D1" t="s">
        <v>1</v>
      </c>
    </row>
    <row r="2" spans="1:10">
      <c r="A2">
        <v>186698</v>
      </c>
      <c r="B2" s="1">
        <f>328830/A2</f>
        <v>1.7612936399961434</v>
      </c>
      <c r="C2">
        <v>60049</v>
      </c>
      <c r="D2" s="1">
        <f>142132/C2</f>
        <v>2.3669336708354844</v>
      </c>
    </row>
    <row r="6" spans="1:10">
      <c r="F6" t="s">
        <v>3</v>
      </c>
      <c r="G6" t="s">
        <v>4</v>
      </c>
      <c r="H6" t="s">
        <v>5</v>
      </c>
      <c r="I6" t="s">
        <v>6</v>
      </c>
      <c r="J6" t="s">
        <v>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opLeftCell="A16" workbookViewId="0">
      <selection activeCell="G33" sqref="G33:G43"/>
    </sheetView>
  </sheetViews>
  <sheetFormatPr defaultRowHeight="14.25"/>
  <cols>
    <col min="6" max="6" width="9.125" customWidth="1"/>
    <col min="7" max="7" width="11.5" customWidth="1"/>
    <col min="8" max="8" width="11.5" bestFit="1" customWidth="1"/>
  </cols>
  <sheetData>
    <row r="1" spans="1:7">
      <c r="A1" t="s">
        <v>579</v>
      </c>
      <c r="B1" t="s">
        <v>582</v>
      </c>
      <c r="C1" t="s">
        <v>583</v>
      </c>
      <c r="D1" t="s">
        <v>578</v>
      </c>
      <c r="F1" s="137" t="s">
        <v>584</v>
      </c>
      <c r="G1" t="s">
        <v>586</v>
      </c>
    </row>
    <row r="2" spans="1:7">
      <c r="A2">
        <v>3</v>
      </c>
      <c r="B2" t="s">
        <v>539</v>
      </c>
      <c r="C2" t="s">
        <v>529</v>
      </c>
      <c r="D2">
        <v>15</v>
      </c>
      <c r="F2" s="138">
        <v>0</v>
      </c>
      <c r="G2" s="139">
        <v>1609</v>
      </c>
    </row>
    <row r="3" spans="1:7">
      <c r="A3">
        <v>3</v>
      </c>
      <c r="B3" t="s">
        <v>540</v>
      </c>
      <c r="C3" t="s">
        <v>529</v>
      </c>
      <c r="D3">
        <v>12</v>
      </c>
      <c r="F3" s="138">
        <v>1</v>
      </c>
      <c r="G3" s="139">
        <v>418</v>
      </c>
    </row>
    <row r="4" spans="1:7">
      <c r="A4">
        <v>3</v>
      </c>
      <c r="B4" t="s">
        <v>542</v>
      </c>
      <c r="C4" t="s">
        <v>529</v>
      </c>
      <c r="D4">
        <v>13</v>
      </c>
      <c r="F4" s="138">
        <v>2</v>
      </c>
      <c r="G4" s="139">
        <v>153</v>
      </c>
    </row>
    <row r="5" spans="1:7">
      <c r="A5">
        <v>4</v>
      </c>
      <c r="B5" t="s">
        <v>543</v>
      </c>
      <c r="C5" t="s">
        <v>529</v>
      </c>
      <c r="D5">
        <v>3</v>
      </c>
      <c r="F5" s="138">
        <v>3</v>
      </c>
      <c r="G5" s="139">
        <v>126</v>
      </c>
    </row>
    <row r="6" spans="1:7">
      <c r="A6">
        <v>4</v>
      </c>
      <c r="B6" t="s">
        <v>544</v>
      </c>
      <c r="C6" t="s">
        <v>529</v>
      </c>
      <c r="D6">
        <v>29</v>
      </c>
      <c r="F6" s="138">
        <v>4</v>
      </c>
      <c r="G6" s="139">
        <v>103</v>
      </c>
    </row>
    <row r="7" spans="1:7">
      <c r="A7">
        <v>6</v>
      </c>
      <c r="B7" t="s">
        <v>580</v>
      </c>
      <c r="C7" t="s">
        <v>529</v>
      </c>
      <c r="D7">
        <v>28</v>
      </c>
      <c r="F7" s="138">
        <v>5</v>
      </c>
      <c r="G7" s="139">
        <v>91</v>
      </c>
    </row>
    <row r="8" spans="1:7">
      <c r="A8">
        <v>11</v>
      </c>
      <c r="B8" t="s">
        <v>539</v>
      </c>
      <c r="C8" t="s">
        <v>529</v>
      </c>
      <c r="D8">
        <v>4</v>
      </c>
      <c r="F8" s="138">
        <v>6</v>
      </c>
      <c r="G8" s="139">
        <v>83</v>
      </c>
    </row>
    <row r="9" spans="1:7">
      <c r="A9">
        <v>11</v>
      </c>
      <c r="B9" t="s">
        <v>540</v>
      </c>
      <c r="C9" t="s">
        <v>529</v>
      </c>
      <c r="D9">
        <v>5</v>
      </c>
      <c r="F9" s="138">
        <v>7</v>
      </c>
      <c r="G9" s="139">
        <v>47</v>
      </c>
    </row>
    <row r="10" spans="1:7">
      <c r="A10">
        <v>11</v>
      </c>
      <c r="B10" t="s">
        <v>542</v>
      </c>
      <c r="C10" t="s">
        <v>529</v>
      </c>
      <c r="D10">
        <v>5</v>
      </c>
      <c r="F10" s="138">
        <v>8</v>
      </c>
      <c r="G10" s="139">
        <v>50</v>
      </c>
    </row>
    <row r="11" spans="1:7">
      <c r="A11">
        <v>12</v>
      </c>
      <c r="B11" t="s">
        <v>544</v>
      </c>
      <c r="C11" t="s">
        <v>529</v>
      </c>
      <c r="D11">
        <v>6</v>
      </c>
      <c r="F11" s="138">
        <v>9</v>
      </c>
      <c r="G11" s="139">
        <v>30</v>
      </c>
    </row>
    <row r="12" spans="1:7">
      <c r="A12">
        <v>14</v>
      </c>
      <c r="B12" t="s">
        <v>580</v>
      </c>
      <c r="C12" t="s">
        <v>529</v>
      </c>
      <c r="D12">
        <v>14</v>
      </c>
      <c r="F12" s="138">
        <v>10</v>
      </c>
      <c r="G12" s="139">
        <v>24</v>
      </c>
    </row>
    <row r="13" spans="1:7">
      <c r="A13">
        <v>19</v>
      </c>
      <c r="B13" t="s">
        <v>539</v>
      </c>
      <c r="C13" t="s">
        <v>529</v>
      </c>
      <c r="D13">
        <v>4</v>
      </c>
      <c r="F13" s="138">
        <v>11</v>
      </c>
      <c r="G13" s="139">
        <v>35</v>
      </c>
    </row>
    <row r="14" spans="1:7">
      <c r="A14">
        <v>19</v>
      </c>
      <c r="B14" t="s">
        <v>540</v>
      </c>
      <c r="C14" t="s">
        <v>529</v>
      </c>
      <c r="D14">
        <v>2</v>
      </c>
      <c r="F14" s="138">
        <v>12</v>
      </c>
      <c r="G14" s="139">
        <v>17</v>
      </c>
    </row>
    <row r="15" spans="1:7">
      <c r="A15">
        <v>19</v>
      </c>
      <c r="B15" t="s">
        <v>542</v>
      </c>
      <c r="C15" t="s">
        <v>529</v>
      </c>
      <c r="D15">
        <v>3</v>
      </c>
      <c r="F15" s="138">
        <v>13</v>
      </c>
      <c r="G15" s="139">
        <v>29</v>
      </c>
    </row>
    <row r="16" spans="1:7">
      <c r="A16">
        <v>20</v>
      </c>
      <c r="B16" t="s">
        <v>543</v>
      </c>
      <c r="C16" t="s">
        <v>529</v>
      </c>
      <c r="D16">
        <v>1</v>
      </c>
      <c r="F16" s="138">
        <v>14</v>
      </c>
      <c r="G16" s="139">
        <v>38</v>
      </c>
    </row>
    <row r="17" spans="1:8">
      <c r="A17">
        <v>20</v>
      </c>
      <c r="B17" t="s">
        <v>544</v>
      </c>
      <c r="C17" t="s">
        <v>529</v>
      </c>
      <c r="D17">
        <v>9</v>
      </c>
      <c r="F17" s="138">
        <v>15</v>
      </c>
      <c r="G17" s="139">
        <v>27</v>
      </c>
    </row>
    <row r="18" spans="1:8">
      <c r="A18">
        <v>22</v>
      </c>
      <c r="B18" t="s">
        <v>580</v>
      </c>
      <c r="C18" t="s">
        <v>529</v>
      </c>
      <c r="D18">
        <v>8</v>
      </c>
      <c r="F18" s="138">
        <v>16</v>
      </c>
      <c r="G18" s="139">
        <v>26</v>
      </c>
    </row>
    <row r="19" spans="1:8">
      <c r="A19">
        <v>27</v>
      </c>
      <c r="B19" t="s">
        <v>539</v>
      </c>
      <c r="C19" t="s">
        <v>529</v>
      </c>
      <c r="D19">
        <v>2</v>
      </c>
      <c r="F19" s="138">
        <v>17</v>
      </c>
      <c r="G19" s="139">
        <v>22</v>
      </c>
      <c r="H19" s="139"/>
    </row>
    <row r="20" spans="1:8">
      <c r="A20">
        <v>27</v>
      </c>
      <c r="B20" t="s">
        <v>540</v>
      </c>
      <c r="C20" t="s">
        <v>529</v>
      </c>
      <c r="D20">
        <v>1</v>
      </c>
      <c r="F20" s="138">
        <v>18</v>
      </c>
      <c r="G20" s="139">
        <v>17</v>
      </c>
      <c r="H20" s="139"/>
    </row>
    <row r="21" spans="1:8">
      <c r="A21">
        <v>27</v>
      </c>
      <c r="B21" t="s">
        <v>542</v>
      </c>
      <c r="C21" t="s">
        <v>529</v>
      </c>
      <c r="D21">
        <v>3</v>
      </c>
      <c r="F21" s="138">
        <v>19</v>
      </c>
      <c r="G21" s="139">
        <v>31</v>
      </c>
      <c r="H21" s="139"/>
    </row>
    <row r="22" spans="1:8">
      <c r="A22">
        <v>28</v>
      </c>
      <c r="B22" t="s">
        <v>543</v>
      </c>
      <c r="C22" t="s">
        <v>529</v>
      </c>
      <c r="D22">
        <v>2</v>
      </c>
      <c r="F22" s="138">
        <v>20</v>
      </c>
      <c r="G22" s="139">
        <v>34</v>
      </c>
      <c r="H22" s="139"/>
    </row>
    <row r="23" spans="1:8">
      <c r="A23">
        <v>28</v>
      </c>
      <c r="B23" t="s">
        <v>544</v>
      </c>
      <c r="C23" t="s">
        <v>529</v>
      </c>
      <c r="D23">
        <v>5</v>
      </c>
      <c r="F23" s="138">
        <v>21</v>
      </c>
      <c r="G23" s="139">
        <v>24</v>
      </c>
      <c r="H23" s="139"/>
    </row>
    <row r="24" spans="1:8">
      <c r="A24">
        <v>30</v>
      </c>
      <c r="B24" t="s">
        <v>580</v>
      </c>
      <c r="C24" t="s">
        <v>529</v>
      </c>
      <c r="D24">
        <v>12</v>
      </c>
      <c r="F24" s="138">
        <v>22</v>
      </c>
      <c r="G24" s="139">
        <v>13</v>
      </c>
      <c r="H24" s="139"/>
    </row>
    <row r="25" spans="1:8">
      <c r="A25">
        <v>35</v>
      </c>
      <c r="B25" t="s">
        <v>539</v>
      </c>
      <c r="C25" t="s">
        <v>529</v>
      </c>
      <c r="D25">
        <v>1</v>
      </c>
      <c r="F25" s="138">
        <v>23</v>
      </c>
      <c r="G25" s="139">
        <v>18</v>
      </c>
      <c r="H25" s="139"/>
    </row>
    <row r="26" spans="1:8">
      <c r="A26">
        <v>35</v>
      </c>
      <c r="B26" t="s">
        <v>540</v>
      </c>
      <c r="C26" t="s">
        <v>529</v>
      </c>
      <c r="D26">
        <v>1</v>
      </c>
      <c r="F26" s="138">
        <v>24</v>
      </c>
      <c r="G26" s="139">
        <v>31</v>
      </c>
      <c r="H26" s="139"/>
    </row>
    <row r="27" spans="1:8">
      <c r="A27">
        <v>35</v>
      </c>
      <c r="B27" t="s">
        <v>542</v>
      </c>
      <c r="C27" t="s">
        <v>529</v>
      </c>
      <c r="D27">
        <v>1</v>
      </c>
      <c r="F27" s="138">
        <v>25</v>
      </c>
      <c r="G27" s="139">
        <v>20</v>
      </c>
      <c r="H27" s="139"/>
    </row>
    <row r="28" spans="1:8">
      <c r="A28">
        <v>36</v>
      </c>
      <c r="B28" t="s">
        <v>543</v>
      </c>
      <c r="C28" t="s">
        <v>529</v>
      </c>
      <c r="D28">
        <v>1</v>
      </c>
      <c r="F28" s="138">
        <v>26</v>
      </c>
      <c r="G28" s="139">
        <v>22</v>
      </c>
      <c r="H28" s="139"/>
    </row>
    <row r="29" spans="1:8">
      <c r="A29">
        <v>36</v>
      </c>
      <c r="B29" t="s">
        <v>544</v>
      </c>
      <c r="C29" t="s">
        <v>529</v>
      </c>
      <c r="D29">
        <v>1</v>
      </c>
      <c r="F29" s="138">
        <v>27</v>
      </c>
      <c r="G29" s="139">
        <v>22</v>
      </c>
      <c r="H29" s="139"/>
    </row>
    <row r="30" spans="1:8">
      <c r="A30">
        <v>4</v>
      </c>
      <c r="B30" t="s">
        <v>539</v>
      </c>
      <c r="C30" t="s">
        <v>529</v>
      </c>
      <c r="D30">
        <v>5</v>
      </c>
      <c r="F30" s="138">
        <v>28</v>
      </c>
      <c r="G30" s="139">
        <v>20</v>
      </c>
      <c r="H30" s="139"/>
    </row>
    <row r="31" spans="1:8">
      <c r="A31">
        <v>4</v>
      </c>
      <c r="B31" t="s">
        <v>540</v>
      </c>
      <c r="C31" t="s">
        <v>529</v>
      </c>
      <c r="D31">
        <v>14</v>
      </c>
      <c r="F31" s="138">
        <v>29</v>
      </c>
      <c r="G31" s="139">
        <v>23</v>
      </c>
      <c r="H31" s="139"/>
    </row>
    <row r="32" spans="1:8">
      <c r="A32">
        <v>4</v>
      </c>
      <c r="B32" t="s">
        <v>542</v>
      </c>
      <c r="C32" t="s">
        <v>529</v>
      </c>
      <c r="D32">
        <v>7</v>
      </c>
      <c r="F32" s="138">
        <v>30</v>
      </c>
      <c r="G32" s="139">
        <v>25</v>
      </c>
      <c r="H32" s="139"/>
    </row>
    <row r="33" spans="1:8">
      <c r="A33">
        <v>5</v>
      </c>
      <c r="B33" t="s">
        <v>543</v>
      </c>
      <c r="C33" t="s">
        <v>529</v>
      </c>
      <c r="D33">
        <v>6</v>
      </c>
      <c r="F33" s="138">
        <v>31</v>
      </c>
      <c r="G33" s="139">
        <v>9</v>
      </c>
      <c r="H33" s="139"/>
    </row>
    <row r="34" spans="1:8">
      <c r="A34">
        <v>5</v>
      </c>
      <c r="B34" t="s">
        <v>544</v>
      </c>
      <c r="C34" t="s">
        <v>529</v>
      </c>
      <c r="D34">
        <v>22</v>
      </c>
      <c r="F34" s="138">
        <v>32</v>
      </c>
      <c r="G34" s="139">
        <v>14</v>
      </c>
      <c r="H34" s="139"/>
    </row>
    <row r="35" spans="1:8">
      <c r="A35">
        <v>7</v>
      </c>
      <c r="B35" t="s">
        <v>580</v>
      </c>
      <c r="C35" t="s">
        <v>529</v>
      </c>
      <c r="D35">
        <v>17</v>
      </c>
      <c r="F35" s="138">
        <v>33</v>
      </c>
      <c r="G35" s="139">
        <v>9</v>
      </c>
      <c r="H35" s="139"/>
    </row>
    <row r="36" spans="1:8">
      <c r="A36">
        <v>12</v>
      </c>
      <c r="B36" t="s">
        <v>539</v>
      </c>
      <c r="C36" t="s">
        <v>529</v>
      </c>
      <c r="D36">
        <v>1</v>
      </c>
      <c r="F36" s="138">
        <v>34</v>
      </c>
      <c r="G36" s="139">
        <v>6</v>
      </c>
      <c r="H36" s="139"/>
    </row>
    <row r="37" spans="1:8">
      <c r="A37">
        <v>12</v>
      </c>
      <c r="B37" t="s">
        <v>540</v>
      </c>
      <c r="C37" t="s">
        <v>529</v>
      </c>
      <c r="D37">
        <v>1</v>
      </c>
      <c r="F37" s="138">
        <v>35</v>
      </c>
      <c r="G37" s="139">
        <v>8</v>
      </c>
      <c r="H37" s="139"/>
    </row>
    <row r="38" spans="1:8">
      <c r="A38">
        <v>12</v>
      </c>
      <c r="B38" t="s">
        <v>542</v>
      </c>
      <c r="C38" t="s">
        <v>529</v>
      </c>
      <c r="D38">
        <v>3</v>
      </c>
      <c r="F38" s="138">
        <v>36</v>
      </c>
      <c r="G38" s="139">
        <v>4</v>
      </c>
      <c r="H38" s="139"/>
    </row>
    <row r="39" spans="1:8">
      <c r="A39">
        <v>13</v>
      </c>
      <c r="B39" t="s">
        <v>543</v>
      </c>
      <c r="C39" t="s">
        <v>529</v>
      </c>
      <c r="D39">
        <v>1</v>
      </c>
      <c r="F39" s="138">
        <v>37</v>
      </c>
      <c r="G39" s="139">
        <v>4</v>
      </c>
      <c r="H39" s="139"/>
    </row>
    <row r="40" spans="1:8">
      <c r="A40">
        <v>13</v>
      </c>
      <c r="B40" t="s">
        <v>544</v>
      </c>
      <c r="C40" t="s">
        <v>529</v>
      </c>
      <c r="D40">
        <v>6</v>
      </c>
      <c r="F40" s="138">
        <v>38</v>
      </c>
      <c r="G40" s="139">
        <v>3</v>
      </c>
      <c r="H40" s="139"/>
    </row>
    <row r="41" spans="1:8">
      <c r="A41">
        <v>15</v>
      </c>
      <c r="B41" t="s">
        <v>580</v>
      </c>
      <c r="C41" t="s">
        <v>529</v>
      </c>
      <c r="D41">
        <v>16</v>
      </c>
      <c r="F41" s="138">
        <v>39</v>
      </c>
      <c r="G41" s="139">
        <v>4</v>
      </c>
      <c r="H41" s="139"/>
    </row>
    <row r="42" spans="1:8">
      <c r="A42">
        <v>19</v>
      </c>
      <c r="B42" t="s">
        <v>541</v>
      </c>
      <c r="C42" t="s">
        <v>529</v>
      </c>
      <c r="D42">
        <v>1</v>
      </c>
      <c r="F42" s="138">
        <v>40</v>
      </c>
      <c r="G42" s="139">
        <v>4</v>
      </c>
      <c r="H42" s="139"/>
    </row>
    <row r="43" spans="1:8">
      <c r="A43">
        <v>20</v>
      </c>
      <c r="B43" t="s">
        <v>539</v>
      </c>
      <c r="C43" t="s">
        <v>529</v>
      </c>
      <c r="D43">
        <v>1</v>
      </c>
      <c r="F43" s="138">
        <v>41</v>
      </c>
      <c r="G43" s="139">
        <v>4</v>
      </c>
      <c r="H43" s="139"/>
    </row>
    <row r="44" spans="1:8">
      <c r="A44">
        <v>20</v>
      </c>
      <c r="B44" t="s">
        <v>540</v>
      </c>
      <c r="C44" t="s">
        <v>529</v>
      </c>
      <c r="D44">
        <v>6</v>
      </c>
      <c r="F44" s="138" t="s">
        <v>585</v>
      </c>
      <c r="G44" s="139">
        <v>3297</v>
      </c>
      <c r="H44" s="139"/>
    </row>
    <row r="45" spans="1:8">
      <c r="A45">
        <v>20</v>
      </c>
      <c r="B45" t="s">
        <v>542</v>
      </c>
      <c r="C45" t="s">
        <v>529</v>
      </c>
      <c r="D45">
        <v>8</v>
      </c>
      <c r="F45" s="138"/>
      <c r="G45" s="139"/>
      <c r="H45" s="139"/>
    </row>
    <row r="46" spans="1:8">
      <c r="A46">
        <v>21</v>
      </c>
      <c r="B46" t="s">
        <v>543</v>
      </c>
      <c r="C46" t="s">
        <v>529</v>
      </c>
      <c r="D46">
        <v>2</v>
      </c>
      <c r="F46" s="138"/>
      <c r="G46" s="139"/>
      <c r="H46" s="139"/>
    </row>
    <row r="47" spans="1:8">
      <c r="A47">
        <v>21</v>
      </c>
      <c r="B47" t="s">
        <v>544</v>
      </c>
      <c r="C47" t="s">
        <v>529</v>
      </c>
      <c r="D47">
        <v>4</v>
      </c>
      <c r="F47" s="138"/>
      <c r="G47" s="139"/>
      <c r="H47" s="139"/>
    </row>
    <row r="48" spans="1:8">
      <c r="A48">
        <v>23</v>
      </c>
      <c r="B48" t="s">
        <v>580</v>
      </c>
      <c r="C48" t="s">
        <v>529</v>
      </c>
      <c r="D48">
        <v>9</v>
      </c>
      <c r="F48" s="138"/>
      <c r="G48" s="139"/>
      <c r="H48" s="139"/>
    </row>
    <row r="49" spans="1:8">
      <c r="A49">
        <v>28</v>
      </c>
      <c r="B49" t="s">
        <v>540</v>
      </c>
      <c r="C49" t="s">
        <v>529</v>
      </c>
      <c r="D49">
        <v>3</v>
      </c>
      <c r="F49" s="138"/>
      <c r="G49" s="139"/>
      <c r="H49" s="139"/>
    </row>
    <row r="50" spans="1:8">
      <c r="A50">
        <v>29</v>
      </c>
      <c r="B50" t="s">
        <v>543</v>
      </c>
      <c r="C50" t="s">
        <v>529</v>
      </c>
      <c r="D50">
        <v>2</v>
      </c>
      <c r="F50" s="138"/>
      <c r="G50" s="139"/>
      <c r="H50" s="139"/>
    </row>
    <row r="51" spans="1:8">
      <c r="A51">
        <v>29</v>
      </c>
      <c r="B51" t="s">
        <v>544</v>
      </c>
      <c r="C51" t="s">
        <v>529</v>
      </c>
      <c r="D51">
        <v>7</v>
      </c>
      <c r="F51" s="138"/>
      <c r="G51" s="139"/>
      <c r="H51" s="139"/>
    </row>
    <row r="52" spans="1:8">
      <c r="A52">
        <v>31</v>
      </c>
      <c r="B52" t="s">
        <v>580</v>
      </c>
      <c r="C52" t="s">
        <v>529</v>
      </c>
      <c r="D52">
        <v>2</v>
      </c>
      <c r="F52" s="138"/>
      <c r="G52" s="139"/>
      <c r="H52" s="139"/>
    </row>
    <row r="53" spans="1:8">
      <c r="A53">
        <v>37</v>
      </c>
      <c r="B53" t="s">
        <v>544</v>
      </c>
      <c r="C53" t="s">
        <v>529</v>
      </c>
      <c r="D53">
        <v>1</v>
      </c>
      <c r="F53" s="138"/>
      <c r="G53" s="139"/>
      <c r="H53" s="139"/>
    </row>
    <row r="54" spans="1:8">
      <c r="A54">
        <v>0</v>
      </c>
      <c r="B54" t="s">
        <v>580</v>
      </c>
      <c r="C54" t="s">
        <v>529</v>
      </c>
      <c r="D54">
        <v>537</v>
      </c>
      <c r="F54" s="138"/>
      <c r="G54" s="139"/>
      <c r="H54" s="139"/>
    </row>
    <row r="55" spans="1:8">
      <c r="A55">
        <v>4</v>
      </c>
      <c r="B55" t="s">
        <v>541</v>
      </c>
      <c r="C55" t="s">
        <v>529</v>
      </c>
      <c r="D55">
        <v>1</v>
      </c>
      <c r="F55" s="138"/>
      <c r="G55" s="139"/>
      <c r="H55" s="139"/>
    </row>
    <row r="56" spans="1:8">
      <c r="A56">
        <v>5</v>
      </c>
      <c r="B56" t="s">
        <v>539</v>
      </c>
      <c r="C56" t="s">
        <v>529</v>
      </c>
      <c r="D56">
        <v>15</v>
      </c>
      <c r="F56" s="138"/>
      <c r="G56" s="139"/>
      <c r="H56" s="139"/>
    </row>
    <row r="57" spans="1:8">
      <c r="A57">
        <v>5</v>
      </c>
      <c r="B57" t="s">
        <v>540</v>
      </c>
      <c r="C57" t="s">
        <v>529</v>
      </c>
      <c r="D57">
        <v>10</v>
      </c>
      <c r="F57" s="138"/>
      <c r="G57" s="139"/>
      <c r="H57" s="139"/>
    </row>
    <row r="58" spans="1:8">
      <c r="A58">
        <v>5</v>
      </c>
      <c r="B58" t="s">
        <v>542</v>
      </c>
      <c r="C58" t="s">
        <v>529</v>
      </c>
      <c r="D58">
        <v>8</v>
      </c>
      <c r="F58" s="138"/>
      <c r="G58" s="139"/>
      <c r="H58" s="139"/>
    </row>
    <row r="59" spans="1:8">
      <c r="A59">
        <v>6</v>
      </c>
      <c r="B59" t="s">
        <v>543</v>
      </c>
      <c r="C59" t="s">
        <v>529</v>
      </c>
      <c r="D59">
        <v>1</v>
      </c>
      <c r="F59" s="138"/>
      <c r="G59" s="139"/>
      <c r="H59" s="139"/>
    </row>
    <row r="60" spans="1:8">
      <c r="A60">
        <v>6</v>
      </c>
      <c r="B60" t="s">
        <v>544</v>
      </c>
      <c r="C60" t="s">
        <v>529</v>
      </c>
      <c r="D60">
        <v>20</v>
      </c>
      <c r="F60" s="138"/>
      <c r="G60" s="139"/>
      <c r="H60" s="139"/>
    </row>
    <row r="61" spans="1:8">
      <c r="A61">
        <v>8</v>
      </c>
      <c r="B61" t="s">
        <v>580</v>
      </c>
      <c r="C61" t="s">
        <v>529</v>
      </c>
      <c r="D61">
        <v>25</v>
      </c>
      <c r="F61" s="138"/>
      <c r="G61" s="139"/>
      <c r="H61" s="139"/>
    </row>
    <row r="62" spans="1:8">
      <c r="A62">
        <v>13</v>
      </c>
      <c r="B62" t="s">
        <v>539</v>
      </c>
      <c r="C62" t="s">
        <v>529</v>
      </c>
      <c r="D62">
        <v>3</v>
      </c>
      <c r="F62" s="138"/>
      <c r="G62" s="139"/>
    </row>
    <row r="63" spans="1:8">
      <c r="A63">
        <v>13</v>
      </c>
      <c r="B63" t="s">
        <v>540</v>
      </c>
      <c r="C63" t="s">
        <v>529</v>
      </c>
      <c r="D63">
        <v>4</v>
      </c>
      <c r="F63" s="138"/>
      <c r="G63" s="139"/>
    </row>
    <row r="64" spans="1:8">
      <c r="A64">
        <v>13</v>
      </c>
      <c r="B64" t="s">
        <v>542</v>
      </c>
      <c r="C64" t="s">
        <v>529</v>
      </c>
      <c r="D64">
        <v>6</v>
      </c>
      <c r="F64" s="138"/>
      <c r="G64" s="139"/>
    </row>
    <row r="65" spans="1:7">
      <c r="A65">
        <v>14</v>
      </c>
      <c r="B65" t="s">
        <v>543</v>
      </c>
      <c r="C65" t="s">
        <v>529</v>
      </c>
      <c r="D65">
        <v>1</v>
      </c>
      <c r="F65" s="138"/>
      <c r="G65" s="139"/>
    </row>
    <row r="66" spans="1:7">
      <c r="A66">
        <v>14</v>
      </c>
      <c r="B66" t="s">
        <v>544</v>
      </c>
      <c r="C66" t="s">
        <v>529</v>
      </c>
      <c r="D66">
        <v>12</v>
      </c>
    </row>
    <row r="67" spans="1:7">
      <c r="A67">
        <v>16</v>
      </c>
      <c r="B67" t="s">
        <v>580</v>
      </c>
      <c r="C67" t="s">
        <v>529</v>
      </c>
      <c r="D67">
        <v>16</v>
      </c>
    </row>
    <row r="68" spans="1:7">
      <c r="A68">
        <v>21</v>
      </c>
      <c r="B68" t="s">
        <v>539</v>
      </c>
      <c r="C68" t="s">
        <v>529</v>
      </c>
      <c r="D68">
        <v>3</v>
      </c>
    </row>
    <row r="69" spans="1:7">
      <c r="A69">
        <v>21</v>
      </c>
      <c r="B69" t="s">
        <v>540</v>
      </c>
      <c r="C69" t="s">
        <v>529</v>
      </c>
      <c r="D69">
        <v>5</v>
      </c>
    </row>
    <row r="70" spans="1:7">
      <c r="A70">
        <v>21</v>
      </c>
      <c r="B70" t="s">
        <v>542</v>
      </c>
      <c r="C70" t="s">
        <v>529</v>
      </c>
      <c r="D70">
        <v>2</v>
      </c>
    </row>
    <row r="71" spans="1:7">
      <c r="A71">
        <v>22</v>
      </c>
      <c r="B71" t="s">
        <v>543</v>
      </c>
      <c r="C71" t="s">
        <v>529</v>
      </c>
      <c r="D71">
        <v>1</v>
      </c>
    </row>
    <row r="72" spans="1:7">
      <c r="A72">
        <v>22</v>
      </c>
      <c r="B72" t="s">
        <v>544</v>
      </c>
      <c r="C72" t="s">
        <v>529</v>
      </c>
      <c r="D72">
        <v>1</v>
      </c>
    </row>
    <row r="73" spans="1:7">
      <c r="A73">
        <v>24</v>
      </c>
      <c r="B73" t="s">
        <v>580</v>
      </c>
      <c r="C73" t="s">
        <v>529</v>
      </c>
      <c r="D73">
        <v>8</v>
      </c>
    </row>
    <row r="74" spans="1:7">
      <c r="A74">
        <v>29</v>
      </c>
      <c r="B74" t="s">
        <v>539</v>
      </c>
      <c r="C74" t="s">
        <v>529</v>
      </c>
      <c r="D74">
        <v>1</v>
      </c>
    </row>
    <row r="75" spans="1:7">
      <c r="A75">
        <v>29</v>
      </c>
      <c r="B75" t="s">
        <v>540</v>
      </c>
      <c r="C75" t="s">
        <v>529</v>
      </c>
      <c r="D75">
        <v>4</v>
      </c>
    </row>
    <row r="76" spans="1:7">
      <c r="A76">
        <v>29</v>
      </c>
      <c r="B76" t="s">
        <v>542</v>
      </c>
      <c r="C76" t="s">
        <v>529</v>
      </c>
      <c r="D76">
        <v>2</v>
      </c>
    </row>
    <row r="77" spans="1:7">
      <c r="A77">
        <v>30</v>
      </c>
      <c r="B77" t="s">
        <v>543</v>
      </c>
      <c r="C77" t="s">
        <v>529</v>
      </c>
      <c r="D77">
        <v>2</v>
      </c>
    </row>
    <row r="78" spans="1:7">
      <c r="A78">
        <v>30</v>
      </c>
      <c r="B78" t="s">
        <v>544</v>
      </c>
      <c r="C78" t="s">
        <v>529</v>
      </c>
      <c r="D78">
        <v>5</v>
      </c>
    </row>
    <row r="79" spans="1:7">
      <c r="A79">
        <v>32</v>
      </c>
      <c r="B79" t="s">
        <v>580</v>
      </c>
      <c r="C79" t="s">
        <v>529</v>
      </c>
      <c r="D79">
        <v>5</v>
      </c>
    </row>
    <row r="80" spans="1:7">
      <c r="A80">
        <v>38</v>
      </c>
      <c r="B80" t="s">
        <v>544</v>
      </c>
      <c r="C80" t="s">
        <v>529</v>
      </c>
      <c r="D80">
        <v>1</v>
      </c>
    </row>
    <row r="81" spans="1:4">
      <c r="A81">
        <v>40</v>
      </c>
      <c r="B81" t="s">
        <v>580</v>
      </c>
      <c r="C81" t="s">
        <v>529</v>
      </c>
      <c r="D81">
        <v>2</v>
      </c>
    </row>
    <row r="82" spans="1:4">
      <c r="A82">
        <v>1</v>
      </c>
      <c r="B82" t="s">
        <v>580</v>
      </c>
      <c r="C82" t="s">
        <v>529</v>
      </c>
      <c r="D82">
        <v>173</v>
      </c>
    </row>
    <row r="83" spans="1:4">
      <c r="A83">
        <v>6</v>
      </c>
      <c r="B83" t="s">
        <v>539</v>
      </c>
      <c r="C83" t="s">
        <v>529</v>
      </c>
      <c r="D83">
        <v>10</v>
      </c>
    </row>
    <row r="84" spans="1:4">
      <c r="A84">
        <v>6</v>
      </c>
      <c r="B84" t="s">
        <v>540</v>
      </c>
      <c r="C84" t="s">
        <v>529</v>
      </c>
      <c r="D84">
        <v>13</v>
      </c>
    </row>
    <row r="85" spans="1:4">
      <c r="A85">
        <v>6</v>
      </c>
      <c r="B85" t="s">
        <v>542</v>
      </c>
      <c r="C85" t="s">
        <v>529</v>
      </c>
      <c r="D85">
        <v>11</v>
      </c>
    </row>
    <row r="86" spans="1:4">
      <c r="A86">
        <v>7</v>
      </c>
      <c r="B86" t="s">
        <v>543</v>
      </c>
      <c r="C86" t="s">
        <v>529</v>
      </c>
      <c r="D86">
        <v>2</v>
      </c>
    </row>
    <row r="87" spans="1:4">
      <c r="A87">
        <v>7</v>
      </c>
      <c r="B87" t="s">
        <v>544</v>
      </c>
      <c r="C87" t="s">
        <v>529</v>
      </c>
      <c r="D87">
        <v>13</v>
      </c>
    </row>
    <row r="88" spans="1:4">
      <c r="A88">
        <v>9</v>
      </c>
      <c r="B88" t="s">
        <v>580</v>
      </c>
      <c r="C88" t="s">
        <v>529</v>
      </c>
      <c r="D88">
        <v>10</v>
      </c>
    </row>
    <row r="89" spans="1:4">
      <c r="A89">
        <v>14</v>
      </c>
      <c r="B89" t="s">
        <v>539</v>
      </c>
      <c r="C89" t="s">
        <v>529</v>
      </c>
      <c r="D89">
        <v>4</v>
      </c>
    </row>
    <row r="90" spans="1:4">
      <c r="A90">
        <v>14</v>
      </c>
      <c r="B90" t="s">
        <v>540</v>
      </c>
      <c r="C90" t="s">
        <v>529</v>
      </c>
      <c r="D90">
        <v>5</v>
      </c>
    </row>
    <row r="91" spans="1:4">
      <c r="A91">
        <v>14</v>
      </c>
      <c r="B91" t="s">
        <v>542</v>
      </c>
      <c r="C91" t="s">
        <v>529</v>
      </c>
      <c r="D91">
        <v>2</v>
      </c>
    </row>
    <row r="92" spans="1:4">
      <c r="A92">
        <v>15</v>
      </c>
      <c r="B92" t="s">
        <v>543</v>
      </c>
      <c r="C92" t="s">
        <v>529</v>
      </c>
      <c r="D92">
        <v>1</v>
      </c>
    </row>
    <row r="93" spans="1:4">
      <c r="A93">
        <v>15</v>
      </c>
      <c r="B93" t="s">
        <v>544</v>
      </c>
      <c r="C93" t="s">
        <v>529</v>
      </c>
      <c r="D93">
        <v>6</v>
      </c>
    </row>
    <row r="94" spans="1:4">
      <c r="A94">
        <v>17</v>
      </c>
      <c r="B94" t="s">
        <v>580</v>
      </c>
      <c r="C94" t="s">
        <v>529</v>
      </c>
      <c r="D94">
        <v>8</v>
      </c>
    </row>
    <row r="95" spans="1:4">
      <c r="A95">
        <v>22</v>
      </c>
      <c r="B95" t="s">
        <v>539</v>
      </c>
      <c r="C95" t="s">
        <v>529</v>
      </c>
      <c r="D95">
        <v>1</v>
      </c>
    </row>
    <row r="96" spans="1:4">
      <c r="A96">
        <v>22</v>
      </c>
      <c r="B96" t="s">
        <v>540</v>
      </c>
      <c r="C96" t="s">
        <v>529</v>
      </c>
      <c r="D96">
        <v>1</v>
      </c>
    </row>
    <row r="97" spans="1:4">
      <c r="A97">
        <v>22</v>
      </c>
      <c r="B97" t="s">
        <v>542</v>
      </c>
      <c r="C97" t="s">
        <v>529</v>
      </c>
      <c r="D97">
        <v>1</v>
      </c>
    </row>
    <row r="98" spans="1:4">
      <c r="A98">
        <v>23</v>
      </c>
      <c r="B98" t="s">
        <v>543</v>
      </c>
      <c r="C98" t="s">
        <v>529</v>
      </c>
      <c r="D98">
        <v>2</v>
      </c>
    </row>
    <row r="99" spans="1:4">
      <c r="A99">
        <v>23</v>
      </c>
      <c r="B99" t="s">
        <v>544</v>
      </c>
      <c r="C99" t="s">
        <v>529</v>
      </c>
      <c r="D99">
        <v>4</v>
      </c>
    </row>
    <row r="100" spans="1:4">
      <c r="A100">
        <v>25</v>
      </c>
      <c r="B100" t="s">
        <v>580</v>
      </c>
      <c r="C100" t="s">
        <v>529</v>
      </c>
      <c r="D100">
        <v>6</v>
      </c>
    </row>
    <row r="101" spans="1:4">
      <c r="A101">
        <v>30</v>
      </c>
      <c r="B101" t="s">
        <v>540</v>
      </c>
      <c r="C101" t="s">
        <v>529</v>
      </c>
      <c r="D101">
        <v>3</v>
      </c>
    </row>
    <row r="102" spans="1:4">
      <c r="A102">
        <v>30</v>
      </c>
      <c r="B102" t="s">
        <v>542</v>
      </c>
      <c r="C102" t="s">
        <v>529</v>
      </c>
      <c r="D102">
        <v>3</v>
      </c>
    </row>
    <row r="103" spans="1:4">
      <c r="A103">
        <v>31</v>
      </c>
      <c r="B103" t="s">
        <v>544</v>
      </c>
      <c r="C103" t="s">
        <v>529</v>
      </c>
      <c r="D103">
        <v>1</v>
      </c>
    </row>
    <row r="104" spans="1:4">
      <c r="A104">
        <v>33</v>
      </c>
      <c r="B104" t="s">
        <v>580</v>
      </c>
      <c r="C104" t="s">
        <v>529</v>
      </c>
      <c r="D104">
        <v>4</v>
      </c>
    </row>
    <row r="105" spans="1:4">
      <c r="A105">
        <v>38</v>
      </c>
      <c r="B105" t="s">
        <v>539</v>
      </c>
      <c r="C105" t="s">
        <v>529</v>
      </c>
      <c r="D105">
        <v>1</v>
      </c>
    </row>
    <row r="106" spans="1:4">
      <c r="A106">
        <v>38</v>
      </c>
      <c r="B106" t="s">
        <v>542</v>
      </c>
      <c r="C106" t="s">
        <v>529</v>
      </c>
      <c r="D106">
        <v>1</v>
      </c>
    </row>
    <row r="107" spans="1:4">
      <c r="A107">
        <v>39</v>
      </c>
      <c r="B107" t="s">
        <v>544</v>
      </c>
      <c r="C107" t="s">
        <v>529</v>
      </c>
      <c r="D107">
        <v>3</v>
      </c>
    </row>
    <row r="108" spans="1:4">
      <c r="A108">
        <v>41</v>
      </c>
      <c r="B108" t="s">
        <v>580</v>
      </c>
      <c r="C108" t="s">
        <v>529</v>
      </c>
      <c r="D108">
        <v>1</v>
      </c>
    </row>
    <row r="109" spans="1:4">
      <c r="A109">
        <v>0</v>
      </c>
      <c r="B109" t="s">
        <v>543</v>
      </c>
      <c r="C109" t="s">
        <v>529</v>
      </c>
      <c r="D109">
        <v>74</v>
      </c>
    </row>
    <row r="110" spans="1:4">
      <c r="A110">
        <v>0</v>
      </c>
      <c r="B110" t="s">
        <v>544</v>
      </c>
      <c r="C110" t="s">
        <v>529</v>
      </c>
      <c r="D110">
        <v>358</v>
      </c>
    </row>
    <row r="111" spans="1:4">
      <c r="A111">
        <v>2</v>
      </c>
      <c r="B111" t="s">
        <v>580</v>
      </c>
      <c r="C111" t="s">
        <v>529</v>
      </c>
      <c r="D111">
        <v>49</v>
      </c>
    </row>
    <row r="112" spans="1:4">
      <c r="A112">
        <v>7</v>
      </c>
      <c r="B112" t="s">
        <v>539</v>
      </c>
      <c r="C112" t="s">
        <v>529</v>
      </c>
      <c r="D112">
        <v>5</v>
      </c>
    </row>
    <row r="113" spans="1:4">
      <c r="A113">
        <v>7</v>
      </c>
      <c r="B113" t="s">
        <v>540</v>
      </c>
      <c r="C113" t="s">
        <v>529</v>
      </c>
      <c r="D113">
        <v>7</v>
      </c>
    </row>
    <row r="114" spans="1:4">
      <c r="A114">
        <v>7</v>
      </c>
      <c r="B114" t="s">
        <v>542</v>
      </c>
      <c r="C114" t="s">
        <v>529</v>
      </c>
      <c r="D114">
        <v>3</v>
      </c>
    </row>
    <row r="115" spans="1:4">
      <c r="A115">
        <v>8</v>
      </c>
      <c r="B115" t="s">
        <v>543</v>
      </c>
      <c r="C115" t="s">
        <v>529</v>
      </c>
      <c r="D115">
        <v>2</v>
      </c>
    </row>
    <row r="116" spans="1:4">
      <c r="A116">
        <v>8</v>
      </c>
      <c r="B116" t="s">
        <v>544</v>
      </c>
      <c r="C116" t="s">
        <v>529</v>
      </c>
      <c r="D116">
        <v>5</v>
      </c>
    </row>
    <row r="117" spans="1:4">
      <c r="A117">
        <v>10</v>
      </c>
      <c r="B117" t="s">
        <v>580</v>
      </c>
      <c r="C117" t="s">
        <v>529</v>
      </c>
      <c r="D117">
        <v>10</v>
      </c>
    </row>
    <row r="118" spans="1:4">
      <c r="A118">
        <v>15</v>
      </c>
      <c r="B118" t="s">
        <v>539</v>
      </c>
      <c r="C118" t="s">
        <v>529</v>
      </c>
      <c r="D118">
        <v>1</v>
      </c>
    </row>
    <row r="119" spans="1:4">
      <c r="A119">
        <v>15</v>
      </c>
      <c r="B119" t="s">
        <v>540</v>
      </c>
      <c r="C119" t="s">
        <v>529</v>
      </c>
      <c r="D119">
        <v>3</v>
      </c>
    </row>
    <row r="120" spans="1:4">
      <c r="A120">
        <v>16</v>
      </c>
      <c r="B120" t="s">
        <v>544</v>
      </c>
      <c r="C120" t="s">
        <v>529</v>
      </c>
      <c r="D120">
        <v>5</v>
      </c>
    </row>
    <row r="121" spans="1:4">
      <c r="A121">
        <v>18</v>
      </c>
      <c r="B121" t="s">
        <v>580</v>
      </c>
      <c r="C121" t="s">
        <v>529</v>
      </c>
      <c r="D121">
        <v>8</v>
      </c>
    </row>
    <row r="122" spans="1:4">
      <c r="A122">
        <v>23</v>
      </c>
      <c r="B122" t="s">
        <v>540</v>
      </c>
      <c r="C122" t="s">
        <v>529</v>
      </c>
      <c r="D122">
        <v>1</v>
      </c>
    </row>
    <row r="123" spans="1:4">
      <c r="A123">
        <v>23</v>
      </c>
      <c r="B123" t="s">
        <v>542</v>
      </c>
      <c r="C123" t="s">
        <v>529</v>
      </c>
      <c r="D123">
        <v>2</v>
      </c>
    </row>
    <row r="124" spans="1:4">
      <c r="A124">
        <v>24</v>
      </c>
      <c r="B124" t="s">
        <v>543</v>
      </c>
      <c r="C124" t="s">
        <v>529</v>
      </c>
      <c r="D124">
        <v>1</v>
      </c>
    </row>
    <row r="125" spans="1:4">
      <c r="A125">
        <v>24</v>
      </c>
      <c r="B125" t="s">
        <v>544</v>
      </c>
      <c r="C125" t="s">
        <v>529</v>
      </c>
      <c r="D125">
        <v>7</v>
      </c>
    </row>
    <row r="126" spans="1:4">
      <c r="A126">
        <v>26</v>
      </c>
      <c r="B126" t="s">
        <v>580</v>
      </c>
      <c r="C126" t="s">
        <v>529</v>
      </c>
      <c r="D126">
        <v>10</v>
      </c>
    </row>
    <row r="127" spans="1:4">
      <c r="A127">
        <v>31</v>
      </c>
      <c r="B127" t="s">
        <v>539</v>
      </c>
      <c r="C127" t="s">
        <v>529</v>
      </c>
      <c r="D127">
        <v>2</v>
      </c>
    </row>
    <row r="128" spans="1:4">
      <c r="A128">
        <v>31</v>
      </c>
      <c r="B128" t="s">
        <v>540</v>
      </c>
      <c r="C128" t="s">
        <v>529</v>
      </c>
      <c r="D128">
        <v>2</v>
      </c>
    </row>
    <row r="129" spans="1:4">
      <c r="A129">
        <v>31</v>
      </c>
      <c r="B129" t="s">
        <v>542</v>
      </c>
      <c r="C129" t="s">
        <v>529</v>
      </c>
      <c r="D129">
        <v>2</v>
      </c>
    </row>
    <row r="130" spans="1:4">
      <c r="A130">
        <v>32</v>
      </c>
      <c r="B130" t="s">
        <v>543</v>
      </c>
      <c r="C130" t="s">
        <v>529</v>
      </c>
      <c r="D130">
        <v>1</v>
      </c>
    </row>
    <row r="131" spans="1:4">
      <c r="A131">
        <v>32</v>
      </c>
      <c r="B131" t="s">
        <v>544</v>
      </c>
      <c r="C131" t="s">
        <v>529</v>
      </c>
      <c r="D131">
        <v>4</v>
      </c>
    </row>
    <row r="132" spans="1:4">
      <c r="A132">
        <v>34</v>
      </c>
      <c r="B132" t="s">
        <v>580</v>
      </c>
      <c r="C132" t="s">
        <v>529</v>
      </c>
      <c r="D132">
        <v>1</v>
      </c>
    </row>
    <row r="133" spans="1:4">
      <c r="A133">
        <v>39</v>
      </c>
      <c r="B133" t="s">
        <v>539</v>
      </c>
      <c r="C133" t="s">
        <v>529</v>
      </c>
      <c r="D133">
        <v>1</v>
      </c>
    </row>
    <row r="134" spans="1:4">
      <c r="A134">
        <v>40</v>
      </c>
      <c r="B134" t="s">
        <v>544</v>
      </c>
      <c r="C134" t="s">
        <v>529</v>
      </c>
      <c r="D134">
        <v>2</v>
      </c>
    </row>
    <row r="135" spans="1:4">
      <c r="A135">
        <v>0</v>
      </c>
      <c r="B135" t="s">
        <v>539</v>
      </c>
      <c r="C135" t="s">
        <v>529</v>
      </c>
      <c r="D135">
        <v>243</v>
      </c>
    </row>
    <row r="136" spans="1:4">
      <c r="A136">
        <v>0</v>
      </c>
      <c r="B136" t="s">
        <v>540</v>
      </c>
      <c r="C136" t="s">
        <v>529</v>
      </c>
      <c r="D136">
        <v>173</v>
      </c>
    </row>
    <row r="137" spans="1:4">
      <c r="A137">
        <v>0</v>
      </c>
      <c r="B137" t="s">
        <v>542</v>
      </c>
      <c r="C137" t="s">
        <v>529</v>
      </c>
      <c r="D137">
        <v>213</v>
      </c>
    </row>
    <row r="138" spans="1:4">
      <c r="A138">
        <v>1</v>
      </c>
      <c r="B138" t="s">
        <v>543</v>
      </c>
      <c r="C138" t="s">
        <v>529</v>
      </c>
      <c r="D138">
        <v>17</v>
      </c>
    </row>
    <row r="139" spans="1:4">
      <c r="A139">
        <v>1</v>
      </c>
      <c r="B139" t="s">
        <v>544</v>
      </c>
      <c r="C139" t="s">
        <v>529</v>
      </c>
      <c r="D139">
        <v>80</v>
      </c>
    </row>
    <row r="140" spans="1:4">
      <c r="A140">
        <v>3</v>
      </c>
      <c r="B140" t="s">
        <v>580</v>
      </c>
      <c r="C140" t="s">
        <v>529</v>
      </c>
      <c r="D140">
        <v>55</v>
      </c>
    </row>
    <row r="141" spans="1:4">
      <c r="A141">
        <v>8</v>
      </c>
      <c r="B141" t="s">
        <v>539</v>
      </c>
      <c r="C141" t="s">
        <v>529</v>
      </c>
      <c r="D141">
        <v>6</v>
      </c>
    </row>
    <row r="142" spans="1:4">
      <c r="A142">
        <v>8</v>
      </c>
      <c r="B142" t="s">
        <v>540</v>
      </c>
      <c r="C142" t="s">
        <v>529</v>
      </c>
      <c r="D142">
        <v>8</v>
      </c>
    </row>
    <row r="143" spans="1:4">
      <c r="A143">
        <v>8</v>
      </c>
      <c r="B143" t="s">
        <v>542</v>
      </c>
      <c r="C143" t="s">
        <v>529</v>
      </c>
      <c r="D143">
        <v>4</v>
      </c>
    </row>
    <row r="144" spans="1:4">
      <c r="A144">
        <v>9</v>
      </c>
      <c r="B144" t="s">
        <v>543</v>
      </c>
      <c r="C144" t="s">
        <v>529</v>
      </c>
      <c r="D144">
        <v>3</v>
      </c>
    </row>
    <row r="145" spans="1:4">
      <c r="A145">
        <v>9</v>
      </c>
      <c r="B145" t="s">
        <v>544</v>
      </c>
      <c r="C145" t="s">
        <v>529</v>
      </c>
      <c r="D145">
        <v>8</v>
      </c>
    </row>
    <row r="146" spans="1:4">
      <c r="A146">
        <v>11</v>
      </c>
      <c r="B146" t="s">
        <v>580</v>
      </c>
      <c r="C146" t="s">
        <v>529</v>
      </c>
      <c r="D146">
        <v>14</v>
      </c>
    </row>
    <row r="147" spans="1:4">
      <c r="A147">
        <v>16</v>
      </c>
      <c r="B147" t="s">
        <v>539</v>
      </c>
      <c r="C147" t="s">
        <v>529</v>
      </c>
      <c r="D147">
        <v>3</v>
      </c>
    </row>
    <row r="148" spans="1:4">
      <c r="A148">
        <v>16</v>
      </c>
      <c r="B148" t="s">
        <v>540</v>
      </c>
      <c r="C148" t="s">
        <v>529</v>
      </c>
      <c r="D148">
        <v>1</v>
      </c>
    </row>
    <row r="149" spans="1:4">
      <c r="A149">
        <v>16</v>
      </c>
      <c r="B149" t="s">
        <v>542</v>
      </c>
      <c r="C149" t="s">
        <v>529</v>
      </c>
      <c r="D149">
        <v>1</v>
      </c>
    </row>
    <row r="150" spans="1:4">
      <c r="A150">
        <v>17</v>
      </c>
      <c r="B150" t="s">
        <v>543</v>
      </c>
      <c r="C150" t="s">
        <v>529</v>
      </c>
      <c r="D150">
        <v>1</v>
      </c>
    </row>
    <row r="151" spans="1:4">
      <c r="A151">
        <v>17</v>
      </c>
      <c r="B151" t="s">
        <v>544</v>
      </c>
      <c r="C151" t="s">
        <v>529</v>
      </c>
      <c r="D151">
        <v>5</v>
      </c>
    </row>
    <row r="152" spans="1:4">
      <c r="A152">
        <v>19</v>
      </c>
      <c r="B152" t="s">
        <v>580</v>
      </c>
      <c r="C152" t="s">
        <v>529</v>
      </c>
      <c r="D152">
        <v>14</v>
      </c>
    </row>
    <row r="153" spans="1:4">
      <c r="A153">
        <v>24</v>
      </c>
      <c r="B153" t="s">
        <v>539</v>
      </c>
      <c r="C153" t="s">
        <v>529</v>
      </c>
      <c r="D153">
        <v>4</v>
      </c>
    </row>
    <row r="154" spans="1:4">
      <c r="A154">
        <v>24</v>
      </c>
      <c r="B154" t="s">
        <v>540</v>
      </c>
      <c r="C154" t="s">
        <v>529</v>
      </c>
      <c r="D154">
        <v>6</v>
      </c>
    </row>
    <row r="155" spans="1:4">
      <c r="A155">
        <v>24</v>
      </c>
      <c r="B155" t="s">
        <v>542</v>
      </c>
      <c r="C155" t="s">
        <v>529</v>
      </c>
      <c r="D155">
        <v>3</v>
      </c>
    </row>
    <row r="156" spans="1:4">
      <c r="A156">
        <v>25</v>
      </c>
      <c r="B156" t="s">
        <v>543</v>
      </c>
      <c r="C156" t="s">
        <v>529</v>
      </c>
      <c r="D156">
        <v>1</v>
      </c>
    </row>
    <row r="157" spans="1:4">
      <c r="A157">
        <v>25</v>
      </c>
      <c r="B157" t="s">
        <v>544</v>
      </c>
      <c r="C157" t="s">
        <v>529</v>
      </c>
      <c r="D157">
        <v>5</v>
      </c>
    </row>
    <row r="158" spans="1:4">
      <c r="A158">
        <v>27</v>
      </c>
      <c r="B158" t="s">
        <v>580</v>
      </c>
      <c r="C158" t="s">
        <v>529</v>
      </c>
      <c r="D158">
        <v>9</v>
      </c>
    </row>
    <row r="159" spans="1:4">
      <c r="A159">
        <v>32</v>
      </c>
      <c r="B159" t="s">
        <v>540</v>
      </c>
      <c r="C159" t="s">
        <v>529</v>
      </c>
      <c r="D159">
        <v>2</v>
      </c>
    </row>
    <row r="160" spans="1:4">
      <c r="A160">
        <v>32</v>
      </c>
      <c r="B160" t="s">
        <v>542</v>
      </c>
      <c r="C160" t="s">
        <v>529</v>
      </c>
      <c r="D160">
        <v>2</v>
      </c>
    </row>
    <row r="161" spans="1:4">
      <c r="A161">
        <v>33</v>
      </c>
      <c r="B161" t="s">
        <v>543</v>
      </c>
      <c r="C161" t="s">
        <v>529</v>
      </c>
      <c r="D161">
        <v>1</v>
      </c>
    </row>
    <row r="162" spans="1:4">
      <c r="A162">
        <v>33</v>
      </c>
      <c r="B162" t="s">
        <v>544</v>
      </c>
      <c r="C162" t="s">
        <v>529</v>
      </c>
      <c r="D162">
        <v>3</v>
      </c>
    </row>
    <row r="163" spans="1:4">
      <c r="A163">
        <v>35</v>
      </c>
      <c r="B163" t="s">
        <v>580</v>
      </c>
      <c r="C163" t="s">
        <v>529</v>
      </c>
      <c r="D163">
        <v>3</v>
      </c>
    </row>
    <row r="164" spans="1:4">
      <c r="A164">
        <v>41</v>
      </c>
      <c r="B164" t="s">
        <v>544</v>
      </c>
      <c r="C164" t="s">
        <v>529</v>
      </c>
      <c r="D164">
        <v>2</v>
      </c>
    </row>
    <row r="165" spans="1:4">
      <c r="A165">
        <v>0</v>
      </c>
      <c r="B165" t="s">
        <v>541</v>
      </c>
      <c r="C165" t="s">
        <v>529</v>
      </c>
      <c r="D165">
        <v>11</v>
      </c>
    </row>
    <row r="166" spans="1:4">
      <c r="A166">
        <v>1</v>
      </c>
      <c r="B166" t="s">
        <v>539</v>
      </c>
      <c r="C166" t="s">
        <v>529</v>
      </c>
      <c r="D166">
        <v>45</v>
      </c>
    </row>
    <row r="167" spans="1:4">
      <c r="A167">
        <v>1</v>
      </c>
      <c r="B167" t="s">
        <v>540</v>
      </c>
      <c r="C167" t="s">
        <v>529</v>
      </c>
      <c r="D167">
        <v>59</v>
      </c>
    </row>
    <row r="168" spans="1:4">
      <c r="A168">
        <v>1</v>
      </c>
      <c r="B168" t="s">
        <v>542</v>
      </c>
      <c r="C168" t="s">
        <v>529</v>
      </c>
      <c r="D168">
        <v>43</v>
      </c>
    </row>
    <row r="169" spans="1:4">
      <c r="A169">
        <v>2</v>
      </c>
      <c r="B169" t="s">
        <v>543</v>
      </c>
      <c r="C169" t="s">
        <v>529</v>
      </c>
      <c r="D169">
        <v>6</v>
      </c>
    </row>
    <row r="170" spans="1:4">
      <c r="A170">
        <v>2</v>
      </c>
      <c r="B170" t="s">
        <v>544</v>
      </c>
      <c r="C170" t="s">
        <v>529</v>
      </c>
      <c r="D170">
        <v>46</v>
      </c>
    </row>
    <row r="171" spans="1:4">
      <c r="A171">
        <v>4</v>
      </c>
      <c r="B171" t="s">
        <v>580</v>
      </c>
      <c r="C171" t="s">
        <v>529</v>
      </c>
      <c r="D171">
        <v>44</v>
      </c>
    </row>
    <row r="172" spans="1:4">
      <c r="A172">
        <v>9</v>
      </c>
      <c r="B172" t="s">
        <v>539</v>
      </c>
      <c r="C172" t="s">
        <v>529</v>
      </c>
      <c r="D172">
        <v>2</v>
      </c>
    </row>
    <row r="173" spans="1:4">
      <c r="A173">
        <v>9</v>
      </c>
      <c r="B173" t="s">
        <v>540</v>
      </c>
      <c r="C173" t="s">
        <v>529</v>
      </c>
      <c r="D173">
        <v>4</v>
      </c>
    </row>
    <row r="174" spans="1:4">
      <c r="A174">
        <v>9</v>
      </c>
      <c r="B174" t="s">
        <v>542</v>
      </c>
      <c r="C174" t="s">
        <v>529</v>
      </c>
      <c r="D174">
        <v>3</v>
      </c>
    </row>
    <row r="175" spans="1:4">
      <c r="A175">
        <v>10</v>
      </c>
      <c r="B175" t="s">
        <v>543</v>
      </c>
      <c r="C175" t="s">
        <v>529</v>
      </c>
      <c r="D175">
        <v>1</v>
      </c>
    </row>
    <row r="176" spans="1:4">
      <c r="A176">
        <v>10</v>
      </c>
      <c r="B176" t="s">
        <v>544</v>
      </c>
      <c r="C176" t="s">
        <v>529</v>
      </c>
      <c r="D176">
        <v>2</v>
      </c>
    </row>
    <row r="177" spans="1:4">
      <c r="A177">
        <v>12</v>
      </c>
      <c r="B177" t="s">
        <v>580</v>
      </c>
      <c r="C177" t="s">
        <v>529</v>
      </c>
      <c r="D177">
        <v>6</v>
      </c>
    </row>
    <row r="178" spans="1:4">
      <c r="A178">
        <v>17</v>
      </c>
      <c r="B178" t="s">
        <v>539</v>
      </c>
      <c r="C178" t="s">
        <v>529</v>
      </c>
      <c r="D178">
        <v>3</v>
      </c>
    </row>
    <row r="179" spans="1:4">
      <c r="A179">
        <v>17</v>
      </c>
      <c r="B179" t="s">
        <v>540</v>
      </c>
      <c r="C179" t="s">
        <v>529</v>
      </c>
      <c r="D179">
        <v>3</v>
      </c>
    </row>
    <row r="180" spans="1:4">
      <c r="A180">
        <v>17</v>
      </c>
      <c r="B180" t="s">
        <v>542</v>
      </c>
      <c r="C180" t="s">
        <v>529</v>
      </c>
      <c r="D180">
        <v>2</v>
      </c>
    </row>
    <row r="181" spans="1:4">
      <c r="A181">
        <v>18</v>
      </c>
      <c r="B181" t="s">
        <v>543</v>
      </c>
      <c r="C181" t="s">
        <v>529</v>
      </c>
      <c r="D181">
        <v>1</v>
      </c>
    </row>
    <row r="182" spans="1:4">
      <c r="A182">
        <v>18</v>
      </c>
      <c r="B182" t="s">
        <v>544</v>
      </c>
      <c r="C182" t="s">
        <v>529</v>
      </c>
      <c r="D182">
        <v>1</v>
      </c>
    </row>
    <row r="183" spans="1:4">
      <c r="A183">
        <v>20</v>
      </c>
      <c r="B183" t="s">
        <v>580</v>
      </c>
      <c r="C183" t="s">
        <v>529</v>
      </c>
      <c r="D183">
        <v>9</v>
      </c>
    </row>
    <row r="184" spans="1:4">
      <c r="A184">
        <v>24</v>
      </c>
      <c r="B184" t="s">
        <v>541</v>
      </c>
      <c r="C184" t="s">
        <v>529</v>
      </c>
      <c r="D184">
        <v>2</v>
      </c>
    </row>
    <row r="185" spans="1:4">
      <c r="A185">
        <v>25</v>
      </c>
      <c r="B185" t="s">
        <v>539</v>
      </c>
      <c r="C185" t="s">
        <v>529</v>
      </c>
      <c r="D185">
        <v>1</v>
      </c>
    </row>
    <row r="186" spans="1:4">
      <c r="A186">
        <v>25</v>
      </c>
      <c r="B186" t="s">
        <v>540</v>
      </c>
      <c r="C186" t="s">
        <v>529</v>
      </c>
      <c r="D186">
        <v>3</v>
      </c>
    </row>
    <row r="187" spans="1:4">
      <c r="A187">
        <v>25</v>
      </c>
      <c r="B187" t="s">
        <v>542</v>
      </c>
      <c r="C187" t="s">
        <v>529</v>
      </c>
      <c r="D187">
        <v>4</v>
      </c>
    </row>
    <row r="188" spans="1:4">
      <c r="A188">
        <v>26</v>
      </c>
      <c r="B188" t="s">
        <v>543</v>
      </c>
      <c r="C188" t="s">
        <v>529</v>
      </c>
      <c r="D188">
        <v>1</v>
      </c>
    </row>
    <row r="189" spans="1:4">
      <c r="A189">
        <v>26</v>
      </c>
      <c r="B189" t="s">
        <v>544</v>
      </c>
      <c r="C189" t="s">
        <v>529</v>
      </c>
      <c r="D189">
        <v>4</v>
      </c>
    </row>
    <row r="190" spans="1:4">
      <c r="A190">
        <v>28</v>
      </c>
      <c r="B190" t="s">
        <v>580</v>
      </c>
      <c r="C190" t="s">
        <v>529</v>
      </c>
      <c r="D190">
        <v>10</v>
      </c>
    </row>
    <row r="191" spans="1:4">
      <c r="A191">
        <v>33</v>
      </c>
      <c r="B191" t="s">
        <v>539</v>
      </c>
      <c r="C191" t="s">
        <v>529</v>
      </c>
      <c r="D191">
        <v>1</v>
      </c>
    </row>
    <row r="192" spans="1:4">
      <c r="A192">
        <v>34</v>
      </c>
      <c r="B192" t="s">
        <v>543</v>
      </c>
      <c r="C192" t="s">
        <v>529</v>
      </c>
      <c r="D192">
        <v>2</v>
      </c>
    </row>
    <row r="193" spans="1:4">
      <c r="A193">
        <v>34</v>
      </c>
      <c r="B193" t="s">
        <v>544</v>
      </c>
      <c r="C193" t="s">
        <v>529</v>
      </c>
      <c r="D193">
        <v>1</v>
      </c>
    </row>
    <row r="194" spans="1:4">
      <c r="A194">
        <v>36</v>
      </c>
      <c r="B194" t="s">
        <v>580</v>
      </c>
      <c r="C194" t="s">
        <v>529</v>
      </c>
      <c r="D194">
        <v>2</v>
      </c>
    </row>
    <row r="195" spans="1:4">
      <c r="A195">
        <v>41</v>
      </c>
      <c r="B195" t="s">
        <v>539</v>
      </c>
      <c r="C195" t="s">
        <v>529</v>
      </c>
      <c r="D195">
        <v>1</v>
      </c>
    </row>
    <row r="196" spans="1:4">
      <c r="A196">
        <v>1</v>
      </c>
      <c r="B196" t="s">
        <v>541</v>
      </c>
      <c r="C196" t="s">
        <v>529</v>
      </c>
      <c r="D196">
        <v>1</v>
      </c>
    </row>
    <row r="197" spans="1:4">
      <c r="A197">
        <v>2</v>
      </c>
      <c r="B197" t="s">
        <v>539</v>
      </c>
      <c r="C197" t="s">
        <v>529</v>
      </c>
      <c r="D197">
        <v>16</v>
      </c>
    </row>
    <row r="198" spans="1:4">
      <c r="A198">
        <v>2</v>
      </c>
      <c r="B198" t="s">
        <v>540</v>
      </c>
      <c r="C198" t="s">
        <v>529</v>
      </c>
      <c r="D198">
        <v>23</v>
      </c>
    </row>
    <row r="199" spans="1:4">
      <c r="A199">
        <v>2</v>
      </c>
      <c r="B199" t="s">
        <v>542</v>
      </c>
      <c r="C199" t="s">
        <v>529</v>
      </c>
      <c r="D199">
        <v>13</v>
      </c>
    </row>
    <row r="200" spans="1:4">
      <c r="A200">
        <v>3</v>
      </c>
      <c r="B200" t="s">
        <v>543</v>
      </c>
      <c r="C200" t="s">
        <v>529</v>
      </c>
      <c r="D200">
        <v>3</v>
      </c>
    </row>
    <row r="201" spans="1:4">
      <c r="A201">
        <v>3</v>
      </c>
      <c r="B201" t="s">
        <v>544</v>
      </c>
      <c r="C201" t="s">
        <v>529</v>
      </c>
      <c r="D201">
        <v>28</v>
      </c>
    </row>
    <row r="202" spans="1:4">
      <c r="A202">
        <v>5</v>
      </c>
      <c r="B202" t="s">
        <v>580</v>
      </c>
      <c r="C202" t="s">
        <v>529</v>
      </c>
      <c r="D202">
        <v>30</v>
      </c>
    </row>
    <row r="203" spans="1:4">
      <c r="A203">
        <v>10</v>
      </c>
      <c r="B203" t="s">
        <v>539</v>
      </c>
      <c r="C203" t="s">
        <v>529</v>
      </c>
      <c r="D203">
        <v>4</v>
      </c>
    </row>
    <row r="204" spans="1:4">
      <c r="A204">
        <v>10</v>
      </c>
      <c r="B204" t="s">
        <v>540</v>
      </c>
      <c r="C204" t="s">
        <v>529</v>
      </c>
      <c r="D204">
        <v>5</v>
      </c>
    </row>
    <row r="205" spans="1:4">
      <c r="A205">
        <v>10</v>
      </c>
      <c r="B205" t="s">
        <v>542</v>
      </c>
      <c r="C205" t="s">
        <v>529</v>
      </c>
      <c r="D205">
        <v>2</v>
      </c>
    </row>
    <row r="206" spans="1:4">
      <c r="A206">
        <v>11</v>
      </c>
      <c r="B206" t="s">
        <v>543</v>
      </c>
      <c r="C206" t="s">
        <v>529</v>
      </c>
      <c r="D206">
        <v>1</v>
      </c>
    </row>
    <row r="207" spans="1:4">
      <c r="A207">
        <v>11</v>
      </c>
      <c r="B207" t="s">
        <v>544</v>
      </c>
      <c r="C207" t="s">
        <v>529</v>
      </c>
      <c r="D207">
        <v>6</v>
      </c>
    </row>
    <row r="208" spans="1:4">
      <c r="A208">
        <v>13</v>
      </c>
      <c r="B208" t="s">
        <v>580</v>
      </c>
      <c r="C208" t="s">
        <v>529</v>
      </c>
      <c r="D208">
        <v>9</v>
      </c>
    </row>
    <row r="209" spans="1:4">
      <c r="A209">
        <v>18</v>
      </c>
      <c r="B209" t="s">
        <v>539</v>
      </c>
      <c r="C209" t="s">
        <v>529</v>
      </c>
      <c r="D209">
        <v>2</v>
      </c>
    </row>
    <row r="210" spans="1:4">
      <c r="A210">
        <v>18</v>
      </c>
      <c r="B210" t="s">
        <v>540</v>
      </c>
      <c r="C210" t="s">
        <v>529</v>
      </c>
      <c r="D210">
        <v>3</v>
      </c>
    </row>
    <row r="211" spans="1:4">
      <c r="A211">
        <v>18</v>
      </c>
      <c r="B211" t="s">
        <v>542</v>
      </c>
      <c r="C211" t="s">
        <v>529</v>
      </c>
      <c r="D211">
        <v>2</v>
      </c>
    </row>
    <row r="212" spans="1:4">
      <c r="A212">
        <v>19</v>
      </c>
      <c r="B212" t="s">
        <v>543</v>
      </c>
      <c r="C212" t="s">
        <v>529</v>
      </c>
      <c r="D212">
        <v>1</v>
      </c>
    </row>
    <row r="213" spans="1:4">
      <c r="A213">
        <v>19</v>
      </c>
      <c r="B213" t="s">
        <v>544</v>
      </c>
      <c r="C213" t="s">
        <v>529</v>
      </c>
      <c r="D213">
        <v>6</v>
      </c>
    </row>
    <row r="214" spans="1:4">
      <c r="A214">
        <v>21</v>
      </c>
      <c r="B214" t="s">
        <v>580</v>
      </c>
      <c r="C214" t="s">
        <v>529</v>
      </c>
      <c r="D214">
        <v>8</v>
      </c>
    </row>
    <row r="215" spans="1:4">
      <c r="A215">
        <v>26</v>
      </c>
      <c r="B215" t="s">
        <v>539</v>
      </c>
      <c r="C215" t="s">
        <v>529</v>
      </c>
      <c r="D215">
        <v>2</v>
      </c>
    </row>
    <row r="216" spans="1:4">
      <c r="A216">
        <v>26</v>
      </c>
      <c r="B216" t="s">
        <v>540</v>
      </c>
      <c r="C216" t="s">
        <v>529</v>
      </c>
      <c r="D216">
        <v>3</v>
      </c>
    </row>
    <row r="217" spans="1:4">
      <c r="A217">
        <v>26</v>
      </c>
      <c r="B217" t="s">
        <v>542</v>
      </c>
      <c r="C217" t="s">
        <v>529</v>
      </c>
      <c r="D217">
        <v>2</v>
      </c>
    </row>
    <row r="218" spans="1:4">
      <c r="A218">
        <v>27</v>
      </c>
      <c r="B218" t="s">
        <v>544</v>
      </c>
      <c r="C218" t="s">
        <v>529</v>
      </c>
      <c r="D218">
        <v>7</v>
      </c>
    </row>
    <row r="219" spans="1:4">
      <c r="A219">
        <v>29</v>
      </c>
      <c r="B219" t="s">
        <v>580</v>
      </c>
      <c r="C219" t="s">
        <v>529</v>
      </c>
      <c r="D219">
        <v>7</v>
      </c>
    </row>
    <row r="220" spans="1:4">
      <c r="A220">
        <v>34</v>
      </c>
      <c r="B220" t="s">
        <v>539</v>
      </c>
      <c r="C220" t="s">
        <v>529</v>
      </c>
      <c r="D220">
        <v>2</v>
      </c>
    </row>
    <row r="221" spans="1:4">
      <c r="A221">
        <v>35</v>
      </c>
      <c r="B221" t="s">
        <v>544</v>
      </c>
      <c r="C221" t="s">
        <v>529</v>
      </c>
      <c r="D221">
        <v>2</v>
      </c>
    </row>
    <row r="222" spans="1:4">
      <c r="A222">
        <v>37</v>
      </c>
      <c r="B222" t="s">
        <v>580</v>
      </c>
      <c r="C222" t="s">
        <v>529</v>
      </c>
      <c r="D222">
        <v>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showGridLines="0" topLeftCell="A22" zoomScaleNormal="100" workbookViewId="0">
      <selection activeCell="S72" sqref="S72"/>
    </sheetView>
  </sheetViews>
  <sheetFormatPr defaultRowHeight="14.25"/>
  <cols>
    <col min="3" max="3" width="0" hidden="1" customWidth="1"/>
    <col min="5" max="5" width="13" bestFit="1" customWidth="1"/>
    <col min="6" max="6" width="13" hidden="1" customWidth="1"/>
    <col min="7" max="7" width="13" customWidth="1"/>
    <col min="8" max="8" width="13" bestFit="1" customWidth="1"/>
    <col min="9" max="9" width="13" hidden="1" customWidth="1"/>
    <col min="10" max="10" width="13" customWidth="1"/>
    <col min="11" max="11" width="13" bestFit="1" customWidth="1"/>
    <col min="12" max="12" width="13" hidden="1" customWidth="1"/>
    <col min="13" max="13" width="13" customWidth="1"/>
    <col min="14" max="14" width="15.125" bestFit="1" customWidth="1"/>
    <col min="15" max="15" width="15.125" hidden="1" customWidth="1"/>
    <col min="16" max="16" width="15.125" customWidth="1"/>
    <col min="18" max="18" width="0" hidden="1" customWidth="1"/>
    <col min="21" max="21" width="0" hidden="1" customWidth="1"/>
    <col min="24" max="24" width="0" hidden="1" customWidth="1"/>
    <col min="27" max="27" width="0" hidden="1" customWidth="1"/>
    <col min="28" max="28" width="9" style="67"/>
    <col min="30" max="30" width="0" hidden="1" customWidth="1"/>
  </cols>
  <sheetData>
    <row r="1" spans="1:31" ht="15" thickBot="1">
      <c r="A1" s="148" t="s">
        <v>579</v>
      </c>
      <c r="B1" s="145" t="s">
        <v>578</v>
      </c>
      <c r="C1" s="146"/>
      <c r="D1" s="147" t="s">
        <v>593</v>
      </c>
      <c r="E1" s="145" t="s">
        <v>589</v>
      </c>
      <c r="F1" s="146"/>
      <c r="G1" s="147" t="s">
        <v>594</v>
      </c>
      <c r="H1" s="145" t="s">
        <v>590</v>
      </c>
      <c r="I1" s="146"/>
      <c r="J1" s="147" t="s">
        <v>595</v>
      </c>
      <c r="K1" s="145" t="s">
        <v>591</v>
      </c>
      <c r="L1" s="146"/>
      <c r="M1" s="147" t="s">
        <v>596</v>
      </c>
      <c r="N1" s="145" t="s">
        <v>592</v>
      </c>
      <c r="O1" s="146"/>
      <c r="P1" s="147" t="s">
        <v>597</v>
      </c>
      <c r="Q1" s="145" t="s">
        <v>532</v>
      </c>
      <c r="R1" s="146"/>
      <c r="S1" s="145" t="s">
        <v>532</v>
      </c>
      <c r="T1" s="145" t="s">
        <v>530</v>
      </c>
      <c r="U1" s="146"/>
      <c r="V1" s="145" t="s">
        <v>530</v>
      </c>
      <c r="W1" s="145" t="s">
        <v>533</v>
      </c>
      <c r="X1" s="146"/>
      <c r="Y1" s="145" t="s">
        <v>533</v>
      </c>
      <c r="Z1" s="145" t="s">
        <v>528</v>
      </c>
      <c r="AA1" s="146"/>
      <c r="AB1" s="145" t="s">
        <v>528</v>
      </c>
      <c r="AC1" s="145" t="s">
        <v>529</v>
      </c>
      <c r="AD1" s="146"/>
      <c r="AE1" s="145" t="s">
        <v>529</v>
      </c>
    </row>
    <row r="2" spans="1:31">
      <c r="A2" s="149">
        <v>0</v>
      </c>
      <c r="B2" s="140">
        <v>76798</v>
      </c>
      <c r="C2" s="141">
        <f>B2/SUM($B$2:$B$24)</f>
        <v>0.39308198634413993</v>
      </c>
      <c r="D2" s="142">
        <f>SUM($C$2:C2)</f>
        <v>0.39308198634413993</v>
      </c>
      <c r="E2" s="140">
        <v>5085</v>
      </c>
      <c r="F2" s="141">
        <f>E2/SUM($E$2:$E$24)</f>
        <v>0.40042523033309707</v>
      </c>
      <c r="G2" s="142">
        <f>SUM($F$2:F2)</f>
        <v>0.40042523033309707</v>
      </c>
      <c r="H2" s="140">
        <v>28183</v>
      </c>
      <c r="I2" s="141">
        <f>H2/SUM($H$2:$H$24)</f>
        <v>0.38469308363249205</v>
      </c>
      <c r="J2" s="142">
        <f>SUM($I$2:I2)</f>
        <v>0.38469308363249205</v>
      </c>
      <c r="K2" s="140">
        <v>10122</v>
      </c>
      <c r="L2" s="141">
        <f>K2/SUM($K$2:$K$24)</f>
        <v>0.39425099322271556</v>
      </c>
      <c r="M2" s="142">
        <f>SUM($L$2:L2)</f>
        <v>0.39425099322271556</v>
      </c>
      <c r="N2" s="140">
        <v>8168</v>
      </c>
      <c r="O2" s="141">
        <f>N2/SUM($N$2:$N$24)</f>
        <v>0.39542989930286598</v>
      </c>
      <c r="P2" s="142">
        <f>SUM($O$2:O2)</f>
        <v>0.39542989930286598</v>
      </c>
      <c r="Q2" s="140">
        <v>35472</v>
      </c>
      <c r="R2" s="141">
        <f>Q2/SUM($Q$2:$Q$24)</f>
        <v>0.39046727943199955</v>
      </c>
      <c r="S2" s="142">
        <f>SUM($R$2:R2)</f>
        <v>0.39046727943199955</v>
      </c>
      <c r="T2" s="140">
        <v>27146</v>
      </c>
      <c r="U2" s="141">
        <f>T2/SUM($T$2:$T$24)</f>
        <v>0.38707009638966522</v>
      </c>
      <c r="V2" s="142">
        <f>SUM($U$2:U2)</f>
        <v>0.38707009638966522</v>
      </c>
      <c r="W2" s="140">
        <v>8920</v>
      </c>
      <c r="X2" s="141">
        <f>W2/SUM($W$2:$W$24)</f>
        <v>0.38838333260765445</v>
      </c>
      <c r="Y2" s="142">
        <f>SUM($X$2:X2)</f>
        <v>0.38838333260765445</v>
      </c>
      <c r="Z2" s="140">
        <v>3648</v>
      </c>
      <c r="AA2" s="141">
        <f>Z2/SUM($Z$2:$Z$24)</f>
        <v>0.44903988183161003</v>
      </c>
      <c r="AB2" s="142">
        <f>SUM($AA$2:AA2)</f>
        <v>0.44903988183161003</v>
      </c>
      <c r="AC2" s="140">
        <v>1609</v>
      </c>
      <c r="AD2" s="69">
        <f>AC2/SUM($AC$2:$AC$24)</f>
        <v>0.48801941158629059</v>
      </c>
      <c r="AE2" s="142">
        <f>SUM($AD$2:AD2)</f>
        <v>0.48801941158629059</v>
      </c>
    </row>
    <row r="3" spans="1:31">
      <c r="A3" s="149">
        <v>1</v>
      </c>
      <c r="B3" s="140">
        <v>26073</v>
      </c>
      <c r="C3" s="141">
        <f t="shared" ref="C3:C24" si="0">B3/SUM($B$2:$B$24)</f>
        <v>0.13345173871651295</v>
      </c>
      <c r="D3" s="142">
        <f>SUM($C$2:C3)</f>
        <v>0.52653372506065288</v>
      </c>
      <c r="E3" s="140">
        <v>1662</v>
      </c>
      <c r="F3" s="141">
        <f t="shared" ref="F3:F24" si="1">E3/SUM($E$2:$E$24)</f>
        <v>0.1308764469643279</v>
      </c>
      <c r="G3" s="142">
        <f>SUM($F$2:F3)</f>
        <v>0.53130167729742495</v>
      </c>
      <c r="H3" s="140">
        <v>9797</v>
      </c>
      <c r="I3" s="141">
        <f t="shared" ref="I3:I24" si="2">H3/SUM($H$2:$H$24)</f>
        <v>0.13372735834891689</v>
      </c>
      <c r="J3" s="142">
        <f>SUM($I$2:I3)</f>
        <v>0.51842044198140891</v>
      </c>
      <c r="K3" s="140">
        <v>3566</v>
      </c>
      <c r="L3" s="141">
        <f t="shared" ref="L3:L24" si="3">K3/SUM($K$2:$K$24)</f>
        <v>0.13889538054062475</v>
      </c>
      <c r="M3" s="142">
        <f>SUM($L$2:L3)</f>
        <v>0.53314637376334029</v>
      </c>
      <c r="N3" s="140">
        <v>2647</v>
      </c>
      <c r="O3" s="141">
        <f t="shared" ref="O3:O24" si="4">N3/SUM($N$2:$N$24)</f>
        <v>0.12814678543764524</v>
      </c>
      <c r="P3" s="142">
        <f>SUM($O$2:O3)</f>
        <v>0.52357668474051122</v>
      </c>
      <c r="Q3" s="140">
        <v>11992</v>
      </c>
      <c r="R3" s="141">
        <f t="shared" ref="R3:R24" si="5">Q3/SUM($Q$2:$Q$24)</f>
        <v>0.13200506356981673</v>
      </c>
      <c r="S3" s="142">
        <f>SUM($R$2:R3)</f>
        <v>0.52247234300181633</v>
      </c>
      <c r="T3" s="140">
        <v>9555</v>
      </c>
      <c r="U3" s="141">
        <f t="shared" ref="U3:U24" si="6">T3/SUM($T$2:$T$24)</f>
        <v>0.13624308446928649</v>
      </c>
      <c r="V3" s="142">
        <f>SUM($U$2:U3)</f>
        <v>0.52331318085895173</v>
      </c>
      <c r="W3" s="140">
        <v>3019</v>
      </c>
      <c r="X3" s="141">
        <f t="shared" ref="X3:X24" si="7">W3/SUM($W$2:$W$24)</f>
        <v>0.13144947098010187</v>
      </c>
      <c r="Y3" s="142">
        <f>SUM($X$2:X3)</f>
        <v>0.5198328035877563</v>
      </c>
      <c r="Z3" s="140">
        <v>1088</v>
      </c>
      <c r="AA3" s="141">
        <f t="shared" ref="AA3:AA24" si="8">Z3/SUM($Z$2:$Z$24)</f>
        <v>0.13392417528311176</v>
      </c>
      <c r="AB3" s="142">
        <f>SUM($AA$2:AA3)</f>
        <v>0.58296405711472177</v>
      </c>
      <c r="AC3" s="140">
        <v>418</v>
      </c>
      <c r="AD3" s="69">
        <f t="shared" ref="AD3:AD24" si="9">AC3/SUM($AC$2:$AC$24)</f>
        <v>0.12678192296026691</v>
      </c>
      <c r="AE3" s="142">
        <f>SUM($AD$2:AD3)</f>
        <v>0.6148013345465575</v>
      </c>
    </row>
    <row r="4" spans="1:31">
      <c r="A4" s="149">
        <v>2</v>
      </c>
      <c r="B4" s="140">
        <v>10102</v>
      </c>
      <c r="C4" s="141">
        <f t="shared" si="0"/>
        <v>5.1705958827684341E-2</v>
      </c>
      <c r="D4" s="142">
        <f>SUM($C$2:C4)</f>
        <v>0.57823968388833724</v>
      </c>
      <c r="E4" s="140">
        <v>630</v>
      </c>
      <c r="F4" s="141">
        <f t="shared" si="1"/>
        <v>4.9610205527994333E-2</v>
      </c>
      <c r="G4" s="142">
        <f>SUM($F$2:F4)</f>
        <v>0.58091188282541928</v>
      </c>
      <c r="H4" s="140">
        <v>3845</v>
      </c>
      <c r="I4" s="141">
        <f t="shared" si="2"/>
        <v>5.2483586082636056E-2</v>
      </c>
      <c r="J4" s="142">
        <f>SUM($I$2:I4)</f>
        <v>0.57090402806404494</v>
      </c>
      <c r="K4" s="140">
        <v>1381</v>
      </c>
      <c r="L4" s="141">
        <f t="shared" si="3"/>
        <v>5.3789826283399546E-2</v>
      </c>
      <c r="M4" s="142">
        <f>SUM($L$2:L4)</f>
        <v>0.58693620004673985</v>
      </c>
      <c r="N4" s="140">
        <v>1075</v>
      </c>
      <c r="O4" s="141">
        <f t="shared" si="4"/>
        <v>5.2042989930286603E-2</v>
      </c>
      <c r="P4" s="142">
        <f>SUM($O$2:O4)</f>
        <v>0.57561967467079778</v>
      </c>
      <c r="Q4" s="140">
        <v>4527</v>
      </c>
      <c r="R4" s="141">
        <f t="shared" si="5"/>
        <v>4.9832131652815234E-2</v>
      </c>
      <c r="S4" s="142">
        <f>SUM($R$2:R4)</f>
        <v>0.57230447465463152</v>
      </c>
      <c r="T4" s="140">
        <v>3716</v>
      </c>
      <c r="U4" s="141">
        <f t="shared" si="6"/>
        <v>5.2985798209091425E-2</v>
      </c>
      <c r="V4" s="142">
        <f>SUM($U$2:U4)</f>
        <v>0.57629897906804317</v>
      </c>
      <c r="W4" s="140">
        <v>1241</v>
      </c>
      <c r="X4" s="141">
        <f t="shared" si="7"/>
        <v>5.4034048852701702E-2</v>
      </c>
      <c r="Y4" s="142">
        <f>SUM($X$2:X4)</f>
        <v>0.57386685244045799</v>
      </c>
      <c r="Z4" s="140">
        <v>465</v>
      </c>
      <c r="AA4" s="141">
        <f t="shared" si="8"/>
        <v>5.7237813884785819E-2</v>
      </c>
      <c r="AB4" s="142">
        <f>SUM($AA$2:AA4)</f>
        <v>0.64020187099950754</v>
      </c>
      <c r="AC4" s="140">
        <v>153</v>
      </c>
      <c r="AD4" s="69">
        <f t="shared" si="9"/>
        <v>4.6405823475887169E-2</v>
      </c>
      <c r="AE4" s="142">
        <f>SUM($AD$2:AD4)</f>
        <v>0.66120715802244467</v>
      </c>
    </row>
    <row r="5" spans="1:31">
      <c r="A5" s="149">
        <v>3</v>
      </c>
      <c r="B5" s="140">
        <v>6678</v>
      </c>
      <c r="C5" s="141">
        <f t="shared" si="0"/>
        <v>3.41805972135494E-2</v>
      </c>
      <c r="D5" s="142">
        <f>SUM($C$2:C5)</f>
        <v>0.61242028110188662</v>
      </c>
      <c r="E5" s="140">
        <v>418</v>
      </c>
      <c r="F5" s="141">
        <f t="shared" si="1"/>
        <v>3.2915977636034335E-2</v>
      </c>
      <c r="G5" s="142">
        <f>SUM($F$2:F5)</f>
        <v>0.61382786046145366</v>
      </c>
      <c r="H5" s="140">
        <v>2521</v>
      </c>
      <c r="I5" s="141">
        <f t="shared" si="2"/>
        <v>3.4411214698134067E-2</v>
      </c>
      <c r="J5" s="142">
        <f>SUM($I$2:I5)</f>
        <v>0.60531524276217896</v>
      </c>
      <c r="K5" s="140">
        <v>929</v>
      </c>
      <c r="L5" s="141">
        <f t="shared" si="3"/>
        <v>3.6184466775726419E-2</v>
      </c>
      <c r="M5" s="142">
        <f>SUM($L$2:L5)</f>
        <v>0.62312066682246625</v>
      </c>
      <c r="N5" s="140">
        <v>678</v>
      </c>
      <c r="O5" s="141">
        <f t="shared" si="4"/>
        <v>3.2823392718822619E-2</v>
      </c>
      <c r="P5" s="142">
        <f>SUM($O$2:O5)</f>
        <v>0.6084430673896204</v>
      </c>
      <c r="Q5" s="140">
        <v>2862</v>
      </c>
      <c r="R5" s="141">
        <f t="shared" si="5"/>
        <v>3.1504210468380207E-2</v>
      </c>
      <c r="S5" s="142">
        <f>SUM($R$2:R5)</f>
        <v>0.60380868512301178</v>
      </c>
      <c r="T5" s="140">
        <v>2492</v>
      </c>
      <c r="U5" s="141">
        <f t="shared" si="6"/>
        <v>3.553299492385787E-2</v>
      </c>
      <c r="V5" s="142">
        <f>SUM($U$2:U5)</f>
        <v>0.61183197399190103</v>
      </c>
      <c r="W5" s="140">
        <v>870</v>
      </c>
      <c r="X5" s="141">
        <f t="shared" si="7"/>
        <v>3.7880437148952846E-2</v>
      </c>
      <c r="Y5" s="142">
        <f>SUM($X$2:X5)</f>
        <v>0.61174728958941083</v>
      </c>
      <c r="Z5" s="140">
        <v>328</v>
      </c>
      <c r="AA5" s="141">
        <f t="shared" si="8"/>
        <v>4.0374199901526339E-2</v>
      </c>
      <c r="AB5" s="142">
        <f>SUM($AA$2:AA5)</f>
        <v>0.68057607090103389</v>
      </c>
      <c r="AC5" s="140">
        <v>126</v>
      </c>
      <c r="AD5" s="69">
        <f t="shared" si="9"/>
        <v>3.8216560509554139E-2</v>
      </c>
      <c r="AE5" s="142">
        <f>SUM($AD$2:AD5)</f>
        <v>0.69942371853199881</v>
      </c>
    </row>
    <row r="6" spans="1:31">
      <c r="A6" s="149">
        <v>4</v>
      </c>
      <c r="B6" s="140">
        <v>5817</v>
      </c>
      <c r="C6" s="141">
        <f t="shared" si="0"/>
        <v>2.9773664868406238E-2</v>
      </c>
      <c r="D6" s="142">
        <f>SUM($C$2:C6)</f>
        <v>0.64219394597029289</v>
      </c>
      <c r="E6" s="140">
        <v>432</v>
      </c>
      <c r="F6" s="141">
        <f t="shared" si="1"/>
        <v>3.4018426647767538E-2</v>
      </c>
      <c r="G6" s="142">
        <f>SUM($F$2:F6)</f>
        <v>0.64784628710922121</v>
      </c>
      <c r="H6" s="140">
        <v>2225</v>
      </c>
      <c r="I6" s="141">
        <f t="shared" si="2"/>
        <v>3.0370865808547521E-2</v>
      </c>
      <c r="J6" s="142">
        <f>SUM($I$2:I6)</f>
        <v>0.63568610857072649</v>
      </c>
      <c r="K6" s="140">
        <v>667</v>
      </c>
      <c r="L6" s="141">
        <f t="shared" si="3"/>
        <v>2.5979590246942432E-2</v>
      </c>
      <c r="M6" s="142">
        <f>SUM($L$2:L6)</f>
        <v>0.64910025706940866</v>
      </c>
      <c r="N6" s="140">
        <v>590</v>
      </c>
      <c r="O6" s="141">
        <f t="shared" si="4"/>
        <v>2.8563129357087529E-2</v>
      </c>
      <c r="P6" s="142">
        <f>SUM($O$2:O6)</f>
        <v>0.63700619674670789</v>
      </c>
      <c r="Q6" s="140">
        <v>2536</v>
      </c>
      <c r="R6" s="141">
        <f t="shared" si="5"/>
        <v>2.7915680554791128E-2</v>
      </c>
      <c r="S6" s="142">
        <f>SUM($R$2:R6)</f>
        <v>0.63172436567780288</v>
      </c>
      <c r="T6" s="140">
        <v>2136</v>
      </c>
      <c r="U6" s="141">
        <f t="shared" si="6"/>
        <v>3.0456852791878174E-2</v>
      </c>
      <c r="V6" s="142">
        <f>SUM($U$2:U6)</f>
        <v>0.64228882678377919</v>
      </c>
      <c r="W6" s="140">
        <v>783</v>
      </c>
      <c r="X6" s="141">
        <f t="shared" si="7"/>
        <v>3.4092393434057559E-2</v>
      </c>
      <c r="Y6" s="142">
        <f>SUM($X$2:X6)</f>
        <v>0.64583968302346839</v>
      </c>
      <c r="Z6" s="140">
        <v>259</v>
      </c>
      <c r="AA6" s="141">
        <f t="shared" si="8"/>
        <v>3.1880846873461349E-2</v>
      </c>
      <c r="AB6" s="142">
        <f>SUM($AA$2:AA6)</f>
        <v>0.71245691777449527</v>
      </c>
      <c r="AC6" s="140">
        <v>103</v>
      </c>
      <c r="AD6" s="69">
        <f t="shared" si="9"/>
        <v>3.1240521686381559E-2</v>
      </c>
      <c r="AE6" s="142">
        <f>SUM($AD$2:AD6)</f>
        <v>0.73066424021838039</v>
      </c>
    </row>
    <row r="7" spans="1:31">
      <c r="A7" s="149">
        <v>5</v>
      </c>
      <c r="B7" s="140">
        <v>5433</v>
      </c>
      <c r="C7" s="141">
        <f t="shared" si="0"/>
        <v>2.7808203752802317E-2</v>
      </c>
      <c r="D7" s="142">
        <f>SUM($C$2:C7)</f>
        <v>0.67000214972309524</v>
      </c>
      <c r="E7" s="140">
        <v>356</v>
      </c>
      <c r="F7" s="141">
        <f t="shared" si="1"/>
        <v>2.8033703441215845E-2</v>
      </c>
      <c r="G7" s="142">
        <f>SUM($F$2:F7)</f>
        <v>0.67587999055043702</v>
      </c>
      <c r="H7" s="140">
        <v>2098</v>
      </c>
      <c r="I7" s="141">
        <f t="shared" si="2"/>
        <v>2.8637337737677619E-2</v>
      </c>
      <c r="J7" s="142">
        <f>SUM($I$2:I7)</f>
        <v>0.66432344630840412</v>
      </c>
      <c r="K7" s="140">
        <v>673</v>
      </c>
      <c r="L7" s="141">
        <f t="shared" si="3"/>
        <v>2.6213289709433669E-2</v>
      </c>
      <c r="M7" s="142">
        <f>SUM($L$2:L7)</f>
        <v>0.67531354677884237</v>
      </c>
      <c r="N7" s="140">
        <v>532</v>
      </c>
      <c r="O7" s="141">
        <f t="shared" si="4"/>
        <v>2.5755228505034856E-2</v>
      </c>
      <c r="P7" s="142">
        <f>SUM($O$2:O7)</f>
        <v>0.66276142525174275</v>
      </c>
      <c r="Q7" s="140">
        <v>2465</v>
      </c>
      <c r="R7" s="141">
        <f t="shared" si="5"/>
        <v>2.7134129561340745E-2</v>
      </c>
      <c r="S7" s="142">
        <f>SUM($R$2:R7)</f>
        <v>0.65885849523914364</v>
      </c>
      <c r="T7" s="140">
        <v>2010</v>
      </c>
      <c r="U7" s="141">
        <f t="shared" si="6"/>
        <v>2.8660240688986482E-2</v>
      </c>
      <c r="V7" s="142">
        <f>SUM($U$2:U7)</f>
        <v>0.67094906747276561</v>
      </c>
      <c r="W7" s="140">
        <v>665</v>
      </c>
      <c r="X7" s="141">
        <f t="shared" si="7"/>
        <v>2.895458701615361E-2</v>
      </c>
      <c r="Y7" s="142">
        <f>SUM($X$2:X7)</f>
        <v>0.674794270039622</v>
      </c>
      <c r="Z7" s="140">
        <v>202</v>
      </c>
      <c r="AA7" s="141">
        <f t="shared" si="8"/>
        <v>2.4864598719842441E-2</v>
      </c>
      <c r="AB7" s="142">
        <f>SUM($AA$2:AA7)</f>
        <v>0.73732151649433775</v>
      </c>
      <c r="AC7" s="140">
        <v>91</v>
      </c>
      <c r="AD7" s="69">
        <f t="shared" si="9"/>
        <v>2.7600849256900213E-2</v>
      </c>
      <c r="AE7" s="142">
        <f>SUM($AD$2:AD7)</f>
        <v>0.7582650894752806</v>
      </c>
    </row>
    <row r="8" spans="1:31">
      <c r="A8" s="149">
        <v>6</v>
      </c>
      <c r="B8" s="140">
        <v>4850</v>
      </c>
      <c r="C8" s="141">
        <f t="shared" si="0"/>
        <v>2.4824183361143243E-2</v>
      </c>
      <c r="D8" s="142">
        <f>SUM($C$2:C8)</f>
        <v>0.69482633308423847</v>
      </c>
      <c r="E8" s="140">
        <v>282</v>
      </c>
      <c r="F8" s="141">
        <f t="shared" si="1"/>
        <v>2.2206472950626034E-2</v>
      </c>
      <c r="G8" s="142">
        <f>SUM($F$2:F8)</f>
        <v>0.69808646350106307</v>
      </c>
      <c r="H8" s="140">
        <v>1853</v>
      </c>
      <c r="I8" s="141">
        <f t="shared" si="2"/>
        <v>2.529313004190497E-2</v>
      </c>
      <c r="J8" s="142">
        <f>SUM($I$2:I8)</f>
        <v>0.68961657635030904</v>
      </c>
      <c r="K8" s="140">
        <v>636</v>
      </c>
      <c r="L8" s="141">
        <f t="shared" si="3"/>
        <v>2.4772143024071044E-2</v>
      </c>
      <c r="M8" s="142">
        <f>SUM($L$2:L8)</f>
        <v>0.70008568980291341</v>
      </c>
      <c r="N8" s="140">
        <v>509</v>
      </c>
      <c r="O8" s="141">
        <f t="shared" si="4"/>
        <v>2.4641750580945004E-2</v>
      </c>
      <c r="P8" s="142">
        <f>SUM($O$2:O8)</f>
        <v>0.68740317583268773</v>
      </c>
      <c r="Q8" s="140">
        <v>2134</v>
      </c>
      <c r="R8" s="141">
        <f t="shared" si="5"/>
        <v>2.3490560845396004E-2</v>
      </c>
      <c r="S8" s="142">
        <f>SUM($R$2:R8)</f>
        <v>0.68234905608453966</v>
      </c>
      <c r="T8" s="140">
        <v>1820</v>
      </c>
      <c r="U8" s="141">
        <f t="shared" si="6"/>
        <v>2.5951063708435522E-2</v>
      </c>
      <c r="V8" s="142">
        <f>SUM($U$2:U8)</f>
        <v>0.69690013118120109</v>
      </c>
      <c r="W8" s="140">
        <v>631</v>
      </c>
      <c r="X8" s="141">
        <f t="shared" si="7"/>
        <v>2.7474202116079594E-2</v>
      </c>
      <c r="Y8" s="142">
        <f>SUM($X$2:X8)</f>
        <v>0.70226847215570154</v>
      </c>
      <c r="Z8" s="140">
        <v>181</v>
      </c>
      <c r="AA8" s="141">
        <f t="shared" si="8"/>
        <v>2.2279665189561794E-2</v>
      </c>
      <c r="AB8" s="142">
        <f>SUM($AA$2:AA8)</f>
        <v>0.75960118168389956</v>
      </c>
      <c r="AC8" s="140">
        <v>83</v>
      </c>
      <c r="AD8" s="69">
        <f t="shared" si="9"/>
        <v>2.5174400970579314E-2</v>
      </c>
      <c r="AE8" s="142">
        <f>SUM($AD$2:AD8)</f>
        <v>0.78343949044585992</v>
      </c>
    </row>
    <row r="9" spans="1:31">
      <c r="A9" s="149">
        <v>7</v>
      </c>
      <c r="B9" s="140">
        <v>4023</v>
      </c>
      <c r="C9" s="141">
        <f t="shared" si="0"/>
        <v>2.0591276218944177E-2</v>
      </c>
      <c r="D9" s="142">
        <f>SUM($C$2:C9)</f>
        <v>0.71541760930318266</v>
      </c>
      <c r="E9" s="140">
        <v>264</v>
      </c>
      <c r="F9" s="141">
        <f t="shared" si="1"/>
        <v>2.0789038506969053E-2</v>
      </c>
      <c r="G9" s="142">
        <f>SUM($F$2:F9)</f>
        <v>0.71887550200803207</v>
      </c>
      <c r="H9" s="140">
        <v>1580</v>
      </c>
      <c r="I9" s="141">
        <f t="shared" si="2"/>
        <v>2.1566727180901163E-2</v>
      </c>
      <c r="J9" s="142">
        <f>SUM($I$2:I9)</f>
        <v>0.71118330353121018</v>
      </c>
      <c r="K9" s="140">
        <v>505</v>
      </c>
      <c r="L9" s="141">
        <f t="shared" si="3"/>
        <v>1.9669704759679052E-2</v>
      </c>
      <c r="M9" s="142">
        <f>SUM($L$2:L9)</f>
        <v>0.71975539456259252</v>
      </c>
      <c r="N9" s="140">
        <v>391</v>
      </c>
      <c r="O9" s="141">
        <f t="shared" si="4"/>
        <v>1.8929124709527498E-2</v>
      </c>
      <c r="P9" s="142">
        <f>SUM($O$2:O9)</f>
        <v>0.70633230054221519</v>
      </c>
      <c r="Q9" s="140">
        <v>1807</v>
      </c>
      <c r="R9" s="141">
        <f t="shared" si="5"/>
        <v>1.989102317133579E-2</v>
      </c>
      <c r="S9" s="142">
        <f>SUM($R$2:R9)</f>
        <v>0.7022400792558755</v>
      </c>
      <c r="T9" s="140">
        <v>1511</v>
      </c>
      <c r="U9" s="141">
        <f t="shared" si="6"/>
        <v>2.1545086408486853E-2</v>
      </c>
      <c r="V9" s="142">
        <f>SUM($U$2:U9)</f>
        <v>0.71844521758968793</v>
      </c>
      <c r="W9" s="140">
        <v>514</v>
      </c>
      <c r="X9" s="141">
        <f t="shared" si="7"/>
        <v>2.237993643053076E-2</v>
      </c>
      <c r="Y9" s="142">
        <f>SUM($X$2:X9)</f>
        <v>0.72464840858623225</v>
      </c>
      <c r="Z9" s="140">
        <v>143</v>
      </c>
      <c r="AA9" s="141">
        <f t="shared" si="8"/>
        <v>1.7602166420482519E-2</v>
      </c>
      <c r="AB9" s="142">
        <f>SUM($AA$2:AA9)</f>
        <v>0.77720334810438207</v>
      </c>
      <c r="AC9" s="140">
        <v>47</v>
      </c>
      <c r="AD9" s="69">
        <f t="shared" si="9"/>
        <v>1.4255383682135275E-2</v>
      </c>
      <c r="AE9" s="142">
        <f>SUM($AD$2:AD9)</f>
        <v>0.79769487412799522</v>
      </c>
    </row>
    <row r="10" spans="1:31">
      <c r="A10" s="149">
        <v>8</v>
      </c>
      <c r="B10" s="140">
        <v>2924</v>
      </c>
      <c r="C10" s="141">
        <f t="shared" si="0"/>
        <v>1.4966167453192339E-2</v>
      </c>
      <c r="D10" s="142">
        <f>SUM($C$2:C10)</f>
        <v>0.730383776756375</v>
      </c>
      <c r="E10" s="140">
        <v>178</v>
      </c>
      <c r="F10" s="141">
        <f t="shared" si="1"/>
        <v>1.4016851720607923E-2</v>
      </c>
      <c r="G10" s="142">
        <f>SUM($F$2:F10)</f>
        <v>0.73289235372864003</v>
      </c>
      <c r="H10" s="140">
        <v>1146</v>
      </c>
      <c r="I10" s="141">
        <f t="shared" si="2"/>
        <v>1.5642702119818185E-2</v>
      </c>
      <c r="J10" s="142">
        <f>SUM($I$2:I10)</f>
        <v>0.7268260056510284</v>
      </c>
      <c r="K10" s="140">
        <v>354</v>
      </c>
      <c r="L10" s="141">
        <f t="shared" si="3"/>
        <v>1.378826828698294E-2</v>
      </c>
      <c r="M10" s="142">
        <f>SUM($L$2:L10)</f>
        <v>0.73354366284957551</v>
      </c>
      <c r="N10" s="140">
        <v>304</v>
      </c>
      <c r="O10" s="141">
        <f t="shared" si="4"/>
        <v>1.4717273431448489E-2</v>
      </c>
      <c r="P10" s="142">
        <f>SUM($O$2:O10)</f>
        <v>0.72104957397366365</v>
      </c>
      <c r="Q10" s="140">
        <v>1350</v>
      </c>
      <c r="R10" s="141">
        <f t="shared" si="5"/>
        <v>1.4860476636028399E-2</v>
      </c>
      <c r="S10" s="142">
        <f>SUM($R$2:R10)</f>
        <v>0.71710055589190391</v>
      </c>
      <c r="T10" s="140">
        <v>1084</v>
      </c>
      <c r="U10" s="141">
        <f t="shared" si="6"/>
        <v>1.5456567615353904E-2</v>
      </c>
      <c r="V10" s="142">
        <f>SUM($U$2:U10)</f>
        <v>0.73390178520504179</v>
      </c>
      <c r="W10" s="140">
        <v>332</v>
      </c>
      <c r="X10" s="141">
        <f t="shared" si="7"/>
        <v>1.4455523141899247E-2</v>
      </c>
      <c r="Y10" s="142">
        <f>SUM($X$2:X10)</f>
        <v>0.73910393172813149</v>
      </c>
      <c r="Z10" s="140">
        <v>108</v>
      </c>
      <c r="AA10" s="141">
        <f t="shared" si="8"/>
        <v>1.3293943870014771E-2</v>
      </c>
      <c r="AB10" s="142">
        <f>SUM($AA$2:AA10)</f>
        <v>0.79049729197439689</v>
      </c>
      <c r="AC10" s="140">
        <v>50</v>
      </c>
      <c r="AD10" s="69">
        <f t="shared" si="9"/>
        <v>1.5165301789505611E-2</v>
      </c>
      <c r="AE10" s="142">
        <f>SUM($AD$2:AD10)</f>
        <v>0.81286017591750082</v>
      </c>
    </row>
    <row r="11" spans="1:31">
      <c r="A11" s="149">
        <v>9</v>
      </c>
      <c r="B11" s="140">
        <v>2142</v>
      </c>
      <c r="C11" s="141">
        <f t="shared" si="0"/>
        <v>1.0963587785478108E-2</v>
      </c>
      <c r="D11" s="142">
        <f>SUM($C$2:C11)</f>
        <v>0.74134736454185313</v>
      </c>
      <c r="E11" s="140">
        <v>137</v>
      </c>
      <c r="F11" s="141">
        <f t="shared" si="1"/>
        <v>1.0788251043389244E-2</v>
      </c>
      <c r="G11" s="142">
        <f>SUM($F$2:F11)</f>
        <v>0.74368060477202924</v>
      </c>
      <c r="H11" s="140">
        <v>833</v>
      </c>
      <c r="I11" s="141">
        <f t="shared" si="2"/>
        <v>1.1370306165627005E-2</v>
      </c>
      <c r="J11" s="142">
        <f>SUM($I$2:I11)</f>
        <v>0.73819631181665535</v>
      </c>
      <c r="K11" s="140">
        <v>255</v>
      </c>
      <c r="L11" s="141">
        <f t="shared" si="3"/>
        <v>9.9322271558775418E-3</v>
      </c>
      <c r="M11" s="142">
        <f>SUM($L$2:L11)</f>
        <v>0.743475890005453</v>
      </c>
      <c r="N11" s="140">
        <v>217</v>
      </c>
      <c r="O11" s="141">
        <f t="shared" si="4"/>
        <v>1.0505422153369481E-2</v>
      </c>
      <c r="P11" s="142">
        <f>SUM($O$2:O11)</f>
        <v>0.73155499612703312</v>
      </c>
      <c r="Q11" s="140">
        <v>1021</v>
      </c>
      <c r="R11" s="141">
        <f t="shared" si="5"/>
        <v>1.1238923441025924E-2</v>
      </c>
      <c r="S11" s="142">
        <f>SUM($R$2:R11)</f>
        <v>0.72833947933292986</v>
      </c>
      <c r="T11" s="140">
        <v>754</v>
      </c>
      <c r="U11" s="141">
        <f t="shared" si="6"/>
        <v>1.0751154964923288E-2</v>
      </c>
      <c r="V11" s="142">
        <f>SUM($U$2:U11)</f>
        <v>0.74465294016996508</v>
      </c>
      <c r="W11" s="140">
        <v>253</v>
      </c>
      <c r="X11" s="141">
        <f t="shared" si="7"/>
        <v>1.1015805285844909E-2</v>
      </c>
      <c r="Y11" s="142">
        <f>SUM($X$2:X11)</f>
        <v>0.75011973701397638</v>
      </c>
      <c r="Z11" s="140">
        <v>84</v>
      </c>
      <c r="AA11" s="141">
        <f t="shared" si="8"/>
        <v>1.03397341211226E-2</v>
      </c>
      <c r="AB11" s="142">
        <f>SUM($AA$2:AA11)</f>
        <v>0.80083702609551943</v>
      </c>
      <c r="AC11" s="140">
        <v>30</v>
      </c>
      <c r="AD11" s="69">
        <f t="shared" si="9"/>
        <v>9.0991810737033659E-3</v>
      </c>
      <c r="AE11" s="142">
        <f>SUM($AD$2:AD11)</f>
        <v>0.82195935699120415</v>
      </c>
    </row>
    <row r="12" spans="1:31">
      <c r="A12" s="149">
        <v>10</v>
      </c>
      <c r="B12" s="140">
        <v>2042</v>
      </c>
      <c r="C12" s="141">
        <f t="shared" si="0"/>
        <v>1.0451748953289588E-2</v>
      </c>
      <c r="D12" s="142">
        <f>SUM($C$2:C12)</f>
        <v>0.75179911349514272</v>
      </c>
      <c r="E12" s="140">
        <v>129</v>
      </c>
      <c r="F12" s="141">
        <f t="shared" si="1"/>
        <v>1.0158280179541696E-2</v>
      </c>
      <c r="G12" s="142">
        <f>SUM($F$2:F12)</f>
        <v>0.75383888495157092</v>
      </c>
      <c r="H12" s="140">
        <v>828</v>
      </c>
      <c r="I12" s="141">
        <f t="shared" si="2"/>
        <v>1.1302057028978584E-2</v>
      </c>
      <c r="J12" s="142">
        <f>SUM($I$2:I12)</f>
        <v>0.74949836884563392</v>
      </c>
      <c r="K12" s="140">
        <v>242</v>
      </c>
      <c r="L12" s="141">
        <f t="shared" si="3"/>
        <v>9.4258783204798635E-3</v>
      </c>
      <c r="M12" s="142">
        <f>SUM($L$2:L12)</f>
        <v>0.75290176832593292</v>
      </c>
      <c r="N12" s="140">
        <v>209</v>
      </c>
      <c r="O12" s="141">
        <f t="shared" si="4"/>
        <v>1.0118125484120836E-2</v>
      </c>
      <c r="P12" s="142">
        <f>SUM($O$2:O12)</f>
        <v>0.74167312161115395</v>
      </c>
      <c r="Q12" s="140">
        <v>992</v>
      </c>
      <c r="R12" s="141">
        <f t="shared" si="5"/>
        <v>1.0919698387363092E-2</v>
      </c>
      <c r="S12" s="142">
        <f>SUM($R$2:R12)</f>
        <v>0.73925917772029293</v>
      </c>
      <c r="T12" s="140">
        <v>715</v>
      </c>
      <c r="U12" s="141">
        <f t="shared" si="6"/>
        <v>1.019506074259967E-2</v>
      </c>
      <c r="V12" s="142">
        <f>SUM($U$2:U12)</f>
        <v>0.75484800091256476</v>
      </c>
      <c r="W12" s="140">
        <v>242</v>
      </c>
      <c r="X12" s="141">
        <f t="shared" si="7"/>
        <v>1.0536857229938608E-2</v>
      </c>
      <c r="Y12" s="142">
        <f>SUM($X$2:X12)</f>
        <v>0.76065659424391496</v>
      </c>
      <c r="Z12" s="140">
        <v>69</v>
      </c>
      <c r="AA12" s="141">
        <f t="shared" si="8"/>
        <v>8.4933530280649934E-3</v>
      </c>
      <c r="AB12" s="142">
        <f>SUM($AA$2:AA12)</f>
        <v>0.80933037912358441</v>
      </c>
      <c r="AC12" s="140">
        <v>24</v>
      </c>
      <c r="AD12" s="69">
        <f t="shared" si="9"/>
        <v>7.2793448589626936E-3</v>
      </c>
      <c r="AE12" s="142">
        <f>SUM($AD$2:AD12)</f>
        <v>0.82923870185016679</v>
      </c>
    </row>
    <row r="13" spans="1:31">
      <c r="A13" s="149">
        <v>11</v>
      </c>
      <c r="B13" s="140">
        <v>1852</v>
      </c>
      <c r="C13" s="141">
        <f t="shared" si="0"/>
        <v>9.4792551721314001E-3</v>
      </c>
      <c r="D13" s="142">
        <f>SUM($C$2:C13)</f>
        <v>0.76127836866727416</v>
      </c>
      <c r="E13" s="140">
        <v>106</v>
      </c>
      <c r="F13" s="141">
        <f t="shared" si="1"/>
        <v>8.347113945979999E-3</v>
      </c>
      <c r="G13" s="142">
        <f>SUM($F$2:F13)</f>
        <v>0.7621859988975509</v>
      </c>
      <c r="H13" s="140">
        <v>777</v>
      </c>
      <c r="I13" s="141">
        <f t="shared" si="2"/>
        <v>1.0605915835164684E-2</v>
      </c>
      <c r="J13" s="142">
        <f>SUM($I$2:I13)</f>
        <v>0.7601042846807986</v>
      </c>
      <c r="K13" s="140">
        <v>215</v>
      </c>
      <c r="L13" s="141">
        <f t="shared" si="3"/>
        <v>8.3742307392693002E-3</v>
      </c>
      <c r="M13" s="142">
        <f>SUM($L$2:L13)</f>
        <v>0.76127599906520227</v>
      </c>
      <c r="N13" s="140">
        <v>201</v>
      </c>
      <c r="O13" s="141">
        <f t="shared" si="4"/>
        <v>9.7308288148721927E-3</v>
      </c>
      <c r="P13" s="142">
        <f>SUM($O$2:O13)</f>
        <v>0.75140395042602615</v>
      </c>
      <c r="Q13" s="140">
        <v>906</v>
      </c>
      <c r="R13" s="141">
        <f t="shared" si="5"/>
        <v>9.9730309868457257E-3</v>
      </c>
      <c r="S13" s="142">
        <f>SUM($R$2:R13)</f>
        <v>0.74923220870713869</v>
      </c>
      <c r="T13" s="140">
        <v>646</v>
      </c>
      <c r="U13" s="141">
        <f t="shared" si="6"/>
        <v>9.2112017338732682E-3</v>
      </c>
      <c r="V13" s="142">
        <f>SUM($U$2:U13)</f>
        <v>0.76405920264643801</v>
      </c>
      <c r="W13" s="140">
        <v>204</v>
      </c>
      <c r="X13" s="141">
        <f t="shared" si="7"/>
        <v>8.8823094004441151E-3</v>
      </c>
      <c r="Y13" s="142">
        <f>SUM($X$2:X13)</f>
        <v>0.76953890364435906</v>
      </c>
      <c r="Z13" s="140">
        <v>61</v>
      </c>
      <c r="AA13" s="141">
        <f t="shared" si="8"/>
        <v>7.5086164451009354E-3</v>
      </c>
      <c r="AB13" s="142">
        <f>SUM($AA$2:AA13)</f>
        <v>0.81683899556868533</v>
      </c>
      <c r="AC13" s="140">
        <v>35</v>
      </c>
      <c r="AD13" s="69">
        <f t="shared" si="9"/>
        <v>1.0615711252653927E-2</v>
      </c>
      <c r="AE13" s="142">
        <f>SUM($AD$2:AD13)</f>
        <v>0.83985441310282072</v>
      </c>
    </row>
    <row r="14" spans="1:31">
      <c r="A14" s="149">
        <v>12</v>
      </c>
      <c r="B14" s="140">
        <v>1531</v>
      </c>
      <c r="C14" s="141">
        <f t="shared" si="0"/>
        <v>7.836252520806249E-3</v>
      </c>
      <c r="D14" s="142">
        <f>SUM($C$2:C14)</f>
        <v>0.76911462118808038</v>
      </c>
      <c r="E14" s="140">
        <v>81</v>
      </c>
      <c r="F14" s="141">
        <f t="shared" si="1"/>
        <v>6.3784549964564135E-3</v>
      </c>
      <c r="G14" s="142">
        <f>SUM($F$2:F14)</f>
        <v>0.76856445389400729</v>
      </c>
      <c r="H14" s="140">
        <v>609</v>
      </c>
      <c r="I14" s="141">
        <f t="shared" si="2"/>
        <v>8.3127448437777269E-3</v>
      </c>
      <c r="J14" s="142">
        <f>SUM($I$2:I14)</f>
        <v>0.76841702952457636</v>
      </c>
      <c r="K14" s="140">
        <v>182</v>
      </c>
      <c r="L14" s="141">
        <f t="shared" si="3"/>
        <v>7.0888836955675001E-3</v>
      </c>
      <c r="M14" s="142">
        <f>SUM($L$2:L14)</f>
        <v>0.76836488276076975</v>
      </c>
      <c r="N14" s="140">
        <v>168</v>
      </c>
      <c r="O14" s="141">
        <f t="shared" si="4"/>
        <v>8.1332300542215335E-3</v>
      </c>
      <c r="P14" s="142">
        <f>SUM($O$2:O14)</f>
        <v>0.75953718048024765</v>
      </c>
      <c r="Q14" s="140">
        <v>720</v>
      </c>
      <c r="R14" s="141">
        <f t="shared" si="5"/>
        <v>7.9255875392151461E-3</v>
      </c>
      <c r="S14" s="142">
        <f>SUM($R$2:R14)</f>
        <v>0.75715779624635382</v>
      </c>
      <c r="T14" s="140">
        <v>593</v>
      </c>
      <c r="U14" s="141">
        <f t="shared" si="6"/>
        <v>8.4554839445616838E-3</v>
      </c>
      <c r="V14" s="142">
        <f>SUM($U$2:U14)</f>
        <v>0.77251468659099964</v>
      </c>
      <c r="W14" s="140">
        <v>157</v>
      </c>
      <c r="X14" s="141">
        <f t="shared" si="7"/>
        <v>6.8358949797535599E-3</v>
      </c>
      <c r="Y14" s="142">
        <f>SUM($X$2:X14)</f>
        <v>0.77637479862411263</v>
      </c>
      <c r="Z14" s="140">
        <v>44</v>
      </c>
      <c r="AA14" s="141">
        <f t="shared" si="8"/>
        <v>5.4160512063023145E-3</v>
      </c>
      <c r="AB14" s="142">
        <f>SUM($AA$2:AA14)</f>
        <v>0.82225504677498762</v>
      </c>
      <c r="AC14" s="140">
        <v>17</v>
      </c>
      <c r="AD14" s="69">
        <f t="shared" si="9"/>
        <v>5.1562026084319076E-3</v>
      </c>
      <c r="AE14" s="142">
        <f>SUM($AD$2:AD14)</f>
        <v>0.84501061571125258</v>
      </c>
    </row>
    <row r="15" spans="1:31">
      <c r="A15" s="149">
        <v>13</v>
      </c>
      <c r="B15" s="140">
        <v>1560</v>
      </c>
      <c r="C15" s="141">
        <f t="shared" si="0"/>
        <v>7.9846857821409198E-3</v>
      </c>
      <c r="D15" s="142">
        <f>SUM($C$2:C15)</f>
        <v>0.77709930697022134</v>
      </c>
      <c r="E15" s="140">
        <v>104</v>
      </c>
      <c r="F15" s="141">
        <f t="shared" si="1"/>
        <v>8.1896212300181116E-3</v>
      </c>
      <c r="G15" s="142">
        <f>SUM($F$2:F15)</f>
        <v>0.77675407512402539</v>
      </c>
      <c r="H15" s="140">
        <v>569</v>
      </c>
      <c r="I15" s="141">
        <f t="shared" si="2"/>
        <v>7.7667517505903552E-3</v>
      </c>
      <c r="J15" s="142">
        <f>SUM($I$2:I15)</f>
        <v>0.77618378127516674</v>
      </c>
      <c r="K15" s="140">
        <v>205</v>
      </c>
      <c r="L15" s="141">
        <f t="shared" si="3"/>
        <v>7.9847316351172384E-3</v>
      </c>
      <c r="M15" s="142">
        <f>SUM($L$2:L15)</f>
        <v>0.77634961439588701</v>
      </c>
      <c r="N15" s="140">
        <v>195</v>
      </c>
      <c r="O15" s="141">
        <f t="shared" si="4"/>
        <v>9.440356312935709E-3</v>
      </c>
      <c r="P15" s="142">
        <f>SUM($O$2:O15)</f>
        <v>0.76897753679318337</v>
      </c>
      <c r="Q15" s="140">
        <v>711</v>
      </c>
      <c r="R15" s="141">
        <f t="shared" si="5"/>
        <v>7.8265176949749576E-3</v>
      </c>
      <c r="S15" s="142">
        <f>SUM($R$2:R15)</f>
        <v>0.76498431394132882</v>
      </c>
      <c r="T15" s="140">
        <v>561</v>
      </c>
      <c r="U15" s="141">
        <f t="shared" si="6"/>
        <v>7.9992015057320474E-3</v>
      </c>
      <c r="V15" s="142">
        <f>SUM($U$2:U15)</f>
        <v>0.78051388809673172</v>
      </c>
      <c r="W15" s="140">
        <v>204</v>
      </c>
      <c r="X15" s="141">
        <f t="shared" si="7"/>
        <v>8.8823094004441151E-3</v>
      </c>
      <c r="Y15" s="142">
        <f>SUM($X$2:X15)</f>
        <v>0.78525710802455673</v>
      </c>
      <c r="Z15" s="140">
        <v>55</v>
      </c>
      <c r="AA15" s="141">
        <f t="shared" si="8"/>
        <v>6.7700640078778929E-3</v>
      </c>
      <c r="AB15" s="142">
        <f>SUM($AA$2:AA15)</f>
        <v>0.82902511078286556</v>
      </c>
      <c r="AC15" s="140">
        <v>29</v>
      </c>
      <c r="AD15" s="69">
        <f t="shared" si="9"/>
        <v>8.795875037913254E-3</v>
      </c>
      <c r="AE15" s="142">
        <f>SUM($AD$2:AD15)</f>
        <v>0.85380649074916581</v>
      </c>
    </row>
    <row r="16" spans="1:31">
      <c r="A16" s="149">
        <v>14</v>
      </c>
      <c r="B16" s="140">
        <v>2753</v>
      </c>
      <c r="C16" s="141">
        <f t="shared" si="0"/>
        <v>1.4090923050149969E-2</v>
      </c>
      <c r="D16" s="142">
        <f>SUM($C$2:C16)</f>
        <v>0.79119023002037125</v>
      </c>
      <c r="E16" s="140">
        <v>200</v>
      </c>
      <c r="F16" s="141">
        <f t="shared" si="1"/>
        <v>1.5749271596188677E-2</v>
      </c>
      <c r="G16" s="142">
        <f>SUM($F$2:F16)</f>
        <v>0.79250334672021405</v>
      </c>
      <c r="H16" s="140">
        <v>1098</v>
      </c>
      <c r="I16" s="141">
        <f t="shared" si="2"/>
        <v>1.498751040799334E-2</v>
      </c>
      <c r="J16" s="142">
        <f>SUM($I$2:I16)</f>
        <v>0.79117129168316003</v>
      </c>
      <c r="K16" s="140">
        <v>315</v>
      </c>
      <c r="L16" s="141">
        <f t="shared" si="3"/>
        <v>1.2269221780789904E-2</v>
      </c>
      <c r="M16" s="142">
        <f>SUM($L$2:L16)</f>
        <v>0.78861883617667694</v>
      </c>
      <c r="N16" s="140">
        <v>262</v>
      </c>
      <c r="O16" s="141">
        <f t="shared" si="4"/>
        <v>1.2683965917893105E-2</v>
      </c>
      <c r="P16" s="142">
        <f>SUM($O$2:O16)</f>
        <v>0.78166150271107648</v>
      </c>
      <c r="Q16" s="140">
        <v>1213</v>
      </c>
      <c r="R16" s="141">
        <f t="shared" si="5"/>
        <v>1.3352413451483296E-2</v>
      </c>
      <c r="S16" s="142">
        <f>SUM($R$2:R16)</f>
        <v>0.77833672739281212</v>
      </c>
      <c r="T16" s="140">
        <v>1030</v>
      </c>
      <c r="U16" s="141">
        <f t="shared" si="6"/>
        <v>1.4686590999828894E-2</v>
      </c>
      <c r="V16" s="142">
        <f>SUM($U$2:U16)</f>
        <v>0.79520047909656066</v>
      </c>
      <c r="W16" s="140">
        <v>377</v>
      </c>
      <c r="X16" s="141">
        <f t="shared" si="7"/>
        <v>1.6414856097879568E-2</v>
      </c>
      <c r="Y16" s="142">
        <f>SUM($X$2:X16)</f>
        <v>0.80167196412243624</v>
      </c>
      <c r="Z16" s="140">
        <v>95</v>
      </c>
      <c r="AA16" s="141">
        <f t="shared" si="8"/>
        <v>1.1693746922698178E-2</v>
      </c>
      <c r="AB16" s="142">
        <f>SUM($AA$2:AA16)</f>
        <v>0.84071885770556376</v>
      </c>
      <c r="AC16" s="140">
        <v>38</v>
      </c>
      <c r="AD16" s="69">
        <f t="shared" si="9"/>
        <v>1.1525629360024265E-2</v>
      </c>
      <c r="AE16" s="142">
        <f>SUM($AD$2:AD16)</f>
        <v>0.86533212010919003</v>
      </c>
    </row>
    <row r="17" spans="1:31">
      <c r="A17" s="149">
        <v>15</v>
      </c>
      <c r="B17" s="140">
        <v>2317</v>
      </c>
      <c r="C17" s="141">
        <f t="shared" si="0"/>
        <v>1.185930574180802E-2</v>
      </c>
      <c r="D17" s="142">
        <f>SUM($C$2:C17)</f>
        <v>0.8030495357621793</v>
      </c>
      <c r="E17" s="140">
        <v>154</v>
      </c>
      <c r="F17" s="141">
        <f t="shared" si="1"/>
        <v>1.2126939129065281E-2</v>
      </c>
      <c r="G17" s="142">
        <f>SUM($F$2:F17)</f>
        <v>0.80463028584927931</v>
      </c>
      <c r="H17" s="140">
        <v>871</v>
      </c>
      <c r="I17" s="141">
        <f t="shared" si="2"/>
        <v>1.1888999604155008E-2</v>
      </c>
      <c r="J17" s="142">
        <f>SUM($I$2:I17)</f>
        <v>0.80306029128731504</v>
      </c>
      <c r="K17" s="140">
        <v>283</v>
      </c>
      <c r="L17" s="141">
        <f t="shared" si="3"/>
        <v>1.102282464750331E-2</v>
      </c>
      <c r="M17" s="142">
        <f>SUM($L$2:L17)</f>
        <v>0.7996416608241802</v>
      </c>
      <c r="N17" s="140">
        <v>248</v>
      </c>
      <c r="O17" s="141">
        <f t="shared" si="4"/>
        <v>1.2006196746707979E-2</v>
      </c>
      <c r="P17" s="142">
        <f>SUM($O$2:O17)</f>
        <v>0.79366769945778448</v>
      </c>
      <c r="Q17" s="140">
        <v>1027</v>
      </c>
      <c r="R17" s="141">
        <f t="shared" si="5"/>
        <v>1.1304970003852716E-2</v>
      </c>
      <c r="S17" s="142">
        <f>SUM($R$2:R17)</f>
        <v>0.78964169739666479</v>
      </c>
      <c r="T17" s="140">
        <v>862</v>
      </c>
      <c r="U17" s="141">
        <f t="shared" si="6"/>
        <v>1.2291108195973307E-2</v>
      </c>
      <c r="V17" s="142">
        <f>SUM($U$2:U17)</f>
        <v>0.80749158729253401</v>
      </c>
      <c r="W17" s="140">
        <v>319</v>
      </c>
      <c r="X17" s="141">
        <f t="shared" si="7"/>
        <v>1.388949362128271E-2</v>
      </c>
      <c r="Y17" s="142">
        <f>SUM($X$2:X17)</f>
        <v>0.81556145774371891</v>
      </c>
      <c r="Z17" s="140">
        <v>82</v>
      </c>
      <c r="AA17" s="141">
        <f t="shared" si="8"/>
        <v>1.0093549975381585E-2</v>
      </c>
      <c r="AB17" s="142">
        <f>SUM($AA$2:AA17)</f>
        <v>0.85081240768094535</v>
      </c>
      <c r="AC17" s="140">
        <v>27</v>
      </c>
      <c r="AD17" s="69">
        <f t="shared" si="9"/>
        <v>8.1892629663330302E-3</v>
      </c>
      <c r="AE17" s="142">
        <f>SUM($AD$2:AD17)</f>
        <v>0.87352138307552307</v>
      </c>
    </row>
    <row r="18" spans="1:31">
      <c r="A18" s="149">
        <v>16</v>
      </c>
      <c r="B18" s="140">
        <v>1822</v>
      </c>
      <c r="C18" s="141">
        <f t="shared" si="0"/>
        <v>9.3257035224748423E-3</v>
      </c>
      <c r="D18" s="142">
        <f>SUM($C$2:C18)</f>
        <v>0.81237523928465416</v>
      </c>
      <c r="E18" s="140">
        <v>102</v>
      </c>
      <c r="F18" s="141">
        <f t="shared" si="1"/>
        <v>8.0321285140562242E-3</v>
      </c>
      <c r="G18" s="142">
        <f>SUM($F$2:F18)</f>
        <v>0.81266241436333553</v>
      </c>
      <c r="H18" s="140">
        <v>707</v>
      </c>
      <c r="I18" s="141">
        <f t="shared" si="2"/>
        <v>9.650427922086785E-3</v>
      </c>
      <c r="J18" s="142">
        <f>SUM($I$2:I18)</f>
        <v>0.81271071920940186</v>
      </c>
      <c r="K18" s="140">
        <v>217</v>
      </c>
      <c r="L18" s="141">
        <f t="shared" si="3"/>
        <v>8.4521305600997118E-3</v>
      </c>
      <c r="M18" s="142">
        <f>SUM($L$2:L18)</f>
        <v>0.80809379138427995</v>
      </c>
      <c r="N18" s="140">
        <v>189</v>
      </c>
      <c r="O18" s="141">
        <f t="shared" si="4"/>
        <v>9.1498838109992254E-3</v>
      </c>
      <c r="P18" s="142">
        <f>SUM($O$2:O18)</f>
        <v>0.80281758326878372</v>
      </c>
      <c r="Q18" s="140">
        <v>880</v>
      </c>
      <c r="R18" s="141">
        <f t="shared" si="5"/>
        <v>9.6868292145962896E-3</v>
      </c>
      <c r="S18" s="142">
        <f>SUM($R$2:R18)</f>
        <v>0.79932852661126108</v>
      </c>
      <c r="T18" s="140">
        <v>651</v>
      </c>
      <c r="U18" s="141">
        <f t="shared" si="6"/>
        <v>9.2824958649403988E-3</v>
      </c>
      <c r="V18" s="142">
        <f>SUM($U$2:U18)</f>
        <v>0.81677408315747435</v>
      </c>
      <c r="W18" s="140">
        <v>212</v>
      </c>
      <c r="X18" s="141">
        <f t="shared" si="7"/>
        <v>9.2306352592850614E-3</v>
      </c>
      <c r="Y18" s="142">
        <f>SUM($X$2:X18)</f>
        <v>0.82479209300300393</v>
      </c>
      <c r="Z18" s="140">
        <v>52</v>
      </c>
      <c r="AA18" s="141">
        <f t="shared" si="8"/>
        <v>6.4007877892663717E-3</v>
      </c>
      <c r="AB18" s="142">
        <f>SUM($AA$2:AA18)</f>
        <v>0.85721319547021169</v>
      </c>
      <c r="AC18" s="140">
        <v>26</v>
      </c>
      <c r="AD18" s="69">
        <f t="shared" si="9"/>
        <v>7.8859569305429183E-3</v>
      </c>
      <c r="AE18" s="142">
        <f>SUM($AD$2:AD18)</f>
        <v>0.88140734000606602</v>
      </c>
    </row>
    <row r="19" spans="1:31">
      <c r="A19" s="149">
        <v>17</v>
      </c>
      <c r="B19" s="140">
        <v>1556</v>
      </c>
      <c r="C19" s="141">
        <f t="shared" si="0"/>
        <v>7.964212228853379E-3</v>
      </c>
      <c r="D19" s="142">
        <f>SUM($C$2:C19)</f>
        <v>0.82033945151350751</v>
      </c>
      <c r="E19" s="140">
        <v>115</v>
      </c>
      <c r="F19" s="141">
        <f t="shared" si="1"/>
        <v>9.0558311678084896E-3</v>
      </c>
      <c r="G19" s="142">
        <f>SUM($F$2:F19)</f>
        <v>0.82171824553114403</v>
      </c>
      <c r="H19" s="140">
        <v>610</v>
      </c>
      <c r="I19" s="141">
        <f t="shared" si="2"/>
        <v>8.3263946711074101E-3</v>
      </c>
      <c r="J19" s="142">
        <f>SUM($I$2:I19)</f>
        <v>0.82103711388050926</v>
      </c>
      <c r="K19" s="140">
        <v>181</v>
      </c>
      <c r="L19" s="141">
        <f t="shared" si="3"/>
        <v>7.0499337851522943E-3</v>
      </c>
      <c r="M19" s="142">
        <f>SUM($L$2:L19)</f>
        <v>0.81514372516943223</v>
      </c>
      <c r="N19" s="140">
        <v>175</v>
      </c>
      <c r="O19" s="141">
        <f t="shared" si="4"/>
        <v>8.4721146398140969E-3</v>
      </c>
      <c r="P19" s="142">
        <f>SUM($O$2:O19)</f>
        <v>0.81128969790859784</v>
      </c>
      <c r="Q19" s="140">
        <v>746</v>
      </c>
      <c r="R19" s="141">
        <f t="shared" si="5"/>
        <v>8.2117893114645821E-3</v>
      </c>
      <c r="S19" s="142">
        <f>SUM($R$2:R19)</f>
        <v>0.80754031592272568</v>
      </c>
      <c r="T19" s="140">
        <v>551</v>
      </c>
      <c r="U19" s="141">
        <f t="shared" si="6"/>
        <v>7.8566132435977862E-3</v>
      </c>
      <c r="V19" s="142">
        <f>SUM($U$2:U19)</f>
        <v>0.82463069640107212</v>
      </c>
      <c r="W19" s="140">
        <v>172</v>
      </c>
      <c r="X19" s="141">
        <f t="shared" si="7"/>
        <v>7.4890059650803325E-3</v>
      </c>
      <c r="Y19" s="142">
        <f>SUM($X$2:X19)</f>
        <v>0.83228109896808422</v>
      </c>
      <c r="Z19" s="140">
        <v>65</v>
      </c>
      <c r="AA19" s="141">
        <f t="shared" si="8"/>
        <v>8.0009847365829639E-3</v>
      </c>
      <c r="AB19" s="142">
        <f>SUM($AA$2:AA19)</f>
        <v>0.86521418020679464</v>
      </c>
      <c r="AC19" s="140">
        <v>22</v>
      </c>
      <c r="AD19" s="69">
        <f t="shared" si="9"/>
        <v>6.6727327873824689E-3</v>
      </c>
      <c r="AE19" s="142">
        <f>SUM($AD$2:AD19)</f>
        <v>0.88808007279344847</v>
      </c>
    </row>
    <row r="20" spans="1:31">
      <c r="A20" s="149">
        <v>18</v>
      </c>
      <c r="B20" s="140">
        <v>1812</v>
      </c>
      <c r="C20" s="141">
        <f t="shared" si="0"/>
        <v>9.2745196392559903E-3</v>
      </c>
      <c r="D20" s="142">
        <f>SUM($C$2:C20)</f>
        <v>0.82961397115276347</v>
      </c>
      <c r="E20" s="140">
        <v>107</v>
      </c>
      <c r="F20" s="141">
        <f t="shared" si="1"/>
        <v>8.4258603039609418E-3</v>
      </c>
      <c r="G20" s="142">
        <f>SUM($F$2:F20)</f>
        <v>0.83014410583510501</v>
      </c>
      <c r="H20" s="140">
        <v>703</v>
      </c>
      <c r="I20" s="141">
        <f t="shared" si="2"/>
        <v>9.5958286127680488E-3</v>
      </c>
      <c r="J20" s="142">
        <f>SUM($I$2:I20)</f>
        <v>0.83063294249327735</v>
      </c>
      <c r="K20" s="140">
        <v>225</v>
      </c>
      <c r="L20" s="141">
        <f t="shared" si="3"/>
        <v>8.7637298434213601E-3</v>
      </c>
      <c r="M20" s="142">
        <f>SUM($L$2:L20)</f>
        <v>0.82390745501285356</v>
      </c>
      <c r="N20" s="140">
        <v>213</v>
      </c>
      <c r="O20" s="141">
        <f t="shared" si="4"/>
        <v>1.0311773818745158E-2</v>
      </c>
      <c r="P20" s="142">
        <f>SUM($O$2:O20)</f>
        <v>0.82160147172734299</v>
      </c>
      <c r="Q20" s="140">
        <v>883</v>
      </c>
      <c r="R20" s="141">
        <f t="shared" si="5"/>
        <v>9.7198524960096875E-3</v>
      </c>
      <c r="S20" s="142">
        <f>SUM($R$2:R20)</f>
        <v>0.81726016841873539</v>
      </c>
      <c r="T20" s="140">
        <v>614</v>
      </c>
      <c r="U20" s="141">
        <f t="shared" si="6"/>
        <v>8.7549192950436318E-3</v>
      </c>
      <c r="V20" s="142">
        <f>SUM($U$2:U20)</f>
        <v>0.8333856156961158</v>
      </c>
      <c r="W20" s="140">
        <v>222</v>
      </c>
      <c r="X20" s="141">
        <f t="shared" si="7"/>
        <v>9.6660425828362425E-3</v>
      </c>
      <c r="Y20" s="142">
        <f>SUM($X$2:X20)</f>
        <v>0.84194714155092043</v>
      </c>
      <c r="Z20" s="140">
        <v>76</v>
      </c>
      <c r="AA20" s="141">
        <f t="shared" si="8"/>
        <v>9.3549975381585423E-3</v>
      </c>
      <c r="AB20" s="142">
        <f>SUM($AA$2:AA20)</f>
        <v>0.87456917774495313</v>
      </c>
      <c r="AC20" s="140">
        <v>17</v>
      </c>
      <c r="AD20" s="69">
        <f t="shared" si="9"/>
        <v>5.1562026084319076E-3</v>
      </c>
      <c r="AE20" s="142">
        <f>SUM($AD$2:AD20)</f>
        <v>0.89323627540188033</v>
      </c>
    </row>
    <row r="21" spans="1:31">
      <c r="A21" s="149">
        <v>19</v>
      </c>
      <c r="B21" s="140">
        <v>2839</v>
      </c>
      <c r="C21" s="141">
        <f t="shared" si="0"/>
        <v>1.4531104445832096E-2</v>
      </c>
      <c r="D21" s="142">
        <f>SUM($C$2:C21)</f>
        <v>0.84414507559859553</v>
      </c>
      <c r="E21" s="140">
        <v>173</v>
      </c>
      <c r="F21" s="141">
        <f t="shared" si="1"/>
        <v>1.3623119930703205E-2</v>
      </c>
      <c r="G21" s="142">
        <f>SUM($F$2:F21)</f>
        <v>0.8437672257658082</v>
      </c>
      <c r="H21" s="140">
        <v>1134</v>
      </c>
      <c r="I21" s="141">
        <f t="shared" si="2"/>
        <v>1.5478904191861972E-2</v>
      </c>
      <c r="J21" s="142">
        <f>SUM($I$2:I21)</f>
        <v>0.84611184668513928</v>
      </c>
      <c r="K21" s="140">
        <v>378</v>
      </c>
      <c r="L21" s="141">
        <f t="shared" si="3"/>
        <v>1.4723066136947885E-2</v>
      </c>
      <c r="M21" s="142">
        <f>SUM($L$2:L21)</f>
        <v>0.83863052114980141</v>
      </c>
      <c r="N21" s="140">
        <v>314</v>
      </c>
      <c r="O21" s="141">
        <f t="shared" si="4"/>
        <v>1.5201394268009295E-2</v>
      </c>
      <c r="P21" s="142">
        <f>SUM($O$2:O21)</f>
        <v>0.83680286599535225</v>
      </c>
      <c r="Q21" s="140">
        <v>1410</v>
      </c>
      <c r="R21" s="141">
        <f t="shared" si="5"/>
        <v>1.5520942264296329E-2</v>
      </c>
      <c r="S21" s="142">
        <f>SUM($R$2:R21)</f>
        <v>0.83278111068303173</v>
      </c>
      <c r="T21" s="140">
        <v>987</v>
      </c>
      <c r="U21" s="141">
        <f t="shared" si="6"/>
        <v>1.4073461472651571E-2</v>
      </c>
      <c r="V21" s="142">
        <f>SUM($U$2:U21)</f>
        <v>0.84745907716876734</v>
      </c>
      <c r="W21" s="140">
        <v>321</v>
      </c>
      <c r="X21" s="141">
        <f t="shared" si="7"/>
        <v>1.3976575085992947E-2</v>
      </c>
      <c r="Y21" s="142">
        <f>SUM($X$2:X21)</f>
        <v>0.85592371663691336</v>
      </c>
      <c r="Z21" s="140">
        <v>90</v>
      </c>
      <c r="AA21" s="141">
        <f t="shared" si="8"/>
        <v>1.1078286558345642E-2</v>
      </c>
      <c r="AB21" s="142">
        <f>SUM($AA$2:AA21)</f>
        <v>0.88564746430329877</v>
      </c>
      <c r="AC21" s="140">
        <v>31</v>
      </c>
      <c r="AD21" s="69">
        <f t="shared" si="9"/>
        <v>9.4024871094934796E-3</v>
      </c>
      <c r="AE21" s="142">
        <f>SUM($AD$2:AD21)</f>
        <v>0.90263876251137376</v>
      </c>
    </row>
    <row r="22" spans="1:31">
      <c r="A22" s="149">
        <v>20</v>
      </c>
      <c r="B22" s="140">
        <v>3550</v>
      </c>
      <c r="C22" s="141">
        <f t="shared" si="0"/>
        <v>1.8170278542692476E-2</v>
      </c>
      <c r="D22" s="142">
        <f>SUM($C$2:C22)</f>
        <v>0.86231535414128802</v>
      </c>
      <c r="E22" s="140">
        <v>196</v>
      </c>
      <c r="F22" s="141">
        <f t="shared" si="1"/>
        <v>1.5434286164264902E-2</v>
      </c>
      <c r="G22" s="142">
        <f>SUM($F$2:F22)</f>
        <v>0.8592015119300731</v>
      </c>
      <c r="H22" s="140">
        <v>1309</v>
      </c>
      <c r="I22" s="141">
        <f t="shared" si="2"/>
        <v>1.7867623974556723E-2</v>
      </c>
      <c r="J22" s="142">
        <f>SUM($I$2:I22)</f>
        <v>0.86397947065969605</v>
      </c>
      <c r="K22" s="140">
        <v>503</v>
      </c>
      <c r="L22" s="141">
        <f t="shared" si="3"/>
        <v>1.9591804938848642E-2</v>
      </c>
      <c r="M22" s="142">
        <f>SUM($L$2:L22)</f>
        <v>0.85822232608865001</v>
      </c>
      <c r="N22" s="140">
        <v>462</v>
      </c>
      <c r="O22" s="141">
        <f t="shared" si="4"/>
        <v>2.2366382649109218E-2</v>
      </c>
      <c r="P22" s="142">
        <f>SUM($O$2:O22)</f>
        <v>0.85916924864446143</v>
      </c>
      <c r="Q22" s="140">
        <v>1844</v>
      </c>
      <c r="R22" s="141">
        <f t="shared" si="5"/>
        <v>2.0298310308767682E-2</v>
      </c>
      <c r="S22" s="142">
        <f>SUM($R$2:R22)</f>
        <v>0.85307942099179945</v>
      </c>
      <c r="T22" s="140">
        <v>1212</v>
      </c>
      <c r="U22" s="141">
        <f t="shared" si="6"/>
        <v>1.7281697370672446E-2</v>
      </c>
      <c r="V22" s="142">
        <f>SUM($U$2:U22)</f>
        <v>0.86474077453943976</v>
      </c>
      <c r="W22" s="140">
        <v>349</v>
      </c>
      <c r="X22" s="141">
        <f t="shared" si="7"/>
        <v>1.5195715591936257E-2</v>
      </c>
      <c r="Y22" s="142">
        <f>SUM($X$2:X22)</f>
        <v>0.87111943222884958</v>
      </c>
      <c r="Z22" s="140">
        <v>111</v>
      </c>
      <c r="AA22" s="141">
        <f t="shared" si="8"/>
        <v>1.3663220088626292E-2</v>
      </c>
      <c r="AB22" s="142">
        <f>SUM($AA$2:AA22)</f>
        <v>0.89931068439192507</v>
      </c>
      <c r="AC22" s="140">
        <v>34</v>
      </c>
      <c r="AD22" s="69">
        <f t="shared" si="9"/>
        <v>1.0312405216863815E-2</v>
      </c>
      <c r="AE22" s="142">
        <f>SUM($AD$2:AD22)</f>
        <v>0.91295116772823759</v>
      </c>
    </row>
    <row r="23" spans="1:31">
      <c r="A23" s="150" t="s">
        <v>587</v>
      </c>
      <c r="B23" s="140">
        <v>20485</v>
      </c>
      <c r="C23" s="141">
        <f t="shared" si="0"/>
        <v>0.10485018477381843</v>
      </c>
      <c r="D23" s="142">
        <f>SUM($C$2:C23)</f>
        <v>0.96716553891510648</v>
      </c>
      <c r="E23" s="140">
        <v>1178</v>
      </c>
      <c r="F23" s="141">
        <f t="shared" si="1"/>
        <v>9.2763209701551302E-2</v>
      </c>
      <c r="G23" s="142">
        <f>SUM($F$2:F23)</f>
        <v>0.95196472163162438</v>
      </c>
      <c r="H23" s="140">
        <v>7674</v>
      </c>
      <c r="I23" s="141">
        <f t="shared" si="2"/>
        <v>0.10474877492799715</v>
      </c>
      <c r="J23" s="142">
        <f>SUM($I$2:I23)</f>
        <v>0.96872824558769322</v>
      </c>
      <c r="K23" s="140">
        <v>2776</v>
      </c>
      <c r="L23" s="141">
        <f t="shared" si="3"/>
        <v>0.10812495131261197</v>
      </c>
      <c r="M23" s="142">
        <f>SUM($L$2:L23)</f>
        <v>0.96634727740126203</v>
      </c>
      <c r="N23" s="140">
        <v>2284</v>
      </c>
      <c r="O23" s="141">
        <f t="shared" si="4"/>
        <v>0.11057319907048799</v>
      </c>
      <c r="P23" s="142">
        <f>SUM($O$2:O23)</f>
        <v>0.96974244771494944</v>
      </c>
      <c r="Q23" s="140">
        <v>10109</v>
      </c>
      <c r="R23" s="141">
        <f t="shared" si="5"/>
        <v>0.11127745060267488</v>
      </c>
      <c r="S23" s="142">
        <f>SUM($R$2:R23)</f>
        <v>0.96435687159447436</v>
      </c>
      <c r="T23" s="140">
        <v>7240</v>
      </c>
      <c r="U23" s="141">
        <f t="shared" si="6"/>
        <v>0.10323390178520504</v>
      </c>
      <c r="V23" s="142">
        <f>SUM($U$2:U23)</f>
        <v>0.96797467632464484</v>
      </c>
      <c r="W23" s="140">
        <v>2287</v>
      </c>
      <c r="X23" s="141">
        <f t="shared" si="7"/>
        <v>9.957765489615536E-2</v>
      </c>
      <c r="Y23" s="142">
        <f>SUM($X$2:X23)</f>
        <v>0.97069708712500491</v>
      </c>
      <c r="Z23" s="140">
        <v>630</v>
      </c>
      <c r="AA23" s="141">
        <f t="shared" si="8"/>
        <v>7.7548005908419496E-2</v>
      </c>
      <c r="AB23" s="142">
        <f>SUM($AA$2:AA23)</f>
        <v>0.97685869030034456</v>
      </c>
      <c r="AC23" s="140">
        <v>218</v>
      </c>
      <c r="AD23" s="69">
        <f t="shared" si="9"/>
        <v>6.6120715802244462E-2</v>
      </c>
      <c r="AE23" s="142">
        <f>SUM($AD$2:AD23)</f>
        <v>0.97907188353048202</v>
      </c>
    </row>
    <row r="24" spans="1:31" ht="15" thickBot="1">
      <c r="A24" s="151" t="s">
        <v>588</v>
      </c>
      <c r="B24" s="143">
        <v>6415</v>
      </c>
      <c r="C24" s="144">
        <f t="shared" si="0"/>
        <v>3.2834461084893588E-2</v>
      </c>
      <c r="D24" s="66">
        <f>SUM($C$2:C24)</f>
        <v>1</v>
      </c>
      <c r="E24" s="143">
        <v>610</v>
      </c>
      <c r="F24" s="144">
        <f t="shared" si="1"/>
        <v>4.8035278368375463E-2</v>
      </c>
      <c r="G24" s="66">
        <f>SUM($F$2:F24)</f>
        <v>0.99999999999999989</v>
      </c>
      <c r="H24" s="143">
        <v>2291</v>
      </c>
      <c r="I24" s="144">
        <f t="shared" si="2"/>
        <v>3.1271754412306688E-2</v>
      </c>
      <c r="J24" s="66">
        <f>SUM($I$2:I24)</f>
        <v>0.99999999999999989</v>
      </c>
      <c r="K24" s="143">
        <v>864</v>
      </c>
      <c r="L24" s="144">
        <f t="shared" si="3"/>
        <v>3.365272259873802E-2</v>
      </c>
      <c r="M24" s="66">
        <f>SUM($L$2:L24)</f>
        <v>1</v>
      </c>
      <c r="N24" s="143">
        <v>625</v>
      </c>
      <c r="O24" s="144">
        <f t="shared" si="4"/>
        <v>3.0257552285050348E-2</v>
      </c>
      <c r="P24" s="66">
        <f>SUM($O$2:O24)</f>
        <v>0.99999999999999978</v>
      </c>
      <c r="Q24" s="143">
        <v>3238</v>
      </c>
      <c r="R24" s="144">
        <f t="shared" si="5"/>
        <v>3.5643128405525894E-2</v>
      </c>
      <c r="S24" s="66">
        <f>SUM($R$2:R24)</f>
        <v>1.0000000000000002</v>
      </c>
      <c r="T24" s="143">
        <v>2246</v>
      </c>
      <c r="U24" s="144">
        <f t="shared" si="6"/>
        <v>3.2025323675355044E-2</v>
      </c>
      <c r="V24" s="66">
        <f>SUM($U$2:U24)</f>
        <v>0.99999999999999989</v>
      </c>
      <c r="W24" s="143">
        <v>673</v>
      </c>
      <c r="X24" s="144">
        <f t="shared" si="7"/>
        <v>2.9302912874994556E-2</v>
      </c>
      <c r="Y24" s="66">
        <f>SUM($X$2:X24)</f>
        <v>0.99999999999999944</v>
      </c>
      <c r="Z24" s="143">
        <v>188</v>
      </c>
      <c r="AA24" s="144">
        <f t="shared" si="8"/>
        <v>2.3141309699655343E-2</v>
      </c>
      <c r="AB24" s="66">
        <f>SUM($AA$2:AA24)</f>
        <v>0.99999999999999989</v>
      </c>
      <c r="AC24" s="143">
        <v>69</v>
      </c>
      <c r="AD24" s="64">
        <f t="shared" si="9"/>
        <v>2.0928116469517744E-2</v>
      </c>
      <c r="AE24" s="66">
        <f>SUM($AD$2:AD24)</f>
        <v>0.99999999999999978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4"/>
  <sheetViews>
    <sheetView showGridLines="0" workbookViewId="0">
      <selection activeCell="H10" sqref="H10"/>
    </sheetView>
  </sheetViews>
  <sheetFormatPr defaultRowHeight="16.5"/>
  <cols>
    <col min="1" max="1" width="9" style="71"/>
    <col min="2" max="3" width="8" style="71" bestFit="1" customWidth="1"/>
    <col min="4" max="4" width="11.375" style="71" bestFit="1" customWidth="1"/>
    <col min="5" max="5" width="8" style="71" bestFit="1" customWidth="1"/>
    <col min="6" max="6" width="9" style="72"/>
    <col min="7" max="16384" width="9" style="71"/>
  </cols>
  <sheetData>
    <row r="2" spans="2:6">
      <c r="B2" s="85" t="s">
        <v>605</v>
      </c>
      <c r="C2" s="86" t="s">
        <v>606</v>
      </c>
      <c r="D2" s="86" t="s">
        <v>607</v>
      </c>
      <c r="E2" s="86" t="s">
        <v>608</v>
      </c>
      <c r="F2" s="92" t="s">
        <v>609</v>
      </c>
    </row>
    <row r="3" spans="2:6">
      <c r="B3" s="95">
        <v>0.1</v>
      </c>
      <c r="C3" s="47">
        <v>88</v>
      </c>
      <c r="D3" s="47">
        <v>100</v>
      </c>
      <c r="E3" s="47">
        <v>27561</v>
      </c>
      <c r="F3" s="89">
        <v>0.14104985184161639</v>
      </c>
    </row>
    <row r="4" spans="2:6">
      <c r="B4" s="95">
        <v>0.1</v>
      </c>
      <c r="C4" s="47">
        <v>87</v>
      </c>
      <c r="D4" s="47">
        <v>100</v>
      </c>
      <c r="E4" s="47">
        <v>24997</v>
      </c>
      <c r="F4" s="89">
        <v>0.12792798325477611</v>
      </c>
    </row>
    <row r="5" spans="2:6">
      <c r="B5" s="95">
        <v>0.1</v>
      </c>
      <c r="C5" s="47">
        <v>86</v>
      </c>
      <c r="D5" s="47">
        <v>100</v>
      </c>
      <c r="E5" s="47">
        <v>19305</v>
      </c>
      <c r="F5" s="89">
        <v>9.8797844410667399E-2</v>
      </c>
    </row>
    <row r="6" spans="2:6">
      <c r="B6" s="94">
        <v>6.3E-2</v>
      </c>
      <c r="C6" s="47">
        <v>178</v>
      </c>
      <c r="D6" s="47">
        <v>100</v>
      </c>
      <c r="E6" s="47">
        <v>13896</v>
      </c>
      <c r="F6" s="89">
        <v>7.1116024135230993E-2</v>
      </c>
    </row>
    <row r="7" spans="2:6">
      <c r="B7" s="95">
        <v>0.1</v>
      </c>
      <c r="C7" s="47">
        <v>91</v>
      </c>
      <c r="D7" s="47">
        <v>100</v>
      </c>
      <c r="E7" s="47">
        <v>13489</v>
      </c>
      <c r="F7" s="89">
        <v>6.9033106617741133E-2</v>
      </c>
    </row>
    <row r="8" spans="2:6">
      <c r="B8" s="95">
        <v>0.1</v>
      </c>
      <c r="C8" s="47">
        <v>89</v>
      </c>
      <c r="D8" s="47">
        <v>100</v>
      </c>
      <c r="E8" s="47">
        <v>10263</v>
      </c>
      <c r="F8" s="89">
        <v>5.2523298481568483E-2</v>
      </c>
    </row>
    <row r="9" spans="2:6">
      <c r="B9" s="95">
        <v>0.1</v>
      </c>
      <c r="C9" s="47">
        <v>117</v>
      </c>
      <c r="D9" s="47">
        <v>100</v>
      </c>
      <c r="E9" s="47">
        <v>8979</v>
      </c>
      <c r="F9" s="89">
        <v>4.5952128721231944E-2</v>
      </c>
    </row>
    <row r="10" spans="2:6">
      <c r="B10" s="94">
        <v>7.8E-2</v>
      </c>
      <c r="C10" s="47">
        <v>361</v>
      </c>
      <c r="D10" s="47">
        <v>100</v>
      </c>
      <c r="E10" s="47">
        <v>8184</v>
      </c>
      <c r="F10" s="89">
        <v>4.1883530621958147E-2</v>
      </c>
    </row>
    <row r="11" spans="2:6">
      <c r="B11" s="94">
        <v>7.2999999999999995E-2</v>
      </c>
      <c r="C11" s="47">
        <v>359</v>
      </c>
      <c r="D11" s="47">
        <v>100</v>
      </c>
      <c r="E11" s="47">
        <v>6661</v>
      </c>
      <c r="F11" s="89">
        <v>3.4089222565110364E-2</v>
      </c>
    </row>
    <row r="12" spans="2:6">
      <c r="B12" s="94">
        <v>5.8000000000000003E-2</v>
      </c>
      <c r="C12" s="47">
        <v>180</v>
      </c>
      <c r="D12" s="47">
        <v>100</v>
      </c>
      <c r="E12" s="47">
        <v>6583</v>
      </c>
      <c r="F12" s="89">
        <v>3.3690039355370294E-2</v>
      </c>
    </row>
    <row r="13" spans="2:6">
      <c r="B13" s="94">
        <v>6.6000000000000003E-2</v>
      </c>
      <c r="C13" s="47">
        <v>359</v>
      </c>
      <c r="D13" s="47">
        <v>100</v>
      </c>
      <c r="E13" s="47">
        <v>6190</v>
      </c>
      <c r="F13" s="89">
        <v>3.1678770106295322E-2</v>
      </c>
    </row>
    <row r="14" spans="2:6">
      <c r="B14" s="94">
        <v>5.8000000000000003E-2</v>
      </c>
      <c r="C14" s="47">
        <v>173</v>
      </c>
      <c r="D14" s="47">
        <v>100</v>
      </c>
      <c r="E14" s="47">
        <v>5956</v>
      </c>
      <c r="F14" s="89">
        <v>3.0481220477075112E-2</v>
      </c>
    </row>
    <row r="15" spans="2:6">
      <c r="B15" s="94">
        <v>6.5000000000000002E-2</v>
      </c>
      <c r="C15" s="47">
        <v>178</v>
      </c>
      <c r="D15" s="47">
        <v>10000</v>
      </c>
      <c r="E15" s="47">
        <v>5028</v>
      </c>
      <c r="F15" s="89">
        <v>2.5731963827859916E-2</v>
      </c>
    </row>
    <row r="16" spans="2:6">
      <c r="B16" s="95">
        <v>0.08</v>
      </c>
      <c r="C16" s="47">
        <v>361</v>
      </c>
      <c r="D16" s="47">
        <v>10000</v>
      </c>
      <c r="E16" s="47">
        <v>4880</v>
      </c>
      <c r="F16" s="89">
        <v>2.4974539276045427E-2</v>
      </c>
    </row>
    <row r="17" spans="2:6">
      <c r="B17" s="95">
        <v>0.1</v>
      </c>
      <c r="C17" s="47">
        <v>77</v>
      </c>
      <c r="D17" s="47">
        <v>100</v>
      </c>
      <c r="E17" s="47">
        <v>4292</v>
      </c>
      <c r="F17" s="89">
        <v>2.196531200262028E-2</v>
      </c>
    </row>
    <row r="18" spans="2:6">
      <c r="B18" s="166" t="s">
        <v>610</v>
      </c>
      <c r="C18" s="83"/>
      <c r="D18" s="83"/>
      <c r="E18" s="83">
        <v>29135</v>
      </c>
      <c r="F18" s="78">
        <f>1-SUM(F3:F17)</f>
        <v>0.14910516430483278</v>
      </c>
    </row>
    <row r="19" spans="2:6">
      <c r="B19" s="163">
        <v>7.2999999999999995E-2</v>
      </c>
      <c r="C19" s="71">
        <v>180</v>
      </c>
      <c r="D19" s="71">
        <v>100</v>
      </c>
      <c r="E19" s="71">
        <v>4243</v>
      </c>
      <c r="F19" s="72">
        <v>2.1714543063168185E-2</v>
      </c>
    </row>
    <row r="20" spans="2:6">
      <c r="B20" s="163">
        <v>6.3E-2</v>
      </c>
      <c r="C20" s="71">
        <v>89</v>
      </c>
      <c r="D20" s="71">
        <v>100</v>
      </c>
      <c r="E20" s="71">
        <v>3717</v>
      </c>
      <c r="F20" s="72">
        <v>1.9022615264151811E-2</v>
      </c>
    </row>
    <row r="21" spans="2:6">
      <c r="B21" s="163">
        <v>5.8000000000000003E-2</v>
      </c>
      <c r="C21" s="71">
        <v>181</v>
      </c>
      <c r="D21" s="71">
        <v>100</v>
      </c>
      <c r="E21" s="71">
        <v>3691</v>
      </c>
      <c r="F21" s="72">
        <v>1.8889554194238455E-2</v>
      </c>
    </row>
    <row r="22" spans="2:6">
      <c r="B22" s="163">
        <v>6.8000000000000005E-2</v>
      </c>
      <c r="C22" s="71">
        <v>359</v>
      </c>
      <c r="D22" s="71">
        <v>10000</v>
      </c>
      <c r="E22" s="71">
        <v>2885</v>
      </c>
      <c r="F22" s="72">
        <v>1.4764661026924395E-2</v>
      </c>
    </row>
    <row r="23" spans="2:6">
      <c r="B23" s="163">
        <v>6.3E-2</v>
      </c>
      <c r="C23" s="71">
        <v>117</v>
      </c>
      <c r="D23" s="71">
        <v>100</v>
      </c>
      <c r="E23" s="71">
        <v>2217</v>
      </c>
      <c r="F23" s="72">
        <v>1.1346015076842767E-2</v>
      </c>
    </row>
    <row r="24" spans="2:6">
      <c r="B24" s="163">
        <v>7.4999999999999997E-2</v>
      </c>
      <c r="C24" s="71">
        <v>180</v>
      </c>
      <c r="D24" s="71">
        <v>10000</v>
      </c>
      <c r="E24" s="71">
        <v>1813</v>
      </c>
      <c r="F24" s="72">
        <v>9.2784507597275315E-3</v>
      </c>
    </row>
    <row r="25" spans="2:6">
      <c r="B25" s="163">
        <v>7.4999999999999997E-2</v>
      </c>
      <c r="C25" s="71">
        <v>359</v>
      </c>
      <c r="D25" s="71">
        <v>10000</v>
      </c>
      <c r="E25" s="71">
        <v>1544</v>
      </c>
      <c r="F25" s="72">
        <v>7.9017804594701101E-3</v>
      </c>
    </row>
    <row r="26" spans="2:6">
      <c r="B26" s="163">
        <v>5.8000000000000003E-2</v>
      </c>
      <c r="C26" s="71">
        <v>179</v>
      </c>
      <c r="D26" s="71">
        <v>100</v>
      </c>
      <c r="E26" s="71">
        <v>1532</v>
      </c>
      <c r="F26" s="72">
        <v>7.8403676579716381E-3</v>
      </c>
    </row>
    <row r="27" spans="2:6">
      <c r="B27" s="162">
        <v>0.1</v>
      </c>
      <c r="C27" s="71">
        <v>85</v>
      </c>
      <c r="D27" s="71">
        <v>100</v>
      </c>
      <c r="E27" s="71">
        <v>1284</v>
      </c>
      <c r="F27" s="72">
        <v>6.571169760336542E-3</v>
      </c>
    </row>
    <row r="28" spans="2:6">
      <c r="B28" s="162">
        <v>0.08</v>
      </c>
      <c r="C28" s="71">
        <v>720</v>
      </c>
      <c r="D28" s="71">
        <v>10000</v>
      </c>
      <c r="E28" s="71">
        <v>1255</v>
      </c>
      <c r="F28" s="72">
        <v>6.4227554900485673E-3</v>
      </c>
    </row>
    <row r="29" spans="2:6">
      <c r="B29" s="162">
        <v>0.06</v>
      </c>
      <c r="C29" s="71">
        <v>14</v>
      </c>
      <c r="D29" s="71">
        <v>100</v>
      </c>
      <c r="E29" s="71">
        <v>842</v>
      </c>
      <c r="F29" s="72">
        <v>4.3091315718094773E-3</v>
      </c>
    </row>
    <row r="30" spans="2:6">
      <c r="B30" s="163">
        <v>6.5000000000000002E-2</v>
      </c>
      <c r="C30" s="71">
        <v>89</v>
      </c>
      <c r="D30" s="71">
        <v>10000</v>
      </c>
      <c r="E30" s="71">
        <v>742</v>
      </c>
      <c r="F30" s="72">
        <v>3.7973582259888741E-3</v>
      </c>
    </row>
    <row r="31" spans="2:6">
      <c r="B31" s="163">
        <v>5.8000000000000003E-2</v>
      </c>
      <c r="C31" s="71">
        <v>177</v>
      </c>
      <c r="D31" s="71">
        <v>100</v>
      </c>
      <c r="E31" s="71">
        <v>573</v>
      </c>
      <c r="F31" s="72">
        <v>2.9324612715520551E-3</v>
      </c>
    </row>
    <row r="32" spans="2:6">
      <c r="B32" s="163">
        <v>6.5000000000000002E-2</v>
      </c>
      <c r="C32" s="71">
        <v>117</v>
      </c>
      <c r="D32" s="71">
        <v>10000</v>
      </c>
      <c r="E32" s="71">
        <v>497</v>
      </c>
      <c r="F32" s="72">
        <v>2.5435135287283969E-3</v>
      </c>
    </row>
    <row r="33" spans="2:6">
      <c r="B33" s="163">
        <v>6.6000000000000003E-2</v>
      </c>
      <c r="C33" s="71">
        <v>356</v>
      </c>
      <c r="D33" s="71">
        <v>100</v>
      </c>
      <c r="E33" s="71">
        <v>456</v>
      </c>
      <c r="F33" s="72">
        <v>2.3336864569419497E-3</v>
      </c>
    </row>
    <row r="34" spans="2:6">
      <c r="B34" s="163">
        <v>6.8000000000000005E-2</v>
      </c>
      <c r="C34" s="71">
        <v>356</v>
      </c>
      <c r="D34" s="71">
        <v>10000</v>
      </c>
      <c r="E34" s="71">
        <v>430</v>
      </c>
      <c r="F34" s="72">
        <v>2.2006253870285927E-3</v>
      </c>
    </row>
    <row r="35" spans="2:6">
      <c r="B35" s="163">
        <v>7.4999999999999997E-2</v>
      </c>
      <c r="C35" s="71">
        <v>532</v>
      </c>
      <c r="D35" s="71">
        <v>10000</v>
      </c>
      <c r="E35" s="71">
        <v>307</v>
      </c>
      <c r="F35" s="72">
        <v>1.5711441716692511E-3</v>
      </c>
    </row>
    <row r="36" spans="2:6">
      <c r="B36" s="163">
        <v>6.3E-2</v>
      </c>
      <c r="C36" s="71">
        <v>88</v>
      </c>
      <c r="D36" s="71">
        <v>100</v>
      </c>
      <c r="E36" s="71">
        <v>184</v>
      </c>
      <c r="F36" s="72">
        <v>9.4166295630990942E-4</v>
      </c>
    </row>
    <row r="37" spans="2:6">
      <c r="B37" s="162">
        <v>7.0000000000000007E-2</v>
      </c>
      <c r="C37" s="71">
        <v>356</v>
      </c>
      <c r="D37" s="71">
        <v>10000</v>
      </c>
      <c r="E37" s="71">
        <v>145</v>
      </c>
      <c r="F37" s="72">
        <v>7.4207135143987434E-4</v>
      </c>
    </row>
    <row r="38" spans="2:6">
      <c r="B38" s="163">
        <v>5.5E-2</v>
      </c>
      <c r="C38" s="71">
        <v>13</v>
      </c>
      <c r="D38" s="71">
        <v>100</v>
      </c>
      <c r="E38" s="71">
        <v>131</v>
      </c>
      <c r="F38" s="72">
        <v>6.7042308302498984E-4</v>
      </c>
    </row>
    <row r="39" spans="2:6">
      <c r="B39" s="163">
        <v>5.8000000000000003E-2</v>
      </c>
      <c r="C39" s="71">
        <v>174</v>
      </c>
      <c r="D39" s="71">
        <v>100</v>
      </c>
      <c r="E39" s="71">
        <v>118</v>
      </c>
      <c r="F39" s="72">
        <v>6.0389254806831152E-4</v>
      </c>
    </row>
    <row r="40" spans="2:6">
      <c r="B40" s="162">
        <v>7.0000000000000007E-2</v>
      </c>
      <c r="C40" s="71">
        <v>359</v>
      </c>
      <c r="D40" s="71">
        <v>10000</v>
      </c>
      <c r="E40" s="71">
        <v>93</v>
      </c>
      <c r="F40" s="72">
        <v>4.7594921161316078E-4</v>
      </c>
    </row>
    <row r="41" spans="2:6">
      <c r="B41" s="163">
        <v>5.8000000000000003E-2</v>
      </c>
      <c r="C41" s="71">
        <v>182</v>
      </c>
      <c r="D41" s="71">
        <v>100</v>
      </c>
      <c r="E41" s="71">
        <v>93</v>
      </c>
      <c r="F41" s="72">
        <v>4.7594921161316078E-4</v>
      </c>
    </row>
    <row r="42" spans="2:6">
      <c r="B42" s="162">
        <v>0.08</v>
      </c>
      <c r="C42" s="71">
        <v>712</v>
      </c>
      <c r="D42" s="71">
        <v>10000</v>
      </c>
      <c r="E42" s="71">
        <v>89</v>
      </c>
      <c r="F42" s="72">
        <v>4.5547827778033665E-4</v>
      </c>
    </row>
    <row r="43" spans="2:6">
      <c r="B43" s="163">
        <v>6.3E-2</v>
      </c>
      <c r="C43" s="71">
        <v>180</v>
      </c>
      <c r="D43" s="71">
        <v>10000</v>
      </c>
      <c r="E43" s="71">
        <v>39</v>
      </c>
      <c r="F43" s="72">
        <v>1.9959160487003516E-4</v>
      </c>
    </row>
    <row r="44" spans="2:6">
      <c r="B44" s="162">
        <v>0.06</v>
      </c>
      <c r="C44" s="71">
        <v>180</v>
      </c>
      <c r="D44" s="71">
        <v>10000</v>
      </c>
      <c r="E44" s="71">
        <v>33</v>
      </c>
      <c r="F44" s="72">
        <v>1.6888520412079898E-4</v>
      </c>
    </row>
    <row r="45" spans="2:6">
      <c r="B45" s="162">
        <v>7.0000000000000007E-2</v>
      </c>
      <c r="C45" s="71">
        <v>358</v>
      </c>
      <c r="D45" s="71">
        <v>10000</v>
      </c>
      <c r="E45" s="71">
        <v>31</v>
      </c>
      <c r="F45" s="72">
        <v>1.5864973720438691E-4</v>
      </c>
    </row>
    <row r="46" spans="2:6">
      <c r="B46" s="163">
        <v>7.2999999999999995E-2</v>
      </c>
      <c r="C46" s="71">
        <v>358</v>
      </c>
      <c r="D46" s="71">
        <v>10000</v>
      </c>
      <c r="E46" s="71">
        <v>29</v>
      </c>
      <c r="F46" s="72">
        <v>1.4841427028797487E-4</v>
      </c>
    </row>
    <row r="47" spans="2:6">
      <c r="B47" s="163">
        <v>6.8000000000000005E-2</v>
      </c>
      <c r="C47" s="71">
        <v>356</v>
      </c>
      <c r="D47" s="71">
        <v>100</v>
      </c>
      <c r="E47" s="71">
        <v>27</v>
      </c>
      <c r="F47" s="72">
        <v>1.381788033715628E-4</v>
      </c>
    </row>
    <row r="48" spans="2:6">
      <c r="B48" s="163">
        <v>5.5E-2</v>
      </c>
      <c r="C48" s="71">
        <v>5</v>
      </c>
      <c r="D48" s="71">
        <v>100</v>
      </c>
      <c r="E48" s="71">
        <v>23</v>
      </c>
      <c r="F48" s="72">
        <v>1.1770786953873868E-4</v>
      </c>
    </row>
    <row r="49" spans="2:6">
      <c r="B49" s="162">
        <v>7.0000000000000007E-2</v>
      </c>
      <c r="C49" s="71">
        <v>360</v>
      </c>
      <c r="D49" s="71">
        <v>10000</v>
      </c>
      <c r="E49" s="71">
        <v>17</v>
      </c>
      <c r="F49" s="72">
        <v>8.7001468789502499E-5</v>
      </c>
    </row>
    <row r="50" spans="2:6">
      <c r="B50" s="163">
        <v>7.5999999999999998E-2</v>
      </c>
      <c r="C50" s="71">
        <v>508</v>
      </c>
      <c r="D50" s="71">
        <v>10000</v>
      </c>
      <c r="E50" s="71">
        <v>13</v>
      </c>
      <c r="F50" s="72">
        <v>6.653053495667839E-5</v>
      </c>
    </row>
    <row r="51" spans="2:6">
      <c r="B51" s="163">
        <v>7.8E-2</v>
      </c>
      <c r="C51" s="71">
        <v>720</v>
      </c>
      <c r="D51" s="71">
        <v>100</v>
      </c>
      <c r="E51" s="71">
        <v>9</v>
      </c>
      <c r="F51" s="72">
        <v>4.6059601123854267E-5</v>
      </c>
    </row>
    <row r="52" spans="2:6">
      <c r="B52" s="163">
        <v>5.5E-2</v>
      </c>
      <c r="C52" s="71">
        <v>13</v>
      </c>
      <c r="D52" s="71">
        <v>10000</v>
      </c>
      <c r="E52" s="71">
        <v>8</v>
      </c>
      <c r="F52" s="72">
        <v>4.0941867665648239E-5</v>
      </c>
    </row>
    <row r="53" spans="2:6">
      <c r="B53" s="163">
        <v>2.3E-2</v>
      </c>
      <c r="C53" s="71">
        <v>62</v>
      </c>
      <c r="D53" s="71">
        <v>100</v>
      </c>
      <c r="E53" s="71">
        <v>7</v>
      </c>
      <c r="F53" s="72">
        <v>3.5824134207442205E-5</v>
      </c>
    </row>
    <row r="54" spans="2:6">
      <c r="B54" s="163">
        <v>6.8000000000000005E-2</v>
      </c>
      <c r="C54" s="71">
        <v>360</v>
      </c>
      <c r="D54" s="71">
        <v>100</v>
      </c>
      <c r="E54" s="71">
        <v>6</v>
      </c>
      <c r="F54" s="72">
        <v>3.0706400749236178E-5</v>
      </c>
    </row>
    <row r="55" spans="2:6">
      <c r="B55" s="162">
        <v>0.05</v>
      </c>
      <c r="C55" s="71">
        <v>5</v>
      </c>
      <c r="D55" s="71">
        <v>100</v>
      </c>
      <c r="E55" s="71">
        <v>5</v>
      </c>
      <c r="F55" s="72">
        <v>2.5588667291030147E-5</v>
      </c>
    </row>
    <row r="56" spans="2:6">
      <c r="B56" s="162">
        <v>0.05</v>
      </c>
      <c r="C56" s="71">
        <v>5</v>
      </c>
      <c r="D56" s="71">
        <v>10000</v>
      </c>
      <c r="E56" s="71">
        <v>2</v>
      </c>
      <c r="F56" s="72">
        <v>1.023546691641206E-5</v>
      </c>
    </row>
    <row r="57" spans="2:6">
      <c r="B57" s="163">
        <v>6.8000000000000005E-2</v>
      </c>
      <c r="C57" s="71">
        <v>358</v>
      </c>
      <c r="D57" s="71">
        <v>100</v>
      </c>
      <c r="E57" s="71">
        <v>2</v>
      </c>
      <c r="F57" s="72">
        <v>1.023546691641206E-5</v>
      </c>
    </row>
    <row r="58" spans="2:6">
      <c r="B58" s="162">
        <v>7.0000000000000007E-2</v>
      </c>
      <c r="C58" s="71">
        <v>356</v>
      </c>
      <c r="D58" s="71">
        <v>100</v>
      </c>
      <c r="E58" s="71">
        <v>1</v>
      </c>
      <c r="F58" s="72">
        <v>5.1177334582060299E-6</v>
      </c>
    </row>
    <row r="59" spans="2:6">
      <c r="B59" s="163">
        <v>7.2999999999999995E-2</v>
      </c>
      <c r="C59" s="71">
        <v>361</v>
      </c>
      <c r="D59" s="71">
        <v>100</v>
      </c>
      <c r="E59" s="71">
        <v>1</v>
      </c>
      <c r="F59" s="72">
        <v>5.1177334582060299E-6</v>
      </c>
    </row>
    <row r="60" spans="2:6">
      <c r="B60" s="163">
        <v>7.5999999999999998E-2</v>
      </c>
      <c r="C60" s="71">
        <v>358</v>
      </c>
      <c r="D60" s="71">
        <v>10000</v>
      </c>
      <c r="E60" s="71">
        <v>1</v>
      </c>
      <c r="F60" s="72">
        <v>5.1177334582060299E-6</v>
      </c>
    </row>
    <row r="64" spans="2:6">
      <c r="B64" s="85" t="s">
        <v>605</v>
      </c>
      <c r="C64" s="86" t="s">
        <v>606</v>
      </c>
      <c r="D64" s="86" t="s">
        <v>607</v>
      </c>
      <c r="E64" s="86" t="s">
        <v>608</v>
      </c>
      <c r="F64" s="92" t="s">
        <v>609</v>
      </c>
    </row>
    <row r="65" spans="2:6">
      <c r="B65" s="167">
        <v>6.3E-2</v>
      </c>
      <c r="C65" s="164">
        <v>178</v>
      </c>
      <c r="D65" s="164">
        <v>100</v>
      </c>
      <c r="E65" s="164">
        <v>6041</v>
      </c>
      <c r="F65" s="165">
        <v>9.500070766956549E-2</v>
      </c>
    </row>
    <row r="66" spans="2:6">
      <c r="B66" s="94">
        <v>5.8000000000000003E-2</v>
      </c>
      <c r="C66" s="47">
        <v>179</v>
      </c>
      <c r="D66" s="47">
        <v>100</v>
      </c>
      <c r="E66" s="47">
        <v>5393</v>
      </c>
      <c r="F66" s="89">
        <v>8.4810265926496722E-2</v>
      </c>
    </row>
    <row r="67" spans="2:6">
      <c r="B67" s="94">
        <v>6.8000000000000005E-2</v>
      </c>
      <c r="C67" s="47">
        <v>359</v>
      </c>
      <c r="D67" s="47">
        <v>10000</v>
      </c>
      <c r="E67" s="47">
        <v>4841</v>
      </c>
      <c r="F67" s="89">
        <v>7.6129519256475181E-2</v>
      </c>
    </row>
    <row r="68" spans="2:6">
      <c r="B68" s="94">
        <v>7.2999999999999995E-2</v>
      </c>
      <c r="C68" s="47">
        <v>359</v>
      </c>
      <c r="D68" s="47">
        <v>100</v>
      </c>
      <c r="E68" s="47">
        <v>4212</v>
      </c>
      <c r="F68" s="89">
        <v>6.6237871329947004E-2</v>
      </c>
    </row>
    <row r="69" spans="2:6">
      <c r="B69" s="94">
        <v>6.6000000000000003E-2</v>
      </c>
      <c r="C69" s="47">
        <v>359</v>
      </c>
      <c r="D69" s="47">
        <v>100</v>
      </c>
      <c r="E69" s="47">
        <v>4157</v>
      </c>
      <c r="F69" s="89">
        <v>6.5372941861013695E-2</v>
      </c>
    </row>
    <row r="70" spans="2:6">
      <c r="B70" s="94">
        <v>5.8000000000000003E-2</v>
      </c>
      <c r="C70" s="47">
        <v>181</v>
      </c>
      <c r="D70" s="47">
        <v>100</v>
      </c>
      <c r="E70" s="47">
        <v>3239</v>
      </c>
      <c r="F70" s="89">
        <v>5.0936482724999607E-2</v>
      </c>
    </row>
    <row r="71" spans="2:6">
      <c r="B71" s="94">
        <v>5.8000000000000003E-2</v>
      </c>
      <c r="C71" s="47">
        <v>173</v>
      </c>
      <c r="D71" s="47">
        <v>100</v>
      </c>
      <c r="E71" s="47">
        <v>3169</v>
      </c>
      <c r="F71" s="89">
        <v>4.9835663400902674E-2</v>
      </c>
    </row>
    <row r="72" spans="2:6">
      <c r="B72" s="95">
        <v>0.08</v>
      </c>
      <c r="C72" s="47">
        <v>361</v>
      </c>
      <c r="D72" s="47">
        <v>10000</v>
      </c>
      <c r="E72" s="47">
        <v>3065</v>
      </c>
      <c r="F72" s="89">
        <v>4.8200160405101514E-2</v>
      </c>
    </row>
    <row r="73" spans="2:6">
      <c r="B73" s="94">
        <v>6.5000000000000002E-2</v>
      </c>
      <c r="C73" s="47">
        <v>178</v>
      </c>
      <c r="D73" s="47">
        <v>10000</v>
      </c>
      <c r="E73" s="47">
        <v>3027</v>
      </c>
      <c r="F73" s="89">
        <v>4.7602572772020318E-2</v>
      </c>
    </row>
    <row r="74" spans="2:6">
      <c r="B74" s="94">
        <v>7.8E-2</v>
      </c>
      <c r="C74" s="47">
        <v>361</v>
      </c>
      <c r="D74" s="47">
        <v>100</v>
      </c>
      <c r="E74" s="47">
        <v>2835</v>
      </c>
      <c r="F74" s="89">
        <v>4.4583182625925866E-2</v>
      </c>
    </row>
    <row r="75" spans="2:6">
      <c r="B75" s="94">
        <v>5.8000000000000003E-2</v>
      </c>
      <c r="C75" s="47">
        <v>180</v>
      </c>
      <c r="D75" s="47">
        <v>100</v>
      </c>
      <c r="E75" s="47">
        <v>2729</v>
      </c>
      <c r="F75" s="89">
        <v>4.2916227649436221E-2</v>
      </c>
    </row>
    <row r="76" spans="2:6">
      <c r="B76" s="94">
        <v>5.8000000000000003E-2</v>
      </c>
      <c r="C76" s="47">
        <v>177</v>
      </c>
      <c r="D76" s="47">
        <v>100</v>
      </c>
      <c r="E76" s="47">
        <v>2380</v>
      </c>
      <c r="F76" s="89">
        <v>3.7427857019295789E-2</v>
      </c>
    </row>
    <row r="77" spans="2:6">
      <c r="B77" s="94">
        <v>7.4999999999999997E-2</v>
      </c>
      <c r="C77" s="47">
        <v>359</v>
      </c>
      <c r="D77" s="47">
        <v>10000</v>
      </c>
      <c r="E77" s="47">
        <v>2228</v>
      </c>
      <c r="F77" s="89">
        <v>3.5037506486971015E-2</v>
      </c>
    </row>
    <row r="78" spans="2:6">
      <c r="B78" s="94">
        <v>7.2999999999999995E-2</v>
      </c>
      <c r="C78" s="47">
        <v>180</v>
      </c>
      <c r="D78" s="47">
        <v>100</v>
      </c>
      <c r="E78" s="47">
        <v>2046</v>
      </c>
      <c r="F78" s="89">
        <v>3.2175376244318987E-2</v>
      </c>
    </row>
    <row r="79" spans="2:6">
      <c r="B79" s="95">
        <v>0.08</v>
      </c>
      <c r="C79" s="47">
        <v>720</v>
      </c>
      <c r="D79" s="47">
        <v>10000</v>
      </c>
      <c r="E79" s="47">
        <v>1902</v>
      </c>
      <c r="F79" s="89">
        <v>2.9910833634748148E-2</v>
      </c>
    </row>
    <row r="80" spans="2:6">
      <c r="B80" s="166" t="s">
        <v>610</v>
      </c>
      <c r="C80" s="83"/>
      <c r="D80" s="83"/>
      <c r="E80" s="83">
        <f>SUM(E81:E123)</f>
        <v>12325</v>
      </c>
      <c r="F80" s="78">
        <f>1-SUM(F65:F79)</f>
        <v>0.19382283099278186</v>
      </c>
    </row>
    <row r="81" spans="2:6">
      <c r="B81" s="163">
        <v>6.8000000000000005E-2</v>
      </c>
      <c r="C81" s="71">
        <v>356</v>
      </c>
      <c r="D81" s="71">
        <v>10000</v>
      </c>
      <c r="E81" s="71">
        <v>1809</v>
      </c>
      <c r="F81" s="72">
        <v>2.844831653273365E-2</v>
      </c>
    </row>
    <row r="82" spans="2:6">
      <c r="B82" s="163">
        <v>7.4999999999999997E-2</v>
      </c>
      <c r="C82" s="71">
        <v>180</v>
      </c>
      <c r="D82" s="71">
        <v>10000</v>
      </c>
      <c r="E82" s="71">
        <v>1499</v>
      </c>
      <c r="F82" s="72">
        <v>2.3573259526018651E-2</v>
      </c>
    </row>
    <row r="83" spans="2:6">
      <c r="B83" s="163">
        <v>6.3E-2</v>
      </c>
      <c r="C83" s="71">
        <v>89</v>
      </c>
      <c r="D83" s="71">
        <v>100</v>
      </c>
      <c r="E83" s="71">
        <v>1246</v>
      </c>
      <c r="F83" s="72">
        <v>1.9594583968925442E-2</v>
      </c>
    </row>
    <row r="84" spans="2:6">
      <c r="B84" s="163">
        <v>6.6000000000000003E-2</v>
      </c>
      <c r="C84" s="71">
        <v>356</v>
      </c>
      <c r="D84" s="71">
        <v>100</v>
      </c>
      <c r="E84" s="71">
        <v>935</v>
      </c>
      <c r="F84" s="72">
        <v>1.4703800971866203E-2</v>
      </c>
    </row>
    <row r="85" spans="2:6">
      <c r="B85" s="163">
        <v>6.3E-2</v>
      </c>
      <c r="C85" s="71">
        <v>117</v>
      </c>
      <c r="D85" s="71">
        <v>100</v>
      </c>
      <c r="E85" s="71">
        <v>710</v>
      </c>
      <c r="F85" s="72">
        <v>1.116545314441177E-2</v>
      </c>
    </row>
    <row r="86" spans="2:6">
      <c r="B86" s="163">
        <v>6.5000000000000002E-2</v>
      </c>
      <c r="C86" s="71">
        <v>89</v>
      </c>
      <c r="D86" s="71">
        <v>10000</v>
      </c>
      <c r="E86" s="71">
        <v>639</v>
      </c>
      <c r="F86" s="72">
        <v>1.0048907829970592E-2</v>
      </c>
    </row>
    <row r="87" spans="2:6">
      <c r="B87" s="163">
        <v>5.8000000000000003E-2</v>
      </c>
      <c r="C87" s="71">
        <v>182</v>
      </c>
      <c r="D87" s="71">
        <v>100</v>
      </c>
      <c r="E87" s="71">
        <v>624</v>
      </c>
      <c r="F87" s="72">
        <v>9.8130179748069628E-3</v>
      </c>
    </row>
    <row r="88" spans="2:6">
      <c r="B88" s="162">
        <v>7.0000000000000007E-2</v>
      </c>
      <c r="C88" s="71">
        <v>356</v>
      </c>
      <c r="D88" s="71">
        <v>10000</v>
      </c>
      <c r="E88" s="71">
        <v>616</v>
      </c>
      <c r="F88" s="72">
        <v>9.6872100520530285E-3</v>
      </c>
    </row>
    <row r="89" spans="2:6">
      <c r="B89" s="163">
        <v>5.8000000000000003E-2</v>
      </c>
      <c r="C89" s="71">
        <v>174</v>
      </c>
      <c r="D89" s="71">
        <v>100</v>
      </c>
      <c r="E89" s="71">
        <v>529</v>
      </c>
      <c r="F89" s="72">
        <v>8.31904889210398E-3</v>
      </c>
    </row>
    <row r="90" spans="2:6">
      <c r="B90" s="162">
        <v>7.0000000000000007E-2</v>
      </c>
      <c r="C90" s="71">
        <v>359</v>
      </c>
      <c r="D90" s="71">
        <v>10000</v>
      </c>
      <c r="E90" s="71">
        <v>388</v>
      </c>
      <c r="F90" s="72">
        <v>6.1016842535658684E-3</v>
      </c>
    </row>
    <row r="91" spans="2:6">
      <c r="B91" s="162">
        <v>0.08</v>
      </c>
      <c r="C91" s="71">
        <v>712</v>
      </c>
      <c r="D91" s="71">
        <v>10000</v>
      </c>
      <c r="E91" s="71">
        <v>380</v>
      </c>
      <c r="F91" s="72">
        <v>5.9758763308119332E-3</v>
      </c>
    </row>
    <row r="92" spans="2:6">
      <c r="B92" s="163">
        <v>6.5000000000000002E-2</v>
      </c>
      <c r="C92" s="71">
        <v>117</v>
      </c>
      <c r="D92" s="71">
        <v>10000</v>
      </c>
      <c r="E92" s="71">
        <v>360</v>
      </c>
      <c r="F92" s="72">
        <v>5.6613565239270946E-3</v>
      </c>
    </row>
    <row r="93" spans="2:6">
      <c r="B93" s="163">
        <v>7.4999999999999997E-2</v>
      </c>
      <c r="C93" s="71">
        <v>532</v>
      </c>
      <c r="D93" s="71">
        <v>10000</v>
      </c>
      <c r="E93" s="71">
        <v>305</v>
      </c>
      <c r="F93" s="72">
        <v>4.796427054993788E-3</v>
      </c>
    </row>
    <row r="94" spans="2:6">
      <c r="B94" s="162">
        <v>0.1</v>
      </c>
      <c r="C94" s="71">
        <v>87</v>
      </c>
      <c r="D94" s="71">
        <v>100</v>
      </c>
      <c r="E94" s="71">
        <v>231</v>
      </c>
      <c r="F94" s="72">
        <v>3.6327037695198855E-3</v>
      </c>
    </row>
    <row r="95" spans="2:6">
      <c r="B95" s="162">
        <v>0.1</v>
      </c>
      <c r="C95" s="71">
        <v>89</v>
      </c>
      <c r="D95" s="71">
        <v>100</v>
      </c>
      <c r="E95" s="71">
        <v>217</v>
      </c>
      <c r="F95" s="72">
        <v>3.4125399047004986E-3</v>
      </c>
    </row>
    <row r="96" spans="2:6">
      <c r="B96" s="162">
        <v>0.06</v>
      </c>
      <c r="C96" s="71">
        <v>14</v>
      </c>
      <c r="D96" s="71">
        <v>100</v>
      </c>
      <c r="E96" s="71">
        <v>215</v>
      </c>
      <c r="F96" s="72">
        <v>3.3810879240120145E-3</v>
      </c>
    </row>
    <row r="97" spans="2:6">
      <c r="B97" s="162">
        <v>0.06</v>
      </c>
      <c r="C97" s="71">
        <v>180</v>
      </c>
      <c r="D97" s="71">
        <v>10000</v>
      </c>
      <c r="E97" s="71">
        <v>208</v>
      </c>
      <c r="F97" s="72">
        <v>3.2710059916023211E-3</v>
      </c>
    </row>
    <row r="98" spans="2:6">
      <c r="B98" s="163">
        <v>6.3E-2</v>
      </c>
      <c r="C98" s="71">
        <v>180</v>
      </c>
      <c r="D98" s="71">
        <v>10000</v>
      </c>
      <c r="E98" s="71">
        <v>186</v>
      </c>
      <c r="F98" s="72">
        <v>2.9250342040289985E-3</v>
      </c>
    </row>
    <row r="99" spans="2:6">
      <c r="B99" s="162">
        <v>7.0000000000000007E-2</v>
      </c>
      <c r="C99" s="71">
        <v>358</v>
      </c>
      <c r="D99" s="71">
        <v>10000</v>
      </c>
      <c r="E99" s="71">
        <v>164</v>
      </c>
      <c r="F99" s="72">
        <v>2.5790624164556764E-3</v>
      </c>
    </row>
    <row r="100" spans="2:6">
      <c r="B100" s="163">
        <v>6.3E-2</v>
      </c>
      <c r="C100" s="71">
        <v>88</v>
      </c>
      <c r="D100" s="71">
        <v>100</v>
      </c>
      <c r="E100" s="71">
        <v>152</v>
      </c>
      <c r="F100" s="72">
        <v>2.3903505323247731E-3</v>
      </c>
    </row>
    <row r="101" spans="2:6">
      <c r="B101" s="163">
        <v>6.8000000000000005E-2</v>
      </c>
      <c r="C101" s="71">
        <v>356</v>
      </c>
      <c r="D101" s="71">
        <v>100</v>
      </c>
      <c r="E101" s="71">
        <v>127</v>
      </c>
      <c r="F101" s="72">
        <v>1.9972007737187251E-3</v>
      </c>
    </row>
    <row r="102" spans="2:6">
      <c r="B102" s="162">
        <v>0.1</v>
      </c>
      <c r="C102" s="71">
        <v>77</v>
      </c>
      <c r="D102" s="71">
        <v>100</v>
      </c>
      <c r="E102" s="71">
        <v>120</v>
      </c>
      <c r="F102" s="72">
        <v>1.8871188413090315E-3</v>
      </c>
    </row>
    <row r="103" spans="2:6">
      <c r="B103" s="162">
        <v>7.0000000000000007E-2</v>
      </c>
      <c r="C103" s="71">
        <v>360</v>
      </c>
      <c r="D103" s="71">
        <v>10000</v>
      </c>
      <c r="E103" s="71">
        <v>104</v>
      </c>
      <c r="F103" s="72">
        <v>1.6355029958011605E-3</v>
      </c>
    </row>
    <row r="104" spans="2:6">
      <c r="B104" s="162">
        <v>0.1</v>
      </c>
      <c r="C104" s="71">
        <v>86</v>
      </c>
      <c r="D104" s="71">
        <v>100</v>
      </c>
      <c r="E104" s="71">
        <v>97</v>
      </c>
      <c r="F104" s="72">
        <v>1.5254210633914671E-3</v>
      </c>
    </row>
    <row r="105" spans="2:6">
      <c r="B105" s="162">
        <v>0.1</v>
      </c>
      <c r="C105" s="71">
        <v>117</v>
      </c>
      <c r="D105" s="71">
        <v>100</v>
      </c>
      <c r="E105" s="71">
        <v>97</v>
      </c>
      <c r="F105" s="72">
        <v>1.5254210633914671E-3</v>
      </c>
    </row>
    <row r="106" spans="2:6">
      <c r="B106" s="163">
        <v>7.2999999999999995E-2</v>
      </c>
      <c r="C106" s="71">
        <v>358</v>
      </c>
      <c r="D106" s="71">
        <v>10000</v>
      </c>
      <c r="E106" s="71">
        <v>69</v>
      </c>
      <c r="F106" s="72">
        <v>1.0850933337526931E-3</v>
      </c>
    </row>
    <row r="107" spans="2:6">
      <c r="B107" s="162">
        <v>0.1</v>
      </c>
      <c r="C107" s="71">
        <v>88</v>
      </c>
      <c r="D107" s="71">
        <v>100</v>
      </c>
      <c r="E107" s="71">
        <v>67</v>
      </c>
      <c r="F107" s="72">
        <v>1.0536413530642093E-3</v>
      </c>
    </row>
    <row r="108" spans="2:6">
      <c r="B108" s="163">
        <v>5.5E-2</v>
      </c>
      <c r="C108" s="71">
        <v>13</v>
      </c>
      <c r="D108" s="71">
        <v>100</v>
      </c>
      <c r="E108" s="71">
        <v>42</v>
      </c>
      <c r="F108" s="72">
        <v>6.60491594458161E-4</v>
      </c>
    </row>
    <row r="109" spans="2:6">
      <c r="B109" s="162">
        <v>0.1</v>
      </c>
      <c r="C109" s="71">
        <v>91</v>
      </c>
      <c r="D109" s="71">
        <v>100</v>
      </c>
      <c r="E109" s="71">
        <v>34</v>
      </c>
      <c r="F109" s="72">
        <v>5.3468367170422554E-4</v>
      </c>
    </row>
    <row r="110" spans="2:6">
      <c r="B110" s="163">
        <v>7.5999999999999998E-2</v>
      </c>
      <c r="C110" s="71">
        <v>508</v>
      </c>
      <c r="D110" s="71">
        <v>10000</v>
      </c>
      <c r="E110" s="71">
        <v>33</v>
      </c>
      <c r="F110" s="72">
        <v>5.1895768135998364E-4</v>
      </c>
    </row>
    <row r="111" spans="2:6">
      <c r="B111" s="162">
        <v>0.05</v>
      </c>
      <c r="C111" s="71">
        <v>5</v>
      </c>
      <c r="D111" s="71">
        <v>100</v>
      </c>
      <c r="E111" s="71">
        <v>32</v>
      </c>
      <c r="F111" s="72">
        <v>5.0323169101574173E-4</v>
      </c>
    </row>
    <row r="112" spans="2:6">
      <c r="B112" s="163">
        <v>6.8000000000000005E-2</v>
      </c>
      <c r="C112" s="71">
        <v>360</v>
      </c>
      <c r="D112" s="71">
        <v>100</v>
      </c>
      <c r="E112" s="71">
        <v>29</v>
      </c>
      <c r="F112" s="72">
        <v>4.5605371998301591E-4</v>
      </c>
    </row>
    <row r="113" spans="1:6">
      <c r="B113" s="163">
        <v>5.5E-2</v>
      </c>
      <c r="C113" s="71">
        <v>5</v>
      </c>
      <c r="D113" s="71">
        <v>100</v>
      </c>
      <c r="E113" s="71">
        <v>14</v>
      </c>
      <c r="F113" s="72">
        <v>2.20163864819387E-4</v>
      </c>
    </row>
    <row r="114" spans="1:6">
      <c r="B114" s="163">
        <v>7.8E-2</v>
      </c>
      <c r="C114" s="71">
        <v>720</v>
      </c>
      <c r="D114" s="71">
        <v>100</v>
      </c>
      <c r="E114" s="71">
        <v>11</v>
      </c>
      <c r="F114" s="72">
        <v>1.729858937866612E-4</v>
      </c>
    </row>
    <row r="115" spans="1:6">
      <c r="B115" s="163">
        <v>5.5E-2</v>
      </c>
      <c r="C115" s="71">
        <v>13</v>
      </c>
      <c r="D115" s="71">
        <v>10000</v>
      </c>
      <c r="E115" s="71">
        <v>9</v>
      </c>
      <c r="F115" s="72">
        <v>1.4153391309817737E-4</v>
      </c>
    </row>
    <row r="116" spans="1:6">
      <c r="B116" s="162">
        <v>0.1</v>
      </c>
      <c r="C116" s="71">
        <v>85</v>
      </c>
      <c r="D116" s="71">
        <v>100</v>
      </c>
      <c r="E116" s="71">
        <v>6</v>
      </c>
      <c r="F116" s="72">
        <v>9.4355942065451568E-5</v>
      </c>
    </row>
    <row r="117" spans="1:6">
      <c r="B117" s="162">
        <v>0.05</v>
      </c>
      <c r="C117" s="71">
        <v>5</v>
      </c>
      <c r="D117" s="71">
        <v>10000</v>
      </c>
      <c r="E117" s="71">
        <v>6</v>
      </c>
      <c r="F117" s="72">
        <v>9.4355942065451568E-5</v>
      </c>
    </row>
    <row r="118" spans="1:6">
      <c r="B118" s="162">
        <v>7.0000000000000007E-2</v>
      </c>
      <c r="C118" s="71">
        <v>356</v>
      </c>
      <c r="D118" s="71">
        <v>100</v>
      </c>
      <c r="E118" s="71">
        <v>4</v>
      </c>
      <c r="F118" s="72">
        <v>6.2903961376967716E-5</v>
      </c>
    </row>
    <row r="119" spans="1:6">
      <c r="B119" s="163">
        <v>7.2999999999999995E-2</v>
      </c>
      <c r="C119" s="71">
        <v>361</v>
      </c>
      <c r="D119" s="71">
        <v>100</v>
      </c>
      <c r="E119" s="71">
        <v>4</v>
      </c>
      <c r="F119" s="72">
        <v>6.2903961376967716E-5</v>
      </c>
    </row>
    <row r="120" spans="1:6">
      <c r="B120" s="163">
        <v>6.8000000000000005E-2</v>
      </c>
      <c r="C120" s="71">
        <v>358</v>
      </c>
      <c r="D120" s="71">
        <v>100</v>
      </c>
      <c r="E120" s="71">
        <v>3</v>
      </c>
      <c r="F120" s="72">
        <v>4.7177971032725784E-5</v>
      </c>
    </row>
    <row r="121" spans="1:6">
      <c r="B121" s="163">
        <v>6.6000000000000003E-2</v>
      </c>
      <c r="C121" s="71">
        <v>180</v>
      </c>
      <c r="D121" s="71">
        <v>10000</v>
      </c>
      <c r="E121" s="71">
        <v>2</v>
      </c>
      <c r="F121" s="72">
        <v>3.1451980688483858E-5</v>
      </c>
    </row>
    <row r="122" spans="1:6">
      <c r="B122" s="163">
        <v>2.3E-2</v>
      </c>
      <c r="C122" s="71">
        <v>62</v>
      </c>
      <c r="D122" s="71">
        <v>100</v>
      </c>
      <c r="E122" s="71">
        <v>1</v>
      </c>
      <c r="F122" s="72">
        <v>1.5725990344241929E-5</v>
      </c>
    </row>
    <row r="123" spans="1:6">
      <c r="B123" s="163">
        <v>7.5999999999999998E-2</v>
      </c>
      <c r="C123" s="71">
        <v>358</v>
      </c>
      <c r="D123" s="71">
        <v>10000</v>
      </c>
      <c r="E123" s="71">
        <v>1</v>
      </c>
      <c r="F123" s="72">
        <v>1.5725990344241929E-5</v>
      </c>
    </row>
    <row r="124" spans="1:6">
      <c r="A124" s="71" t="s">
        <v>611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1"/>
  <sheetViews>
    <sheetView showGridLines="0" topLeftCell="B43" zoomScaleNormal="100" workbookViewId="0">
      <selection activeCell="X66" sqref="X66"/>
    </sheetView>
  </sheetViews>
  <sheetFormatPr defaultRowHeight="16.5"/>
  <cols>
    <col min="1" max="1" width="0" style="2" hidden="1" customWidth="1"/>
    <col min="2" max="2" width="14.125" style="2" bestFit="1" customWidth="1"/>
    <col min="3" max="3" width="13.125" style="2" bestFit="1" customWidth="1"/>
    <col min="4" max="4" width="13.5" style="2" customWidth="1"/>
    <col min="5" max="5" width="10.125" style="2" customWidth="1"/>
    <col min="6" max="6" width="13.125" style="2" customWidth="1"/>
    <col min="7" max="7" width="10.25" style="2" customWidth="1"/>
    <col min="8" max="8" width="11.875" style="2" customWidth="1"/>
    <col min="9" max="9" width="13.125" style="2" bestFit="1" customWidth="1"/>
    <col min="10" max="10" width="6.375" style="2" bestFit="1" customWidth="1"/>
    <col min="11" max="11" width="14" style="2" customWidth="1"/>
    <col min="12" max="12" width="16.75" style="2" bestFit="1" customWidth="1"/>
    <col min="13" max="13" width="11.125" style="2" bestFit="1" customWidth="1"/>
    <col min="14" max="14" width="8" style="2" bestFit="1" customWidth="1"/>
    <col min="15" max="15" width="11.5" style="2" bestFit="1" customWidth="1"/>
    <col min="16" max="16" width="9" style="2"/>
    <col min="17" max="17" width="12" style="2" customWidth="1"/>
    <col min="18" max="18" width="9" style="2"/>
    <col min="19" max="19" width="11.375" style="2" bestFit="1" customWidth="1"/>
    <col min="20" max="20" width="9" style="2"/>
    <col min="21" max="21" width="11.375" style="2" bestFit="1" customWidth="1"/>
    <col min="22" max="16384" width="9" style="2"/>
  </cols>
  <sheetData>
    <row r="1" spans="2:14" ht="17.25" thickBot="1">
      <c r="B1" s="25" t="s">
        <v>113</v>
      </c>
      <c r="C1" s="26" t="s">
        <v>107</v>
      </c>
      <c r="D1" s="27" t="s">
        <v>111</v>
      </c>
      <c r="E1" s="28" t="s">
        <v>112</v>
      </c>
      <c r="F1" s="26" t="s">
        <v>108</v>
      </c>
      <c r="G1" s="27" t="s">
        <v>111</v>
      </c>
      <c r="H1" s="28" t="s">
        <v>112</v>
      </c>
      <c r="I1" s="26" t="s">
        <v>109</v>
      </c>
      <c r="J1" s="27" t="s">
        <v>111</v>
      </c>
      <c r="K1" s="28" t="s">
        <v>112</v>
      </c>
      <c r="L1" s="26" t="s">
        <v>110</v>
      </c>
      <c r="M1" s="27" t="s">
        <v>111</v>
      </c>
      <c r="N1" s="28" t="s">
        <v>112</v>
      </c>
    </row>
    <row r="2" spans="2:14">
      <c r="B2" s="9" t="s">
        <v>11</v>
      </c>
      <c r="C2" s="33">
        <v>387043</v>
      </c>
      <c r="D2" s="34">
        <f t="shared" ref="D2:D23" si="0">C2/SUM($C$2:$C$23)</f>
        <v>0.80966426723064922</v>
      </c>
      <c r="E2" s="35">
        <f>SUM($D$2:D2)</f>
        <v>0.80966426723064922</v>
      </c>
      <c r="F2" s="33">
        <v>123456</v>
      </c>
      <c r="G2" s="34">
        <f t="shared" ref="G2:G23" si="1">F2/SUM($F$2:$F$23)</f>
        <v>0.53756689323643525</v>
      </c>
      <c r="H2" s="35">
        <f>SUM($G$2:G2)</f>
        <v>0.53756689323643525</v>
      </c>
      <c r="I2" s="33">
        <v>162266</v>
      </c>
      <c r="J2" s="34">
        <f t="shared" ref="J2:J23" si="2">I2/SUM($I$2:$I$23)</f>
        <v>0.95045804924908039</v>
      </c>
      <c r="K2" s="39">
        <f>SUM($J$2:J2)</f>
        <v>0.95045804924908039</v>
      </c>
      <c r="L2" s="36">
        <v>32627</v>
      </c>
      <c r="M2" s="34">
        <f t="shared" ref="M2:M23" si="3">L2/SUM($L$2:$L$23)</f>
        <v>0.5381950744766838</v>
      </c>
      <c r="N2" s="39">
        <f>SUM($M$2:M2)</f>
        <v>0.5381950744766838</v>
      </c>
    </row>
    <row r="3" spans="2:14">
      <c r="B3" s="10" t="s">
        <v>12</v>
      </c>
      <c r="C3" s="36">
        <v>34163</v>
      </c>
      <c r="D3" s="37">
        <f t="shared" si="0"/>
        <v>7.1466375470944227E-2</v>
      </c>
      <c r="E3" s="38">
        <f>SUM($D$2:D3)</f>
        <v>0.88113064270159347</v>
      </c>
      <c r="F3" s="36">
        <v>20611</v>
      </c>
      <c r="G3" s="37">
        <f t="shared" si="1"/>
        <v>8.9746883395672675E-2</v>
      </c>
      <c r="H3" s="38">
        <f>SUM($G$2:G3)</f>
        <v>0.62731377663210797</v>
      </c>
      <c r="I3" s="5">
        <v>4193</v>
      </c>
      <c r="J3" s="6">
        <f t="shared" si="2"/>
        <v>2.4560108713479065E-2</v>
      </c>
      <c r="K3" s="23">
        <f>SUM($J$2:J3)</f>
        <v>0.97501815796255942</v>
      </c>
      <c r="L3" s="36">
        <v>7224</v>
      </c>
      <c r="M3" s="37">
        <f t="shared" si="3"/>
        <v>0.11916269402701944</v>
      </c>
      <c r="N3" s="40">
        <f>SUM($M$2:M3)</f>
        <v>0.6573577685037032</v>
      </c>
    </row>
    <row r="4" spans="2:14">
      <c r="B4" s="10" t="s">
        <v>13</v>
      </c>
      <c r="C4" s="36">
        <v>10540</v>
      </c>
      <c r="D4" s="37">
        <f t="shared" si="0"/>
        <v>2.2048871511979398E-2</v>
      </c>
      <c r="E4" s="38">
        <f>SUM($D$2:D4)</f>
        <v>0.9031795142135729</v>
      </c>
      <c r="F4" s="36">
        <v>7926</v>
      </c>
      <c r="G4" s="37">
        <f t="shared" si="1"/>
        <v>3.4512337964878056E-2</v>
      </c>
      <c r="H4" s="38">
        <f>SUM($G$2:G4)</f>
        <v>0.66182611459698604</v>
      </c>
      <c r="I4" s="5">
        <v>1250</v>
      </c>
      <c r="J4" s="6">
        <f t="shared" si="2"/>
        <v>7.3217590965535019E-3</v>
      </c>
      <c r="K4" s="23">
        <f>SUM($J$2:J4)</f>
        <v>0.98233991705911294</v>
      </c>
      <c r="L4" s="36">
        <v>2791</v>
      </c>
      <c r="M4" s="37">
        <f t="shared" si="3"/>
        <v>4.6038632202299458E-2</v>
      </c>
      <c r="N4" s="40">
        <f>SUM($M$2:M4)</f>
        <v>0.70339640070600262</v>
      </c>
    </row>
    <row r="5" spans="2:14">
      <c r="B5" s="10" t="s">
        <v>14</v>
      </c>
      <c r="C5" s="5">
        <v>5679</v>
      </c>
      <c r="D5" s="6">
        <f t="shared" si="0"/>
        <v>1.1880032382972581E-2</v>
      </c>
      <c r="E5" s="12">
        <f>SUM($D$2:D5)</f>
        <v>0.91505954659654543</v>
      </c>
      <c r="F5" s="36">
        <v>5279</v>
      </c>
      <c r="G5" s="37">
        <f t="shared" si="1"/>
        <v>2.2986453711404398E-2</v>
      </c>
      <c r="H5" s="38">
        <f>SUM($G$2:G5)</f>
        <v>0.68481256830839043</v>
      </c>
      <c r="I5" s="5">
        <v>626</v>
      </c>
      <c r="J5" s="6">
        <f t="shared" si="2"/>
        <v>3.6667369555539934E-3</v>
      </c>
      <c r="K5" s="23">
        <f>SUM($J$2:J5)</f>
        <v>0.98600665401466692</v>
      </c>
      <c r="L5" s="36">
        <v>1971</v>
      </c>
      <c r="M5" s="37">
        <f t="shared" si="3"/>
        <v>3.2512412780627817E-2</v>
      </c>
      <c r="N5" s="40">
        <f>SUM($M$2:M5)</f>
        <v>0.7359088134866304</v>
      </c>
    </row>
    <row r="6" spans="2:14">
      <c r="B6" s="10" t="s">
        <v>15</v>
      </c>
      <c r="C6" s="5">
        <v>4215</v>
      </c>
      <c r="D6" s="6">
        <f t="shared" si="0"/>
        <v>8.8174566814984024E-3</v>
      </c>
      <c r="E6" s="12">
        <f>SUM($D$2:D6)</f>
        <v>0.92387700327804378</v>
      </c>
      <c r="F6" s="36">
        <v>4975</v>
      </c>
      <c r="G6" s="37">
        <f t="shared" si="1"/>
        <v>2.1662740521734586E-2</v>
      </c>
      <c r="H6" s="38">
        <f>SUM($G$2:G6)</f>
        <v>0.70647530883012499</v>
      </c>
      <c r="I6" s="5">
        <v>470</v>
      </c>
      <c r="J6" s="6">
        <f t="shared" si="2"/>
        <v>2.7529814203041164E-3</v>
      </c>
      <c r="K6" s="23">
        <f>SUM($J$2:J6)</f>
        <v>0.98875963543497103</v>
      </c>
      <c r="L6" s="36">
        <v>1999</v>
      </c>
      <c r="M6" s="37">
        <f t="shared" si="3"/>
        <v>3.2974283687709285E-2</v>
      </c>
      <c r="N6" s="40">
        <f>SUM($M$2:M6)</f>
        <v>0.76888309717433967</v>
      </c>
    </row>
    <row r="7" spans="2:14">
      <c r="B7" s="10" t="s">
        <v>16</v>
      </c>
      <c r="C7" s="5">
        <v>3164</v>
      </c>
      <c r="D7" s="6">
        <f t="shared" si="0"/>
        <v>6.6188453001805331E-3</v>
      </c>
      <c r="E7" s="12">
        <f>SUM($D$2:D7)</f>
        <v>0.93049584857822432</v>
      </c>
      <c r="F7" s="36">
        <v>4936</v>
      </c>
      <c r="G7" s="37">
        <f t="shared" si="1"/>
        <v>2.1492922053323E-2</v>
      </c>
      <c r="H7" s="38">
        <f>SUM($G$2:G7)</f>
        <v>0.72796823088344798</v>
      </c>
      <c r="I7" s="5">
        <v>458</v>
      </c>
      <c r="J7" s="6">
        <f t="shared" si="2"/>
        <v>2.6826925329772031E-3</v>
      </c>
      <c r="K7" s="23">
        <f>SUM($J$2:J7)</f>
        <v>0.99144232796794818</v>
      </c>
      <c r="L7" s="36">
        <v>1869</v>
      </c>
      <c r="M7" s="37">
        <f t="shared" si="3"/>
        <v>3.0829883047688172E-2</v>
      </c>
      <c r="N7" s="40">
        <f>SUM($M$2:M7)</f>
        <v>0.79971298022202786</v>
      </c>
    </row>
    <row r="8" spans="2:14">
      <c r="B8" s="10" t="s">
        <v>17</v>
      </c>
      <c r="C8" s="5">
        <v>2588</v>
      </c>
      <c r="D8" s="6">
        <f t="shared" si="0"/>
        <v>5.4138974832070854E-3</v>
      </c>
      <c r="E8" s="12">
        <f>SUM($D$2:D8)</f>
        <v>0.9359097460614314</v>
      </c>
      <c r="F8" s="36">
        <v>4112</v>
      </c>
      <c r="G8" s="37">
        <f t="shared" si="1"/>
        <v>1.7904962618165352E-2</v>
      </c>
      <c r="H8" s="38">
        <f>SUM($G$2:G8)</f>
        <v>0.7458731935016133</v>
      </c>
      <c r="I8" s="5">
        <v>319</v>
      </c>
      <c r="J8" s="6">
        <f t="shared" si="2"/>
        <v>1.8685129214404536E-3</v>
      </c>
      <c r="K8" s="23">
        <f>SUM($J$2:J8)</f>
        <v>0.99331084088938859</v>
      </c>
      <c r="L8" s="36">
        <v>1456</v>
      </c>
      <c r="M8" s="37">
        <f t="shared" si="3"/>
        <v>2.4017287168236479E-2</v>
      </c>
      <c r="N8" s="40">
        <f>SUM($M$2:M8)</f>
        <v>0.82373026739026434</v>
      </c>
    </row>
    <row r="9" spans="2:14">
      <c r="B9" s="10" t="s">
        <v>18</v>
      </c>
      <c r="C9" s="5">
        <v>2096</v>
      </c>
      <c r="D9" s="6">
        <f t="shared" si="0"/>
        <v>4.3846712228755996E-3</v>
      </c>
      <c r="E9" s="12">
        <f>SUM($D$2:D9)</f>
        <v>0.94029441728430696</v>
      </c>
      <c r="F9" s="36">
        <v>3610</v>
      </c>
      <c r="G9" s="37">
        <f t="shared" si="1"/>
        <v>1.5719094127329018E-2</v>
      </c>
      <c r="H9" s="38">
        <f>SUM($G$2:G9)</f>
        <v>0.76159228762894227</v>
      </c>
      <c r="I9" s="5">
        <v>215</v>
      </c>
      <c r="J9" s="6">
        <f t="shared" si="2"/>
        <v>1.2593425646072022E-3</v>
      </c>
      <c r="K9" s="23">
        <f>SUM($J$2:J9)</f>
        <v>0.99457018345399584</v>
      </c>
      <c r="L9" s="36">
        <v>1148</v>
      </c>
      <c r="M9" s="37">
        <f t="shared" si="3"/>
        <v>1.89367071903403E-2</v>
      </c>
      <c r="N9" s="40">
        <f>SUM($M$2:M9)</f>
        <v>0.84266697458060469</v>
      </c>
    </row>
    <row r="10" spans="2:14">
      <c r="B10" s="10" t="s">
        <v>19</v>
      </c>
      <c r="C10" s="5">
        <v>1545</v>
      </c>
      <c r="D10" s="6">
        <f t="shared" si="0"/>
        <v>3.2320214882360695E-3</v>
      </c>
      <c r="E10" s="12">
        <f>SUM($D$2:D10)</f>
        <v>0.94352643877254305</v>
      </c>
      <c r="F10" s="36">
        <v>2643</v>
      </c>
      <c r="G10" s="37">
        <f t="shared" si="1"/>
        <v>1.1508466974662214E-2</v>
      </c>
      <c r="H10" s="38">
        <f>SUM($G$2:G10)</f>
        <v>0.7731007546036045</v>
      </c>
      <c r="I10" s="5">
        <v>156</v>
      </c>
      <c r="J10" s="6">
        <f t="shared" si="2"/>
        <v>9.1375553524987701E-4</v>
      </c>
      <c r="K10" s="23">
        <f>SUM($J$2:J10)</f>
        <v>0.9954839389892457</v>
      </c>
      <c r="L10" s="36">
        <v>862</v>
      </c>
      <c r="M10" s="37">
        <f t="shared" si="3"/>
        <v>1.4219025782293849E-2</v>
      </c>
      <c r="N10" s="40">
        <f>SUM($M$2:M10)</f>
        <v>0.85688600036289853</v>
      </c>
    </row>
    <row r="11" spans="2:14">
      <c r="B11" s="10" t="s">
        <v>20</v>
      </c>
      <c r="C11" s="5">
        <v>1275</v>
      </c>
      <c r="D11" s="6">
        <f t="shared" si="0"/>
        <v>2.6672021990297658E-3</v>
      </c>
      <c r="E11" s="12">
        <f>SUM($D$2:D11)</f>
        <v>0.94619364097157277</v>
      </c>
      <c r="F11" s="36">
        <v>1938</v>
      </c>
      <c r="G11" s="37">
        <f t="shared" si="1"/>
        <v>8.4386715841450518E-3</v>
      </c>
      <c r="H11" s="38">
        <f>SUM($G$2:G11)</f>
        <v>0.78153942618774952</v>
      </c>
      <c r="I11" s="5">
        <v>151</v>
      </c>
      <c r="J11" s="6">
        <f t="shared" si="2"/>
        <v>8.8446849886366296E-4</v>
      </c>
      <c r="K11" s="23">
        <f>SUM($J$2:J11)</f>
        <v>0.9963684074881094</v>
      </c>
      <c r="L11" s="36">
        <v>791</v>
      </c>
      <c r="M11" s="37">
        <f t="shared" si="3"/>
        <v>1.3047853125051549E-2</v>
      </c>
      <c r="N11" s="40">
        <f>SUM($M$2:M11)</f>
        <v>0.86993385348795005</v>
      </c>
    </row>
    <row r="12" spans="2:14">
      <c r="B12" s="10" t="s">
        <v>21</v>
      </c>
      <c r="C12" s="5">
        <v>1226</v>
      </c>
      <c r="D12" s="6">
        <f t="shared" si="0"/>
        <v>2.5646979576552887E-3</v>
      </c>
      <c r="E12" s="12">
        <f>SUM($D$2:D12)</f>
        <v>0.94875833892922801</v>
      </c>
      <c r="F12" s="36">
        <v>1907</v>
      </c>
      <c r="G12" s="37">
        <f t="shared" si="1"/>
        <v>8.3036876733563539E-3</v>
      </c>
      <c r="H12" s="38">
        <f>SUM($G$2:G12)</f>
        <v>0.78984311386110584</v>
      </c>
      <c r="I12" s="5">
        <v>122</v>
      </c>
      <c r="J12" s="6">
        <f t="shared" si="2"/>
        <v>7.146036878236218E-4</v>
      </c>
      <c r="K12" s="23">
        <f>SUM($J$2:J12)</f>
        <v>0.99708301117593301</v>
      </c>
      <c r="L12" s="36">
        <v>814</v>
      </c>
      <c r="M12" s="37">
        <f t="shared" si="3"/>
        <v>1.3427247084439899E-2</v>
      </c>
      <c r="N12" s="40">
        <f>SUM($M$2:M12)</f>
        <v>0.88336110057238992</v>
      </c>
    </row>
    <row r="13" spans="2:14">
      <c r="B13" s="10" t="s">
        <v>22</v>
      </c>
      <c r="C13" s="5">
        <v>1121</v>
      </c>
      <c r="D13" s="6">
        <f t="shared" si="0"/>
        <v>2.3450460118528372E-3</v>
      </c>
      <c r="E13" s="12">
        <f>SUM($D$2:D13)</f>
        <v>0.95110338494108082</v>
      </c>
      <c r="F13" s="36">
        <v>1729</v>
      </c>
      <c r="G13" s="37">
        <f t="shared" si="1"/>
        <v>7.5286187662470553E-3</v>
      </c>
      <c r="H13" s="38">
        <f>SUM($G$2:G13)</f>
        <v>0.79737173262735295</v>
      </c>
      <c r="I13" s="5">
        <v>64</v>
      </c>
      <c r="J13" s="6">
        <f t="shared" si="2"/>
        <v>3.7487406574353928E-4</v>
      </c>
      <c r="K13" s="23">
        <f>SUM($J$2:J13)</f>
        <v>0.99745788524167656</v>
      </c>
      <c r="L13" s="36">
        <v>667</v>
      </c>
      <c r="M13" s="37">
        <f t="shared" si="3"/>
        <v>1.1002424822262177E-2</v>
      </c>
      <c r="N13" s="40">
        <f>SUM($M$2:M13)</f>
        <v>0.89436352539465214</v>
      </c>
    </row>
    <row r="14" spans="2:14">
      <c r="B14" s="10" t="s">
        <v>23</v>
      </c>
      <c r="C14" s="5">
        <v>1046</v>
      </c>
      <c r="D14" s="6">
        <f t="shared" si="0"/>
        <v>2.1881517648510863E-3</v>
      </c>
      <c r="E14" s="12">
        <f>SUM($D$2:D14)</f>
        <v>0.95329153670593192</v>
      </c>
      <c r="F14" s="36">
        <v>1499</v>
      </c>
      <c r="G14" s="37">
        <f t="shared" si="1"/>
        <v>6.5271252345889741E-3</v>
      </c>
      <c r="H14" s="38">
        <f>SUM($G$2:G14)</f>
        <v>0.80389885786194193</v>
      </c>
      <c r="I14" s="5">
        <v>69</v>
      </c>
      <c r="J14" s="6">
        <f t="shared" si="2"/>
        <v>4.0416110212975327E-4</v>
      </c>
      <c r="K14" s="23">
        <f>SUM($J$2:J14)</f>
        <v>0.99786204634380626</v>
      </c>
      <c r="L14" s="5">
        <v>620</v>
      </c>
      <c r="M14" s="6">
        <f t="shared" si="3"/>
        <v>1.0227141513946852E-2</v>
      </c>
      <c r="N14" s="23">
        <f>SUM($M$2:M14)</f>
        <v>0.90459066690859902</v>
      </c>
    </row>
    <row r="15" spans="2:14">
      <c r="B15" s="10" t="s">
        <v>24</v>
      </c>
      <c r="C15" s="5">
        <v>1304</v>
      </c>
      <c r="D15" s="6">
        <f t="shared" si="0"/>
        <v>2.7278679745371096E-3</v>
      </c>
      <c r="E15" s="12">
        <f>SUM($D$2:D15)</f>
        <v>0.95601940468046898</v>
      </c>
      <c r="F15" s="36">
        <v>1624</v>
      </c>
      <c r="G15" s="37">
        <f t="shared" si="1"/>
        <v>7.0714151974466269E-3</v>
      </c>
      <c r="H15" s="38">
        <f>SUM($G$2:G15)</f>
        <v>0.81097027305938851</v>
      </c>
      <c r="I15" s="5">
        <v>76</v>
      </c>
      <c r="J15" s="6">
        <f t="shared" si="2"/>
        <v>4.4516295307045288E-4</v>
      </c>
      <c r="K15" s="23">
        <f>SUM($J$2:J15)</f>
        <v>0.99830720929687666</v>
      </c>
      <c r="L15" s="5">
        <v>563</v>
      </c>
      <c r="M15" s="6">
        <f t="shared" si="3"/>
        <v>9.2869043102452864E-3</v>
      </c>
      <c r="N15" s="23">
        <f>SUM($M$2:M15)</f>
        <v>0.91387757121884428</v>
      </c>
    </row>
    <row r="16" spans="2:14">
      <c r="B16" s="10" t="s">
        <v>25</v>
      </c>
      <c r="C16" s="5">
        <v>2649</v>
      </c>
      <c r="D16" s="6">
        <f t="shared" si="0"/>
        <v>5.5415048041018433E-3</v>
      </c>
      <c r="E16" s="12">
        <f>SUM($D$2:D16)</f>
        <v>0.96156090948457085</v>
      </c>
      <c r="F16" s="36">
        <v>2355</v>
      </c>
      <c r="G16" s="37">
        <f t="shared" si="1"/>
        <v>1.0254422900238182E-2</v>
      </c>
      <c r="H16" s="38">
        <f>SUM($G$2:G16)</f>
        <v>0.82122469595962666</v>
      </c>
      <c r="I16" s="5">
        <v>58</v>
      </c>
      <c r="J16" s="6">
        <f t="shared" si="2"/>
        <v>3.3972962208008247E-4</v>
      </c>
      <c r="K16" s="23">
        <f>SUM($J$2:J16)</f>
        <v>0.99864693891895673</v>
      </c>
      <c r="L16" s="5">
        <v>569</v>
      </c>
      <c r="M16" s="6">
        <f t="shared" si="3"/>
        <v>9.3858766474770299E-3</v>
      </c>
      <c r="N16" s="23">
        <f>SUM($M$2:M16)</f>
        <v>0.92326344786632131</v>
      </c>
    </row>
    <row r="17" spans="2:14">
      <c r="B17" s="10" t="s">
        <v>26</v>
      </c>
      <c r="C17" s="5">
        <v>1566</v>
      </c>
      <c r="D17" s="6">
        <f t="shared" si="0"/>
        <v>3.2759518773965595E-3</v>
      </c>
      <c r="E17" s="12">
        <f>SUM($D$2:D17)</f>
        <v>0.96483686136196745</v>
      </c>
      <c r="F17" s="36">
        <v>2165</v>
      </c>
      <c r="G17" s="37">
        <f t="shared" si="1"/>
        <v>9.4271021566945494E-3</v>
      </c>
      <c r="H17" s="38">
        <f>SUM($G$2:G17)</f>
        <v>0.83065179811632117</v>
      </c>
      <c r="I17" s="5">
        <v>57</v>
      </c>
      <c r="J17" s="6">
        <f t="shared" si="2"/>
        <v>3.3387221480283966E-4</v>
      </c>
      <c r="K17" s="23">
        <f>SUM($J$2:J17)</f>
        <v>0.99898081113375958</v>
      </c>
      <c r="L17" s="5">
        <v>530</v>
      </c>
      <c r="M17" s="6">
        <f t="shared" si="3"/>
        <v>8.7425564554706962E-3</v>
      </c>
      <c r="N17" s="23">
        <f>SUM($M$2:M17)</f>
        <v>0.93200600432179204</v>
      </c>
    </row>
    <row r="18" spans="2:14">
      <c r="B18" s="10" t="s">
        <v>27</v>
      </c>
      <c r="C18" s="5">
        <v>1331</v>
      </c>
      <c r="D18" s="6">
        <f t="shared" si="0"/>
        <v>2.7843499034577398E-3</v>
      </c>
      <c r="E18" s="12">
        <f>SUM($D$2:D18)</f>
        <v>0.96762121126542522</v>
      </c>
      <c r="F18" s="36">
        <v>1759</v>
      </c>
      <c r="G18" s="37">
        <f t="shared" si="1"/>
        <v>7.659248357332892E-3</v>
      </c>
      <c r="H18" s="38">
        <f>SUM($G$2:G18)</f>
        <v>0.83831104647365406</v>
      </c>
      <c r="I18" s="5">
        <v>25</v>
      </c>
      <c r="J18" s="6">
        <f t="shared" si="2"/>
        <v>1.4643518193107003E-4</v>
      </c>
      <c r="K18" s="23">
        <f>SUM($J$2:J18)</f>
        <v>0.99912724631569061</v>
      </c>
      <c r="L18" s="5">
        <v>269</v>
      </c>
      <c r="M18" s="6">
        <f t="shared" si="3"/>
        <v>4.4372597858898435E-3</v>
      </c>
      <c r="N18" s="23">
        <f>SUM($M$2:M18)</f>
        <v>0.93644326410768186</v>
      </c>
    </row>
    <row r="19" spans="2:14">
      <c r="B19" s="10" t="s">
        <v>28</v>
      </c>
      <c r="C19" s="5">
        <v>1021</v>
      </c>
      <c r="D19" s="6">
        <f t="shared" si="0"/>
        <v>2.1358536825171696E-3</v>
      </c>
      <c r="E19" s="12">
        <f>SUM($D$2:D19)</f>
        <v>0.96975706494794234</v>
      </c>
      <c r="F19" s="36">
        <v>1731</v>
      </c>
      <c r="G19" s="37">
        <f t="shared" si="1"/>
        <v>7.5373274056527778E-3</v>
      </c>
      <c r="H19" s="38">
        <f>SUM($G$2:G19)</f>
        <v>0.84584837387930689</v>
      </c>
      <c r="I19" s="5">
        <v>24</v>
      </c>
      <c r="J19" s="6">
        <f t="shared" si="2"/>
        <v>1.4057777465382724E-4</v>
      </c>
      <c r="K19" s="23">
        <f>SUM($J$2:J19)</f>
        <v>0.99926782409034443</v>
      </c>
      <c r="L19" s="5">
        <v>342</v>
      </c>
      <c r="M19" s="6">
        <f t="shared" si="3"/>
        <v>5.6414232222093928E-3</v>
      </c>
      <c r="N19" s="23">
        <f>SUM($M$2:M19)</f>
        <v>0.94208468732989126</v>
      </c>
    </row>
    <row r="20" spans="2:14">
      <c r="B20" s="10" t="s">
        <v>29</v>
      </c>
      <c r="C20" s="5">
        <v>1202</v>
      </c>
      <c r="D20" s="6">
        <f t="shared" si="0"/>
        <v>2.5144917986147284E-3</v>
      </c>
      <c r="E20" s="12">
        <f>SUM($D$2:D20)</f>
        <v>0.97227155674655708</v>
      </c>
      <c r="F20" s="36">
        <v>1968</v>
      </c>
      <c r="G20" s="37">
        <f t="shared" si="1"/>
        <v>8.5693011752308885E-3</v>
      </c>
      <c r="H20" s="38">
        <f>SUM($G$2:G20)</f>
        <v>0.85441767505453781</v>
      </c>
      <c r="I20" s="5">
        <v>26</v>
      </c>
      <c r="J20" s="6">
        <f t="shared" si="2"/>
        <v>1.5229258920831283E-4</v>
      </c>
      <c r="K20" s="23">
        <f>SUM($J$2:J20)</f>
        <v>0.99942011667955277</v>
      </c>
      <c r="L20" s="5">
        <v>327</v>
      </c>
      <c r="M20" s="6">
        <f t="shared" si="3"/>
        <v>5.3939923791300332E-3</v>
      </c>
      <c r="N20" s="23">
        <f>SUM($M$2:M20)</f>
        <v>0.94747867970902133</v>
      </c>
    </row>
    <row r="21" spans="2:14">
      <c r="B21" s="10" t="s">
        <v>30</v>
      </c>
      <c r="C21" s="5">
        <v>1681</v>
      </c>
      <c r="D21" s="6">
        <f t="shared" si="0"/>
        <v>3.5165230561325779E-3</v>
      </c>
      <c r="E21" s="12">
        <f>SUM($D$2:D21)</f>
        <v>0.97578807980268967</v>
      </c>
      <c r="F21" s="36">
        <v>3293</v>
      </c>
      <c r="G21" s="37">
        <f t="shared" si="1"/>
        <v>1.4338774781522009E-2</v>
      </c>
      <c r="H21" s="38">
        <f>SUM($G$2:G21)</f>
        <v>0.86875644983605982</v>
      </c>
      <c r="I21" s="5">
        <v>23</v>
      </c>
      <c r="J21" s="6">
        <f t="shared" si="2"/>
        <v>1.3472036737658443E-4</v>
      </c>
      <c r="K21" s="23">
        <f>SUM($J$2:J21)</f>
        <v>0.99955483704692938</v>
      </c>
      <c r="L21" s="5">
        <v>385</v>
      </c>
      <c r="M21" s="6">
        <f t="shared" si="3"/>
        <v>6.3507249723702228E-3</v>
      </c>
      <c r="N21" s="23">
        <f>SUM($M$2:M21)</f>
        <v>0.95382940468139155</v>
      </c>
    </row>
    <row r="22" spans="2:14">
      <c r="B22" s="10" t="s">
        <v>31</v>
      </c>
      <c r="C22" s="5">
        <v>8396</v>
      </c>
      <c r="D22" s="6">
        <f t="shared" si="0"/>
        <v>1.756378797102268E-2</v>
      </c>
      <c r="E22" s="12">
        <f>SUM($D$2:D22)</f>
        <v>0.99335186777371232</v>
      </c>
      <c r="F22" s="30">
        <v>21721</v>
      </c>
      <c r="G22" s="31">
        <f t="shared" si="1"/>
        <v>9.4580178265848636E-2</v>
      </c>
      <c r="H22" s="32">
        <f>SUM($G$2:G22)</f>
        <v>0.96333662810190845</v>
      </c>
      <c r="I22" s="5">
        <v>69</v>
      </c>
      <c r="J22" s="6">
        <f t="shared" si="2"/>
        <v>4.0416110212975327E-4</v>
      </c>
      <c r="K22" s="23">
        <f>SUM($J$2:J22)</f>
        <v>0.99995899814905909</v>
      </c>
      <c r="L22" s="5">
        <v>2152</v>
      </c>
      <c r="M22" s="6">
        <f t="shared" si="3"/>
        <v>3.5498078287118748E-2</v>
      </c>
      <c r="N22" s="23">
        <f>SUM($M$2:M22)</f>
        <v>0.98932748296851025</v>
      </c>
    </row>
    <row r="23" spans="2:14" ht="17.25" thickBot="1">
      <c r="B23" s="11" t="s">
        <v>32</v>
      </c>
      <c r="C23" s="7">
        <v>3178</v>
      </c>
      <c r="D23" s="8">
        <f t="shared" si="0"/>
        <v>6.6481322262875262E-3</v>
      </c>
      <c r="E23" s="13">
        <f>SUM($D$2:D23)</f>
        <v>0.99999999999999989</v>
      </c>
      <c r="F23" s="7">
        <v>8420</v>
      </c>
      <c r="G23" s="8">
        <f t="shared" si="1"/>
        <v>3.6663371898091504E-2</v>
      </c>
      <c r="H23" s="13">
        <f>SUM($G$2:G23)</f>
        <v>1</v>
      </c>
      <c r="I23" s="7">
        <v>7</v>
      </c>
      <c r="J23" s="8">
        <f t="shared" si="2"/>
        <v>4.1001850940699607E-5</v>
      </c>
      <c r="K23" s="24">
        <f>SUM($J$2:J23)</f>
        <v>0.99999999999999978</v>
      </c>
      <c r="L23" s="7">
        <v>647</v>
      </c>
      <c r="M23" s="8">
        <f t="shared" si="3"/>
        <v>1.0672517031489699E-2</v>
      </c>
      <c r="N23" s="24">
        <f>SUM($M$2:M23)</f>
        <v>1</v>
      </c>
    </row>
    <row r="24" spans="2:14">
      <c r="B24" s="14" t="s">
        <v>142</v>
      </c>
      <c r="C24" s="15">
        <f>SUM(C2:C23)</f>
        <v>478029</v>
      </c>
      <c r="D24" s="16">
        <f>C24/(C24+C25)</f>
        <v>0.22835783891048389</v>
      </c>
      <c r="E24" s="17"/>
      <c r="F24" s="15">
        <f>SUM(F2:F23)</f>
        <v>229657</v>
      </c>
      <c r="G24" s="16">
        <f>F24/(F24+F25)</f>
        <v>0.10970877543133367</v>
      </c>
      <c r="H24" s="17"/>
      <c r="I24" s="15">
        <f>SUM(I2:I23)</f>
        <v>170724</v>
      </c>
      <c r="J24" s="16">
        <f>I24/(I24+I25)</f>
        <v>8.1556063942048396E-2</v>
      </c>
      <c r="K24" s="18"/>
      <c r="L24" s="15">
        <f>SUM(L2:L23)</f>
        <v>60623</v>
      </c>
      <c r="M24" s="16">
        <f>L24/(L24+L25)</f>
        <v>2.8960036458604531E-2</v>
      </c>
      <c r="N24" s="18"/>
    </row>
    <row r="25" spans="2:14" ht="17.25" thickBot="1">
      <c r="B25" s="19" t="s">
        <v>143</v>
      </c>
      <c r="C25" s="20">
        <v>1615304</v>
      </c>
      <c r="D25" s="29">
        <f>1-D24</f>
        <v>0.77164216108951611</v>
      </c>
      <c r="E25" s="21"/>
      <c r="F25" s="20">
        <v>1863676</v>
      </c>
      <c r="G25" s="29">
        <f>1-G24</f>
        <v>0.89029122456866627</v>
      </c>
      <c r="H25" s="22"/>
      <c r="I25" s="20">
        <f>1906136+16473</f>
        <v>1922609</v>
      </c>
      <c r="J25" s="29">
        <f>1-J24</f>
        <v>0.9184439360579516</v>
      </c>
      <c r="K25" s="21"/>
      <c r="L25" s="20">
        <v>2032710</v>
      </c>
      <c r="M25" s="29">
        <f>1-M24</f>
        <v>0.97103996354139543</v>
      </c>
      <c r="N25" s="21"/>
    </row>
    <row r="26" spans="2:14">
      <c r="B26" s="59"/>
      <c r="C26" s="59"/>
      <c r="D26" s="59"/>
      <c r="E26" s="59"/>
      <c r="F26" s="59"/>
      <c r="G26" s="59"/>
      <c r="H26" s="59"/>
      <c r="I26" s="59"/>
      <c r="J26" s="58"/>
      <c r="K26" s="57"/>
      <c r="L26" s="57"/>
      <c r="M26" s="58"/>
      <c r="N26" s="57"/>
    </row>
    <row r="27" spans="2:14">
      <c r="B27" s="57"/>
      <c r="C27" s="57"/>
      <c r="D27" s="58"/>
      <c r="E27" s="57"/>
      <c r="F27" s="57"/>
      <c r="G27" s="58"/>
      <c r="H27" s="58"/>
      <c r="I27" s="57"/>
      <c r="J27" s="58"/>
      <c r="K27" s="57"/>
      <c r="L27" s="57"/>
      <c r="M27" s="58"/>
      <c r="N27" s="57"/>
    </row>
    <row r="28" spans="2:14">
      <c r="B28" s="57"/>
      <c r="C28" s="57"/>
      <c r="D28" s="58"/>
      <c r="E28" s="57"/>
      <c r="F28" s="57"/>
      <c r="G28" s="58"/>
      <c r="H28" s="58"/>
      <c r="I28" s="57"/>
      <c r="J28" s="58"/>
      <c r="K28" s="57"/>
      <c r="L28" s="57"/>
      <c r="M28" s="58"/>
      <c r="N28" s="57"/>
    </row>
    <row r="29" spans="2:14">
      <c r="B29" s="57"/>
      <c r="C29" s="57"/>
      <c r="D29" s="58"/>
      <c r="E29" s="57"/>
      <c r="F29" s="57"/>
      <c r="G29" s="58"/>
      <c r="H29" s="58"/>
      <c r="I29" s="57"/>
      <c r="J29" s="58"/>
      <c r="K29" s="57"/>
      <c r="L29" s="57"/>
      <c r="M29" s="58"/>
      <c r="N29" s="57"/>
    </row>
    <row r="30" spans="2:14">
      <c r="B30" s="57"/>
      <c r="C30" s="57"/>
      <c r="D30" s="58"/>
      <c r="E30" s="57"/>
      <c r="F30" s="57"/>
      <c r="G30" s="58"/>
      <c r="H30" s="58"/>
      <c r="I30" s="57"/>
      <c r="J30" s="58"/>
      <c r="K30" s="57"/>
      <c r="L30" s="57"/>
      <c r="M30" s="58"/>
      <c r="N30" s="57"/>
    </row>
    <row r="31" spans="2:14">
      <c r="B31" s="57"/>
      <c r="C31" s="57"/>
      <c r="D31" s="58"/>
      <c r="E31" s="57"/>
      <c r="F31" s="57"/>
      <c r="G31" s="58"/>
      <c r="H31" s="58"/>
      <c r="I31" s="57"/>
      <c r="J31" s="58"/>
      <c r="K31" s="57"/>
      <c r="L31" s="57"/>
      <c r="M31" s="58"/>
      <c r="N31" s="57"/>
    </row>
    <row r="32" spans="2:14">
      <c r="B32" s="57"/>
      <c r="C32" s="57"/>
      <c r="D32" s="58"/>
      <c r="E32" s="57"/>
      <c r="F32" s="57"/>
      <c r="G32" s="58"/>
      <c r="H32" s="58"/>
      <c r="I32" s="57"/>
      <c r="J32" s="58"/>
      <c r="K32" s="57"/>
      <c r="L32" s="57"/>
      <c r="M32" s="58"/>
      <c r="N32" s="57"/>
    </row>
    <row r="33" spans="2:14">
      <c r="B33" s="57"/>
      <c r="C33" s="57"/>
      <c r="D33" s="58"/>
      <c r="E33" s="57"/>
      <c r="F33" s="57"/>
      <c r="G33" s="58"/>
      <c r="H33" s="58"/>
      <c r="I33" s="57"/>
      <c r="J33" s="58"/>
      <c r="K33" s="57"/>
      <c r="L33" s="57"/>
      <c r="M33" s="58"/>
      <c r="N33" s="57"/>
    </row>
    <row r="34" spans="2:14">
      <c r="B34" s="57"/>
      <c r="C34" s="57"/>
      <c r="D34" s="58"/>
      <c r="E34" s="57"/>
      <c r="F34" s="57"/>
      <c r="G34" s="58"/>
      <c r="H34" s="58"/>
      <c r="I34" s="57"/>
      <c r="J34" s="58"/>
      <c r="K34" s="57"/>
      <c r="L34" s="57"/>
      <c r="M34" s="58"/>
      <c r="N34" s="57"/>
    </row>
    <row r="35" spans="2:14">
      <c r="B35" s="57"/>
      <c r="C35" s="57"/>
      <c r="D35" s="58"/>
      <c r="E35" s="57"/>
      <c r="F35" s="57"/>
      <c r="G35" s="58"/>
      <c r="H35" s="58"/>
      <c r="I35" s="57"/>
      <c r="J35" s="58"/>
      <c r="K35" s="57"/>
      <c r="L35" s="57"/>
      <c r="M35" s="58"/>
      <c r="N35" s="57"/>
    </row>
    <row r="36" spans="2:14">
      <c r="B36" s="57"/>
      <c r="C36" s="57"/>
      <c r="D36" s="58"/>
      <c r="E36" s="57"/>
      <c r="F36" s="57"/>
      <c r="G36" s="58"/>
      <c r="H36" s="58"/>
      <c r="I36" s="57"/>
      <c r="J36" s="58"/>
      <c r="K36" s="57"/>
      <c r="L36" s="57"/>
      <c r="M36" s="58"/>
      <c r="N36" s="57"/>
    </row>
    <row r="37" spans="2:14">
      <c r="B37" s="57"/>
      <c r="C37" s="57"/>
      <c r="D37" s="58"/>
      <c r="E37" s="57"/>
      <c r="F37" s="57"/>
      <c r="G37" s="58"/>
      <c r="H37" s="58"/>
      <c r="I37" s="57"/>
      <c r="J37" s="58"/>
      <c r="K37" s="57"/>
      <c r="L37" s="57"/>
      <c r="M37" s="58"/>
      <c r="N37" s="57"/>
    </row>
    <row r="38" spans="2:14">
      <c r="B38" s="57"/>
      <c r="C38" s="57"/>
      <c r="D38" s="58"/>
      <c r="E38" s="57"/>
      <c r="F38" s="57"/>
      <c r="G38" s="58"/>
      <c r="H38" s="58"/>
      <c r="I38" s="57"/>
      <c r="J38" s="58"/>
      <c r="K38" s="57"/>
      <c r="L38" s="57"/>
      <c r="M38" s="58"/>
      <c r="N38" s="57"/>
    </row>
    <row r="39" spans="2:14">
      <c r="B39" s="57"/>
      <c r="C39" s="57"/>
      <c r="D39" s="58"/>
      <c r="E39" s="57"/>
      <c r="F39" s="57"/>
      <c r="G39" s="58"/>
      <c r="H39" s="58"/>
      <c r="I39" s="57"/>
      <c r="J39" s="58"/>
      <c r="K39" s="57"/>
      <c r="L39" s="57"/>
      <c r="M39" s="58"/>
      <c r="N39" s="57"/>
    </row>
    <row r="40" spans="2:14">
      <c r="B40" s="57"/>
      <c r="C40" s="57"/>
      <c r="D40" s="58"/>
      <c r="E40" s="57"/>
      <c r="F40" s="57"/>
      <c r="G40" s="58"/>
      <c r="H40" s="58"/>
      <c r="I40" s="57"/>
      <c r="J40" s="58"/>
      <c r="K40" s="57"/>
      <c r="L40" s="57"/>
      <c r="M40" s="58"/>
      <c r="N40" s="57"/>
    </row>
    <row r="41" spans="2:14">
      <c r="B41" s="57"/>
      <c r="C41" s="57"/>
      <c r="D41" s="58"/>
      <c r="E41" s="57"/>
      <c r="F41" s="57"/>
      <c r="G41" s="58"/>
      <c r="H41" s="58"/>
      <c r="I41" s="57"/>
      <c r="J41" s="58"/>
      <c r="K41" s="57"/>
      <c r="L41" s="57"/>
      <c r="M41" s="58"/>
      <c r="N41" s="57"/>
    </row>
    <row r="42" spans="2:14">
      <c r="B42" s="57"/>
      <c r="C42" s="57"/>
      <c r="D42" s="58"/>
      <c r="E42" s="57"/>
      <c r="F42" s="57"/>
      <c r="G42" s="58"/>
      <c r="H42" s="58"/>
      <c r="I42" s="57"/>
      <c r="J42" s="58"/>
      <c r="K42" s="57"/>
      <c r="L42" s="57"/>
      <c r="M42" s="58"/>
      <c r="N42" s="57"/>
    </row>
    <row r="43" spans="2:14">
      <c r="B43" s="57"/>
      <c r="C43" s="57"/>
      <c r="D43" s="58"/>
      <c r="E43" s="57"/>
      <c r="F43" s="57"/>
      <c r="G43" s="58"/>
      <c r="H43" s="58"/>
      <c r="I43" s="57"/>
      <c r="J43" s="58"/>
      <c r="K43" s="57"/>
      <c r="L43" s="57"/>
      <c r="M43" s="58"/>
      <c r="N43" s="57"/>
    </row>
    <row r="44" spans="2:14">
      <c r="B44" s="57"/>
      <c r="C44" s="57"/>
      <c r="D44" s="58"/>
      <c r="E44" s="57"/>
      <c r="F44" s="57"/>
      <c r="G44" s="58"/>
      <c r="H44" s="58"/>
      <c r="I44" s="57"/>
      <c r="J44" s="58"/>
      <c r="K44" s="57"/>
      <c r="L44" s="57"/>
      <c r="M44" s="58"/>
      <c r="N44" s="57"/>
    </row>
    <row r="45" spans="2:14">
      <c r="B45" s="57"/>
      <c r="C45" s="57"/>
      <c r="D45" s="58"/>
      <c r="E45" s="57"/>
      <c r="F45" s="57"/>
      <c r="G45" s="58"/>
      <c r="H45" s="58"/>
      <c r="I45" s="57"/>
      <c r="J45" s="58"/>
      <c r="K45" s="57"/>
      <c r="L45" s="57"/>
      <c r="M45" s="58"/>
      <c r="N45" s="57"/>
    </row>
    <row r="46" spans="2:14">
      <c r="B46" s="57"/>
      <c r="C46" s="57"/>
      <c r="D46" s="58"/>
      <c r="E46" s="57"/>
      <c r="F46" s="57"/>
      <c r="G46" s="58"/>
      <c r="H46" s="58"/>
      <c r="I46" s="57"/>
      <c r="J46" s="58"/>
      <c r="K46" s="57"/>
      <c r="L46" s="57"/>
      <c r="M46" s="58"/>
      <c r="N46" s="57"/>
    </row>
    <row r="49" spans="2:32">
      <c r="B49" s="2" t="s">
        <v>224</v>
      </c>
      <c r="K49" s="2" t="s">
        <v>600</v>
      </c>
      <c r="L49" s="2" t="s">
        <v>601</v>
      </c>
      <c r="M49" s="2" t="s">
        <v>602</v>
      </c>
    </row>
    <row r="50" spans="2:32">
      <c r="B50" s="79" t="s">
        <v>225</v>
      </c>
      <c r="C50" s="80" t="s">
        <v>598</v>
      </c>
      <c r="D50" s="80" t="s">
        <v>599</v>
      </c>
      <c r="E50" s="80" t="s">
        <v>226</v>
      </c>
      <c r="F50" s="80" t="s">
        <v>227</v>
      </c>
      <c r="G50" s="80" t="s">
        <v>228</v>
      </c>
      <c r="H50" s="81" t="s">
        <v>229</v>
      </c>
      <c r="K50" s="158" t="s">
        <v>225</v>
      </c>
      <c r="L50" s="156">
        <v>2308368</v>
      </c>
      <c r="M50" s="171">
        <v>4.6454862399798943E-2</v>
      </c>
      <c r="O50" s="157">
        <v>0</v>
      </c>
    </row>
    <row r="51" spans="2:32">
      <c r="B51" s="74">
        <v>2308368</v>
      </c>
      <c r="C51" s="41">
        <v>1368478</v>
      </c>
      <c r="D51" s="41">
        <v>979795</v>
      </c>
      <c r="E51" s="47">
        <v>493351</v>
      </c>
      <c r="F51" s="47">
        <v>242086</v>
      </c>
      <c r="G51" s="47">
        <v>195374</v>
      </c>
      <c r="H51" s="75">
        <v>63585</v>
      </c>
      <c r="K51" s="159" t="s">
        <v>598</v>
      </c>
      <c r="L51" s="153">
        <v>1368748</v>
      </c>
      <c r="M51" s="172">
        <v>0.14273920400248988</v>
      </c>
      <c r="N51" s="3"/>
    </row>
    <row r="52" spans="2:32">
      <c r="B52" s="76"/>
      <c r="C52" s="152"/>
      <c r="D52" s="152"/>
      <c r="E52" s="77">
        <f>E51/C51</f>
        <v>0.36051072797662803</v>
      </c>
      <c r="F52" s="77">
        <f t="shared" ref="F52:H52" si="4">F51/D51</f>
        <v>0.24707821534096419</v>
      </c>
      <c r="G52" s="77">
        <f t="shared" si="4"/>
        <v>0.39601419678889876</v>
      </c>
      <c r="H52" s="78">
        <f t="shared" si="4"/>
        <v>0.26265459382203021</v>
      </c>
      <c r="K52" s="159" t="s">
        <v>599</v>
      </c>
      <c r="L52" s="153">
        <v>979795</v>
      </c>
      <c r="M52" s="172">
        <v>0.17686674245368761</v>
      </c>
      <c r="N52" s="3">
        <f>L52/$L$51</f>
        <v>0.71583300943636086</v>
      </c>
    </row>
    <row r="53" spans="2:32">
      <c r="C53" s="47"/>
      <c r="D53" s="53"/>
      <c r="E53" s="53"/>
      <c r="F53" s="53"/>
      <c r="H53" s="41"/>
      <c r="K53" s="159" t="s">
        <v>226</v>
      </c>
      <c r="L53" s="153">
        <v>493351</v>
      </c>
      <c r="M53" s="172">
        <v>0.36043961342774566</v>
      </c>
      <c r="N53" s="3">
        <f t="shared" ref="N53:N56" si="5">L53/$L$51</f>
        <v>0.36043961342774566</v>
      </c>
    </row>
    <row r="54" spans="2:32">
      <c r="B54" s="2" t="s">
        <v>230</v>
      </c>
      <c r="C54" s="47"/>
      <c r="D54" s="53"/>
      <c r="E54" s="53"/>
      <c r="F54" s="53"/>
      <c r="H54" s="41"/>
      <c r="K54" s="159" t="s">
        <v>227</v>
      </c>
      <c r="L54" s="153">
        <v>242086</v>
      </c>
      <c r="M54" s="172">
        <v>0.71583300943636086</v>
      </c>
      <c r="N54" s="3">
        <f t="shared" si="5"/>
        <v>0.17686674245368761</v>
      </c>
    </row>
    <row r="55" spans="2:32">
      <c r="K55" s="159" t="s">
        <v>228</v>
      </c>
      <c r="L55" s="153">
        <v>195374</v>
      </c>
      <c r="M55" s="155"/>
      <c r="N55" s="3">
        <f t="shared" si="5"/>
        <v>0.14273920400248988</v>
      </c>
      <c r="AF55" s="4"/>
    </row>
    <row r="56" spans="2:32">
      <c r="B56" s="43" t="s">
        <v>188</v>
      </c>
      <c r="K56" s="160" t="s">
        <v>229</v>
      </c>
      <c r="L56" s="154">
        <v>63585</v>
      </c>
      <c r="M56" s="161"/>
      <c r="N56" s="3">
        <f t="shared" si="5"/>
        <v>4.6454862399798943E-2</v>
      </c>
    </row>
    <row r="57" spans="2:32">
      <c r="B57" s="2" t="s">
        <v>187</v>
      </c>
      <c r="G57" s="42"/>
    </row>
    <row r="58" spans="2:32">
      <c r="C58" s="85" t="s">
        <v>144</v>
      </c>
      <c r="D58" s="86" t="s">
        <v>186</v>
      </c>
      <c r="E58" s="86" t="s">
        <v>145</v>
      </c>
      <c r="F58" s="87" t="s">
        <v>146</v>
      </c>
    </row>
    <row r="59" spans="2:32">
      <c r="C59" s="74">
        <v>0</v>
      </c>
      <c r="D59" s="47">
        <v>1</v>
      </c>
      <c r="E59" s="47">
        <v>22809</v>
      </c>
      <c r="F59" s="82">
        <f>E59/(E59+E60)</f>
        <v>0.52447745406884505</v>
      </c>
    </row>
    <row r="60" spans="2:32">
      <c r="C60" s="76">
        <v>1</v>
      </c>
      <c r="D60" s="83">
        <v>1</v>
      </c>
      <c r="E60" s="83">
        <v>20680</v>
      </c>
      <c r="F60" s="84">
        <f>1-F59</f>
        <v>0.47552254593115495</v>
      </c>
    </row>
    <row r="61" spans="2:32">
      <c r="G61" s="42"/>
    </row>
    <row r="62" spans="2:32">
      <c r="C62" s="85" t="s">
        <v>144</v>
      </c>
      <c r="D62" s="86" t="s">
        <v>149</v>
      </c>
      <c r="E62" s="86" t="s">
        <v>145</v>
      </c>
      <c r="F62" s="87" t="s">
        <v>146</v>
      </c>
      <c r="G62" s="42"/>
    </row>
    <row r="63" spans="2:32">
      <c r="C63" s="74">
        <v>0</v>
      </c>
      <c r="D63" s="47">
        <v>1</v>
      </c>
      <c r="E63" s="47">
        <v>620153</v>
      </c>
      <c r="F63" s="82">
        <f>E63/(E63+E64)</f>
        <v>0.88360518861741355</v>
      </c>
      <c r="G63" s="42"/>
    </row>
    <row r="64" spans="2:32">
      <c r="C64" s="76">
        <v>1</v>
      </c>
      <c r="D64" s="83">
        <v>1</v>
      </c>
      <c r="E64" s="83">
        <v>81691</v>
      </c>
      <c r="F64" s="84">
        <f>1-F63</f>
        <v>0.11639481138258645</v>
      </c>
      <c r="G64" s="42"/>
    </row>
    <row r="65" spans="2:7">
      <c r="C65" s="47"/>
      <c r="D65" s="47"/>
      <c r="E65" s="47"/>
      <c r="F65" s="60"/>
      <c r="G65" s="42"/>
    </row>
    <row r="66" spans="2:7">
      <c r="C66" s="85" t="s">
        <v>207</v>
      </c>
      <c r="D66" s="86" t="s">
        <v>208</v>
      </c>
      <c r="E66" s="86" t="s">
        <v>209</v>
      </c>
      <c r="F66" s="88" t="s">
        <v>210</v>
      </c>
    </row>
    <row r="67" spans="2:7">
      <c r="C67" s="74">
        <v>0</v>
      </c>
      <c r="D67" s="47">
        <v>1</v>
      </c>
      <c r="E67" s="47">
        <v>8834</v>
      </c>
      <c r="F67" s="82">
        <f>E67/(E67+E68)</f>
        <v>0.52142604178963525</v>
      </c>
    </row>
    <row r="68" spans="2:7">
      <c r="C68" s="76">
        <v>1</v>
      </c>
      <c r="D68" s="83">
        <v>1</v>
      </c>
      <c r="E68" s="83">
        <v>8108</v>
      </c>
      <c r="F68" s="84">
        <f>1-F67</f>
        <v>0.47857395821036475</v>
      </c>
    </row>
    <row r="70" spans="2:7">
      <c r="B70" s="2" t="s">
        <v>216</v>
      </c>
    </row>
    <row r="76" spans="2:7">
      <c r="B76" s="43" t="s">
        <v>189</v>
      </c>
    </row>
    <row r="77" spans="2:7">
      <c r="B77" s="2" t="s">
        <v>187</v>
      </c>
      <c r="G77" s="42"/>
    </row>
    <row r="78" spans="2:7">
      <c r="C78" s="79" t="s">
        <v>147</v>
      </c>
      <c r="D78" s="80" t="s">
        <v>186</v>
      </c>
      <c r="E78" s="80" t="s">
        <v>145</v>
      </c>
      <c r="F78" s="81" t="s">
        <v>148</v>
      </c>
      <c r="G78" s="42"/>
    </row>
    <row r="79" spans="2:7">
      <c r="C79" s="74">
        <v>0</v>
      </c>
      <c r="D79" s="47">
        <v>1</v>
      </c>
      <c r="E79" s="47">
        <v>10774</v>
      </c>
      <c r="F79" s="82">
        <f>E79/(E79+E80)</f>
        <v>0.52098646034816243</v>
      </c>
    </row>
    <row r="80" spans="2:7">
      <c r="C80" s="76">
        <v>1</v>
      </c>
      <c r="D80" s="83">
        <v>1</v>
      </c>
      <c r="E80" s="83">
        <v>9906</v>
      </c>
      <c r="F80" s="84">
        <f>1-F79</f>
        <v>0.47901353965183757</v>
      </c>
    </row>
    <row r="81" spans="1:7">
      <c r="C81" s="47"/>
      <c r="D81" s="47"/>
      <c r="E81" s="47"/>
      <c r="F81" s="60"/>
    </row>
    <row r="82" spans="1:7">
      <c r="G82" s="42"/>
    </row>
    <row r="83" spans="1:7">
      <c r="C83" s="79" t="s">
        <v>147</v>
      </c>
      <c r="D83" s="80" t="s">
        <v>149</v>
      </c>
      <c r="E83" s="80" t="s">
        <v>145</v>
      </c>
      <c r="F83" s="81" t="s">
        <v>148</v>
      </c>
      <c r="G83" s="42"/>
    </row>
    <row r="84" spans="1:7">
      <c r="C84" s="74">
        <v>0</v>
      </c>
      <c r="D84" s="47">
        <v>1</v>
      </c>
      <c r="E84" s="47">
        <v>44466</v>
      </c>
      <c r="F84" s="82">
        <f>E84/(E84+E85)</f>
        <v>0.54431944767477447</v>
      </c>
      <c r="G84" s="42"/>
    </row>
    <row r="85" spans="1:7">
      <c r="C85" s="76">
        <v>1</v>
      </c>
      <c r="D85" s="83">
        <v>1</v>
      </c>
      <c r="E85" s="83">
        <v>37225</v>
      </c>
      <c r="F85" s="84">
        <f>E85/(E84+E85)</f>
        <v>0.45568055232522553</v>
      </c>
      <c r="G85" s="42"/>
    </row>
    <row r="86" spans="1:7">
      <c r="C86" s="47"/>
      <c r="D86" s="47"/>
      <c r="E86" s="47"/>
      <c r="F86" s="60"/>
      <c r="G86" s="42"/>
    </row>
    <row r="87" spans="1:7">
      <c r="C87" s="79" t="s">
        <v>147</v>
      </c>
      <c r="D87" s="86" t="s">
        <v>208</v>
      </c>
      <c r="E87" s="86" t="s">
        <v>209</v>
      </c>
      <c r="F87" s="88" t="s">
        <v>211</v>
      </c>
      <c r="G87" s="42"/>
    </row>
    <row r="88" spans="1:7">
      <c r="C88" s="74">
        <v>0</v>
      </c>
      <c r="D88" s="47">
        <v>1</v>
      </c>
      <c r="E88" s="47">
        <v>4086</v>
      </c>
      <c r="F88" s="82">
        <f>E88/(E88+E89)</f>
        <v>0.50394671928959056</v>
      </c>
      <c r="G88" s="42"/>
    </row>
    <row r="89" spans="1:7">
      <c r="C89" s="76">
        <v>1</v>
      </c>
      <c r="D89" s="83">
        <v>1</v>
      </c>
      <c r="E89" s="83">
        <v>4022</v>
      </c>
      <c r="F89" s="84">
        <f>1-F88</f>
        <v>0.49605328071040944</v>
      </c>
    </row>
    <row r="90" spans="1:7">
      <c r="C90" s="47"/>
      <c r="D90" s="47"/>
      <c r="E90" s="47"/>
      <c r="F90" s="60"/>
    </row>
    <row r="91" spans="1:7">
      <c r="B91" s="2" t="s">
        <v>185</v>
      </c>
      <c r="C91" s="41"/>
      <c r="D91" s="41"/>
      <c r="E91" s="41"/>
      <c r="F91" s="49"/>
    </row>
    <row r="93" spans="1:7">
      <c r="B93" s="2" t="s">
        <v>190</v>
      </c>
    </row>
    <row r="94" spans="1:7">
      <c r="C94" s="2" t="s">
        <v>234</v>
      </c>
    </row>
    <row r="95" spans="1:7" customFormat="1">
      <c r="A95" s="79" t="s">
        <v>147</v>
      </c>
      <c r="B95" s="2"/>
      <c r="C95" s="79" t="s">
        <v>160</v>
      </c>
      <c r="D95" s="80" t="s">
        <v>231</v>
      </c>
      <c r="E95" s="80" t="s">
        <v>232</v>
      </c>
      <c r="F95" s="81" t="s">
        <v>233</v>
      </c>
    </row>
    <row r="96" spans="1:7" customFormat="1">
      <c r="A96" s="74">
        <v>0</v>
      </c>
      <c r="B96" s="2"/>
      <c r="C96" s="74" t="s">
        <v>154</v>
      </c>
      <c r="D96" s="47">
        <v>137525</v>
      </c>
      <c r="E96" s="47">
        <v>109016</v>
      </c>
      <c r="F96" s="98">
        <f>E96/(D96+E96)</f>
        <v>0.44218203057503619</v>
      </c>
    </row>
    <row r="97" spans="1:6" customFormat="1">
      <c r="A97" s="74">
        <v>0</v>
      </c>
      <c r="B97" s="2"/>
      <c r="C97" s="74" t="s">
        <v>155</v>
      </c>
      <c r="D97" s="47">
        <v>79250</v>
      </c>
      <c r="E97" s="47">
        <v>82217</v>
      </c>
      <c r="F97" s="98">
        <f t="shared" ref="F97:F101" si="6">E97/(D97+E97)</f>
        <v>0.50918763586367488</v>
      </c>
    </row>
    <row r="98" spans="1:6" customFormat="1">
      <c r="A98" s="74">
        <v>0</v>
      </c>
      <c r="B98" s="2"/>
      <c r="C98" s="74" t="s">
        <v>156</v>
      </c>
      <c r="D98" s="47">
        <v>23791</v>
      </c>
      <c r="E98" s="47">
        <v>26202</v>
      </c>
      <c r="F98" s="98">
        <f t="shared" si="6"/>
        <v>0.52411337587262219</v>
      </c>
    </row>
    <row r="99" spans="1:6" customFormat="1">
      <c r="A99" s="74">
        <v>0</v>
      </c>
      <c r="B99" s="2"/>
      <c r="C99" s="74" t="s">
        <v>157</v>
      </c>
      <c r="D99" s="47">
        <v>6014</v>
      </c>
      <c r="E99" s="47">
        <v>8766</v>
      </c>
      <c r="F99" s="98">
        <f t="shared" si="6"/>
        <v>0.59309878213802436</v>
      </c>
    </row>
    <row r="100" spans="1:6" customFormat="1">
      <c r="A100" s="74">
        <v>0</v>
      </c>
      <c r="B100" s="2"/>
      <c r="C100" s="74" t="s">
        <v>158</v>
      </c>
      <c r="D100" s="47">
        <v>1787</v>
      </c>
      <c r="E100" s="47">
        <v>3444</v>
      </c>
      <c r="F100" s="98">
        <f t="shared" si="6"/>
        <v>0.65838271840948193</v>
      </c>
    </row>
    <row r="101" spans="1:6" customFormat="1">
      <c r="A101" s="76">
        <v>0</v>
      </c>
      <c r="B101" s="2"/>
      <c r="C101" s="76" t="s">
        <v>159</v>
      </c>
      <c r="D101" s="83">
        <v>5</v>
      </c>
      <c r="E101" s="83">
        <v>14</v>
      </c>
      <c r="F101" s="99">
        <f t="shared" si="6"/>
        <v>0.73684210526315785</v>
      </c>
    </row>
    <row r="102" spans="1:6" customFormat="1">
      <c r="A102" s="47"/>
      <c r="B102" s="2"/>
      <c r="C102" s="47"/>
      <c r="D102" s="47"/>
      <c r="E102" s="47"/>
      <c r="F102" s="97"/>
    </row>
    <row r="103" spans="1:6" customFormat="1">
      <c r="A103" s="47"/>
      <c r="B103" s="47"/>
      <c r="C103" s="83" t="s">
        <v>244</v>
      </c>
      <c r="D103" s="83"/>
      <c r="E103" s="100"/>
    </row>
    <row r="104" spans="1:6">
      <c r="C104" s="79" t="s">
        <v>147</v>
      </c>
      <c r="D104" s="80" t="s">
        <v>160</v>
      </c>
      <c r="E104" s="80" t="s">
        <v>145</v>
      </c>
      <c r="F104" s="81" t="s">
        <v>148</v>
      </c>
    </row>
    <row r="105" spans="1:6" hidden="1">
      <c r="B105" s="41"/>
      <c r="C105" s="74">
        <v>0</v>
      </c>
      <c r="D105" s="47" t="s">
        <v>154</v>
      </c>
      <c r="E105" s="47">
        <v>137525</v>
      </c>
      <c r="F105" s="89">
        <f>E105/SUM($E$105:$E$110)</f>
        <v>0.55370573172499316</v>
      </c>
    </row>
    <row r="106" spans="1:6" hidden="1">
      <c r="B106" s="41"/>
      <c r="C106" s="74">
        <v>0</v>
      </c>
      <c r="D106" s="47" t="s">
        <v>155</v>
      </c>
      <c r="E106" s="47">
        <v>79250</v>
      </c>
      <c r="F106" s="89">
        <f t="shared" ref="F106:F110" si="7">E106/SUM($E$105:$E$110)</f>
        <v>0.31907783486061231</v>
      </c>
    </row>
    <row r="107" spans="1:6" hidden="1">
      <c r="B107" s="41"/>
      <c r="C107" s="74">
        <v>0</v>
      </c>
      <c r="D107" s="47" t="s">
        <v>156</v>
      </c>
      <c r="E107" s="47">
        <v>23791</v>
      </c>
      <c r="F107" s="89">
        <f t="shared" si="7"/>
        <v>9.5787769957966271E-2</v>
      </c>
    </row>
    <row r="108" spans="1:6" hidden="1">
      <c r="B108" s="41"/>
      <c r="C108" s="74">
        <v>0</v>
      </c>
      <c r="D108" s="47" t="s">
        <v>157</v>
      </c>
      <c r="E108" s="47">
        <v>6014</v>
      </c>
      <c r="F108" s="89">
        <f t="shared" si="7"/>
        <v>2.4213679480778832E-2</v>
      </c>
    </row>
    <row r="109" spans="1:6" hidden="1">
      <c r="B109" s="41"/>
      <c r="C109" s="74">
        <v>0</v>
      </c>
      <c r="D109" s="47" t="s">
        <v>158</v>
      </c>
      <c r="E109" s="47">
        <v>1787</v>
      </c>
      <c r="F109" s="89">
        <f t="shared" si="7"/>
        <v>7.1948528819673714E-3</v>
      </c>
    </row>
    <row r="110" spans="1:6" ht="17.25" hidden="1" thickBot="1">
      <c r="B110" s="41"/>
      <c r="C110" s="90">
        <v>0</v>
      </c>
      <c r="D110" s="48" t="s">
        <v>159</v>
      </c>
      <c r="E110" s="48">
        <v>5</v>
      </c>
      <c r="F110" s="91">
        <f t="shared" si="7"/>
        <v>2.0131093682057558E-5</v>
      </c>
    </row>
    <row r="111" spans="1:6">
      <c r="B111" s="41"/>
      <c r="C111" s="74">
        <v>1</v>
      </c>
      <c r="D111" s="47" t="s">
        <v>154</v>
      </c>
      <c r="E111" s="47">
        <v>109016</v>
      </c>
      <c r="F111" s="89">
        <f>E111/SUM($E$111:$E$116)</f>
        <v>0.47468638285458004</v>
      </c>
    </row>
    <row r="112" spans="1:6">
      <c r="B112" s="41"/>
      <c r="C112" s="74">
        <v>1</v>
      </c>
      <c r="D112" s="47" t="s">
        <v>155</v>
      </c>
      <c r="E112" s="47">
        <v>82217</v>
      </c>
      <c r="F112" s="89">
        <f t="shared" ref="F112:F116" si="8">E112/SUM($E$111:$E$116)</f>
        <v>0.35799598535219607</v>
      </c>
    </row>
    <row r="113" spans="1:7">
      <c r="B113" s="41"/>
      <c r="C113" s="74">
        <v>1</v>
      </c>
      <c r="D113" s="47" t="s">
        <v>156</v>
      </c>
      <c r="E113" s="47">
        <v>26202</v>
      </c>
      <c r="F113" s="89">
        <f t="shared" si="8"/>
        <v>0.11409089127793816</v>
      </c>
    </row>
    <row r="114" spans="1:7">
      <c r="B114" s="41"/>
      <c r="C114" s="74">
        <v>1</v>
      </c>
      <c r="D114" s="47" t="s">
        <v>157</v>
      </c>
      <c r="E114" s="47">
        <v>8766</v>
      </c>
      <c r="F114" s="89">
        <f t="shared" si="8"/>
        <v>3.8169634109701776E-2</v>
      </c>
    </row>
    <row r="115" spans="1:7">
      <c r="B115" s="41"/>
      <c r="C115" s="74">
        <v>1</v>
      </c>
      <c r="D115" s="47" t="s">
        <v>158</v>
      </c>
      <c r="E115" s="47">
        <v>3444</v>
      </c>
      <c r="F115" s="89">
        <f t="shared" si="8"/>
        <v>1.4996146460622053E-2</v>
      </c>
    </row>
    <row r="116" spans="1:7">
      <c r="B116" s="41"/>
      <c r="C116" s="76">
        <v>1</v>
      </c>
      <c r="D116" s="83" t="s">
        <v>159</v>
      </c>
      <c r="E116" s="83">
        <v>14</v>
      </c>
      <c r="F116" s="78">
        <f t="shared" si="8"/>
        <v>6.0959944961878261E-5</v>
      </c>
    </row>
    <row r="117" spans="1:7">
      <c r="B117" s="41"/>
      <c r="C117" s="47"/>
      <c r="D117" s="47"/>
      <c r="E117" s="47"/>
      <c r="F117" s="53"/>
    </row>
    <row r="118" spans="1:7">
      <c r="B118" s="2" t="s">
        <v>248</v>
      </c>
    </row>
    <row r="119" spans="1:7">
      <c r="B119" s="41"/>
      <c r="C119" s="47"/>
      <c r="D119" s="47"/>
      <c r="E119" s="47"/>
      <c r="F119" s="53"/>
    </row>
    <row r="120" spans="1:7" customFormat="1">
      <c r="A120" s="2"/>
      <c r="B120" s="2"/>
      <c r="C120" s="2" t="s">
        <v>236</v>
      </c>
      <c r="D120" s="2"/>
      <c r="E120" s="2"/>
    </row>
    <row r="121" spans="1:7" customFormat="1">
      <c r="A121" s="2"/>
      <c r="B121" s="2"/>
      <c r="C121" s="79" t="s">
        <v>166</v>
      </c>
      <c r="D121" s="80" t="s">
        <v>231</v>
      </c>
      <c r="E121" s="101" t="s">
        <v>235</v>
      </c>
      <c r="F121" s="81" t="s">
        <v>168</v>
      </c>
    </row>
    <row r="122" spans="1:7" customFormat="1">
      <c r="A122" s="2"/>
      <c r="B122" s="2"/>
      <c r="C122" s="74" t="s">
        <v>169</v>
      </c>
      <c r="D122" s="47">
        <v>70172</v>
      </c>
      <c r="E122" s="47">
        <v>83629</v>
      </c>
      <c r="F122" s="89">
        <f>E122/(D122+E122)</f>
        <v>0.54374809006443392</v>
      </c>
    </row>
    <row r="123" spans="1:7">
      <c r="B123" s="41"/>
      <c r="C123" s="76" t="s">
        <v>170</v>
      </c>
      <c r="D123" s="83">
        <v>178195</v>
      </c>
      <c r="E123" s="83">
        <v>146016</v>
      </c>
      <c r="F123" s="78">
        <f>E123/(D123+E123)</f>
        <v>0.45037336796098837</v>
      </c>
    </row>
    <row r="124" spans="1:7">
      <c r="B124" s="41"/>
      <c r="C124" s="47"/>
      <c r="D124" s="47"/>
      <c r="E124" s="47"/>
      <c r="F124" s="47"/>
      <c r="G124" s="53"/>
    </row>
    <row r="125" spans="1:7">
      <c r="C125" s="2" t="s">
        <v>245</v>
      </c>
    </row>
    <row r="126" spans="1:7">
      <c r="C126" s="79" t="s">
        <v>147</v>
      </c>
      <c r="D126" s="80" t="s">
        <v>166</v>
      </c>
      <c r="E126" s="80" t="s">
        <v>167</v>
      </c>
      <c r="F126" s="81" t="s">
        <v>168</v>
      </c>
    </row>
    <row r="127" spans="1:7" hidden="1">
      <c r="C127" s="74">
        <v>0</v>
      </c>
      <c r="D127" s="47" t="s">
        <v>169</v>
      </c>
      <c r="E127" s="47">
        <v>70172</v>
      </c>
      <c r="F127" s="89">
        <f>E127/(E127+E128)</f>
        <v>0.28253350888000417</v>
      </c>
    </row>
    <row r="128" spans="1:7" ht="17.25" hidden="1" thickBot="1">
      <c r="C128" s="90">
        <v>0</v>
      </c>
      <c r="D128" s="48" t="s">
        <v>170</v>
      </c>
      <c r="E128" s="48">
        <v>178195</v>
      </c>
      <c r="F128" s="91">
        <f>E128/(E127+E128)</f>
        <v>0.71746649111999583</v>
      </c>
    </row>
    <row r="129" spans="1:8">
      <c r="C129" s="74">
        <v>1</v>
      </c>
      <c r="D129" s="47" t="s">
        <v>169</v>
      </c>
      <c r="E129" s="47">
        <v>83629</v>
      </c>
      <c r="F129" s="89">
        <f>E129/(E129+E130)</f>
        <v>0.36416643079535804</v>
      </c>
    </row>
    <row r="130" spans="1:8">
      <c r="C130" s="76">
        <v>1</v>
      </c>
      <c r="D130" s="83" t="s">
        <v>170</v>
      </c>
      <c r="E130" s="83">
        <v>146016</v>
      </c>
      <c r="F130" s="78">
        <f>E130/(E129+E130)</f>
        <v>0.63583356920464196</v>
      </c>
    </row>
    <row r="131" spans="1:8">
      <c r="C131" s="47"/>
      <c r="D131" s="47"/>
      <c r="E131" s="47"/>
      <c r="F131" s="47"/>
    </row>
    <row r="132" spans="1:8">
      <c r="B132" s="2" t="s">
        <v>249</v>
      </c>
    </row>
    <row r="135" spans="1:8">
      <c r="B135" s="43" t="s">
        <v>191</v>
      </c>
    </row>
    <row r="136" spans="1:8">
      <c r="B136" s="2" t="s">
        <v>171</v>
      </c>
    </row>
    <row r="138" spans="1:8">
      <c r="B138" s="2" t="s">
        <v>192</v>
      </c>
    </row>
    <row r="139" spans="1:8">
      <c r="A139" s="41"/>
      <c r="B139" s="41"/>
      <c r="C139" s="85" t="s">
        <v>194</v>
      </c>
      <c r="D139" s="86" t="s">
        <v>195</v>
      </c>
      <c r="E139" s="86" t="s">
        <v>196</v>
      </c>
      <c r="F139" s="86" t="s">
        <v>197</v>
      </c>
      <c r="G139" s="87" t="s">
        <v>198</v>
      </c>
      <c r="H139" s="41"/>
    </row>
    <row r="140" spans="1:8">
      <c r="A140" s="41"/>
      <c r="B140" s="41"/>
      <c r="C140" s="74">
        <v>1</v>
      </c>
      <c r="D140" s="53">
        <f>10/100</f>
        <v>0.1</v>
      </c>
      <c r="E140" s="47">
        <v>90</v>
      </c>
      <c r="F140" s="47">
        <f>90939+2678+8979</f>
        <v>102596</v>
      </c>
      <c r="G140" s="89">
        <f t="shared" ref="G140:G150" si="9">F140/SUM($F$140:$F$150)</f>
        <v>0.54802920799747878</v>
      </c>
      <c r="H140" s="41"/>
    </row>
    <row r="141" spans="1:8">
      <c r="A141" s="41"/>
      <c r="B141" s="41"/>
      <c r="C141" s="74">
        <v>0</v>
      </c>
      <c r="D141" s="53">
        <f>6.3/100</f>
        <v>6.3E-2</v>
      </c>
      <c r="E141" s="47">
        <v>178</v>
      </c>
      <c r="F141" s="47">
        <v>13896</v>
      </c>
      <c r="G141" s="89">
        <f t="shared" si="9"/>
        <v>7.4227200615355038E-2</v>
      </c>
      <c r="H141" s="41"/>
    </row>
    <row r="142" spans="1:8">
      <c r="A142" s="41"/>
      <c r="B142" s="41"/>
      <c r="C142" s="74">
        <v>0</v>
      </c>
      <c r="D142" s="53">
        <f>7.8/100</f>
        <v>7.8E-2</v>
      </c>
      <c r="E142" s="47">
        <v>361</v>
      </c>
      <c r="F142" s="47">
        <v>8184</v>
      </c>
      <c r="G142" s="89">
        <f t="shared" si="9"/>
        <v>4.3715846994535519E-2</v>
      </c>
      <c r="H142" s="41"/>
    </row>
    <row r="143" spans="1:8">
      <c r="A143" s="41"/>
      <c r="B143" s="41"/>
      <c r="C143" s="74">
        <v>0</v>
      </c>
      <c r="D143" s="53">
        <f>7.3/100</f>
        <v>7.2999999999999995E-2</v>
      </c>
      <c r="E143" s="47">
        <v>359</v>
      </c>
      <c r="F143" s="47">
        <v>6661</v>
      </c>
      <c r="G143" s="89">
        <f t="shared" si="9"/>
        <v>3.5580554353690258E-2</v>
      </c>
      <c r="H143" s="41"/>
    </row>
    <row r="144" spans="1:8">
      <c r="A144" s="41"/>
      <c r="B144" s="41"/>
      <c r="C144" s="74">
        <v>0</v>
      </c>
      <c r="D144" s="53">
        <f>5.8/100</f>
        <v>5.7999999999999996E-2</v>
      </c>
      <c r="E144" s="47">
        <v>180</v>
      </c>
      <c r="F144" s="47">
        <v>6483</v>
      </c>
      <c r="G144" s="89">
        <f t="shared" si="9"/>
        <v>3.4629745364806182E-2</v>
      </c>
      <c r="H144" s="41"/>
    </row>
    <row r="145" spans="1:12">
      <c r="A145" s="41"/>
      <c r="B145" s="41"/>
      <c r="C145" s="74">
        <v>0</v>
      </c>
      <c r="D145" s="53">
        <f>6.6/100</f>
        <v>6.6000000000000003E-2</v>
      </c>
      <c r="E145" s="47">
        <v>359</v>
      </c>
      <c r="F145" s="47">
        <v>6190</v>
      </c>
      <c r="G145" s="89">
        <f t="shared" si="9"/>
        <v>3.3064649669620583E-2</v>
      </c>
      <c r="H145" s="41"/>
    </row>
    <row r="146" spans="1:12">
      <c r="A146" s="41"/>
      <c r="B146" s="41"/>
      <c r="C146" s="74">
        <v>0</v>
      </c>
      <c r="D146" s="53">
        <f>5.8/100</f>
        <v>5.7999999999999996E-2</v>
      </c>
      <c r="E146" s="47">
        <v>173</v>
      </c>
      <c r="F146" s="47">
        <v>5956</v>
      </c>
      <c r="G146" s="89">
        <f t="shared" si="9"/>
        <v>3.1814709762885335E-2</v>
      </c>
      <c r="H146" s="41"/>
    </row>
    <row r="147" spans="1:12">
      <c r="A147" s="41"/>
      <c r="B147" s="41"/>
      <c r="C147" s="74">
        <v>0</v>
      </c>
      <c r="D147" s="53">
        <f>6.5/100</f>
        <v>6.5000000000000002E-2</v>
      </c>
      <c r="E147" s="47">
        <v>178</v>
      </c>
      <c r="F147" s="47">
        <v>5028</v>
      </c>
      <c r="G147" s="89">
        <f t="shared" si="9"/>
        <v>2.6857683124208772E-2</v>
      </c>
      <c r="H147" s="41"/>
    </row>
    <row r="148" spans="1:12">
      <c r="A148" s="41"/>
      <c r="B148" s="41"/>
      <c r="C148" s="74">
        <v>0</v>
      </c>
      <c r="D148" s="53">
        <f>8/100</f>
        <v>0.08</v>
      </c>
      <c r="E148" s="47">
        <v>361</v>
      </c>
      <c r="F148" s="47">
        <v>4880</v>
      </c>
      <c r="G148" s="89">
        <f t="shared" si="9"/>
        <v>2.606712284131639E-2</v>
      </c>
      <c r="H148" s="41"/>
    </row>
    <row r="149" spans="1:12">
      <c r="A149" s="41"/>
      <c r="B149" s="41"/>
      <c r="C149" s="74">
        <v>0</v>
      </c>
      <c r="D149" s="53">
        <f>7.3/100</f>
        <v>7.2999999999999995E-2</v>
      </c>
      <c r="E149" s="47">
        <v>180</v>
      </c>
      <c r="F149" s="47">
        <v>4243</v>
      </c>
      <c r="G149" s="89">
        <f t="shared" si="9"/>
        <v>2.2664508650759311E-2</v>
      </c>
      <c r="H149" s="41"/>
    </row>
    <row r="150" spans="1:12">
      <c r="A150" s="41"/>
      <c r="B150" s="41"/>
      <c r="C150" s="76">
        <v>0</v>
      </c>
      <c r="D150" s="77" t="s">
        <v>199</v>
      </c>
      <c r="E150" s="83" t="s">
        <v>199</v>
      </c>
      <c r="F150" s="83">
        <v>23092</v>
      </c>
      <c r="G150" s="78">
        <f t="shared" si="9"/>
        <v>0.12334877062534387</v>
      </c>
      <c r="H150" s="41"/>
    </row>
    <row r="151" spans="1:12">
      <c r="A151" s="41"/>
      <c r="B151" s="41"/>
      <c r="C151" s="41"/>
      <c r="D151" s="46"/>
      <c r="E151" s="41"/>
      <c r="F151" s="41"/>
      <c r="G151" s="41"/>
      <c r="H151" s="41"/>
    </row>
    <row r="152" spans="1:12">
      <c r="A152" s="41"/>
      <c r="B152" s="41" t="s">
        <v>221</v>
      </c>
      <c r="C152" s="41"/>
      <c r="D152" s="46"/>
      <c r="E152" s="41"/>
      <c r="F152" s="41"/>
      <c r="G152" s="41"/>
      <c r="H152" s="41"/>
    </row>
    <row r="153" spans="1:12">
      <c r="A153" s="41"/>
      <c r="B153" s="41"/>
      <c r="C153" s="41"/>
      <c r="D153" s="46"/>
      <c r="E153" s="41"/>
      <c r="F153" s="41"/>
      <c r="G153"/>
      <c r="H153" s="41"/>
    </row>
    <row r="154" spans="1:12">
      <c r="A154" s="41"/>
      <c r="B154" s="41"/>
      <c r="C154" s="41"/>
      <c r="D154" s="46"/>
      <c r="E154" s="41"/>
      <c r="F154" s="41"/>
      <c r="G154"/>
      <c r="H154" s="41"/>
    </row>
    <row r="155" spans="1:12">
      <c r="A155" s="41"/>
      <c r="B155" s="43" t="s">
        <v>193</v>
      </c>
      <c r="C155" s="41"/>
      <c r="D155" s="46"/>
      <c r="E155" s="41"/>
      <c r="F155" s="41"/>
      <c r="G155"/>
      <c r="H155" s="41"/>
    </row>
    <row r="156" spans="1:12" customFormat="1" ht="18" customHeight="1">
      <c r="B156" s="2" t="s">
        <v>217</v>
      </c>
      <c r="I156" s="2"/>
      <c r="J156" s="2"/>
      <c r="K156" s="2"/>
      <c r="L156" s="2"/>
    </row>
    <row r="157" spans="1:12" customFormat="1">
      <c r="C157" s="85" t="s">
        <v>212</v>
      </c>
      <c r="D157" s="86" t="s">
        <v>186</v>
      </c>
      <c r="E157" s="86" t="s">
        <v>145</v>
      </c>
      <c r="F157" s="87" t="s">
        <v>213</v>
      </c>
      <c r="I157" s="2"/>
      <c r="J157" s="2"/>
      <c r="K157" s="2"/>
      <c r="L157" s="2"/>
    </row>
    <row r="158" spans="1:12" customFormat="1">
      <c r="C158" s="74">
        <v>1</v>
      </c>
      <c r="D158" s="47">
        <v>0</v>
      </c>
      <c r="E158" s="47">
        <v>57883</v>
      </c>
      <c r="F158" s="89">
        <f>E158/(E158+E159)</f>
        <v>0.95480263266417031</v>
      </c>
      <c r="I158" s="2"/>
      <c r="J158" s="2"/>
      <c r="K158" s="2"/>
      <c r="L158" s="2"/>
    </row>
    <row r="159" spans="1:12" customFormat="1">
      <c r="C159" s="76">
        <v>1</v>
      </c>
      <c r="D159" s="83">
        <v>1</v>
      </c>
      <c r="E159" s="83">
        <v>2740</v>
      </c>
      <c r="F159" s="78">
        <f>1-F158</f>
        <v>4.5197367335829686E-2</v>
      </c>
      <c r="I159" s="2"/>
      <c r="J159" s="2"/>
      <c r="K159" s="2"/>
      <c r="L159" s="2"/>
    </row>
    <row r="160" spans="1:12" customFormat="1">
      <c r="C160" s="71"/>
      <c r="D160" s="71"/>
      <c r="E160" s="71"/>
      <c r="F160" s="72"/>
      <c r="I160" s="2"/>
      <c r="J160" s="2"/>
      <c r="K160" s="2"/>
      <c r="L160" s="2"/>
    </row>
    <row r="161" spans="2:12" customFormat="1">
      <c r="C161" s="85" t="s">
        <v>212</v>
      </c>
      <c r="D161" s="86" t="s">
        <v>214</v>
      </c>
      <c r="E161" s="86" t="s">
        <v>145</v>
      </c>
      <c r="F161" s="92" t="s">
        <v>213</v>
      </c>
      <c r="I161" s="2"/>
      <c r="J161" s="2"/>
      <c r="K161" s="2"/>
      <c r="L161" s="2"/>
    </row>
    <row r="162" spans="2:12" customFormat="1">
      <c r="C162" s="74">
        <v>1</v>
      </c>
      <c r="D162" s="47">
        <v>0</v>
      </c>
      <c r="E162" s="47">
        <v>51953</v>
      </c>
      <c r="F162" s="89">
        <f>E162/(E162+E163)</f>
        <v>0.8569849727001303</v>
      </c>
      <c r="I162" s="2"/>
      <c r="J162" s="2"/>
      <c r="K162" s="2"/>
      <c r="L162" s="2"/>
    </row>
    <row r="163" spans="2:12" customFormat="1">
      <c r="C163" s="76">
        <v>1</v>
      </c>
      <c r="D163" s="83">
        <v>1</v>
      </c>
      <c r="E163" s="83">
        <v>8670</v>
      </c>
      <c r="F163" s="78">
        <f>1-F162</f>
        <v>0.1430150272998697</v>
      </c>
      <c r="I163" s="2"/>
      <c r="J163" s="2"/>
      <c r="K163" s="2"/>
      <c r="L163" s="2"/>
    </row>
    <row r="164" spans="2:12" customFormat="1">
      <c r="C164" s="71"/>
      <c r="D164" s="71"/>
      <c r="E164" s="71"/>
      <c r="F164" s="72"/>
      <c r="I164" s="2"/>
      <c r="J164" s="2"/>
      <c r="K164" s="2"/>
      <c r="L164" s="2"/>
    </row>
    <row r="165" spans="2:12" customFormat="1">
      <c r="C165" s="85" t="s">
        <v>212</v>
      </c>
      <c r="D165" s="86" t="s">
        <v>215</v>
      </c>
      <c r="E165" s="86" t="s">
        <v>145</v>
      </c>
      <c r="F165" s="92" t="s">
        <v>213</v>
      </c>
      <c r="I165" s="2"/>
      <c r="J165" s="2"/>
      <c r="K165" s="2"/>
      <c r="L165" s="2"/>
    </row>
    <row r="166" spans="2:12" customFormat="1">
      <c r="C166" s="74">
        <v>1</v>
      </c>
      <c r="D166" s="47">
        <v>0</v>
      </c>
      <c r="E166" s="47">
        <f>60623-1180</f>
        <v>59443</v>
      </c>
      <c r="F166" s="89">
        <f>E166/(E166+E167)</f>
        <v>0.98053544034442375</v>
      </c>
      <c r="I166" s="2"/>
      <c r="J166" s="2"/>
      <c r="K166" s="2"/>
      <c r="L166" s="2"/>
    </row>
    <row r="167" spans="2:12" customFormat="1">
      <c r="C167" s="76">
        <v>1</v>
      </c>
      <c r="D167" s="83">
        <v>1</v>
      </c>
      <c r="E167" s="83">
        <v>1180</v>
      </c>
      <c r="F167" s="78">
        <f>1-F166</f>
        <v>1.9464559655576252E-2</v>
      </c>
      <c r="I167" s="69"/>
      <c r="J167" s="69"/>
      <c r="K167" s="69"/>
      <c r="L167" s="70"/>
    </row>
    <row r="168" spans="2:12" customFormat="1" ht="14.25">
      <c r="C168" s="69"/>
      <c r="D168" s="69"/>
      <c r="E168" s="69"/>
      <c r="F168" s="70"/>
      <c r="I168" s="69"/>
      <c r="J168" s="69"/>
      <c r="K168" s="69"/>
      <c r="L168" s="70"/>
    </row>
    <row r="169" spans="2:12" customFormat="1">
      <c r="B169" s="2" t="s">
        <v>220</v>
      </c>
      <c r="C169" s="69"/>
      <c r="D169" s="69"/>
      <c r="E169" s="69"/>
      <c r="F169" s="70"/>
      <c r="G169" s="41"/>
      <c r="I169" s="69"/>
      <c r="J169" s="69"/>
      <c r="K169" s="69"/>
      <c r="L169" s="70"/>
    </row>
    <row r="170" spans="2:12" customFormat="1">
      <c r="C170" s="69"/>
      <c r="D170" s="69"/>
      <c r="E170" s="69"/>
      <c r="F170" s="70"/>
      <c r="G170" s="41"/>
      <c r="I170" s="69"/>
      <c r="J170" s="69"/>
      <c r="K170" s="69"/>
      <c r="L170" s="70"/>
    </row>
    <row r="171" spans="2:12" customFormat="1">
      <c r="B171" s="2" t="s">
        <v>218</v>
      </c>
      <c r="G171" s="41"/>
      <c r="I171" s="69"/>
      <c r="J171" s="69"/>
      <c r="K171" s="69"/>
      <c r="L171" s="70"/>
    </row>
    <row r="172" spans="2:12" customFormat="1">
      <c r="B172" s="2"/>
      <c r="C172" s="46" t="s">
        <v>246</v>
      </c>
      <c r="G172" s="41"/>
      <c r="I172" s="69"/>
      <c r="J172" s="69"/>
      <c r="K172" s="69"/>
      <c r="L172" s="70"/>
    </row>
    <row r="173" spans="2:12" customFormat="1">
      <c r="B173" s="41"/>
      <c r="C173" s="103" t="s">
        <v>160</v>
      </c>
      <c r="D173" s="80" t="s">
        <v>238</v>
      </c>
      <c r="E173" s="93" t="s">
        <v>239</v>
      </c>
      <c r="F173" s="102" t="s">
        <v>247</v>
      </c>
    </row>
    <row r="174" spans="2:12" customFormat="1">
      <c r="B174" s="47"/>
      <c r="C174" s="74" t="s">
        <v>154</v>
      </c>
      <c r="D174" s="47">
        <v>63784</v>
      </c>
      <c r="E174" s="47">
        <v>23551</v>
      </c>
      <c r="F174" s="89">
        <f>E174/(D174+E174)</f>
        <v>0.26966279269479593</v>
      </c>
    </row>
    <row r="175" spans="2:12" customFormat="1">
      <c r="B175" s="47"/>
      <c r="C175" s="74" t="s">
        <v>155</v>
      </c>
      <c r="D175" s="47">
        <v>43333</v>
      </c>
      <c r="E175" s="47">
        <v>23699</v>
      </c>
      <c r="F175" s="89">
        <f t="shared" ref="F175:F179" si="10">E175/(D175+E175)</f>
        <v>0.35354755937462706</v>
      </c>
    </row>
    <row r="176" spans="2:12" customFormat="1">
      <c r="B176" s="47"/>
      <c r="C176" s="74" t="s">
        <v>156</v>
      </c>
      <c r="D176" s="47">
        <v>12958</v>
      </c>
      <c r="E176" s="47">
        <v>8949</v>
      </c>
      <c r="F176" s="89">
        <f t="shared" si="10"/>
        <v>0.4084995663486557</v>
      </c>
    </row>
    <row r="177" spans="1:8" customFormat="1">
      <c r="B177" s="47"/>
      <c r="C177" s="74" t="s">
        <v>157</v>
      </c>
      <c r="D177" s="47">
        <v>4653</v>
      </c>
      <c r="E177" s="47">
        <v>3134</v>
      </c>
      <c r="F177" s="89">
        <f t="shared" si="10"/>
        <v>0.40246564787466288</v>
      </c>
    </row>
    <row r="178" spans="1:8" customFormat="1">
      <c r="B178" s="47"/>
      <c r="C178" s="74" t="s">
        <v>158</v>
      </c>
      <c r="D178" s="47">
        <v>1857</v>
      </c>
      <c r="E178" s="47">
        <v>1283</v>
      </c>
      <c r="F178" s="89">
        <f t="shared" si="10"/>
        <v>0.4085987261146497</v>
      </c>
    </row>
    <row r="179" spans="1:8" customFormat="1">
      <c r="B179" s="47"/>
      <c r="C179" s="76" t="s">
        <v>159</v>
      </c>
      <c r="D179" s="83">
        <v>1</v>
      </c>
      <c r="E179" s="83">
        <v>9</v>
      </c>
      <c r="F179" s="78">
        <f t="shared" si="10"/>
        <v>0.9</v>
      </c>
    </row>
    <row r="180" spans="1:8" customFormat="1">
      <c r="B180" s="47"/>
      <c r="C180" s="47"/>
      <c r="D180" s="47"/>
      <c r="E180" s="47"/>
      <c r="F180" s="53"/>
    </row>
    <row r="181" spans="1:8" customFormat="1">
      <c r="B181" s="47"/>
      <c r="C181" s="47" t="s">
        <v>243</v>
      </c>
      <c r="D181" s="47"/>
      <c r="E181" s="47"/>
      <c r="F181" s="53"/>
    </row>
    <row r="182" spans="1:8">
      <c r="A182" s="41"/>
      <c r="B182" s="41"/>
      <c r="C182" s="79" t="s">
        <v>182</v>
      </c>
      <c r="D182" s="93" t="s">
        <v>160</v>
      </c>
      <c r="E182" s="80" t="s">
        <v>145</v>
      </c>
      <c r="F182" s="81" t="s">
        <v>178</v>
      </c>
      <c r="G182" s="41"/>
      <c r="H182" s="41"/>
    </row>
    <row r="183" spans="1:8" hidden="1">
      <c r="A183" s="41"/>
      <c r="B183" s="41"/>
      <c r="C183" s="74">
        <v>0</v>
      </c>
      <c r="D183" s="47" t="s">
        <v>154</v>
      </c>
      <c r="E183" s="47">
        <v>63784</v>
      </c>
      <c r="F183" s="89">
        <f>E183/SUM($E$183:$E$188)</f>
        <v>0.50387878596369262</v>
      </c>
      <c r="H183" s="41"/>
    </row>
    <row r="184" spans="1:8" hidden="1">
      <c r="A184" s="41"/>
      <c r="B184" s="41"/>
      <c r="C184" s="74">
        <v>0</v>
      </c>
      <c r="D184" s="47" t="s">
        <v>155</v>
      </c>
      <c r="E184" s="47">
        <v>43333</v>
      </c>
      <c r="F184" s="89">
        <f t="shared" ref="F184:F188" si="11">E184/SUM($E$183:$E$188)</f>
        <v>0.34232063577330829</v>
      </c>
      <c r="H184" s="41"/>
    </row>
    <row r="185" spans="1:8" hidden="1">
      <c r="A185" s="41"/>
      <c r="B185" s="41"/>
      <c r="C185" s="74">
        <v>0</v>
      </c>
      <c r="D185" s="47" t="s">
        <v>156</v>
      </c>
      <c r="E185" s="47">
        <v>12958</v>
      </c>
      <c r="F185" s="89">
        <f t="shared" si="11"/>
        <v>0.10236519046340038</v>
      </c>
      <c r="H185" s="41"/>
    </row>
    <row r="186" spans="1:8" hidden="1">
      <c r="C186" s="74">
        <v>0</v>
      </c>
      <c r="D186" s="47" t="s">
        <v>157</v>
      </c>
      <c r="E186" s="47">
        <v>4653</v>
      </c>
      <c r="F186" s="89">
        <f t="shared" si="11"/>
        <v>3.6757619325991815E-2</v>
      </c>
    </row>
    <row r="187" spans="1:8" hidden="1">
      <c r="C187" s="74">
        <v>0</v>
      </c>
      <c r="D187" s="47" t="s">
        <v>158</v>
      </c>
      <c r="E187" s="47">
        <v>1857</v>
      </c>
      <c r="F187" s="89">
        <f t="shared" si="11"/>
        <v>1.4669868705860048E-2</v>
      </c>
    </row>
    <row r="188" spans="1:8" ht="17.25" hidden="1" thickBot="1">
      <c r="C188" s="90">
        <v>0</v>
      </c>
      <c r="D188" s="48" t="s">
        <v>159</v>
      </c>
      <c r="E188" s="48">
        <v>1</v>
      </c>
      <c r="F188" s="91">
        <f t="shared" si="11"/>
        <v>7.899767746828243E-6</v>
      </c>
    </row>
    <row r="189" spans="1:8">
      <c r="C189" s="74">
        <v>1</v>
      </c>
      <c r="D189" s="47" t="s">
        <v>154</v>
      </c>
      <c r="E189" s="47">
        <v>23551</v>
      </c>
      <c r="F189" s="89">
        <f>E189/SUM($E$189:$E$194)</f>
        <v>0.38847010309278351</v>
      </c>
    </row>
    <row r="190" spans="1:8">
      <c r="C190" s="74">
        <v>1</v>
      </c>
      <c r="D190" s="47" t="s">
        <v>155</v>
      </c>
      <c r="E190" s="47">
        <v>23699</v>
      </c>
      <c r="F190" s="89">
        <f t="shared" ref="F190:F194" si="12">E190/SUM($E$189:$E$194)</f>
        <v>0.39091134020618556</v>
      </c>
    </row>
    <row r="191" spans="1:8">
      <c r="C191" s="74">
        <v>1</v>
      </c>
      <c r="D191" s="47" t="s">
        <v>156</v>
      </c>
      <c r="E191" s="47">
        <v>8949</v>
      </c>
      <c r="F191" s="89">
        <f t="shared" si="12"/>
        <v>0.14761237113402062</v>
      </c>
    </row>
    <row r="192" spans="1:8">
      <c r="C192" s="74">
        <v>1</v>
      </c>
      <c r="D192" s="47" t="s">
        <v>157</v>
      </c>
      <c r="E192" s="47">
        <v>3134</v>
      </c>
      <c r="F192" s="89">
        <f t="shared" si="12"/>
        <v>5.1694845360824741E-2</v>
      </c>
    </row>
    <row r="193" spans="2:6">
      <c r="C193" s="74">
        <v>1</v>
      </c>
      <c r="D193" s="47" t="s">
        <v>158</v>
      </c>
      <c r="E193" s="47">
        <v>1283</v>
      </c>
      <c r="F193" s="89">
        <f t="shared" si="12"/>
        <v>2.1162886597938146E-2</v>
      </c>
    </row>
    <row r="194" spans="2:6">
      <c r="C194" s="76">
        <v>1</v>
      </c>
      <c r="D194" s="83" t="s">
        <v>159</v>
      </c>
      <c r="E194" s="83">
        <v>9</v>
      </c>
      <c r="F194" s="78">
        <f t="shared" si="12"/>
        <v>1.4845360824742267E-4</v>
      </c>
    </row>
    <row r="195" spans="2:6">
      <c r="C195" s="47"/>
      <c r="D195" s="47"/>
      <c r="E195" s="47"/>
      <c r="F195" s="53"/>
    </row>
    <row r="196" spans="2:6">
      <c r="B196" s="2" t="s">
        <v>250</v>
      </c>
      <c r="C196" s="47"/>
      <c r="D196" s="47"/>
      <c r="E196" s="47"/>
      <c r="F196" s="53"/>
    </row>
    <row r="197" spans="2:6">
      <c r="C197" s="47"/>
      <c r="D197" s="47"/>
      <c r="E197" s="47"/>
      <c r="F197" s="53"/>
    </row>
    <row r="198" spans="2:6" customFormat="1">
      <c r="B198" s="2"/>
      <c r="C198" s="2" t="s">
        <v>242</v>
      </c>
      <c r="D198" s="2"/>
      <c r="E198" s="2"/>
      <c r="F198" s="2"/>
    </row>
    <row r="199" spans="2:6" customFormat="1">
      <c r="B199" s="2"/>
      <c r="C199" s="79" t="s">
        <v>160</v>
      </c>
      <c r="D199" s="80" t="s">
        <v>238</v>
      </c>
      <c r="E199" s="80" t="s">
        <v>237</v>
      </c>
      <c r="F199" s="102" t="s">
        <v>241</v>
      </c>
    </row>
    <row r="200" spans="2:6" customFormat="1">
      <c r="B200" s="2"/>
      <c r="C200" s="74" t="s">
        <v>163</v>
      </c>
      <c r="D200" s="47">
        <v>49014</v>
      </c>
      <c r="E200" s="47">
        <v>24778</v>
      </c>
      <c r="F200" s="89">
        <f>E200/(D200+E200)</f>
        <v>0.3357816565481353</v>
      </c>
    </row>
    <row r="201" spans="2:6" customFormat="1">
      <c r="B201" s="2"/>
      <c r="C201" s="76" t="s">
        <v>165</v>
      </c>
      <c r="D201" s="83">
        <v>77571</v>
      </c>
      <c r="E201" s="83">
        <v>35838</v>
      </c>
      <c r="F201" s="78">
        <f>E201/(D201+E201)</f>
        <v>0.31600666613760814</v>
      </c>
    </row>
    <row r="202" spans="2:6" customFormat="1">
      <c r="B202" s="2"/>
      <c r="C202" s="47"/>
      <c r="D202" s="47"/>
      <c r="E202" s="47"/>
      <c r="F202" s="53"/>
    </row>
    <row r="203" spans="2:6">
      <c r="C203" s="2" t="s">
        <v>243</v>
      </c>
    </row>
    <row r="204" spans="2:6">
      <c r="C204" s="79" t="s">
        <v>182</v>
      </c>
      <c r="D204" s="80" t="s">
        <v>160</v>
      </c>
      <c r="E204" s="80" t="s">
        <v>145</v>
      </c>
      <c r="F204" s="81" t="s">
        <v>178</v>
      </c>
    </row>
    <row r="205" spans="2:6" hidden="1">
      <c r="C205" s="74">
        <v>0</v>
      </c>
      <c r="D205" s="47" t="s">
        <v>163</v>
      </c>
      <c r="E205" s="47">
        <v>49014</v>
      </c>
      <c r="F205" s="89">
        <f>E205/(E205+E206)</f>
        <v>0.38720227515108424</v>
      </c>
    </row>
    <row r="206" spans="2:6" ht="17.25" hidden="1" thickBot="1">
      <c r="C206" s="90">
        <v>0</v>
      </c>
      <c r="D206" s="48" t="s">
        <v>165</v>
      </c>
      <c r="E206" s="48">
        <v>77571</v>
      </c>
      <c r="F206" s="91">
        <f>E206/(E206+E205)</f>
        <v>0.6127977248489157</v>
      </c>
    </row>
    <row r="207" spans="2:6">
      <c r="C207" s="74">
        <v>1</v>
      </c>
      <c r="D207" s="47" t="s">
        <v>163</v>
      </c>
      <c r="E207" s="47">
        <v>24778</v>
      </c>
      <c r="F207" s="89">
        <f>E207/(E207+E208)</f>
        <v>0.40876996172627689</v>
      </c>
    </row>
    <row r="208" spans="2:6">
      <c r="C208" s="76">
        <v>1</v>
      </c>
      <c r="D208" s="83" t="s">
        <v>165</v>
      </c>
      <c r="E208" s="83">
        <v>35838</v>
      </c>
      <c r="F208" s="78">
        <f>1-F207</f>
        <v>0.59123003827372311</v>
      </c>
    </row>
    <row r="209" spans="2:6">
      <c r="C209" s="47"/>
      <c r="D209" s="47"/>
      <c r="E209" s="47"/>
      <c r="F209" s="53"/>
    </row>
    <row r="210" spans="2:6">
      <c r="B210" s="2" t="s">
        <v>251</v>
      </c>
      <c r="C210" s="47"/>
      <c r="D210" s="47"/>
      <c r="E210" s="47"/>
      <c r="F210" s="53"/>
    </row>
    <row r="211" spans="2:6">
      <c r="C211" s="47"/>
      <c r="D211" s="47"/>
      <c r="E211" s="47"/>
      <c r="F211" s="53"/>
    </row>
    <row r="212" spans="2:6">
      <c r="B212" s="2" t="s">
        <v>219</v>
      </c>
    </row>
    <row r="213" spans="2:6">
      <c r="C213" s="85" t="s">
        <v>176</v>
      </c>
      <c r="D213" s="86" t="s">
        <v>177</v>
      </c>
      <c r="E213" s="86" t="s">
        <v>145</v>
      </c>
      <c r="F213" s="87" t="s">
        <v>178</v>
      </c>
    </row>
    <row r="214" spans="2:6">
      <c r="C214" s="94">
        <v>6.3E-2</v>
      </c>
      <c r="D214" s="47">
        <v>178</v>
      </c>
      <c r="E214" s="47">
        <v>6041</v>
      </c>
      <c r="F214" s="89">
        <f t="shared" ref="F214:F228" si="13">E214/SUM($E$214:$E$228)</f>
        <v>9.9648648202827303E-2</v>
      </c>
    </row>
    <row r="215" spans="2:6">
      <c r="C215" s="94">
        <v>6.8000000000000005E-2</v>
      </c>
      <c r="D215" s="47">
        <v>359</v>
      </c>
      <c r="E215" s="47">
        <v>4841</v>
      </c>
      <c r="F215" s="89">
        <f t="shared" si="13"/>
        <v>7.9854180756478571E-2</v>
      </c>
    </row>
    <row r="216" spans="2:6">
      <c r="C216" s="94">
        <v>5.8000000000000003E-2</v>
      </c>
      <c r="D216" s="47">
        <v>179</v>
      </c>
      <c r="E216" s="47">
        <v>4483</v>
      </c>
      <c r="F216" s="89">
        <f t="shared" si="13"/>
        <v>7.3948831301651183E-2</v>
      </c>
    </row>
    <row r="217" spans="2:6">
      <c r="C217" s="94">
        <v>7.2999999999999995E-2</v>
      </c>
      <c r="D217" s="47">
        <v>359</v>
      </c>
      <c r="E217" s="47">
        <v>4212</v>
      </c>
      <c r="F217" s="89">
        <f t="shared" si="13"/>
        <v>6.9478580736684101E-2</v>
      </c>
    </row>
    <row r="218" spans="2:6">
      <c r="C218" s="94">
        <v>6.6000000000000003E-2</v>
      </c>
      <c r="D218" s="47">
        <v>359</v>
      </c>
      <c r="E218" s="47">
        <v>4157</v>
      </c>
      <c r="F218" s="89">
        <f t="shared" si="13"/>
        <v>6.8571334312059778E-2</v>
      </c>
    </row>
    <row r="219" spans="2:6">
      <c r="C219" s="94">
        <v>5.8000000000000003E-2</v>
      </c>
      <c r="D219" s="47">
        <v>181</v>
      </c>
      <c r="E219" s="47">
        <v>3239</v>
      </c>
      <c r="F219" s="89">
        <f t="shared" si="13"/>
        <v>5.342856671560299E-2</v>
      </c>
    </row>
    <row r="220" spans="2:6">
      <c r="C220" s="94">
        <v>5.8000000000000003E-2</v>
      </c>
      <c r="D220" s="47">
        <v>173</v>
      </c>
      <c r="E220" s="47">
        <v>3169</v>
      </c>
      <c r="F220" s="89">
        <f t="shared" si="13"/>
        <v>5.2273889447899312E-2</v>
      </c>
    </row>
    <row r="221" spans="2:6">
      <c r="C221" s="95">
        <v>0.08</v>
      </c>
      <c r="D221" s="47">
        <v>361</v>
      </c>
      <c r="E221" s="47">
        <v>3065</v>
      </c>
      <c r="F221" s="89">
        <f t="shared" si="13"/>
        <v>5.055836893588242E-2</v>
      </c>
    </row>
    <row r="222" spans="2:6">
      <c r="C222" s="94">
        <v>6.5000000000000002E-2</v>
      </c>
      <c r="D222" s="47">
        <v>178</v>
      </c>
      <c r="E222" s="47">
        <v>3027</v>
      </c>
      <c r="F222" s="89">
        <f t="shared" si="13"/>
        <v>4.9931544133414711E-2</v>
      </c>
    </row>
    <row r="223" spans="2:6">
      <c r="C223" s="94">
        <v>7.8E-2</v>
      </c>
      <c r="D223" s="47">
        <v>361</v>
      </c>
      <c r="E223" s="47">
        <v>2835</v>
      </c>
      <c r="F223" s="89">
        <f t="shared" si="13"/>
        <v>4.6764429341998912E-2</v>
      </c>
    </row>
    <row r="224" spans="2:6">
      <c r="C224" s="94">
        <v>5.8000000000000003E-2</v>
      </c>
      <c r="D224" s="47">
        <v>180</v>
      </c>
      <c r="E224" s="47">
        <v>2510</v>
      </c>
      <c r="F224" s="89">
        <f t="shared" si="13"/>
        <v>4.1403427741946129E-2</v>
      </c>
    </row>
    <row r="225" spans="2:6">
      <c r="C225" s="94">
        <v>5.8000000000000003E-2</v>
      </c>
      <c r="D225" s="47">
        <v>177</v>
      </c>
      <c r="E225" s="47">
        <v>2380</v>
      </c>
      <c r="F225" s="89">
        <f t="shared" si="13"/>
        <v>3.9259027101925012E-2</v>
      </c>
    </row>
    <row r="226" spans="2:6">
      <c r="C226" s="94">
        <v>7.4999999999999997E-2</v>
      </c>
      <c r="D226" s="47">
        <v>359</v>
      </c>
      <c r="E226" s="47">
        <v>2228</v>
      </c>
      <c r="F226" s="89">
        <f t="shared" si="13"/>
        <v>3.6751727892054172E-2</v>
      </c>
    </row>
    <row r="227" spans="2:6">
      <c r="C227" s="94">
        <v>7.2999999999999995E-2</v>
      </c>
      <c r="D227" s="47">
        <v>180</v>
      </c>
      <c r="E227" s="47">
        <v>2046</v>
      </c>
      <c r="F227" s="89">
        <f t="shared" si="13"/>
        <v>3.3749566996024612E-2</v>
      </c>
    </row>
    <row r="228" spans="2:6">
      <c r="C228" s="96" t="s">
        <v>179</v>
      </c>
      <c r="D228" s="83" t="s">
        <v>179</v>
      </c>
      <c r="E228" s="83">
        <v>12390</v>
      </c>
      <c r="F228" s="78">
        <f t="shared" si="13"/>
        <v>0.20437787638355079</v>
      </c>
    </row>
    <row r="230" spans="2:6">
      <c r="B230" s="2" t="s">
        <v>222</v>
      </c>
    </row>
    <row r="231" spans="2:6">
      <c r="B231" s="73" t="s">
        <v>223</v>
      </c>
    </row>
  </sheetData>
  <sortState ref="C126:F167">
    <sortCondition descending="1" ref="D126:D167"/>
  </sortState>
  <phoneticPr fontId="3" type="noConversion"/>
  <pageMargins left="0.7" right="0.7" top="0.75" bottom="0.75" header="0.3" footer="0.3"/>
  <pageSetup paperSize="9" orientation="portrait" r:id="rId1"/>
  <ignoredErrors>
    <ignoredError sqref="D14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opLeftCell="A183" workbookViewId="0">
      <selection activeCell="A195" sqref="A195:XFD207"/>
    </sheetView>
  </sheetViews>
  <sheetFormatPr defaultRowHeight="14.25"/>
  <cols>
    <col min="9" max="9" width="14" customWidth="1"/>
    <col min="10" max="10" width="13.375" customWidth="1"/>
  </cols>
  <sheetData>
    <row r="1" spans="1:17" ht="16.5">
      <c r="A1" s="2" t="s">
        <v>8</v>
      </c>
      <c r="B1" s="2"/>
      <c r="C1" s="2"/>
      <c r="D1" s="2" t="s">
        <v>34</v>
      </c>
      <c r="E1" s="2"/>
      <c r="F1" s="2"/>
      <c r="G1" s="2" t="s">
        <v>58</v>
      </c>
      <c r="H1" s="2"/>
      <c r="I1" s="2"/>
      <c r="J1" s="2" t="s">
        <v>83</v>
      </c>
      <c r="K1" s="2"/>
      <c r="L1" s="2"/>
      <c r="M1" s="2" t="s">
        <v>117</v>
      </c>
      <c r="N1" s="2"/>
      <c r="O1" s="2"/>
      <c r="P1" s="2"/>
      <c r="Q1" s="2"/>
    </row>
    <row r="2" spans="1:17" ht="16.5">
      <c r="A2" s="2"/>
      <c r="B2" s="2" t="s">
        <v>9</v>
      </c>
      <c r="C2" s="2" t="s">
        <v>10</v>
      </c>
      <c r="D2" s="2"/>
      <c r="E2" s="2" t="s">
        <v>35</v>
      </c>
      <c r="F2" s="2" t="s">
        <v>10</v>
      </c>
      <c r="G2" s="2"/>
      <c r="H2" s="2" t="s">
        <v>59</v>
      </c>
      <c r="I2" s="2" t="s">
        <v>10</v>
      </c>
      <c r="J2" s="2"/>
      <c r="K2" s="2" t="s">
        <v>84</v>
      </c>
      <c r="L2" s="2" t="s">
        <v>10</v>
      </c>
      <c r="M2" s="2"/>
      <c r="N2" s="2" t="s">
        <v>118</v>
      </c>
      <c r="O2" s="2" t="s">
        <v>10</v>
      </c>
      <c r="P2" s="2"/>
      <c r="Q2" s="2"/>
    </row>
    <row r="3" spans="1:17" ht="16.5">
      <c r="A3" s="2" t="s">
        <v>8</v>
      </c>
      <c r="B3" s="2"/>
      <c r="C3" s="2"/>
      <c r="D3" s="2" t="s">
        <v>34</v>
      </c>
      <c r="E3" s="2"/>
      <c r="F3" s="2"/>
      <c r="G3" s="2" t="s">
        <v>58</v>
      </c>
      <c r="H3" s="2"/>
      <c r="I3" s="2"/>
      <c r="J3" s="2" t="s">
        <v>83</v>
      </c>
      <c r="K3" s="2"/>
      <c r="L3" s="2"/>
      <c r="M3" s="2" t="s">
        <v>117</v>
      </c>
      <c r="N3" s="2"/>
      <c r="O3" s="2"/>
      <c r="P3" s="2"/>
      <c r="Q3" s="2"/>
    </row>
    <row r="4" spans="1:17" ht="16.5">
      <c r="A4" s="2"/>
      <c r="B4" s="2" t="s">
        <v>11</v>
      </c>
      <c r="C4" s="2">
        <v>387043</v>
      </c>
      <c r="D4" s="2"/>
      <c r="E4" s="2" t="s">
        <v>36</v>
      </c>
      <c r="F4" s="2">
        <v>123456</v>
      </c>
      <c r="G4" s="2"/>
      <c r="H4" s="2" t="s">
        <v>60</v>
      </c>
      <c r="I4" s="2">
        <v>162266</v>
      </c>
      <c r="J4" s="2"/>
      <c r="K4" s="2" t="s">
        <v>85</v>
      </c>
      <c r="L4" s="2">
        <v>32627</v>
      </c>
      <c r="M4" s="2"/>
      <c r="N4" s="2" t="s">
        <v>119</v>
      </c>
      <c r="O4" s="2">
        <v>72794</v>
      </c>
      <c r="P4" s="3">
        <f t="shared" ref="P4:P25" si="0">O4/SUM($O$4:$O$25)</f>
        <v>0.38883814346532486</v>
      </c>
      <c r="Q4" s="4">
        <f>SUM($P$4:P4)</f>
        <v>0.38883814346532486</v>
      </c>
    </row>
    <row r="5" spans="1:17" ht="16.5">
      <c r="A5" s="2"/>
      <c r="B5" s="2" t="s">
        <v>12</v>
      </c>
      <c r="C5" s="2">
        <v>34163</v>
      </c>
      <c r="D5" s="2"/>
      <c r="E5" s="2" t="s">
        <v>37</v>
      </c>
      <c r="F5" s="2">
        <v>20611</v>
      </c>
      <c r="G5" s="2"/>
      <c r="H5" s="2" t="s">
        <v>61</v>
      </c>
      <c r="I5" s="2">
        <v>4193</v>
      </c>
      <c r="J5" s="2"/>
      <c r="K5" s="2" t="s">
        <v>86</v>
      </c>
      <c r="L5" s="2">
        <v>7224</v>
      </c>
      <c r="M5" s="2"/>
      <c r="N5" s="2" t="s">
        <v>120</v>
      </c>
      <c r="O5" s="2">
        <v>25503</v>
      </c>
      <c r="P5" s="3">
        <f t="shared" si="0"/>
        <v>0.13622742496354343</v>
      </c>
      <c r="Q5" s="4">
        <f>SUM($P$4:P5)</f>
        <v>0.52506556842886831</v>
      </c>
    </row>
    <row r="6" spans="1:17" ht="16.5">
      <c r="A6" s="2"/>
      <c r="B6" s="2" t="s">
        <v>13</v>
      </c>
      <c r="C6" s="2">
        <v>10540</v>
      </c>
      <c r="D6" s="2"/>
      <c r="E6" s="2" t="s">
        <v>38</v>
      </c>
      <c r="F6" s="2">
        <v>7926</v>
      </c>
      <c r="G6" s="2"/>
      <c r="H6" s="2" t="s">
        <v>62</v>
      </c>
      <c r="I6" s="2">
        <v>1250</v>
      </c>
      <c r="J6" s="2"/>
      <c r="K6" s="2" t="s">
        <v>87</v>
      </c>
      <c r="L6" s="2">
        <v>2791</v>
      </c>
      <c r="M6" s="2"/>
      <c r="N6" s="2" t="s">
        <v>121</v>
      </c>
      <c r="O6" s="2">
        <v>9928</v>
      </c>
      <c r="P6" s="3">
        <f t="shared" si="0"/>
        <v>5.3031638436186294E-2</v>
      </c>
      <c r="Q6" s="4">
        <f>SUM($P$4:P6)</f>
        <v>0.57809720686505461</v>
      </c>
    </row>
    <row r="7" spans="1:17" ht="16.5">
      <c r="A7" s="2"/>
      <c r="B7" s="2" t="s">
        <v>14</v>
      </c>
      <c r="C7" s="2">
        <v>5679</v>
      </c>
      <c r="D7" s="2"/>
      <c r="E7" s="2" t="s">
        <v>39</v>
      </c>
      <c r="F7" s="2">
        <v>5279</v>
      </c>
      <c r="G7" s="2"/>
      <c r="H7" s="2" t="s">
        <v>63</v>
      </c>
      <c r="I7" s="2">
        <v>626</v>
      </c>
      <c r="J7" s="2"/>
      <c r="K7" s="2" t="s">
        <v>88</v>
      </c>
      <c r="L7" s="2">
        <v>1971</v>
      </c>
      <c r="M7" s="2"/>
      <c r="N7" s="2" t="s">
        <v>122</v>
      </c>
      <c r="O7" s="2">
        <v>6552</v>
      </c>
      <c r="P7" s="3">
        <f t="shared" si="0"/>
        <v>3.4998317388587087E-2</v>
      </c>
      <c r="Q7" s="4">
        <f>SUM($P$4:P7)</f>
        <v>0.61309552425364167</v>
      </c>
    </row>
    <row r="8" spans="1:17" ht="16.5">
      <c r="A8" s="2"/>
      <c r="B8" s="2" t="s">
        <v>15</v>
      </c>
      <c r="C8" s="2">
        <v>4215</v>
      </c>
      <c r="D8" s="2"/>
      <c r="E8" s="2" t="s">
        <v>40</v>
      </c>
      <c r="F8" s="2">
        <v>4975</v>
      </c>
      <c r="G8" s="2"/>
      <c r="H8" s="2" t="s">
        <v>64</v>
      </c>
      <c r="I8" s="2">
        <v>470</v>
      </c>
      <c r="J8" s="2"/>
      <c r="K8" s="2" t="s">
        <v>89</v>
      </c>
      <c r="L8" s="2">
        <v>1999</v>
      </c>
      <c r="M8" s="2"/>
      <c r="N8" s="2" t="s">
        <v>123</v>
      </c>
      <c r="O8" s="2">
        <v>5701</v>
      </c>
      <c r="P8" s="3">
        <f t="shared" si="0"/>
        <v>3.045259576195589E-2</v>
      </c>
      <c r="Q8" s="4">
        <f>SUM($P$4:P8)</f>
        <v>0.64354812001559758</v>
      </c>
    </row>
    <row r="9" spans="1:17" ht="16.5">
      <c r="A9" s="2"/>
      <c r="B9" s="2" t="s">
        <v>16</v>
      </c>
      <c r="C9" s="2">
        <v>3164</v>
      </c>
      <c r="D9" s="2"/>
      <c r="E9" s="2" t="s">
        <v>41</v>
      </c>
      <c r="F9" s="2">
        <v>4936</v>
      </c>
      <c r="G9" s="2"/>
      <c r="H9" s="2" t="s">
        <v>65</v>
      </c>
      <c r="I9" s="2">
        <v>458</v>
      </c>
      <c r="J9" s="2"/>
      <c r="K9" s="2" t="s">
        <v>90</v>
      </c>
      <c r="L9" s="2">
        <v>1869</v>
      </c>
      <c r="M9" s="2"/>
      <c r="N9" s="2" t="s">
        <v>124</v>
      </c>
      <c r="O9" s="2">
        <v>5326</v>
      </c>
      <c r="P9" s="3">
        <f t="shared" si="0"/>
        <v>2.8449486937059652E-2</v>
      </c>
      <c r="Q9" s="4">
        <f>SUM($P$4:P9)</f>
        <v>0.6719976069526572</v>
      </c>
    </row>
    <row r="10" spans="1:17" ht="16.5">
      <c r="A10" s="2"/>
      <c r="B10" s="2" t="s">
        <v>17</v>
      </c>
      <c r="C10" s="2">
        <v>2588</v>
      </c>
      <c r="D10" s="2"/>
      <c r="E10" s="2" t="s">
        <v>42</v>
      </c>
      <c r="F10" s="2">
        <v>4112</v>
      </c>
      <c r="G10" s="2"/>
      <c r="H10" s="2" t="s">
        <v>66</v>
      </c>
      <c r="I10" s="2">
        <v>319</v>
      </c>
      <c r="J10" s="2"/>
      <c r="K10" s="2" t="s">
        <v>91</v>
      </c>
      <c r="L10" s="2">
        <v>1456</v>
      </c>
      <c r="M10" s="2"/>
      <c r="N10" s="2" t="s">
        <v>125</v>
      </c>
      <c r="O10" s="2">
        <v>4748</v>
      </c>
      <c r="P10" s="3">
        <f t="shared" si="0"/>
        <v>2.5362028534952914E-2</v>
      </c>
      <c r="Q10" s="4">
        <f>SUM($P$4:P10)</f>
        <v>0.69735963548761015</v>
      </c>
    </row>
    <row r="11" spans="1:17" ht="16.5">
      <c r="A11" s="2"/>
      <c r="B11" s="2" t="s">
        <v>18</v>
      </c>
      <c r="C11" s="2">
        <v>2096</v>
      </c>
      <c r="D11" s="2"/>
      <c r="E11" s="2" t="s">
        <v>43</v>
      </c>
      <c r="F11" s="2">
        <v>3610</v>
      </c>
      <c r="G11" s="2"/>
      <c r="H11" s="2" t="s">
        <v>67</v>
      </c>
      <c r="I11" s="2">
        <v>215</v>
      </c>
      <c r="J11" s="2"/>
      <c r="K11" s="2" t="s">
        <v>92</v>
      </c>
      <c r="L11" s="2">
        <v>1148</v>
      </c>
      <c r="M11" s="2"/>
      <c r="N11" s="2" t="s">
        <v>126</v>
      </c>
      <c r="O11" s="2">
        <v>3935</v>
      </c>
      <c r="P11" s="3">
        <f t="shared" si="0"/>
        <v>2.1019288602577867E-2</v>
      </c>
      <c r="Q11" s="4">
        <f>SUM($P$4:P11)</f>
        <v>0.718378924090188</v>
      </c>
    </row>
    <row r="12" spans="1:17" ht="16.5">
      <c r="A12" s="2"/>
      <c r="B12" s="2" t="s">
        <v>19</v>
      </c>
      <c r="C12" s="2">
        <v>1545</v>
      </c>
      <c r="D12" s="2"/>
      <c r="E12" s="2" t="s">
        <v>44</v>
      </c>
      <c r="F12" s="2">
        <v>2643</v>
      </c>
      <c r="G12" s="2"/>
      <c r="H12" s="2" t="s">
        <v>68</v>
      </c>
      <c r="I12" s="2">
        <v>156</v>
      </c>
      <c r="J12" s="2"/>
      <c r="K12" s="2" t="s">
        <v>93</v>
      </c>
      <c r="L12" s="2">
        <v>862</v>
      </c>
      <c r="M12" s="2"/>
      <c r="N12" s="2" t="s">
        <v>127</v>
      </c>
      <c r="O12" s="2">
        <v>2853</v>
      </c>
      <c r="P12" s="3">
        <f t="shared" si="0"/>
        <v>1.5239651939810587E-2</v>
      </c>
      <c r="Q12" s="4">
        <f>SUM($P$4:P12)</f>
        <v>0.73361857602999858</v>
      </c>
    </row>
    <row r="13" spans="1:17" ht="16.5">
      <c r="A13" s="2"/>
      <c r="B13" s="2" t="s">
        <v>20</v>
      </c>
      <c r="C13" s="2">
        <v>1275</v>
      </c>
      <c r="D13" s="2"/>
      <c r="E13" s="2" t="s">
        <v>45</v>
      </c>
      <c r="F13" s="2">
        <v>1938</v>
      </c>
      <c r="G13" s="2"/>
      <c r="H13" s="2" t="s">
        <v>69</v>
      </c>
      <c r="I13" s="2">
        <v>151</v>
      </c>
      <c r="J13" s="2"/>
      <c r="K13" s="2" t="s">
        <v>94</v>
      </c>
      <c r="L13" s="2">
        <v>791</v>
      </c>
      <c r="M13" s="2"/>
      <c r="N13" s="2" t="s">
        <v>128</v>
      </c>
      <c r="O13" s="2">
        <v>2079</v>
      </c>
      <c r="P13" s="3">
        <f t="shared" si="0"/>
        <v>1.110523532522475E-2</v>
      </c>
      <c r="Q13" s="4">
        <f>SUM($P$4:P13)</f>
        <v>0.74472381135522336</v>
      </c>
    </row>
    <row r="14" spans="1:17" ht="16.5">
      <c r="A14" s="2"/>
      <c r="B14" s="2" t="s">
        <v>21</v>
      </c>
      <c r="C14" s="2">
        <v>1226</v>
      </c>
      <c r="D14" s="2"/>
      <c r="E14" s="2" t="s">
        <v>46</v>
      </c>
      <c r="F14" s="2">
        <v>1907</v>
      </c>
      <c r="G14" s="2"/>
      <c r="H14" s="2" t="s">
        <v>70</v>
      </c>
      <c r="I14" s="2">
        <v>122</v>
      </c>
      <c r="J14" s="2"/>
      <c r="K14" s="2" t="s">
        <v>95</v>
      </c>
      <c r="L14" s="2">
        <v>814</v>
      </c>
      <c r="M14" s="2"/>
      <c r="N14" s="2" t="s">
        <v>129</v>
      </c>
      <c r="O14" s="2">
        <v>1994</v>
      </c>
      <c r="P14" s="3">
        <f t="shared" si="0"/>
        <v>1.0651197324914935E-2</v>
      </c>
      <c r="Q14" s="4">
        <f>SUM($P$4:P14)</f>
        <v>0.75537500868013829</v>
      </c>
    </row>
    <row r="15" spans="1:17" ht="16.5">
      <c r="A15" s="2"/>
      <c r="B15" s="2" t="s">
        <v>22</v>
      </c>
      <c r="C15" s="2">
        <v>1121</v>
      </c>
      <c r="D15" s="2"/>
      <c r="E15" s="2" t="s">
        <v>47</v>
      </c>
      <c r="F15" s="2">
        <v>1729</v>
      </c>
      <c r="G15" s="2"/>
      <c r="H15" s="2" t="s">
        <v>71</v>
      </c>
      <c r="I15" s="2">
        <v>64</v>
      </c>
      <c r="J15" s="2"/>
      <c r="K15" s="2" t="s">
        <v>96</v>
      </c>
      <c r="L15" s="2">
        <v>667</v>
      </c>
      <c r="M15" s="2"/>
      <c r="N15" s="2" t="s">
        <v>130</v>
      </c>
      <c r="O15" s="2">
        <v>1814</v>
      </c>
      <c r="P15" s="3">
        <f t="shared" si="0"/>
        <v>9.6897050889647399E-3</v>
      </c>
      <c r="Q15" s="4">
        <f>SUM($P$4:P15)</f>
        <v>0.76506471376910301</v>
      </c>
    </row>
    <row r="16" spans="1:17" ht="16.5">
      <c r="A16" s="2"/>
      <c r="B16" s="2" t="s">
        <v>23</v>
      </c>
      <c r="C16" s="2">
        <v>1046</v>
      </c>
      <c r="D16" s="2"/>
      <c r="E16" s="2" t="s">
        <v>48</v>
      </c>
      <c r="F16" s="2">
        <v>1499</v>
      </c>
      <c r="G16" s="2"/>
      <c r="H16" s="2" t="s">
        <v>72</v>
      </c>
      <c r="I16" s="2">
        <v>69</v>
      </c>
      <c r="J16" s="2"/>
      <c r="K16" s="2" t="s">
        <v>97</v>
      </c>
      <c r="L16" s="2">
        <v>620</v>
      </c>
      <c r="M16" s="2"/>
      <c r="N16" s="2" t="s">
        <v>131</v>
      </c>
      <c r="O16" s="2">
        <v>1487</v>
      </c>
      <c r="P16" s="3">
        <f t="shared" si="0"/>
        <v>7.9429941936552204E-3</v>
      </c>
      <c r="Q16" s="4">
        <f>SUM($P$4:P16)</f>
        <v>0.77300770796275819</v>
      </c>
    </row>
    <row r="17" spans="1:17" ht="16.5">
      <c r="A17" s="2"/>
      <c r="B17" s="2" t="s">
        <v>24</v>
      </c>
      <c r="C17" s="2">
        <v>1304</v>
      </c>
      <c r="D17" s="2"/>
      <c r="E17" s="2" t="s">
        <v>49</v>
      </c>
      <c r="F17" s="2">
        <v>1624</v>
      </c>
      <c r="G17" s="2"/>
      <c r="H17" s="2" t="s">
        <v>73</v>
      </c>
      <c r="I17" s="2">
        <v>76</v>
      </c>
      <c r="J17" s="2"/>
      <c r="K17" s="2" t="s">
        <v>98</v>
      </c>
      <c r="L17" s="2">
        <v>563</v>
      </c>
      <c r="M17" s="2"/>
      <c r="N17" s="2" t="s">
        <v>132</v>
      </c>
      <c r="O17" s="2">
        <v>1512</v>
      </c>
      <c r="P17" s="3">
        <f t="shared" si="0"/>
        <v>8.0765347819816355E-3</v>
      </c>
      <c r="Q17" s="4">
        <f>SUM($P$4:P17)</f>
        <v>0.78108424274473987</v>
      </c>
    </row>
    <row r="18" spans="1:17" ht="16.5">
      <c r="A18" s="2"/>
      <c r="B18" s="2" t="s">
        <v>25</v>
      </c>
      <c r="C18" s="2">
        <v>2649</v>
      </c>
      <c r="D18" s="2"/>
      <c r="E18" s="2" t="s">
        <v>50</v>
      </c>
      <c r="F18" s="2">
        <v>2355</v>
      </c>
      <c r="G18" s="2"/>
      <c r="H18" s="2" t="s">
        <v>74</v>
      </c>
      <c r="I18" s="2">
        <v>58</v>
      </c>
      <c r="J18" s="2"/>
      <c r="K18" s="2" t="s">
        <v>99</v>
      </c>
      <c r="L18" s="2">
        <v>569</v>
      </c>
      <c r="M18" s="2"/>
      <c r="N18" s="2" t="s">
        <v>133</v>
      </c>
      <c r="O18" s="2">
        <v>2653</v>
      </c>
      <c r="P18" s="3">
        <f t="shared" si="0"/>
        <v>1.4171327233199259E-2</v>
      </c>
      <c r="Q18" s="4">
        <f>SUM($P$4:P18)</f>
        <v>0.79525556997793911</v>
      </c>
    </row>
    <row r="19" spans="1:17" ht="16.5">
      <c r="A19" s="2"/>
      <c r="B19" s="2" t="s">
        <v>26</v>
      </c>
      <c r="C19" s="2">
        <v>1566</v>
      </c>
      <c r="D19" s="2"/>
      <c r="E19" s="2" t="s">
        <v>51</v>
      </c>
      <c r="F19" s="2">
        <v>2165</v>
      </c>
      <c r="G19" s="2"/>
      <c r="H19" s="2" t="s">
        <v>75</v>
      </c>
      <c r="I19" s="2">
        <v>57</v>
      </c>
      <c r="J19" s="2"/>
      <c r="K19" s="2" t="s">
        <v>100</v>
      </c>
      <c r="L19" s="2">
        <v>530</v>
      </c>
      <c r="M19" s="2"/>
      <c r="N19" s="2" t="s">
        <v>134</v>
      </c>
      <c r="O19" s="2">
        <v>2234</v>
      </c>
      <c r="P19" s="3">
        <f t="shared" si="0"/>
        <v>1.1933186972848528E-2</v>
      </c>
      <c r="Q19" s="4">
        <f>SUM($P$4:P19)</f>
        <v>0.80718875695078762</v>
      </c>
    </row>
    <row r="20" spans="1:17" ht="16.5">
      <c r="A20" s="2"/>
      <c r="B20" s="2" t="s">
        <v>27</v>
      </c>
      <c r="C20" s="2">
        <v>1331</v>
      </c>
      <c r="D20" s="2"/>
      <c r="E20" s="2" t="s">
        <v>52</v>
      </c>
      <c r="F20" s="2">
        <v>1759</v>
      </c>
      <c r="G20" s="2"/>
      <c r="H20" s="2" t="s">
        <v>76</v>
      </c>
      <c r="I20" s="2">
        <v>25</v>
      </c>
      <c r="J20" s="2"/>
      <c r="K20" s="2" t="s">
        <v>101</v>
      </c>
      <c r="L20" s="2">
        <v>269</v>
      </c>
      <c r="M20" s="2"/>
      <c r="N20" s="2" t="s">
        <v>135</v>
      </c>
      <c r="O20" s="2">
        <v>1798</v>
      </c>
      <c r="P20" s="3">
        <f t="shared" si="0"/>
        <v>9.6042391124358337E-3</v>
      </c>
      <c r="Q20" s="4">
        <f>SUM($P$4:P20)</f>
        <v>0.81679299606322342</v>
      </c>
    </row>
    <row r="21" spans="1:17" ht="16.5">
      <c r="A21" s="2"/>
      <c r="B21" s="2" t="s">
        <v>28</v>
      </c>
      <c r="C21" s="2">
        <v>1021</v>
      </c>
      <c r="D21" s="2"/>
      <c r="E21" s="2" t="s">
        <v>53</v>
      </c>
      <c r="F21" s="2">
        <v>1731</v>
      </c>
      <c r="G21" s="2"/>
      <c r="H21" s="2" t="s">
        <v>77</v>
      </c>
      <c r="I21" s="2">
        <v>24</v>
      </c>
      <c r="J21" s="2"/>
      <c r="K21" s="2" t="s">
        <v>102</v>
      </c>
      <c r="L21" s="2">
        <v>342</v>
      </c>
      <c r="M21" s="2"/>
      <c r="N21" s="2" t="s">
        <v>136</v>
      </c>
      <c r="O21" s="2">
        <v>1535</v>
      </c>
      <c r="P21" s="3">
        <f t="shared" si="0"/>
        <v>8.199392123241939E-3</v>
      </c>
      <c r="Q21" s="4">
        <f>SUM($P$4:P21)</f>
        <v>0.82499238818646536</v>
      </c>
    </row>
    <row r="22" spans="1:17" ht="16.5">
      <c r="A22" s="2"/>
      <c r="B22" s="2" t="s">
        <v>29</v>
      </c>
      <c r="C22" s="2">
        <v>1202</v>
      </c>
      <c r="D22" s="2"/>
      <c r="E22" s="2" t="s">
        <v>54</v>
      </c>
      <c r="F22" s="2">
        <v>1968</v>
      </c>
      <c r="G22" s="2"/>
      <c r="H22" s="2" t="s">
        <v>78</v>
      </c>
      <c r="I22" s="2">
        <v>26</v>
      </c>
      <c r="J22" s="2"/>
      <c r="K22" s="2" t="s">
        <v>103</v>
      </c>
      <c r="L22" s="2">
        <v>327</v>
      </c>
      <c r="M22" s="2"/>
      <c r="N22" s="2" t="s">
        <v>137</v>
      </c>
      <c r="O22" s="2">
        <v>1796</v>
      </c>
      <c r="P22" s="3">
        <f t="shared" si="0"/>
        <v>9.5935558653697205E-3</v>
      </c>
      <c r="Q22" s="4">
        <f>SUM($P$4:P22)</f>
        <v>0.83458594405183506</v>
      </c>
    </row>
    <row r="23" spans="1:17" ht="16.5">
      <c r="A23" s="2"/>
      <c r="B23" s="2" t="s">
        <v>30</v>
      </c>
      <c r="C23" s="2">
        <v>1681</v>
      </c>
      <c r="D23" s="2"/>
      <c r="E23" s="2" t="s">
        <v>55</v>
      </c>
      <c r="F23" s="2">
        <v>3293</v>
      </c>
      <c r="G23" s="2"/>
      <c r="H23" s="2" t="s">
        <v>79</v>
      </c>
      <c r="I23" s="2">
        <v>23</v>
      </c>
      <c r="J23" s="2"/>
      <c r="K23" s="2" t="s">
        <v>104</v>
      </c>
      <c r="L23" s="2">
        <v>385</v>
      </c>
      <c r="M23" s="2"/>
      <c r="N23" s="2" t="s">
        <v>138</v>
      </c>
      <c r="O23" s="2">
        <v>2793</v>
      </c>
      <c r="P23" s="3">
        <f t="shared" si="0"/>
        <v>1.4919154527827189E-2</v>
      </c>
      <c r="Q23" s="4">
        <f>SUM($P$4:P23)</f>
        <v>0.84950509857966228</v>
      </c>
    </row>
    <row r="24" spans="1:17" ht="16.5">
      <c r="A24" s="2"/>
      <c r="B24" s="2" t="s">
        <v>31</v>
      </c>
      <c r="C24" s="2">
        <v>8396</v>
      </c>
      <c r="D24" s="2"/>
      <c r="E24" s="2" t="s">
        <v>56</v>
      </c>
      <c r="F24" s="2">
        <v>21721</v>
      </c>
      <c r="G24" s="2"/>
      <c r="H24" s="2" t="s">
        <v>80</v>
      </c>
      <c r="I24" s="2">
        <v>69</v>
      </c>
      <c r="J24" s="2"/>
      <c r="K24" s="2" t="s">
        <v>105</v>
      </c>
      <c r="L24" s="2">
        <v>2152</v>
      </c>
      <c r="M24" s="2"/>
      <c r="N24" s="2" t="s">
        <v>139</v>
      </c>
      <c r="O24" s="2">
        <v>20998</v>
      </c>
      <c r="P24" s="3">
        <f t="shared" si="0"/>
        <v>0.11216341094712327</v>
      </c>
      <c r="Q24" s="4">
        <f>SUM($P$4:P24)</f>
        <v>0.96166850952678551</v>
      </c>
    </row>
    <row r="25" spans="1:17" ht="16.5">
      <c r="A25" s="2"/>
      <c r="B25" s="2" t="s">
        <v>32</v>
      </c>
      <c r="C25" s="2">
        <v>3178</v>
      </c>
      <c r="D25" s="2"/>
      <c r="E25" s="2" t="s">
        <v>57</v>
      </c>
      <c r="F25" s="2">
        <v>8420</v>
      </c>
      <c r="G25" s="2"/>
      <c r="H25" s="2" t="s">
        <v>81</v>
      </c>
      <c r="I25" s="2">
        <v>7</v>
      </c>
      <c r="J25" s="2"/>
      <c r="K25" s="2" t="s">
        <v>106</v>
      </c>
      <c r="L25" s="2">
        <v>647</v>
      </c>
      <c r="M25" s="2"/>
      <c r="N25" s="2" t="s">
        <v>140</v>
      </c>
      <c r="O25" s="2">
        <v>7176</v>
      </c>
      <c r="P25" s="3">
        <f t="shared" si="0"/>
        <v>3.8331490473214429E-2</v>
      </c>
      <c r="Q25" s="4">
        <f>SUM($P$4:P25)</f>
        <v>0.99999999999999989</v>
      </c>
    </row>
    <row r="26" spans="1:17" ht="16.5">
      <c r="A26" s="2"/>
      <c r="B26" s="2" t="s">
        <v>33</v>
      </c>
      <c r="C26" s="2">
        <v>1615304</v>
      </c>
      <c r="D26" s="2"/>
      <c r="E26" s="2" t="s">
        <v>114</v>
      </c>
      <c r="F26" s="2">
        <v>1863676</v>
      </c>
      <c r="G26" s="2"/>
      <c r="H26" s="2" t="s">
        <v>115</v>
      </c>
      <c r="I26" s="2">
        <v>1906136</v>
      </c>
      <c r="J26" s="2"/>
      <c r="K26" s="2" t="s">
        <v>116</v>
      </c>
      <c r="L26" s="2">
        <v>2032710</v>
      </c>
      <c r="M26" s="2"/>
      <c r="N26" s="2" t="s">
        <v>141</v>
      </c>
      <c r="O26" s="2">
        <v>1906124</v>
      </c>
      <c r="P26" s="2"/>
      <c r="Q26" s="4"/>
    </row>
    <row r="27" spans="1:17" ht="16.5">
      <c r="A27" s="2" t="s">
        <v>8</v>
      </c>
      <c r="B27" s="2"/>
      <c r="C27" s="2"/>
      <c r="D27" s="2" t="s">
        <v>34</v>
      </c>
      <c r="E27" s="2"/>
      <c r="F27" s="2"/>
      <c r="G27" s="2"/>
      <c r="H27" s="2" t="s">
        <v>82</v>
      </c>
      <c r="I27" s="2">
        <v>16473</v>
      </c>
      <c r="J27" s="2" t="s">
        <v>83</v>
      </c>
      <c r="K27" s="2"/>
      <c r="L27" s="2"/>
      <c r="M27" s="2" t="s">
        <v>117</v>
      </c>
      <c r="N27" s="2"/>
      <c r="O27" s="2"/>
      <c r="P27" s="2">
        <f>O27/SUM($O$4:$O$25)</f>
        <v>0</v>
      </c>
      <c r="Q27" s="4"/>
    </row>
    <row r="33" spans="1:5">
      <c r="A33" t="s">
        <v>150</v>
      </c>
    </row>
    <row r="34" spans="1:5">
      <c r="B34" t="s">
        <v>151</v>
      </c>
      <c r="C34" t="s">
        <v>152</v>
      </c>
      <c r="D34" t="s">
        <v>10</v>
      </c>
      <c r="E34" t="s">
        <v>153</v>
      </c>
    </row>
    <row r="35" spans="1:5">
      <c r="A35" t="s">
        <v>150</v>
      </c>
    </row>
    <row r="36" spans="1:5">
      <c r="B36">
        <v>0</v>
      </c>
      <c r="C36" t="s">
        <v>154</v>
      </c>
      <c r="D36">
        <v>137525</v>
      </c>
      <c r="E36">
        <v>137525</v>
      </c>
    </row>
    <row r="37" spans="1:5">
      <c r="B37">
        <v>0</v>
      </c>
      <c r="C37" t="s">
        <v>155</v>
      </c>
      <c r="D37">
        <v>79250</v>
      </c>
      <c r="E37">
        <v>79250</v>
      </c>
    </row>
    <row r="38" spans="1:5">
      <c r="B38">
        <v>0</v>
      </c>
      <c r="C38" t="s">
        <v>156</v>
      </c>
      <c r="D38">
        <v>23791</v>
      </c>
      <c r="E38">
        <v>23791</v>
      </c>
    </row>
    <row r="39" spans="1:5">
      <c r="B39">
        <v>0</v>
      </c>
      <c r="C39" t="s">
        <v>157</v>
      </c>
      <c r="D39">
        <v>6014</v>
      </c>
      <c r="E39">
        <v>6014</v>
      </c>
    </row>
    <row r="40" spans="1:5">
      <c r="B40">
        <v>0</v>
      </c>
      <c r="C40" t="s">
        <v>158</v>
      </c>
      <c r="D40">
        <v>1787</v>
      </c>
      <c r="E40">
        <v>1787</v>
      </c>
    </row>
    <row r="41" spans="1:5">
      <c r="B41">
        <v>0</v>
      </c>
      <c r="C41" t="s">
        <v>159</v>
      </c>
      <c r="D41">
        <v>5</v>
      </c>
      <c r="E41">
        <v>5</v>
      </c>
    </row>
    <row r="42" spans="1:5">
      <c r="B42">
        <v>1</v>
      </c>
      <c r="C42" t="s">
        <v>154</v>
      </c>
      <c r="D42">
        <v>109016</v>
      </c>
      <c r="E42">
        <v>109016</v>
      </c>
    </row>
    <row r="43" spans="1:5">
      <c r="B43">
        <v>1</v>
      </c>
      <c r="C43" t="s">
        <v>155</v>
      </c>
      <c r="D43">
        <v>82217</v>
      </c>
      <c r="E43">
        <v>82217</v>
      </c>
    </row>
    <row r="44" spans="1:5">
      <c r="B44">
        <v>1</v>
      </c>
      <c r="C44" t="s">
        <v>156</v>
      </c>
      <c r="D44">
        <v>26202</v>
      </c>
      <c r="E44">
        <v>26201</v>
      </c>
    </row>
    <row r="45" spans="1:5">
      <c r="B45">
        <v>1</v>
      </c>
      <c r="C45" t="s">
        <v>157</v>
      </c>
      <c r="D45">
        <v>8766</v>
      </c>
      <c r="E45">
        <v>8766</v>
      </c>
    </row>
    <row r="46" spans="1:5">
      <c r="B46">
        <v>1</v>
      </c>
      <c r="C46" t="s">
        <v>158</v>
      </c>
      <c r="D46">
        <v>3444</v>
      </c>
      <c r="E46">
        <v>3444</v>
      </c>
    </row>
    <row r="47" spans="1:5">
      <c r="B47">
        <v>1</v>
      </c>
      <c r="C47" t="s">
        <v>159</v>
      </c>
      <c r="D47">
        <v>14</v>
      </c>
      <c r="E47">
        <v>13</v>
      </c>
    </row>
    <row r="48" spans="1:5">
      <c r="A48" t="s">
        <v>150</v>
      </c>
    </row>
    <row r="50" spans="1:5">
      <c r="A50" t="s">
        <v>161</v>
      </c>
    </row>
    <row r="51" spans="1:5">
      <c r="B51" t="s">
        <v>151</v>
      </c>
      <c r="C51" t="s">
        <v>162</v>
      </c>
      <c r="D51" t="s">
        <v>10</v>
      </c>
      <c r="E51" t="s">
        <v>153</v>
      </c>
    </row>
    <row r="52" spans="1:5">
      <c r="A52" t="s">
        <v>161</v>
      </c>
    </row>
    <row r="53" spans="1:5">
      <c r="B53">
        <v>0</v>
      </c>
      <c r="C53" t="s">
        <v>163</v>
      </c>
      <c r="D53">
        <v>70172</v>
      </c>
      <c r="E53">
        <v>70172</v>
      </c>
    </row>
    <row r="54" spans="1:5">
      <c r="B54">
        <v>0</v>
      </c>
      <c r="C54" t="s">
        <v>165</v>
      </c>
      <c r="D54">
        <v>178195</v>
      </c>
      <c r="E54">
        <v>178195</v>
      </c>
    </row>
    <row r="55" spans="1:5">
      <c r="B55">
        <v>1</v>
      </c>
      <c r="C55" t="s">
        <v>163</v>
      </c>
      <c r="D55">
        <v>83629</v>
      </c>
      <c r="E55">
        <v>83629</v>
      </c>
    </row>
    <row r="56" spans="1:5">
      <c r="B56">
        <v>1</v>
      </c>
      <c r="C56" t="s">
        <v>165</v>
      </c>
      <c r="D56">
        <v>146016</v>
      </c>
      <c r="E56">
        <v>146015</v>
      </c>
    </row>
    <row r="59" spans="1:5">
      <c r="A59" t="s">
        <v>161</v>
      </c>
    </row>
    <row r="62" spans="1:5">
      <c r="A62" t="s">
        <v>8</v>
      </c>
    </row>
    <row r="63" spans="1:5">
      <c r="B63" t="s">
        <v>172</v>
      </c>
      <c r="C63" t="s">
        <v>10</v>
      </c>
    </row>
    <row r="64" spans="1:5">
      <c r="A64" t="s">
        <v>8</v>
      </c>
    </row>
    <row r="65" spans="1:5">
      <c r="B65">
        <v>0</v>
      </c>
      <c r="C65">
        <v>96270</v>
      </c>
    </row>
    <row r="66" spans="1:5">
      <c r="B66">
        <v>1</v>
      </c>
      <c r="C66">
        <v>90939</v>
      </c>
    </row>
    <row r="67" spans="1:5">
      <c r="A67" t="s">
        <v>8</v>
      </c>
    </row>
    <row r="69" spans="1:5">
      <c r="A69" t="s">
        <v>173</v>
      </c>
    </row>
    <row r="70" spans="1:5">
      <c r="B70" t="s">
        <v>172</v>
      </c>
      <c r="C70" t="s">
        <v>174</v>
      </c>
      <c r="D70" t="s">
        <v>175</v>
      </c>
      <c r="E70" t="s">
        <v>10</v>
      </c>
    </row>
    <row r="71" spans="1:5">
      <c r="A71" t="s">
        <v>173</v>
      </c>
    </row>
    <row r="72" spans="1:5">
      <c r="B72">
        <v>0</v>
      </c>
      <c r="C72" s="45">
        <v>6.3E-2</v>
      </c>
      <c r="D72">
        <v>178</v>
      </c>
      <c r="E72">
        <v>13896</v>
      </c>
    </row>
    <row r="73" spans="1:5">
      <c r="B73">
        <v>0</v>
      </c>
      <c r="C73" s="44">
        <v>0.1</v>
      </c>
      <c r="D73">
        <v>117</v>
      </c>
      <c r="E73">
        <v>8979</v>
      </c>
    </row>
    <row r="74" spans="1:5">
      <c r="B74">
        <v>0</v>
      </c>
      <c r="C74" s="45">
        <v>7.8E-2</v>
      </c>
      <c r="D74">
        <v>361</v>
      </c>
      <c r="E74">
        <v>8184</v>
      </c>
    </row>
    <row r="75" spans="1:5">
      <c r="B75">
        <v>0</v>
      </c>
      <c r="C75" s="45">
        <v>7.2999999999999995E-2</v>
      </c>
      <c r="D75">
        <v>359</v>
      </c>
      <c r="E75">
        <v>6661</v>
      </c>
    </row>
    <row r="76" spans="1:5">
      <c r="B76">
        <v>0</v>
      </c>
      <c r="C76" s="45">
        <v>5.8000000000000003E-2</v>
      </c>
      <c r="D76">
        <v>180</v>
      </c>
      <c r="E76">
        <v>6483</v>
      </c>
    </row>
    <row r="77" spans="1:5">
      <c r="B77">
        <v>0</v>
      </c>
      <c r="C77" s="45">
        <v>6.6000000000000003E-2</v>
      </c>
      <c r="D77">
        <v>359</v>
      </c>
      <c r="E77">
        <v>6190</v>
      </c>
    </row>
    <row r="78" spans="1:5">
      <c r="B78">
        <v>0</v>
      </c>
      <c r="C78" s="45">
        <v>5.8000000000000003E-2</v>
      </c>
      <c r="D78">
        <v>173</v>
      </c>
      <c r="E78">
        <v>5956</v>
      </c>
    </row>
    <row r="79" spans="1:5">
      <c r="B79">
        <v>0</v>
      </c>
      <c r="C79" s="45">
        <v>6.5000000000000002E-2</v>
      </c>
      <c r="D79">
        <v>178</v>
      </c>
      <c r="E79">
        <v>5028</v>
      </c>
    </row>
    <row r="80" spans="1:5">
      <c r="B80">
        <v>0</v>
      </c>
      <c r="C80" s="44">
        <v>0.08</v>
      </c>
      <c r="D80">
        <v>361</v>
      </c>
      <c r="E80">
        <v>4880</v>
      </c>
    </row>
    <row r="81" spans="2:5">
      <c r="B81">
        <v>0</v>
      </c>
      <c r="C81" s="45">
        <v>7.2999999999999995E-2</v>
      </c>
      <c r="D81">
        <v>180</v>
      </c>
      <c r="E81">
        <v>4243</v>
      </c>
    </row>
    <row r="82" spans="2:5">
      <c r="B82">
        <v>0</v>
      </c>
      <c r="C82" s="45">
        <v>6.3E-2</v>
      </c>
      <c r="D82">
        <v>89</v>
      </c>
      <c r="E82">
        <v>3717</v>
      </c>
    </row>
    <row r="83" spans="2:5">
      <c r="B83">
        <v>0</v>
      </c>
      <c r="C83" s="45">
        <v>5.8000000000000003E-2</v>
      </c>
      <c r="D83">
        <v>181</v>
      </c>
      <c r="E83">
        <v>3691</v>
      </c>
    </row>
    <row r="84" spans="2:5">
      <c r="B84">
        <v>0</v>
      </c>
      <c r="C84" s="45">
        <v>6.8000000000000005E-2</v>
      </c>
      <c r="D84">
        <v>359</v>
      </c>
      <c r="E84">
        <v>2885</v>
      </c>
    </row>
    <row r="85" spans="2:5">
      <c r="B85">
        <v>0</v>
      </c>
      <c r="C85" s="44">
        <v>0.1</v>
      </c>
      <c r="D85">
        <v>89</v>
      </c>
      <c r="E85">
        <v>2678</v>
      </c>
    </row>
    <row r="86" spans="2:5">
      <c r="B86">
        <v>0</v>
      </c>
      <c r="C86" s="45">
        <v>6.3E-2</v>
      </c>
      <c r="D86">
        <v>117</v>
      </c>
      <c r="E86">
        <v>2217</v>
      </c>
    </row>
    <row r="87" spans="2:5">
      <c r="B87">
        <v>0</v>
      </c>
      <c r="C87" s="45">
        <v>7.4999999999999997E-2</v>
      </c>
      <c r="D87">
        <v>180</v>
      </c>
      <c r="E87">
        <v>1813</v>
      </c>
    </row>
    <row r="88" spans="2:5">
      <c r="B88">
        <v>0</v>
      </c>
      <c r="C88" s="45">
        <v>7.4999999999999997E-2</v>
      </c>
      <c r="D88">
        <v>359</v>
      </c>
      <c r="E88">
        <v>1544</v>
      </c>
    </row>
    <row r="89" spans="2:5">
      <c r="B89">
        <v>0</v>
      </c>
      <c r="C89" s="45">
        <v>5.8000000000000003E-2</v>
      </c>
      <c r="D89">
        <v>179</v>
      </c>
      <c r="E89">
        <v>1388</v>
      </c>
    </row>
    <row r="90" spans="2:5">
      <c r="B90">
        <v>0</v>
      </c>
      <c r="C90" s="44">
        <v>0.08</v>
      </c>
      <c r="D90">
        <v>720</v>
      </c>
      <c r="E90">
        <v>1255</v>
      </c>
    </row>
    <row r="91" spans="2:5">
      <c r="B91">
        <v>0</v>
      </c>
      <c r="C91" s="44">
        <v>0.06</v>
      </c>
      <c r="D91">
        <v>14</v>
      </c>
      <c r="E91">
        <v>842</v>
      </c>
    </row>
    <row r="92" spans="2:5">
      <c r="B92">
        <v>0</v>
      </c>
      <c r="C92" s="45">
        <v>6.5000000000000002E-2</v>
      </c>
      <c r="D92">
        <v>89</v>
      </c>
      <c r="E92">
        <v>742</v>
      </c>
    </row>
    <row r="93" spans="2:5">
      <c r="B93">
        <v>0</v>
      </c>
      <c r="C93" s="45">
        <v>5.8000000000000003E-2</v>
      </c>
      <c r="D93">
        <v>177</v>
      </c>
      <c r="E93">
        <v>573</v>
      </c>
    </row>
    <row r="94" spans="2:5">
      <c r="B94">
        <v>0</v>
      </c>
      <c r="C94" s="45">
        <v>6.5000000000000002E-2</v>
      </c>
      <c r="D94">
        <v>117</v>
      </c>
      <c r="E94">
        <v>497</v>
      </c>
    </row>
    <row r="95" spans="2:5">
      <c r="B95">
        <v>0</v>
      </c>
      <c r="C95" s="45">
        <v>6.6000000000000003E-2</v>
      </c>
      <c r="D95">
        <v>356</v>
      </c>
      <c r="E95">
        <v>456</v>
      </c>
    </row>
    <row r="96" spans="2:5">
      <c r="B96">
        <v>0</v>
      </c>
      <c r="C96" s="45">
        <v>6.8000000000000005E-2</v>
      </c>
      <c r="D96">
        <v>356</v>
      </c>
      <c r="E96">
        <v>443</v>
      </c>
    </row>
    <row r="97" spans="2:5">
      <c r="B97">
        <v>0</v>
      </c>
      <c r="C97" s="45">
        <v>7.4999999999999997E-2</v>
      </c>
      <c r="D97">
        <v>532</v>
      </c>
      <c r="E97">
        <v>307</v>
      </c>
    </row>
    <row r="98" spans="2:5">
      <c r="B98">
        <v>0</v>
      </c>
      <c r="C98" s="45">
        <v>6.3E-2</v>
      </c>
      <c r="D98">
        <v>88</v>
      </c>
      <c r="E98">
        <v>184</v>
      </c>
    </row>
    <row r="99" spans="2:5">
      <c r="B99">
        <v>0</v>
      </c>
      <c r="C99" s="45">
        <v>5.5E-2</v>
      </c>
      <c r="D99">
        <v>13</v>
      </c>
      <c r="E99">
        <v>139</v>
      </c>
    </row>
    <row r="100" spans="2:5">
      <c r="B100">
        <v>0</v>
      </c>
      <c r="C100" s="44">
        <v>7.0000000000000007E-2</v>
      </c>
      <c r="D100">
        <v>356</v>
      </c>
      <c r="E100">
        <v>113</v>
      </c>
    </row>
    <row r="101" spans="2:5">
      <c r="B101">
        <v>0</v>
      </c>
      <c r="C101" s="45">
        <v>5.8000000000000003E-2</v>
      </c>
      <c r="D101">
        <v>182</v>
      </c>
      <c r="E101">
        <v>93</v>
      </c>
    </row>
    <row r="102" spans="2:5">
      <c r="B102">
        <v>0</v>
      </c>
      <c r="C102" s="44">
        <v>7.0000000000000007E-2</v>
      </c>
      <c r="D102">
        <v>359</v>
      </c>
      <c r="E102">
        <v>93</v>
      </c>
    </row>
    <row r="103" spans="2:5">
      <c r="B103">
        <v>0</v>
      </c>
      <c r="C103" s="44">
        <v>0.08</v>
      </c>
      <c r="D103">
        <v>712</v>
      </c>
      <c r="E103">
        <v>76</v>
      </c>
    </row>
    <row r="104" spans="2:5">
      <c r="B104">
        <v>0</v>
      </c>
      <c r="C104" s="45">
        <v>7.8E-2</v>
      </c>
      <c r="D104">
        <v>720</v>
      </c>
      <c r="E104">
        <v>9</v>
      </c>
    </row>
    <row r="105" spans="2:5">
      <c r="B105">
        <v>0</v>
      </c>
      <c r="C105" s="45">
        <v>2.3E-2</v>
      </c>
      <c r="D105">
        <v>62</v>
      </c>
      <c r="E105">
        <v>7</v>
      </c>
    </row>
    <row r="106" spans="2:5">
      <c r="B106">
        <v>0</v>
      </c>
      <c r="C106" s="44">
        <v>0.05</v>
      </c>
      <c r="D106">
        <v>5</v>
      </c>
      <c r="E106">
        <v>7</v>
      </c>
    </row>
    <row r="107" spans="2:5">
      <c r="B107">
        <v>0</v>
      </c>
      <c r="C107" s="45">
        <v>7.2999999999999995E-2</v>
      </c>
      <c r="D107">
        <v>361</v>
      </c>
      <c r="E107">
        <v>1</v>
      </c>
    </row>
    <row r="108" spans="2:5">
      <c r="B108">
        <v>1</v>
      </c>
      <c r="C108" s="44">
        <v>0.1</v>
      </c>
      <c r="D108">
        <v>88</v>
      </c>
      <c r="E108">
        <v>27561</v>
      </c>
    </row>
    <row r="109" spans="2:5">
      <c r="B109">
        <v>1</v>
      </c>
      <c r="C109" s="44">
        <v>0.1</v>
      </c>
      <c r="D109">
        <v>87</v>
      </c>
      <c r="E109">
        <v>21692</v>
      </c>
    </row>
    <row r="110" spans="2:5">
      <c r="B110">
        <v>1</v>
      </c>
      <c r="C110" s="44">
        <v>0.1</v>
      </c>
      <c r="D110">
        <v>86</v>
      </c>
      <c r="E110">
        <v>19305</v>
      </c>
    </row>
    <row r="111" spans="2:5">
      <c r="B111">
        <v>1</v>
      </c>
      <c r="C111" s="44">
        <v>0.1</v>
      </c>
      <c r="D111">
        <v>91</v>
      </c>
      <c r="E111">
        <v>13489</v>
      </c>
    </row>
    <row r="112" spans="2:5">
      <c r="B112">
        <v>1</v>
      </c>
      <c r="C112" s="44">
        <v>0.1</v>
      </c>
      <c r="D112">
        <v>89</v>
      </c>
      <c r="E112">
        <v>7585</v>
      </c>
    </row>
    <row r="113" spans="1:5">
      <c r="B113">
        <v>1</v>
      </c>
      <c r="C113" s="44">
        <v>0.1</v>
      </c>
      <c r="D113">
        <v>85</v>
      </c>
      <c r="E113">
        <v>1284</v>
      </c>
    </row>
    <row r="114" spans="1:5">
      <c r="B114">
        <v>1</v>
      </c>
      <c r="C114" s="45">
        <v>5.5E-2</v>
      </c>
      <c r="D114">
        <v>5</v>
      </c>
      <c r="E114">
        <v>23</v>
      </c>
    </row>
    <row r="115" spans="1:5">
      <c r="A115" t="s">
        <v>173</v>
      </c>
    </row>
    <row r="117" spans="1:5">
      <c r="A117" t="s">
        <v>180</v>
      </c>
    </row>
    <row r="118" spans="1:5">
      <c r="B118" t="s">
        <v>181</v>
      </c>
      <c r="C118" t="s">
        <v>152</v>
      </c>
      <c r="D118" t="s">
        <v>10</v>
      </c>
    </row>
    <row r="119" spans="1:5">
      <c r="A119" t="s">
        <v>180</v>
      </c>
    </row>
    <row r="120" spans="1:5">
      <c r="B120">
        <v>0</v>
      </c>
      <c r="C120" t="s">
        <v>154</v>
      </c>
      <c r="D120">
        <v>63784</v>
      </c>
    </row>
    <row r="121" spans="1:5">
      <c r="B121">
        <v>0</v>
      </c>
      <c r="C121" t="s">
        <v>155</v>
      </c>
      <c r="D121">
        <v>43333</v>
      </c>
    </row>
    <row r="122" spans="1:5">
      <c r="B122">
        <v>0</v>
      </c>
      <c r="C122" t="s">
        <v>156</v>
      </c>
      <c r="D122">
        <v>12958</v>
      </c>
    </row>
    <row r="123" spans="1:5">
      <c r="B123">
        <v>0</v>
      </c>
      <c r="C123" t="s">
        <v>157</v>
      </c>
      <c r="D123">
        <v>4653</v>
      </c>
    </row>
    <row r="124" spans="1:5">
      <c r="B124">
        <v>0</v>
      </c>
      <c r="C124" t="s">
        <v>158</v>
      </c>
      <c r="D124">
        <v>1857</v>
      </c>
    </row>
    <row r="125" spans="1:5">
      <c r="B125">
        <v>0</v>
      </c>
      <c r="C125" t="s">
        <v>159</v>
      </c>
      <c r="D125">
        <v>1</v>
      </c>
    </row>
    <row r="126" spans="1:5">
      <c r="B126">
        <v>1</v>
      </c>
      <c r="C126" t="s">
        <v>154</v>
      </c>
      <c r="D126">
        <v>23551</v>
      </c>
    </row>
    <row r="127" spans="1:5">
      <c r="B127">
        <v>1</v>
      </c>
      <c r="C127" t="s">
        <v>155</v>
      </c>
      <c r="D127">
        <v>23699</v>
      </c>
    </row>
    <row r="128" spans="1:5">
      <c r="B128">
        <v>1</v>
      </c>
      <c r="C128" t="s">
        <v>156</v>
      </c>
      <c r="D128">
        <v>8949</v>
      </c>
    </row>
    <row r="129" spans="1:5">
      <c r="B129">
        <v>1</v>
      </c>
      <c r="C129" t="s">
        <v>157</v>
      </c>
      <c r="D129">
        <v>3134</v>
      </c>
    </row>
    <row r="130" spans="1:5">
      <c r="B130">
        <v>1</v>
      </c>
      <c r="C130" t="s">
        <v>158</v>
      </c>
      <c r="D130">
        <v>1283</v>
      </c>
    </row>
    <row r="131" spans="1:5">
      <c r="B131">
        <v>1</v>
      </c>
      <c r="C131" t="s">
        <v>159</v>
      </c>
      <c r="D131">
        <v>9</v>
      </c>
    </row>
    <row r="132" spans="1:5">
      <c r="A132" t="s">
        <v>180</v>
      </c>
    </row>
    <row r="134" spans="1:5">
      <c r="B134" t="s">
        <v>183</v>
      </c>
    </row>
    <row r="135" spans="1:5">
      <c r="C135" t="s">
        <v>181</v>
      </c>
      <c r="D135" t="s">
        <v>162</v>
      </c>
      <c r="E135" t="s">
        <v>10</v>
      </c>
    </row>
    <row r="136" spans="1:5">
      <c r="B136" t="s">
        <v>183</v>
      </c>
    </row>
    <row r="137" spans="1:5">
      <c r="C137">
        <v>0</v>
      </c>
      <c r="D137" t="s">
        <v>163</v>
      </c>
      <c r="E137">
        <v>49014</v>
      </c>
    </row>
    <row r="138" spans="1:5">
      <c r="C138">
        <v>0</v>
      </c>
      <c r="D138" t="s">
        <v>164</v>
      </c>
      <c r="E138">
        <v>1</v>
      </c>
    </row>
    <row r="139" spans="1:5">
      <c r="C139">
        <v>0</v>
      </c>
      <c r="D139" t="s">
        <v>165</v>
      </c>
      <c r="E139">
        <v>77571</v>
      </c>
    </row>
    <row r="140" spans="1:5">
      <c r="C140">
        <v>1</v>
      </c>
      <c r="D140" t="s">
        <v>163</v>
      </c>
      <c r="E140">
        <v>24778</v>
      </c>
    </row>
    <row r="141" spans="1:5">
      <c r="C141">
        <v>1</v>
      </c>
      <c r="D141" t="s">
        <v>164</v>
      </c>
      <c r="E141">
        <v>9</v>
      </c>
    </row>
    <row r="142" spans="1:5">
      <c r="C142">
        <v>1</v>
      </c>
      <c r="D142" t="s">
        <v>165</v>
      </c>
      <c r="E142">
        <v>35838</v>
      </c>
    </row>
    <row r="143" spans="1:5">
      <c r="B143" t="s">
        <v>183</v>
      </c>
    </row>
    <row r="145" spans="1:4">
      <c r="A145" t="s">
        <v>184</v>
      </c>
    </row>
    <row r="146" spans="1:4">
      <c r="B146" t="s">
        <v>174</v>
      </c>
      <c r="C146" t="s">
        <v>175</v>
      </c>
      <c r="D146" t="s">
        <v>10</v>
      </c>
    </row>
    <row r="147" spans="1:4">
      <c r="A147" t="s">
        <v>184</v>
      </c>
    </row>
    <row r="148" spans="1:4">
      <c r="B148" s="44">
        <v>0.1</v>
      </c>
      <c r="C148">
        <v>85</v>
      </c>
      <c r="D148">
        <v>6</v>
      </c>
    </row>
    <row r="149" spans="1:4">
      <c r="B149" s="44">
        <v>0.1</v>
      </c>
      <c r="C149">
        <v>86</v>
      </c>
      <c r="D149">
        <v>97</v>
      </c>
    </row>
    <row r="150" spans="1:4">
      <c r="B150" s="44">
        <v>0.1</v>
      </c>
      <c r="C150">
        <v>87</v>
      </c>
      <c r="D150">
        <v>156</v>
      </c>
    </row>
    <row r="151" spans="1:4">
      <c r="B151" s="44">
        <v>0.1</v>
      </c>
      <c r="C151">
        <v>88</v>
      </c>
      <c r="D151">
        <v>67</v>
      </c>
    </row>
    <row r="152" spans="1:4">
      <c r="B152" s="44">
        <v>0.1</v>
      </c>
      <c r="C152">
        <v>89</v>
      </c>
      <c r="D152">
        <v>217</v>
      </c>
    </row>
    <row r="153" spans="1:4">
      <c r="B153" s="44">
        <v>0.1</v>
      </c>
      <c r="C153">
        <v>91</v>
      </c>
      <c r="D153">
        <v>34</v>
      </c>
    </row>
    <row r="154" spans="1:4">
      <c r="B154" s="44">
        <v>0.1</v>
      </c>
      <c r="C154">
        <v>117</v>
      </c>
      <c r="D154">
        <v>97</v>
      </c>
    </row>
    <row r="155" spans="1:4">
      <c r="B155" s="45">
        <v>2.3E-2</v>
      </c>
      <c r="C155">
        <v>62</v>
      </c>
      <c r="D155">
        <v>1</v>
      </c>
    </row>
    <row r="156" spans="1:4">
      <c r="B156" s="44">
        <v>0.05</v>
      </c>
      <c r="C156">
        <v>5</v>
      </c>
      <c r="D156">
        <v>38</v>
      </c>
    </row>
    <row r="157" spans="1:4">
      <c r="B157" s="45">
        <v>5.5E-2</v>
      </c>
      <c r="C157">
        <v>5</v>
      </c>
      <c r="D157">
        <v>14</v>
      </c>
    </row>
    <row r="158" spans="1:4">
      <c r="B158" s="45">
        <v>5.5E-2</v>
      </c>
      <c r="C158">
        <v>13</v>
      </c>
      <c r="D158">
        <v>51</v>
      </c>
    </row>
    <row r="159" spans="1:4">
      <c r="B159" s="45">
        <v>5.8000000000000003E-2</v>
      </c>
      <c r="C159">
        <v>173</v>
      </c>
      <c r="D159">
        <v>3169</v>
      </c>
    </row>
    <row r="160" spans="1:4">
      <c r="B160" s="45">
        <v>5.8000000000000003E-2</v>
      </c>
      <c r="C160">
        <v>177</v>
      </c>
      <c r="D160">
        <v>2380</v>
      </c>
    </row>
    <row r="161" spans="2:4">
      <c r="B161" s="45">
        <v>5.8000000000000003E-2</v>
      </c>
      <c r="C161">
        <v>179</v>
      </c>
      <c r="D161">
        <v>4483</v>
      </c>
    </row>
    <row r="162" spans="2:4">
      <c r="B162" s="45">
        <v>5.8000000000000003E-2</v>
      </c>
      <c r="C162">
        <v>180</v>
      </c>
      <c r="D162">
        <v>2510</v>
      </c>
    </row>
    <row r="163" spans="2:4">
      <c r="B163" s="45">
        <v>5.8000000000000003E-2</v>
      </c>
      <c r="C163">
        <v>181</v>
      </c>
      <c r="D163">
        <v>3239</v>
      </c>
    </row>
    <row r="164" spans="2:4">
      <c r="B164" s="45">
        <v>5.8000000000000003E-2</v>
      </c>
      <c r="C164">
        <v>182</v>
      </c>
      <c r="D164">
        <v>624</v>
      </c>
    </row>
    <row r="165" spans="2:4">
      <c r="B165" s="44">
        <v>0.06</v>
      </c>
      <c r="C165">
        <v>14</v>
      </c>
      <c r="D165">
        <v>215</v>
      </c>
    </row>
    <row r="166" spans="2:4">
      <c r="B166" s="45">
        <v>6.3E-2</v>
      </c>
      <c r="C166">
        <v>88</v>
      </c>
      <c r="D166">
        <v>152</v>
      </c>
    </row>
    <row r="167" spans="2:4">
      <c r="B167" s="45">
        <v>6.3E-2</v>
      </c>
      <c r="C167">
        <v>89</v>
      </c>
      <c r="D167">
        <v>1246</v>
      </c>
    </row>
    <row r="168" spans="2:4">
      <c r="B168" s="45">
        <v>6.3E-2</v>
      </c>
      <c r="C168">
        <v>117</v>
      </c>
      <c r="D168">
        <v>710</v>
      </c>
    </row>
    <row r="169" spans="2:4">
      <c r="B169" s="45">
        <v>6.3E-2</v>
      </c>
      <c r="C169">
        <v>178</v>
      </c>
      <c r="D169">
        <v>6041</v>
      </c>
    </row>
    <row r="170" spans="2:4">
      <c r="B170" s="45">
        <v>6.5000000000000002E-2</v>
      </c>
      <c r="C170">
        <v>89</v>
      </c>
      <c r="D170">
        <v>639</v>
      </c>
    </row>
    <row r="171" spans="2:4">
      <c r="B171" s="45">
        <v>6.5000000000000002E-2</v>
      </c>
      <c r="C171">
        <v>117</v>
      </c>
      <c r="D171">
        <v>360</v>
      </c>
    </row>
    <row r="172" spans="2:4">
      <c r="B172" s="45">
        <v>6.5000000000000002E-2</v>
      </c>
      <c r="C172">
        <v>178</v>
      </c>
      <c r="D172">
        <v>3027</v>
      </c>
    </row>
    <row r="173" spans="2:4">
      <c r="B173" s="45">
        <v>6.6000000000000003E-2</v>
      </c>
      <c r="C173">
        <v>356</v>
      </c>
      <c r="D173">
        <v>935</v>
      </c>
    </row>
    <row r="174" spans="2:4">
      <c r="B174" s="45">
        <v>6.6000000000000003E-2</v>
      </c>
      <c r="C174">
        <v>359</v>
      </c>
      <c r="D174">
        <v>4157</v>
      </c>
    </row>
    <row r="175" spans="2:4">
      <c r="B175" s="45">
        <v>6.8000000000000005E-2</v>
      </c>
      <c r="C175">
        <v>356</v>
      </c>
      <c r="D175">
        <v>1861</v>
      </c>
    </row>
    <row r="176" spans="2:4">
      <c r="B176" s="45">
        <v>6.8000000000000005E-2</v>
      </c>
      <c r="C176">
        <v>359</v>
      </c>
      <c r="D176">
        <v>4841</v>
      </c>
    </row>
    <row r="177" spans="1:4">
      <c r="B177" s="44">
        <v>7.0000000000000007E-2</v>
      </c>
      <c r="C177">
        <v>356</v>
      </c>
      <c r="D177">
        <v>458</v>
      </c>
    </row>
    <row r="178" spans="1:4">
      <c r="B178" s="44">
        <v>7.0000000000000007E-2</v>
      </c>
      <c r="C178">
        <v>359</v>
      </c>
      <c r="D178">
        <v>388</v>
      </c>
    </row>
    <row r="179" spans="1:4">
      <c r="B179" s="45">
        <v>7.2999999999999995E-2</v>
      </c>
      <c r="C179">
        <v>180</v>
      </c>
      <c r="D179">
        <v>2046</v>
      </c>
    </row>
    <row r="180" spans="1:4">
      <c r="B180" s="45">
        <v>7.2999999999999995E-2</v>
      </c>
      <c r="C180">
        <v>359</v>
      </c>
      <c r="D180">
        <v>4212</v>
      </c>
    </row>
    <row r="181" spans="1:4">
      <c r="B181" s="45">
        <v>7.2999999999999995E-2</v>
      </c>
      <c r="C181">
        <v>361</v>
      </c>
      <c r="D181">
        <v>4</v>
      </c>
    </row>
    <row r="182" spans="1:4">
      <c r="B182" s="45">
        <v>7.4999999999999997E-2</v>
      </c>
      <c r="C182">
        <v>180</v>
      </c>
      <c r="D182">
        <v>1499</v>
      </c>
    </row>
    <row r="183" spans="1:4">
      <c r="B183" s="45">
        <v>7.4999999999999997E-2</v>
      </c>
      <c r="C183">
        <v>359</v>
      </c>
      <c r="D183">
        <v>2228</v>
      </c>
    </row>
    <row r="184" spans="1:4">
      <c r="B184" s="45">
        <v>7.4999999999999997E-2</v>
      </c>
      <c r="C184">
        <v>532</v>
      </c>
      <c r="D184">
        <v>305</v>
      </c>
    </row>
    <row r="185" spans="1:4">
      <c r="B185" s="45">
        <v>7.8E-2</v>
      </c>
      <c r="C185">
        <v>361</v>
      </c>
      <c r="D185">
        <v>2835</v>
      </c>
    </row>
    <row r="186" spans="1:4">
      <c r="B186" s="45">
        <v>7.8E-2</v>
      </c>
      <c r="C186">
        <v>720</v>
      </c>
      <c r="D186">
        <v>11</v>
      </c>
    </row>
    <row r="187" spans="1:4">
      <c r="B187" s="44">
        <v>0.08</v>
      </c>
      <c r="C187">
        <v>361</v>
      </c>
      <c r="D187">
        <v>3065</v>
      </c>
    </row>
    <row r="188" spans="1:4">
      <c r="B188" s="44">
        <v>0.08</v>
      </c>
      <c r="C188">
        <v>712</v>
      </c>
      <c r="D188">
        <v>303</v>
      </c>
    </row>
    <row r="189" spans="1:4">
      <c r="B189" s="44">
        <v>0.08</v>
      </c>
      <c r="C189">
        <v>720</v>
      </c>
      <c r="D189">
        <v>1902</v>
      </c>
    </row>
    <row r="190" spans="1:4">
      <c r="A190" t="s">
        <v>184</v>
      </c>
    </row>
    <row r="194" spans="9:12" ht="15" thickBot="1"/>
    <row r="195" spans="9:12" ht="18" customHeight="1" thickBot="1">
      <c r="I195" s="50" t="s">
        <v>212</v>
      </c>
      <c r="J195" s="51" t="s">
        <v>186</v>
      </c>
      <c r="K195" s="51" t="s">
        <v>145</v>
      </c>
      <c r="L195" s="52" t="s">
        <v>213</v>
      </c>
    </row>
    <row r="196" spans="9:12">
      <c r="I196" s="61">
        <v>1</v>
      </c>
      <c r="J196" s="62">
        <v>0</v>
      </c>
      <c r="K196" s="62">
        <v>57883</v>
      </c>
      <c r="L196" s="65">
        <f>K196/(K196+K197)</f>
        <v>0.95480263266417031</v>
      </c>
    </row>
    <row r="197" spans="9:12" ht="15" thickBot="1">
      <c r="I197" s="63">
        <v>1</v>
      </c>
      <c r="J197" s="64">
        <v>1</v>
      </c>
      <c r="K197" s="64">
        <v>2740</v>
      </c>
      <c r="L197" s="66">
        <f>1-L196</f>
        <v>4.5197367335829686E-2</v>
      </c>
    </row>
    <row r="198" spans="9:12">
      <c r="L198" s="67"/>
    </row>
    <row r="199" spans="9:12">
      <c r="L199" s="67"/>
    </row>
    <row r="200" spans="9:12" ht="15" thickBot="1">
      <c r="L200" s="67"/>
    </row>
    <row r="201" spans="9:12" ht="17.25" thickBot="1">
      <c r="I201" s="50" t="s">
        <v>212</v>
      </c>
      <c r="J201" s="51" t="s">
        <v>214</v>
      </c>
      <c r="K201" s="51" t="s">
        <v>145</v>
      </c>
      <c r="L201" s="68" t="s">
        <v>213</v>
      </c>
    </row>
    <row r="202" spans="9:12">
      <c r="I202" s="61">
        <v>1</v>
      </c>
      <c r="J202" s="62">
        <v>0</v>
      </c>
      <c r="K202" s="62">
        <v>51953</v>
      </c>
      <c r="L202" s="65">
        <f>K202/(K202+K203)</f>
        <v>0.8569849727001303</v>
      </c>
    </row>
    <row r="203" spans="9:12" ht="15" thickBot="1">
      <c r="I203" s="63">
        <v>1</v>
      </c>
      <c r="J203" s="64">
        <v>1</v>
      </c>
      <c r="K203" s="64">
        <v>8670</v>
      </c>
      <c r="L203" s="66">
        <f>1-L202</f>
        <v>0.1430150272998697</v>
      </c>
    </row>
    <row r="204" spans="9:12" ht="15" thickBot="1">
      <c r="L204" s="67"/>
    </row>
    <row r="205" spans="9:12" ht="17.25" thickBot="1">
      <c r="I205" s="50" t="s">
        <v>212</v>
      </c>
      <c r="J205" s="51" t="s">
        <v>215</v>
      </c>
      <c r="K205" s="51" t="s">
        <v>145</v>
      </c>
      <c r="L205" s="68" t="s">
        <v>213</v>
      </c>
    </row>
    <row r="206" spans="9:12">
      <c r="I206" s="61">
        <v>1</v>
      </c>
      <c r="J206" s="62">
        <v>0</v>
      </c>
      <c r="K206" s="62">
        <v>2069</v>
      </c>
      <c r="L206" s="65">
        <f>K206/(K206+K207)</f>
        <v>0.63681132656201911</v>
      </c>
    </row>
    <row r="207" spans="9:12" ht="15" thickBot="1">
      <c r="I207" s="63">
        <v>1</v>
      </c>
      <c r="J207" s="64">
        <v>1</v>
      </c>
      <c r="K207" s="64">
        <v>1180</v>
      </c>
      <c r="L207" s="66">
        <f>1-L206</f>
        <v>0.36318867343798089</v>
      </c>
    </row>
  </sheetData>
  <sortState ref="B72:E114">
    <sortCondition ref="B72:B114"/>
    <sortCondition descending="1" ref="E72:E114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topLeftCell="E1" workbookViewId="0">
      <selection activeCell="J27" sqref="J27:J48"/>
    </sheetView>
  </sheetViews>
  <sheetFormatPr defaultRowHeight="14.25"/>
  <cols>
    <col min="1" max="1" width="13.375" bestFit="1" customWidth="1"/>
    <col min="2" max="3" width="12.25" bestFit="1" customWidth="1"/>
    <col min="5" max="5" width="15.5" bestFit="1" customWidth="1"/>
  </cols>
  <sheetData>
    <row r="1" spans="1:10">
      <c r="A1" s="54" t="s">
        <v>200</v>
      </c>
      <c r="B1" s="54" t="s">
        <v>201</v>
      </c>
      <c r="C1" s="54" t="s">
        <v>202</v>
      </c>
      <c r="D1" s="54" t="s">
        <v>203</v>
      </c>
      <c r="E1" s="54" t="s">
        <v>204</v>
      </c>
    </row>
    <row r="2" spans="1:10">
      <c r="A2" s="54">
        <v>1</v>
      </c>
      <c r="B2" s="56">
        <v>0.80966426723064922</v>
      </c>
      <c r="C2" s="56">
        <v>0.53756689323643525</v>
      </c>
      <c r="D2" s="56">
        <v>0.91592746998844743</v>
      </c>
      <c r="E2" s="56">
        <v>0.5381950744766838</v>
      </c>
      <c r="G2">
        <v>0</v>
      </c>
      <c r="H2">
        <v>85130</v>
      </c>
      <c r="I2" s="67">
        <f>H2/SUM($H$2:$H$24)</f>
        <v>0.55235462815172398</v>
      </c>
      <c r="J2" s="168">
        <f>SUM($I$2:I2)</f>
        <v>0.55235462815172398</v>
      </c>
    </row>
    <row r="3" spans="1:10">
      <c r="A3" s="54">
        <v>2</v>
      </c>
      <c r="B3" s="56">
        <v>0.88113064270159347</v>
      </c>
      <c r="C3" s="56">
        <v>0.62731377663210797</v>
      </c>
      <c r="D3" s="55">
        <v>0.95646190165251899</v>
      </c>
      <c r="E3" s="56">
        <v>0.6573577685037032</v>
      </c>
      <c r="G3">
        <v>1</v>
      </c>
      <c r="H3">
        <v>8199</v>
      </c>
      <c r="I3" s="67">
        <f t="shared" ref="I3:I24" si="0">H3/SUM($H$2:$H$24)</f>
        <v>5.3198115778409313E-2</v>
      </c>
      <c r="J3" s="168">
        <f>SUM($I$2:I3)</f>
        <v>0.60555274393013325</v>
      </c>
    </row>
    <row r="4" spans="1:10">
      <c r="A4" s="54">
        <v>3</v>
      </c>
      <c r="B4" s="56">
        <v>0.9031795142135729</v>
      </c>
      <c r="C4" s="56">
        <v>0.66182611459698604</v>
      </c>
      <c r="D4" s="55">
        <v>0.96885830528906525</v>
      </c>
      <c r="E4" s="56">
        <v>0.70339640070600262</v>
      </c>
      <c r="G4">
        <v>2</v>
      </c>
      <c r="H4">
        <v>3410</v>
      </c>
      <c r="I4" s="67">
        <f t="shared" si="0"/>
        <v>2.2125329284592724E-2</v>
      </c>
      <c r="J4" s="168">
        <f>SUM($I$2:I4)</f>
        <v>0.62767807321472602</v>
      </c>
    </row>
    <row r="5" spans="1:10">
      <c r="A5" s="54">
        <v>4</v>
      </c>
      <c r="B5" s="55">
        <v>0.91505954659654543</v>
      </c>
      <c r="C5" s="56">
        <v>0.68481256830839043</v>
      </c>
      <c r="D5" s="55">
        <v>0.97503641569139587</v>
      </c>
      <c r="E5" s="56">
        <v>0.7359088134866304</v>
      </c>
      <c r="G5">
        <v>3</v>
      </c>
      <c r="H5">
        <v>2078</v>
      </c>
      <c r="I5" s="67">
        <f t="shared" si="0"/>
        <v>1.3482825294247415E-2</v>
      </c>
      <c r="J5" s="168">
        <f>SUM($I$2:I5)</f>
        <v>0.6411608985089734</v>
      </c>
    </row>
    <row r="6" spans="1:10">
      <c r="A6" s="54">
        <v>5</v>
      </c>
      <c r="B6" s="55">
        <v>0.92387700327804378</v>
      </c>
      <c r="C6" s="56">
        <v>0.70647530883012499</v>
      </c>
      <c r="D6" s="55">
        <v>0.97962730423426592</v>
      </c>
      <c r="E6" s="56">
        <v>0.76888309717433967</v>
      </c>
      <c r="G6">
        <v>4</v>
      </c>
      <c r="H6">
        <v>1890</v>
      </c>
      <c r="I6" s="67">
        <f t="shared" si="0"/>
        <v>1.2263012418733212E-2</v>
      </c>
      <c r="J6" s="168">
        <f>SUM($I$2:I6)</f>
        <v>0.65342391092770657</v>
      </c>
    </row>
    <row r="7" spans="1:10">
      <c r="A7" s="54">
        <v>6</v>
      </c>
      <c r="B7" s="55">
        <v>0.93049584857822432</v>
      </c>
      <c r="C7" s="56">
        <v>0.72796823088344798</v>
      </c>
      <c r="D7" s="55">
        <v>0.98324375910392281</v>
      </c>
      <c r="E7" s="56">
        <v>0.79971298022202786</v>
      </c>
      <c r="G7">
        <v>5</v>
      </c>
      <c r="H7">
        <v>1916</v>
      </c>
      <c r="I7" s="67">
        <f t="shared" si="0"/>
        <v>1.2431709944070281E-2</v>
      </c>
      <c r="J7" s="168">
        <f>SUM($I$2:I7)</f>
        <v>0.66585562087177685</v>
      </c>
    </row>
    <row r="8" spans="1:10">
      <c r="A8" s="54">
        <v>7</v>
      </c>
      <c r="B8" s="55">
        <v>0.9359097460614314</v>
      </c>
      <c r="C8" s="56">
        <v>0.7458731935016133</v>
      </c>
      <c r="D8" s="55">
        <v>0.98640815711487262</v>
      </c>
      <c r="E8" s="56">
        <v>0.82373026739026434</v>
      </c>
      <c r="G8">
        <v>6</v>
      </c>
      <c r="H8">
        <v>1599</v>
      </c>
      <c r="I8" s="67">
        <f t="shared" si="0"/>
        <v>1.0374897808229843E-2</v>
      </c>
      <c r="J8" s="168">
        <f>SUM($I$2:I8)</f>
        <v>0.67623051868000672</v>
      </c>
    </row>
    <row r="9" spans="1:10">
      <c r="A9" s="54">
        <v>8</v>
      </c>
      <c r="B9" s="55">
        <v>0.94029441728430696</v>
      </c>
      <c r="C9" s="56">
        <v>0.76159228762894227</v>
      </c>
      <c r="D9" s="55">
        <v>0.98873876136420713</v>
      </c>
      <c r="E9" s="56">
        <v>0.84266697458060469</v>
      </c>
      <c r="G9">
        <v>7</v>
      </c>
      <c r="H9">
        <v>1375</v>
      </c>
      <c r="I9" s="67">
        <f t="shared" si="0"/>
        <v>8.9215037437873883E-3</v>
      </c>
      <c r="J9" s="168">
        <f>SUM($I$2:I9)</f>
        <v>0.68515202242379414</v>
      </c>
    </row>
    <row r="10" spans="1:10">
      <c r="A10" s="54">
        <v>9</v>
      </c>
      <c r="B10" s="55">
        <v>0.94352643877254305</v>
      </c>
      <c r="C10" s="56">
        <v>0.7731007546036045</v>
      </c>
      <c r="D10" s="55">
        <v>0.99044653171932295</v>
      </c>
      <c r="E10" s="56">
        <v>0.85688600036289853</v>
      </c>
      <c r="G10">
        <v>8</v>
      </c>
      <c r="H10">
        <v>1219</v>
      </c>
      <c r="I10" s="67">
        <f t="shared" si="0"/>
        <v>7.9093185917649654E-3</v>
      </c>
      <c r="J10" s="168">
        <f>SUM($I$2:I10)</f>
        <v>0.69306134101555905</v>
      </c>
    </row>
    <row r="11" spans="1:10">
      <c r="A11" s="54">
        <v>10</v>
      </c>
      <c r="B11" s="55">
        <v>0.94619364097157277</v>
      </c>
      <c r="C11" s="56">
        <v>0.78153942618774952</v>
      </c>
      <c r="D11" s="55">
        <v>0.99187302225124319</v>
      </c>
      <c r="E11" s="56">
        <v>0.86993385348795005</v>
      </c>
      <c r="G11">
        <v>9</v>
      </c>
      <c r="H11">
        <v>982</v>
      </c>
      <c r="I11" s="67">
        <f t="shared" si="0"/>
        <v>6.3715757646539755E-3</v>
      </c>
      <c r="J11" s="168">
        <f>SUM($I$2:I11)</f>
        <v>0.69943291678021302</v>
      </c>
    </row>
    <row r="12" spans="1:10">
      <c r="A12" s="54">
        <v>11</v>
      </c>
      <c r="B12" s="55">
        <v>0.94875833892922801</v>
      </c>
      <c r="C12" s="56">
        <v>0.78984311386110584</v>
      </c>
      <c r="D12" s="55">
        <v>0.9932593299512783</v>
      </c>
      <c r="E12" s="56">
        <v>0.88336110057238992</v>
      </c>
      <c r="G12">
        <v>10</v>
      </c>
      <c r="H12">
        <v>959</v>
      </c>
      <c r="I12" s="67">
        <f t="shared" si="0"/>
        <v>6.2223433383942588E-3</v>
      </c>
      <c r="J12" s="168">
        <f>SUM($I$2:I12)</f>
        <v>0.70565526011860724</v>
      </c>
    </row>
    <row r="13" spans="1:10">
      <c r="A13" s="54">
        <v>12</v>
      </c>
      <c r="B13" s="55">
        <v>0.95110338494108082</v>
      </c>
      <c r="C13" s="56">
        <v>0.79737173262735295</v>
      </c>
      <c r="D13" s="55">
        <v>0.99400271234115223</v>
      </c>
      <c r="E13" s="56">
        <v>0.89436352539465214</v>
      </c>
      <c r="G13">
        <v>11</v>
      </c>
      <c r="H13">
        <v>901</v>
      </c>
      <c r="I13" s="67">
        <f t="shared" si="0"/>
        <v>5.8460180895654095E-3</v>
      </c>
      <c r="J13" s="168">
        <f>SUM($I$2:I13)</f>
        <v>0.71150127820817266</v>
      </c>
    </row>
    <row r="14" spans="1:10">
      <c r="A14" s="54">
        <v>13</v>
      </c>
      <c r="B14" s="55">
        <v>0.95329153670593192</v>
      </c>
      <c r="C14" s="56">
        <v>0.80389885786194193</v>
      </c>
      <c r="D14" s="55">
        <v>0.99488673464262389</v>
      </c>
      <c r="E14" s="56">
        <v>0.90459066690859902</v>
      </c>
      <c r="G14">
        <v>12</v>
      </c>
      <c r="H14">
        <v>1012</v>
      </c>
      <c r="I14" s="67">
        <f t="shared" si="0"/>
        <v>6.5662267554275188E-3</v>
      </c>
      <c r="J14" s="168">
        <f>SUM($I$2:I14)</f>
        <v>0.71806750496360017</v>
      </c>
    </row>
    <row r="15" spans="1:10">
      <c r="A15" s="54">
        <v>14</v>
      </c>
      <c r="B15" s="55">
        <v>0.95601940468046898</v>
      </c>
      <c r="C15" s="56">
        <v>0.81097027305938851</v>
      </c>
      <c r="D15" s="55">
        <v>0.99565020844844032</v>
      </c>
      <c r="E15" s="55">
        <v>0.91387757121884428</v>
      </c>
      <c r="G15">
        <v>13</v>
      </c>
      <c r="H15">
        <v>1258</v>
      </c>
      <c r="I15" s="67">
        <f t="shared" si="0"/>
        <v>8.1623648797705707E-3</v>
      </c>
      <c r="J15" s="168">
        <f>SUM($I$2:I15)</f>
        <v>0.72622986984337079</v>
      </c>
    </row>
    <row r="16" spans="1:10">
      <c r="A16" s="54">
        <v>15</v>
      </c>
      <c r="B16" s="55">
        <v>0.96156090948457085</v>
      </c>
      <c r="C16" s="56">
        <v>0.82122469595962666</v>
      </c>
      <c r="D16" s="55">
        <v>0.99651413933396948</v>
      </c>
      <c r="E16" s="55">
        <v>0.92326344786632131</v>
      </c>
      <c r="G16">
        <v>14</v>
      </c>
      <c r="H16">
        <v>1756</v>
      </c>
      <c r="I16" s="67">
        <f t="shared" si="0"/>
        <v>1.1393571326611385E-2</v>
      </c>
      <c r="J16" s="168">
        <f>SUM($I$2:I16)</f>
        <v>0.73762344116998213</v>
      </c>
    </row>
    <row r="17" spans="1:10">
      <c r="A17" s="54">
        <v>16</v>
      </c>
      <c r="B17" s="55">
        <v>0.96483686136196745</v>
      </c>
      <c r="C17" s="56">
        <v>0.83065179811632117</v>
      </c>
      <c r="D17" s="55">
        <v>0.99724747601587216</v>
      </c>
      <c r="E17" s="55">
        <v>0.93200600432179204</v>
      </c>
      <c r="G17">
        <v>15</v>
      </c>
      <c r="H17">
        <v>1452</v>
      </c>
      <c r="I17" s="67">
        <f t="shared" si="0"/>
        <v>9.4211079534394834E-3</v>
      </c>
      <c r="J17" s="168">
        <f>SUM($I$2:I17)</f>
        <v>0.74704454912342166</v>
      </c>
    </row>
    <row r="18" spans="1:10">
      <c r="A18" s="54">
        <v>17</v>
      </c>
      <c r="B18" s="55">
        <v>0.96762121126542522</v>
      </c>
      <c r="C18" s="56">
        <v>0.83831104647365406</v>
      </c>
      <c r="D18" s="55">
        <v>0.99767944145863674</v>
      </c>
      <c r="E18" s="55">
        <v>0.93644326410768186</v>
      </c>
      <c r="G18">
        <v>16</v>
      </c>
      <c r="H18">
        <v>1233</v>
      </c>
      <c r="I18" s="67">
        <f t="shared" si="0"/>
        <v>8.0001557207926184E-3</v>
      </c>
      <c r="J18" s="168">
        <f>SUM($I$2:I18)</f>
        <v>0.75504470484421427</v>
      </c>
    </row>
    <row r="19" spans="1:10">
      <c r="A19" s="54">
        <v>18</v>
      </c>
      <c r="B19" s="55">
        <v>0.96975706494794234</v>
      </c>
      <c r="C19" s="56">
        <v>0.84584837387930689</v>
      </c>
      <c r="D19" s="55">
        <v>0.9980310412376312</v>
      </c>
      <c r="E19" s="55">
        <v>0.94208468732989126</v>
      </c>
      <c r="G19">
        <v>17</v>
      </c>
      <c r="H19">
        <v>1484</v>
      </c>
      <c r="I19" s="67">
        <f t="shared" si="0"/>
        <v>9.6287356769312622E-3</v>
      </c>
      <c r="J19" s="168">
        <f>SUM($I$2:I19)</f>
        <v>0.7646734405211455</v>
      </c>
    </row>
    <row r="20" spans="1:10">
      <c r="A20" s="54">
        <v>19</v>
      </c>
      <c r="B20" s="55">
        <v>0.97227155674655708</v>
      </c>
      <c r="C20" s="56">
        <v>0.85441767505453781</v>
      </c>
      <c r="D20" s="55">
        <v>0.99840273243256816</v>
      </c>
      <c r="E20" s="55">
        <v>0.94747867970902133</v>
      </c>
      <c r="G20">
        <v>18</v>
      </c>
      <c r="H20">
        <v>1842</v>
      </c>
      <c r="I20" s="67">
        <f t="shared" si="0"/>
        <v>1.1951570833495543E-2</v>
      </c>
      <c r="J20" s="168">
        <f>SUM($I$2:I20)</f>
        <v>0.77662501135464101</v>
      </c>
    </row>
    <row r="21" spans="1:10">
      <c r="A21" s="54">
        <v>20</v>
      </c>
      <c r="B21" s="55">
        <v>0.97578807980268967</v>
      </c>
      <c r="C21" s="56">
        <v>0.86875644983605982</v>
      </c>
      <c r="D21" s="55">
        <v>0.99877442362750513</v>
      </c>
      <c r="E21" s="55">
        <v>0.95382940468139155</v>
      </c>
      <c r="G21">
        <v>19</v>
      </c>
      <c r="H21">
        <v>3252</v>
      </c>
      <c r="I21" s="67">
        <f t="shared" si="0"/>
        <v>2.1100167399852064E-2</v>
      </c>
      <c r="J21" s="168">
        <f>SUM($I$2:I21)</f>
        <v>0.79772517875449311</v>
      </c>
    </row>
    <row r="22" spans="1:10">
      <c r="A22" s="54" t="s">
        <v>205</v>
      </c>
      <c r="B22" s="55">
        <v>0.99335186777371232</v>
      </c>
      <c r="C22" s="55">
        <v>0.96333662810190845</v>
      </c>
      <c r="D22" s="55">
        <v>0.99911597769852833</v>
      </c>
      <c r="E22" s="55">
        <v>0.98932748296851025</v>
      </c>
      <c r="G22">
        <v>20</v>
      </c>
      <c r="H22">
        <v>3549</v>
      </c>
      <c r="I22" s="67">
        <f t="shared" si="0"/>
        <v>2.3027212208510141E-2</v>
      </c>
      <c r="J22" s="168">
        <f>SUM($I$2:I22)</f>
        <v>0.82075239096300323</v>
      </c>
    </row>
    <row r="23" spans="1:10">
      <c r="A23" s="54" t="s">
        <v>206</v>
      </c>
      <c r="B23" s="55">
        <v>0.99999999999999989</v>
      </c>
      <c r="C23" s="55">
        <v>1</v>
      </c>
      <c r="D23" s="55">
        <v>1</v>
      </c>
      <c r="E23" s="55">
        <v>1</v>
      </c>
      <c r="G23">
        <v>25</v>
      </c>
      <c r="H23">
        <v>20173</v>
      </c>
      <c r="I23" s="67">
        <f t="shared" si="0"/>
        <v>0.13088981456248946</v>
      </c>
      <c r="J23" s="168">
        <f>SUM($I$2:I23)</f>
        <v>0.95164220552549272</v>
      </c>
    </row>
    <row r="24" spans="1:10">
      <c r="G24">
        <v>35</v>
      </c>
      <c r="H24">
        <v>7453</v>
      </c>
      <c r="I24" s="67">
        <f t="shared" si="0"/>
        <v>4.8357794474507207E-2</v>
      </c>
      <c r="J24" s="168">
        <f>SUM($I$2:I24)</f>
        <v>0.99999999999999989</v>
      </c>
    </row>
    <row r="27" spans="1:10">
      <c r="G27">
        <v>0</v>
      </c>
      <c r="H27">
        <v>74322</v>
      </c>
      <c r="I27">
        <f t="shared" ref="I27:I48" si="1">H27/SUM($H$27:$H$48)</f>
        <v>0.7858524980174465</v>
      </c>
      <c r="J27">
        <f>SUM($I$27:I27)</f>
        <v>0.7858524980174465</v>
      </c>
    </row>
    <row r="28" spans="1:10">
      <c r="G28">
        <v>1</v>
      </c>
      <c r="H28">
        <v>6801</v>
      </c>
      <c r="I28">
        <f t="shared" si="1"/>
        <v>7.1911181601903254E-2</v>
      </c>
      <c r="J28">
        <f>SUM($I$27:I28)</f>
        <v>0.85776367961934974</v>
      </c>
    </row>
    <row r="29" spans="1:10">
      <c r="G29">
        <v>2</v>
      </c>
      <c r="H29">
        <v>2650</v>
      </c>
      <c r="I29">
        <f t="shared" si="1"/>
        <v>2.802008987575998E-2</v>
      </c>
      <c r="J29">
        <f>SUM($I$27:I29)</f>
        <v>0.88578376949510973</v>
      </c>
    </row>
    <row r="30" spans="1:10">
      <c r="G30">
        <v>3</v>
      </c>
      <c r="H30">
        <v>1535</v>
      </c>
      <c r="I30">
        <f t="shared" si="1"/>
        <v>1.6230504890298706E-2</v>
      </c>
      <c r="J30">
        <f>SUM($I$27:I30)</f>
        <v>0.90201427438540849</v>
      </c>
    </row>
    <row r="31" spans="1:10">
      <c r="G31">
        <v>4</v>
      </c>
      <c r="H31">
        <v>1299</v>
      </c>
      <c r="I31">
        <f t="shared" si="1"/>
        <v>1.3735130848532911E-2</v>
      </c>
      <c r="J31">
        <f>SUM($I$27:I31)</f>
        <v>0.91574940523394144</v>
      </c>
    </row>
    <row r="32" spans="1:10">
      <c r="G32">
        <v>5</v>
      </c>
      <c r="H32">
        <v>1173</v>
      </c>
      <c r="I32">
        <f t="shared" si="1"/>
        <v>1.2402854877081681E-2</v>
      </c>
      <c r="J32">
        <f>SUM($I$27:I32)</f>
        <v>0.92815226011102314</v>
      </c>
    </row>
    <row r="33" spans="7:10">
      <c r="G33">
        <v>6</v>
      </c>
      <c r="H33">
        <v>936</v>
      </c>
      <c r="I33">
        <f t="shared" si="1"/>
        <v>9.8969072164948445E-3</v>
      </c>
      <c r="J33">
        <f>SUM($I$27:I33)</f>
        <v>0.93804916732751797</v>
      </c>
    </row>
    <row r="34" spans="7:10">
      <c r="G34">
        <v>7</v>
      </c>
      <c r="H34">
        <v>812</v>
      </c>
      <c r="I34">
        <f t="shared" si="1"/>
        <v>8.5857784826856992E-3</v>
      </c>
      <c r="J34">
        <f>SUM($I$27:I34)</f>
        <v>0.94663494581020369</v>
      </c>
    </row>
    <row r="35" spans="7:10">
      <c r="G35">
        <v>8</v>
      </c>
      <c r="H35">
        <v>639</v>
      </c>
      <c r="I35">
        <f t="shared" si="1"/>
        <v>6.7565424266455192E-3</v>
      </c>
      <c r="J35">
        <f>SUM($I$27:I35)</f>
        <v>0.95339148823684916</v>
      </c>
    </row>
    <row r="36" spans="7:10">
      <c r="G36">
        <v>9</v>
      </c>
      <c r="H36">
        <v>470</v>
      </c>
      <c r="I36">
        <f t="shared" si="1"/>
        <v>4.9696008458895054E-3</v>
      </c>
      <c r="J36">
        <f>SUM($I$27:I36)</f>
        <v>0.95836108908273865</v>
      </c>
    </row>
    <row r="37" spans="7:10">
      <c r="G37">
        <v>10</v>
      </c>
      <c r="H37">
        <v>450</v>
      </c>
      <c r="I37">
        <f t="shared" si="1"/>
        <v>4.7581284694686752E-3</v>
      </c>
      <c r="J37">
        <f>SUM($I$27:I37)</f>
        <v>0.96311921755220731</v>
      </c>
    </row>
    <row r="38" spans="7:10">
      <c r="G38">
        <v>11</v>
      </c>
      <c r="H38">
        <v>411</v>
      </c>
      <c r="I38">
        <f t="shared" si="1"/>
        <v>4.3457573354480569E-3</v>
      </c>
      <c r="J38">
        <f>SUM($I$27:I38)</f>
        <v>0.96746497488765537</v>
      </c>
    </row>
    <row r="39" spans="7:10">
      <c r="G39">
        <v>12</v>
      </c>
      <c r="H39">
        <v>391</v>
      </c>
      <c r="I39">
        <f t="shared" si="1"/>
        <v>4.1342849590272268E-3</v>
      </c>
      <c r="J39">
        <f>SUM($I$27:I39)</f>
        <v>0.97159925984668261</v>
      </c>
    </row>
    <row r="40" spans="7:10">
      <c r="G40">
        <v>13</v>
      </c>
      <c r="H40">
        <v>517</v>
      </c>
      <c r="I40">
        <f t="shared" si="1"/>
        <v>5.4665609304784561E-3</v>
      </c>
      <c r="J40">
        <f>SUM($I$27:I40)</f>
        <v>0.97706582077716109</v>
      </c>
    </row>
    <row r="41" spans="7:10">
      <c r="G41">
        <v>14</v>
      </c>
      <c r="H41">
        <v>902</v>
      </c>
      <c r="I41">
        <f t="shared" si="1"/>
        <v>9.5374041765794344E-3</v>
      </c>
      <c r="J41">
        <f>SUM($I$27:I41)</f>
        <v>0.98660322495374053</v>
      </c>
    </row>
    <row r="42" spans="7:10">
      <c r="G42">
        <v>15</v>
      </c>
      <c r="H42">
        <v>483</v>
      </c>
      <c r="I42">
        <f t="shared" si="1"/>
        <v>5.1070578905630451E-3</v>
      </c>
      <c r="J42">
        <f>SUM($I$27:I42)</f>
        <v>0.99171028284430363</v>
      </c>
    </row>
    <row r="43" spans="7:10">
      <c r="G43">
        <v>16</v>
      </c>
      <c r="H43">
        <v>170</v>
      </c>
      <c r="I43">
        <f t="shared" si="1"/>
        <v>1.7975151995770551E-3</v>
      </c>
      <c r="J43">
        <f>SUM($I$27:I43)</f>
        <v>0.99350779804388067</v>
      </c>
    </row>
    <row r="44" spans="7:10">
      <c r="G44">
        <v>17</v>
      </c>
      <c r="H44">
        <v>128</v>
      </c>
      <c r="I44">
        <f t="shared" si="1"/>
        <v>1.3534232090933122E-3</v>
      </c>
      <c r="J44">
        <f>SUM($I$27:I44)</f>
        <v>0.99486122125297394</v>
      </c>
    </row>
    <row r="45" spans="7:10">
      <c r="G45">
        <v>18</v>
      </c>
      <c r="H45">
        <v>120</v>
      </c>
      <c r="I45">
        <f t="shared" si="1"/>
        <v>1.2688342585249802E-3</v>
      </c>
      <c r="J45">
        <f>SUM($I$27:I45)</f>
        <v>0.99613005551149891</v>
      </c>
    </row>
    <row r="46" spans="7:10">
      <c r="G46">
        <v>19</v>
      </c>
      <c r="H46">
        <v>121</v>
      </c>
      <c r="I46">
        <f t="shared" si="1"/>
        <v>1.2794078773460218E-3</v>
      </c>
      <c r="J46">
        <f>SUM($I$27:I46)</f>
        <v>0.99740946338884495</v>
      </c>
    </row>
    <row r="47" spans="7:10">
      <c r="G47">
        <v>20</v>
      </c>
      <c r="H47">
        <v>80</v>
      </c>
      <c r="I47">
        <f t="shared" si="1"/>
        <v>8.4588950568332015E-4</v>
      </c>
      <c r="J47">
        <f>SUM($I$27:I47)</f>
        <v>0.99825535289452827</v>
      </c>
    </row>
    <row r="48" spans="7:10">
      <c r="G48">
        <v>25</v>
      </c>
      <c r="H48">
        <v>165</v>
      </c>
      <c r="I48">
        <f t="shared" si="1"/>
        <v>1.7446471054718478E-3</v>
      </c>
      <c r="J48">
        <f>SUM($I$27:I48)</f>
        <v>1.0000000000000002</v>
      </c>
    </row>
  </sheetData>
  <sortState ref="G27:I48">
    <sortCondition ref="G27:G48"/>
  </sortState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N83" sqref="N83:N88"/>
    </sheetView>
  </sheetViews>
  <sheetFormatPr defaultRowHeight="14.25"/>
  <cols>
    <col min="4" max="5" width="13.5" customWidth="1"/>
    <col min="6" max="6" width="12.625" customWidth="1"/>
    <col min="7" max="7" width="13.875" customWidth="1"/>
  </cols>
  <sheetData>
    <row r="1" spans="1:7" ht="16.5">
      <c r="A1" s="79" t="s">
        <v>147</v>
      </c>
      <c r="B1" s="80" t="s">
        <v>160</v>
      </c>
      <c r="C1" s="80" t="s">
        <v>231</v>
      </c>
      <c r="D1" s="80" t="s">
        <v>232</v>
      </c>
      <c r="E1" s="80"/>
      <c r="F1" s="80"/>
      <c r="G1" s="81" t="s">
        <v>233</v>
      </c>
    </row>
    <row r="2" spans="1:7" ht="16.5">
      <c r="A2" s="74">
        <v>0</v>
      </c>
      <c r="B2" s="47" t="s">
        <v>154</v>
      </c>
      <c r="C2" s="47">
        <v>137525</v>
      </c>
      <c r="D2" s="47">
        <v>109016</v>
      </c>
      <c r="E2" s="47"/>
      <c r="F2" s="47"/>
      <c r="G2" s="98">
        <f>D2/(C2+D2)</f>
        <v>0.44218203057503619</v>
      </c>
    </row>
    <row r="3" spans="1:7" ht="16.5">
      <c r="A3" s="74">
        <v>0</v>
      </c>
      <c r="B3" s="47" t="s">
        <v>155</v>
      </c>
      <c r="C3" s="47">
        <v>79250</v>
      </c>
      <c r="D3" s="47">
        <v>82217</v>
      </c>
      <c r="E3" s="47"/>
      <c r="F3" s="47"/>
      <c r="G3" s="98">
        <f t="shared" ref="G3:G7" si="0">D3/(C3+D3)</f>
        <v>0.50918763586367488</v>
      </c>
    </row>
    <row r="4" spans="1:7" ht="16.5">
      <c r="A4" s="74">
        <v>0</v>
      </c>
      <c r="B4" s="47" t="s">
        <v>156</v>
      </c>
      <c r="C4" s="47">
        <v>23791</v>
      </c>
      <c r="D4" s="47">
        <v>26202</v>
      </c>
      <c r="E4" s="47"/>
      <c r="F4" s="47"/>
      <c r="G4" s="98">
        <f t="shared" si="0"/>
        <v>0.52411337587262219</v>
      </c>
    </row>
    <row r="5" spans="1:7" ht="16.5">
      <c r="A5" s="74">
        <v>0</v>
      </c>
      <c r="B5" s="47" t="s">
        <v>157</v>
      </c>
      <c r="C5" s="47">
        <v>6014</v>
      </c>
      <c r="D5" s="47">
        <v>8766</v>
      </c>
      <c r="E5" s="47"/>
      <c r="F5" s="47"/>
      <c r="G5" s="98">
        <f t="shared" si="0"/>
        <v>0.59309878213802436</v>
      </c>
    </row>
    <row r="6" spans="1:7" ht="16.5">
      <c r="A6" s="74">
        <v>0</v>
      </c>
      <c r="B6" s="47" t="s">
        <v>158</v>
      </c>
      <c r="C6" s="47">
        <v>1787</v>
      </c>
      <c r="D6" s="47">
        <v>3444</v>
      </c>
      <c r="E6" s="47"/>
      <c r="F6" s="47"/>
      <c r="G6" s="98">
        <f t="shared" si="0"/>
        <v>0.65838271840948193</v>
      </c>
    </row>
    <row r="7" spans="1:7" ht="16.5">
      <c r="A7" s="76">
        <v>0</v>
      </c>
      <c r="B7" s="83" t="s">
        <v>159</v>
      </c>
      <c r="C7" s="83">
        <v>5</v>
      </c>
      <c r="D7" s="83">
        <v>14</v>
      </c>
      <c r="E7" s="83"/>
      <c r="F7" s="83"/>
      <c r="G7" s="99">
        <f t="shared" si="0"/>
        <v>0.73684210526315785</v>
      </c>
    </row>
    <row r="12" spans="1:7" ht="16.5">
      <c r="A12" s="79" t="s">
        <v>147</v>
      </c>
      <c r="B12" s="80" t="s">
        <v>166</v>
      </c>
      <c r="C12" s="80" t="s">
        <v>231</v>
      </c>
      <c r="D12" s="101" t="s">
        <v>235</v>
      </c>
      <c r="E12" s="101"/>
      <c r="F12" s="101"/>
      <c r="G12" s="81" t="s">
        <v>168</v>
      </c>
    </row>
    <row r="13" spans="1:7" ht="16.5">
      <c r="A13" s="74">
        <v>0</v>
      </c>
      <c r="B13" s="47" t="s">
        <v>169</v>
      </c>
      <c r="C13" s="47">
        <v>70172</v>
      </c>
      <c r="D13" s="47">
        <v>83629</v>
      </c>
      <c r="E13" s="47"/>
      <c r="F13" s="47"/>
      <c r="G13" s="89">
        <f>D13/(C13+D13)</f>
        <v>0.54374809006443392</v>
      </c>
    </row>
    <row r="14" spans="1:7" ht="16.5">
      <c r="A14" s="76">
        <v>0</v>
      </c>
      <c r="B14" s="83" t="s">
        <v>170</v>
      </c>
      <c r="C14" s="83">
        <v>178195</v>
      </c>
      <c r="D14" s="83">
        <v>146016</v>
      </c>
      <c r="E14" s="83"/>
      <c r="F14" s="83"/>
      <c r="G14" s="78">
        <f>D14/(C14+D14)</f>
        <v>0.45037336796098837</v>
      </c>
    </row>
    <row r="18" spans="2:7" ht="16.5">
      <c r="B18" s="79" t="s">
        <v>182</v>
      </c>
      <c r="C18" s="93" t="s">
        <v>160</v>
      </c>
      <c r="D18" s="80" t="s">
        <v>238</v>
      </c>
      <c r="E18" s="80"/>
      <c r="F18" s="93" t="s">
        <v>239</v>
      </c>
      <c r="G18" s="102" t="s">
        <v>240</v>
      </c>
    </row>
    <row r="19" spans="2:7" ht="16.5">
      <c r="B19" s="74">
        <v>0</v>
      </c>
      <c r="C19" s="47" t="s">
        <v>154</v>
      </c>
      <c r="D19" s="47">
        <v>63784</v>
      </c>
      <c r="E19" s="47"/>
      <c r="F19" s="47">
        <v>23551</v>
      </c>
      <c r="G19" s="89">
        <f>F19/(D19+F19)</f>
        <v>0.26966279269479593</v>
      </c>
    </row>
    <row r="20" spans="2:7" ht="16.5">
      <c r="B20" s="74">
        <v>0</v>
      </c>
      <c r="C20" s="47" t="s">
        <v>155</v>
      </c>
      <c r="D20" s="47">
        <v>43333</v>
      </c>
      <c r="E20" s="47"/>
      <c r="F20" s="47">
        <v>23699</v>
      </c>
      <c r="G20" s="89">
        <f t="shared" ref="G20:G24" si="1">F20/(D20+F20)</f>
        <v>0.35354755937462706</v>
      </c>
    </row>
    <row r="21" spans="2:7" ht="16.5">
      <c r="B21" s="74">
        <v>0</v>
      </c>
      <c r="C21" s="47" t="s">
        <v>156</v>
      </c>
      <c r="D21" s="47">
        <v>12958</v>
      </c>
      <c r="E21" s="47"/>
      <c r="F21" s="47">
        <v>8949</v>
      </c>
      <c r="G21" s="89">
        <f t="shared" si="1"/>
        <v>0.4084995663486557</v>
      </c>
    </row>
    <row r="22" spans="2:7" ht="16.5">
      <c r="B22" s="74">
        <v>0</v>
      </c>
      <c r="C22" s="47" t="s">
        <v>157</v>
      </c>
      <c r="D22" s="47">
        <v>4653</v>
      </c>
      <c r="E22" s="47"/>
      <c r="F22" s="47">
        <v>3134</v>
      </c>
      <c r="G22" s="89">
        <f t="shared" si="1"/>
        <v>0.40246564787466288</v>
      </c>
    </row>
    <row r="23" spans="2:7" ht="16.5">
      <c r="B23" s="74">
        <v>0</v>
      </c>
      <c r="C23" s="47" t="s">
        <v>158</v>
      </c>
      <c r="D23" s="47">
        <v>1857</v>
      </c>
      <c r="E23" s="47"/>
      <c r="F23" s="47">
        <v>1283</v>
      </c>
      <c r="G23" s="89">
        <f t="shared" si="1"/>
        <v>0.4085987261146497</v>
      </c>
    </row>
    <row r="24" spans="2:7" ht="16.5">
      <c r="B24" s="76">
        <v>0</v>
      </c>
      <c r="C24" s="83" t="s">
        <v>159</v>
      </c>
      <c r="D24" s="83">
        <v>1</v>
      </c>
      <c r="E24" s="83"/>
      <c r="F24" s="83">
        <v>9</v>
      </c>
      <c r="G24" s="78">
        <f t="shared" si="1"/>
        <v>0.9</v>
      </c>
    </row>
    <row r="27" spans="2:7" ht="16.5">
      <c r="B27" s="80" t="s">
        <v>160</v>
      </c>
      <c r="C27" s="80" t="s">
        <v>238</v>
      </c>
      <c r="D27" s="80" t="s">
        <v>237</v>
      </c>
      <c r="E27" s="102" t="s">
        <v>241</v>
      </c>
    </row>
    <row r="28" spans="2:7" ht="16.5">
      <c r="B28" s="47" t="s">
        <v>163</v>
      </c>
      <c r="C28" s="47">
        <v>49014</v>
      </c>
      <c r="D28" s="47">
        <v>24778</v>
      </c>
      <c r="E28" s="89">
        <f>D28/(C28+D28)</f>
        <v>0.3357816565481353</v>
      </c>
    </row>
    <row r="29" spans="2:7" ht="17.25" thickBot="1">
      <c r="B29" s="48" t="s">
        <v>165</v>
      </c>
      <c r="C29" s="48">
        <v>77571</v>
      </c>
      <c r="D29" s="83">
        <v>35838</v>
      </c>
      <c r="E29" s="89">
        <f>D29/(C29+D29)</f>
        <v>0.31600666613760814</v>
      </c>
    </row>
    <row r="30" spans="2:7" ht="16.5">
      <c r="B30" s="74">
        <v>1</v>
      </c>
      <c r="C30" s="47" t="s">
        <v>163</v>
      </c>
      <c r="D30" s="47">
        <v>24778</v>
      </c>
      <c r="E30" s="47"/>
      <c r="F30" s="89">
        <f>D30/(D30+D31)</f>
        <v>0.40876996172627689</v>
      </c>
    </row>
    <row r="31" spans="2:7" ht="16.5">
      <c r="B31" s="76">
        <v>1</v>
      </c>
      <c r="C31" s="83" t="s">
        <v>165</v>
      </c>
      <c r="D31" s="83">
        <v>35838</v>
      </c>
      <c r="E31" s="83"/>
      <c r="F31" s="78">
        <f>1-F30</f>
        <v>0.59123003827372311</v>
      </c>
    </row>
    <row r="37" spans="2:6">
      <c r="B37" t="s">
        <v>161</v>
      </c>
    </row>
    <row r="38" spans="2:6">
      <c r="C38" t="s">
        <v>151</v>
      </c>
      <c r="D38" t="s">
        <v>162</v>
      </c>
      <c r="E38" t="s">
        <v>10</v>
      </c>
      <c r="F38" t="s">
        <v>153</v>
      </c>
    </row>
    <row r="39" spans="2:6">
      <c r="B39" t="s">
        <v>161</v>
      </c>
    </row>
    <row r="40" spans="2:6">
      <c r="C40">
        <v>1</v>
      </c>
      <c r="D40" t="s">
        <v>163</v>
      </c>
      <c r="E40">
        <v>9843</v>
      </c>
      <c r="F40">
        <v>9843</v>
      </c>
    </row>
    <row r="41" spans="2:6">
      <c r="C41">
        <v>1</v>
      </c>
      <c r="D41" t="s">
        <v>164</v>
      </c>
      <c r="E41">
        <v>4</v>
      </c>
      <c r="F41">
        <v>4</v>
      </c>
    </row>
    <row r="42" spans="2:6">
      <c r="C42">
        <v>1</v>
      </c>
      <c r="D42" t="s">
        <v>165</v>
      </c>
      <c r="E42">
        <v>32613</v>
      </c>
      <c r="F42">
        <v>32613</v>
      </c>
    </row>
    <row r="43" spans="2:6">
      <c r="C43">
        <v>1</v>
      </c>
      <c r="D43" t="s">
        <v>163</v>
      </c>
      <c r="E43">
        <v>73786</v>
      </c>
      <c r="F43">
        <v>73786</v>
      </c>
    </row>
    <row r="44" spans="2:6">
      <c r="C44">
        <v>1</v>
      </c>
      <c r="D44" t="s">
        <v>164</v>
      </c>
      <c r="E44">
        <v>10</v>
      </c>
      <c r="F44">
        <v>9</v>
      </c>
    </row>
    <row r="45" spans="2:6">
      <c r="C45">
        <v>1</v>
      </c>
      <c r="D45" t="s">
        <v>165</v>
      </c>
      <c r="E45">
        <v>113403</v>
      </c>
      <c r="F45">
        <v>113402</v>
      </c>
    </row>
    <row r="46" spans="2:6">
      <c r="B46" t="s">
        <v>161</v>
      </c>
    </row>
    <row r="49" spans="2:6">
      <c r="B49" t="s">
        <v>150</v>
      </c>
    </row>
    <row r="50" spans="2:6">
      <c r="C50" t="s">
        <v>151</v>
      </c>
      <c r="D50" t="s">
        <v>152</v>
      </c>
      <c r="E50" t="s">
        <v>10</v>
      </c>
      <c r="F50" t="s">
        <v>153</v>
      </c>
    </row>
    <row r="51" spans="2:6">
      <c r="B51" t="s">
        <v>150</v>
      </c>
    </row>
    <row r="52" spans="2:6">
      <c r="C52">
        <v>1</v>
      </c>
      <c r="D52" t="s">
        <v>154</v>
      </c>
      <c r="E52">
        <v>21670</v>
      </c>
      <c r="F52">
        <v>21670</v>
      </c>
    </row>
    <row r="53" spans="2:6">
      <c r="C53">
        <v>1</v>
      </c>
      <c r="D53" t="s">
        <v>155</v>
      </c>
      <c r="E53">
        <v>15203</v>
      </c>
      <c r="F53">
        <v>15203</v>
      </c>
    </row>
    <row r="54" spans="2:6">
      <c r="C54">
        <v>1</v>
      </c>
      <c r="D54" t="s">
        <v>156</v>
      </c>
      <c r="E54">
        <v>4297</v>
      </c>
      <c r="F54">
        <v>4297</v>
      </c>
    </row>
    <row r="55" spans="2:6">
      <c r="C55">
        <v>1</v>
      </c>
      <c r="D55" t="s">
        <v>157</v>
      </c>
      <c r="E55">
        <v>982</v>
      </c>
      <c r="F55">
        <v>982</v>
      </c>
    </row>
    <row r="56" spans="2:6">
      <c r="C56">
        <v>1</v>
      </c>
      <c r="D56" t="s">
        <v>158</v>
      </c>
      <c r="E56">
        <v>304</v>
      </c>
      <c r="F56">
        <v>304</v>
      </c>
    </row>
    <row r="57" spans="2:6">
      <c r="C57">
        <v>1</v>
      </c>
      <c r="D57" t="s">
        <v>159</v>
      </c>
      <c r="E57">
        <v>4</v>
      </c>
      <c r="F57">
        <v>4</v>
      </c>
    </row>
    <row r="58" spans="2:6">
      <c r="C58">
        <v>1</v>
      </c>
      <c r="D58" t="s">
        <v>154</v>
      </c>
      <c r="E58">
        <v>87285</v>
      </c>
      <c r="F58">
        <v>87285</v>
      </c>
    </row>
    <row r="59" spans="2:6">
      <c r="C59">
        <v>1</v>
      </c>
      <c r="D59" t="s">
        <v>155</v>
      </c>
      <c r="E59">
        <v>67052</v>
      </c>
      <c r="F59">
        <v>67052</v>
      </c>
    </row>
    <row r="60" spans="2:6">
      <c r="C60">
        <v>1</v>
      </c>
      <c r="D60" t="s">
        <v>156</v>
      </c>
      <c r="E60">
        <v>21920</v>
      </c>
      <c r="F60">
        <v>21919</v>
      </c>
    </row>
    <row r="61" spans="2:6">
      <c r="C61">
        <v>1</v>
      </c>
      <c r="D61" t="s">
        <v>157</v>
      </c>
      <c r="E61">
        <v>7790</v>
      </c>
      <c r="F61">
        <v>7790</v>
      </c>
    </row>
    <row r="62" spans="2:6">
      <c r="C62">
        <v>1</v>
      </c>
      <c r="D62" t="s">
        <v>158</v>
      </c>
      <c r="E62">
        <v>3142</v>
      </c>
      <c r="F62">
        <v>3142</v>
      </c>
    </row>
    <row r="63" spans="2:6">
      <c r="C63">
        <v>1</v>
      </c>
      <c r="D63" t="s">
        <v>159</v>
      </c>
      <c r="E63">
        <v>10</v>
      </c>
      <c r="F63">
        <v>9</v>
      </c>
    </row>
    <row r="64" spans="2:6">
      <c r="B64" t="s">
        <v>150</v>
      </c>
    </row>
    <row r="75" spans="3:14">
      <c r="C75" t="s">
        <v>252</v>
      </c>
    </row>
    <row r="76" spans="3:14">
      <c r="D76" t="s">
        <v>253</v>
      </c>
      <c r="E76" t="s">
        <v>152</v>
      </c>
      <c r="F76" t="s">
        <v>10</v>
      </c>
      <c r="G76" t="s">
        <v>153</v>
      </c>
      <c r="K76" t="s">
        <v>255</v>
      </c>
      <c r="L76" t="s">
        <v>256</v>
      </c>
      <c r="M76" t="s">
        <v>257</v>
      </c>
      <c r="N76" t="s">
        <v>258</v>
      </c>
    </row>
    <row r="77" spans="3:14">
      <c r="C77" t="s">
        <v>252</v>
      </c>
      <c r="K77">
        <v>0</v>
      </c>
      <c r="L77" t="s">
        <v>154</v>
      </c>
      <c r="M77">
        <v>21670</v>
      </c>
      <c r="N77" s="67">
        <f>M77/SUM(M77:M82)</f>
        <v>0.51036269430051817</v>
      </c>
    </row>
    <row r="78" spans="3:14">
      <c r="D78">
        <v>0</v>
      </c>
      <c r="E78" t="s">
        <v>154</v>
      </c>
      <c r="F78">
        <v>21670</v>
      </c>
      <c r="G78">
        <v>21670</v>
      </c>
      <c r="K78">
        <v>0</v>
      </c>
      <c r="L78" t="s">
        <v>155</v>
      </c>
      <c r="M78">
        <v>15203</v>
      </c>
      <c r="N78" s="67">
        <f t="shared" ref="N78:N82" si="2">M78/SUM(M78:M83)</f>
        <v>0.1406708304418228</v>
      </c>
    </row>
    <row r="79" spans="3:14">
      <c r="D79">
        <v>0</v>
      </c>
      <c r="E79" t="s">
        <v>155</v>
      </c>
      <c r="F79">
        <v>15203</v>
      </c>
      <c r="G79">
        <v>15203</v>
      </c>
      <c r="K79">
        <v>0</v>
      </c>
      <c r="L79" t="s">
        <v>156</v>
      </c>
      <c r="M79">
        <v>4297</v>
      </c>
      <c r="N79" s="67">
        <f t="shared" si="2"/>
        <v>2.6869012781071008E-2</v>
      </c>
    </row>
    <row r="80" spans="3:14">
      <c r="D80">
        <v>0</v>
      </c>
      <c r="E80" t="s">
        <v>156</v>
      </c>
      <c r="F80">
        <v>4297</v>
      </c>
      <c r="G80">
        <v>4297</v>
      </c>
      <c r="K80">
        <v>0</v>
      </c>
      <c r="L80" t="s">
        <v>157</v>
      </c>
      <c r="M80">
        <v>982</v>
      </c>
      <c r="N80" s="67">
        <f t="shared" si="2"/>
        <v>5.5309298382963381E-3</v>
      </c>
    </row>
    <row r="81" spans="3:14">
      <c r="D81">
        <v>0</v>
      </c>
      <c r="E81" t="s">
        <v>157</v>
      </c>
      <c r="F81">
        <v>982</v>
      </c>
      <c r="G81">
        <v>982</v>
      </c>
      <c r="K81">
        <v>0</v>
      </c>
      <c r="L81" t="s">
        <v>158</v>
      </c>
      <c r="M81">
        <v>304</v>
      </c>
      <c r="N81" s="67">
        <f t="shared" si="2"/>
        <v>1.6489924330774864E-3</v>
      </c>
    </row>
    <row r="82" spans="3:14">
      <c r="D82">
        <v>0</v>
      </c>
      <c r="E82" t="s">
        <v>158</v>
      </c>
      <c r="F82">
        <v>304</v>
      </c>
      <c r="G82">
        <v>304</v>
      </c>
      <c r="K82">
        <v>0</v>
      </c>
      <c r="L82" t="s">
        <v>159</v>
      </c>
      <c r="M82">
        <v>4</v>
      </c>
      <c r="N82" s="67">
        <f t="shared" si="2"/>
        <v>2.1368320396596027E-5</v>
      </c>
    </row>
    <row r="83" spans="3:14">
      <c r="D83">
        <v>0</v>
      </c>
      <c r="E83" t="s">
        <v>159</v>
      </c>
      <c r="F83">
        <v>4</v>
      </c>
      <c r="G83">
        <v>4</v>
      </c>
      <c r="K83">
        <v>1</v>
      </c>
      <c r="L83" t="s">
        <v>154</v>
      </c>
      <c r="M83">
        <v>87285</v>
      </c>
      <c r="N83" s="67">
        <f>M83/SUM(M83:M88)</f>
        <v>0.4662685163916474</v>
      </c>
    </row>
    <row r="84" spans="3:14">
      <c r="D84">
        <v>1</v>
      </c>
      <c r="E84" t="s">
        <v>154</v>
      </c>
      <c r="F84">
        <v>87285</v>
      </c>
      <c r="G84">
        <v>87285</v>
      </c>
      <c r="K84">
        <v>1</v>
      </c>
      <c r="L84" t="s">
        <v>155</v>
      </c>
      <c r="M84">
        <v>67052</v>
      </c>
      <c r="N84" s="67">
        <f t="shared" ref="N84:N88" si="3">M84/SUM(M84:M89)</f>
        <v>0.67109714354344741</v>
      </c>
    </row>
    <row r="85" spans="3:14">
      <c r="D85">
        <v>1</v>
      </c>
      <c r="E85" t="s">
        <v>155</v>
      </c>
      <c r="F85">
        <v>67052</v>
      </c>
      <c r="G85">
        <v>67052</v>
      </c>
      <c r="K85">
        <v>1</v>
      </c>
      <c r="L85" t="s">
        <v>156</v>
      </c>
      <c r="M85">
        <v>21920</v>
      </c>
      <c r="N85" s="67">
        <f t="shared" si="3"/>
        <v>0.66703183007729294</v>
      </c>
    </row>
    <row r="86" spans="3:14">
      <c r="D86">
        <v>1</v>
      </c>
      <c r="E86" t="s">
        <v>156</v>
      </c>
      <c r="F86">
        <v>21920</v>
      </c>
      <c r="G86">
        <v>21919</v>
      </c>
      <c r="K86">
        <v>1</v>
      </c>
      <c r="L86" t="s">
        <v>157</v>
      </c>
      <c r="M86">
        <v>7790</v>
      </c>
      <c r="N86" s="67">
        <f t="shared" si="3"/>
        <v>0.71193566075671721</v>
      </c>
    </row>
    <row r="87" spans="3:14">
      <c r="D87">
        <v>1</v>
      </c>
      <c r="E87" t="s">
        <v>157</v>
      </c>
      <c r="F87">
        <v>7790</v>
      </c>
      <c r="G87">
        <v>7790</v>
      </c>
      <c r="K87">
        <v>1</v>
      </c>
      <c r="L87" t="s">
        <v>158</v>
      </c>
      <c r="M87">
        <v>3142</v>
      </c>
      <c r="N87" s="67">
        <f t="shared" si="3"/>
        <v>0.99682741116751272</v>
      </c>
    </row>
    <row r="88" spans="3:14">
      <c r="D88">
        <v>1</v>
      </c>
      <c r="E88" t="s">
        <v>158</v>
      </c>
      <c r="F88">
        <v>3142</v>
      </c>
      <c r="G88">
        <v>3142</v>
      </c>
      <c r="K88">
        <v>1</v>
      </c>
      <c r="L88" t="s">
        <v>159</v>
      </c>
      <c r="M88">
        <v>10</v>
      </c>
      <c r="N88" s="67">
        <f t="shared" si="3"/>
        <v>1</v>
      </c>
    </row>
    <row r="89" spans="3:14">
      <c r="D89">
        <v>1</v>
      </c>
      <c r="E89" t="s">
        <v>159</v>
      </c>
      <c r="F89">
        <v>10</v>
      </c>
      <c r="G89">
        <v>9</v>
      </c>
    </row>
    <row r="90" spans="3:14">
      <c r="C90" t="s">
        <v>252</v>
      </c>
    </row>
    <row r="92" spans="3:14">
      <c r="C92" t="s">
        <v>254</v>
      </c>
    </row>
    <row r="93" spans="3:14">
      <c r="D93" t="s">
        <v>253</v>
      </c>
      <c r="E93" t="s">
        <v>162</v>
      </c>
      <c r="F93" t="s">
        <v>10</v>
      </c>
      <c r="G93" t="s">
        <v>153</v>
      </c>
    </row>
    <row r="94" spans="3:14">
      <c r="C94" t="s">
        <v>254</v>
      </c>
    </row>
    <row r="95" spans="3:14">
      <c r="D95">
        <v>0</v>
      </c>
      <c r="E95" t="s">
        <v>163</v>
      </c>
      <c r="F95">
        <v>9843</v>
      </c>
      <c r="G95">
        <v>9843</v>
      </c>
    </row>
    <row r="96" spans="3:14">
      <c r="D96">
        <v>0</v>
      </c>
      <c r="E96" t="s">
        <v>164</v>
      </c>
      <c r="F96">
        <v>4</v>
      </c>
      <c r="G96">
        <v>4</v>
      </c>
    </row>
    <row r="97" spans="3:7">
      <c r="D97">
        <v>0</v>
      </c>
      <c r="E97" t="s">
        <v>165</v>
      </c>
      <c r="F97">
        <v>32613</v>
      </c>
      <c r="G97">
        <v>32613</v>
      </c>
    </row>
    <row r="98" spans="3:7">
      <c r="D98">
        <v>1</v>
      </c>
      <c r="E98" t="s">
        <v>163</v>
      </c>
      <c r="F98">
        <v>73786</v>
      </c>
      <c r="G98">
        <v>73786</v>
      </c>
    </row>
    <row r="99" spans="3:7">
      <c r="D99">
        <v>1</v>
      </c>
      <c r="E99" t="s">
        <v>164</v>
      </c>
      <c r="F99">
        <v>10</v>
      </c>
      <c r="G99">
        <v>9</v>
      </c>
    </row>
    <row r="100" spans="3:7">
      <c r="D100">
        <v>1</v>
      </c>
      <c r="E100" t="s">
        <v>165</v>
      </c>
      <c r="F100">
        <v>113403</v>
      </c>
      <c r="G100">
        <v>113402</v>
      </c>
    </row>
    <row r="101" spans="3:7">
      <c r="C101" t="s">
        <v>254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activeCell="C8" sqref="C8"/>
    </sheetView>
  </sheetViews>
  <sheetFormatPr defaultRowHeight="14.25"/>
  <cols>
    <col min="1" max="1" width="12.125" bestFit="1" customWidth="1"/>
    <col min="2" max="2" width="13" bestFit="1" customWidth="1"/>
  </cols>
  <sheetData>
    <row r="1" spans="1:2">
      <c r="A1" t="s">
        <v>508</v>
      </c>
      <c r="B1" t="s">
        <v>259</v>
      </c>
    </row>
    <row r="2" spans="1:2">
      <c r="A2" t="s">
        <v>509</v>
      </c>
      <c r="B2" t="s">
        <v>259</v>
      </c>
    </row>
    <row r="3" spans="1:2">
      <c r="A3" t="s">
        <v>510</v>
      </c>
      <c r="B3" t="s">
        <v>259</v>
      </c>
    </row>
    <row r="4" spans="1:2">
      <c r="A4" t="s">
        <v>265</v>
      </c>
      <c r="B4" t="s">
        <v>259</v>
      </c>
    </row>
    <row r="5" spans="1:2">
      <c r="A5" t="s">
        <v>266</v>
      </c>
      <c r="B5" t="s">
        <v>259</v>
      </c>
    </row>
    <row r="6" spans="1:2">
      <c r="A6" s="104" t="s">
        <v>267</v>
      </c>
      <c r="B6" t="s">
        <v>261</v>
      </c>
    </row>
    <row r="7" spans="1:2">
      <c r="A7" s="104" t="s">
        <v>268</v>
      </c>
      <c r="B7" t="s">
        <v>261</v>
      </c>
    </row>
    <row r="8" spans="1:2">
      <c r="A8" s="104" t="s">
        <v>269</v>
      </c>
      <c r="B8" t="s">
        <v>261</v>
      </c>
    </row>
    <row r="9" spans="1:2">
      <c r="A9" s="104" t="s">
        <v>270</v>
      </c>
      <c r="B9" t="s">
        <v>261</v>
      </c>
    </row>
    <row r="10" spans="1:2">
      <c r="A10" s="104" t="s">
        <v>271</v>
      </c>
      <c r="B10" t="s">
        <v>261</v>
      </c>
    </row>
    <row r="11" spans="1:2">
      <c r="A11" s="104" t="s">
        <v>272</v>
      </c>
      <c r="B11" t="s">
        <v>261</v>
      </c>
    </row>
    <row r="12" spans="1:2">
      <c r="A12" s="104" t="s">
        <v>273</v>
      </c>
      <c r="B12" t="s">
        <v>261</v>
      </c>
    </row>
    <row r="13" spans="1:2">
      <c r="A13" s="104" t="s">
        <v>274</v>
      </c>
      <c r="B13" t="s">
        <v>261</v>
      </c>
    </row>
    <row r="14" spans="1:2">
      <c r="A14" s="104" t="s">
        <v>275</v>
      </c>
      <c r="B14" t="s">
        <v>260</v>
      </c>
    </row>
    <row r="15" spans="1:2">
      <c r="A15" s="104" t="s">
        <v>276</v>
      </c>
      <c r="B15" t="s">
        <v>260</v>
      </c>
    </row>
    <row r="16" spans="1:2">
      <c r="A16" s="104" t="s">
        <v>277</v>
      </c>
      <c r="B16" t="s">
        <v>260</v>
      </c>
    </row>
    <row r="17" spans="1:2">
      <c r="A17" s="104" t="s">
        <v>278</v>
      </c>
      <c r="B17" t="s">
        <v>260</v>
      </c>
    </row>
    <row r="18" spans="1:2">
      <c r="A18" s="104" t="s">
        <v>279</v>
      </c>
      <c r="B18" t="s">
        <v>260</v>
      </c>
    </row>
    <row r="19" spans="1:2">
      <c r="A19" s="104" t="s">
        <v>280</v>
      </c>
      <c r="B19" t="s">
        <v>260</v>
      </c>
    </row>
    <row r="20" spans="1:2">
      <c r="A20" s="104" t="s">
        <v>281</v>
      </c>
      <c r="B20" t="s">
        <v>260</v>
      </c>
    </row>
    <row r="21" spans="1:2">
      <c r="A21" s="104" t="s">
        <v>282</v>
      </c>
      <c r="B21" t="s">
        <v>260</v>
      </c>
    </row>
    <row r="22" spans="1:2">
      <c r="A22" s="104" t="s">
        <v>283</v>
      </c>
      <c r="B22" t="s">
        <v>260</v>
      </c>
    </row>
    <row r="23" spans="1:2">
      <c r="A23" s="104" t="s">
        <v>284</v>
      </c>
      <c r="B23" t="s">
        <v>260</v>
      </c>
    </row>
    <row r="24" spans="1:2">
      <c r="A24" s="104" t="s">
        <v>285</v>
      </c>
      <c r="B24" t="s">
        <v>260</v>
      </c>
    </row>
    <row r="25" spans="1:2">
      <c r="A25" s="104" t="s">
        <v>286</v>
      </c>
      <c r="B25" t="s">
        <v>260</v>
      </c>
    </row>
    <row r="26" spans="1:2">
      <c r="A26" s="104" t="s">
        <v>287</v>
      </c>
      <c r="B26" t="s">
        <v>260</v>
      </c>
    </row>
    <row r="27" spans="1:2">
      <c r="A27" s="104" t="s">
        <v>288</v>
      </c>
      <c r="B27" t="s">
        <v>260</v>
      </c>
    </row>
    <row r="28" spans="1:2">
      <c r="A28" s="104" t="s">
        <v>289</v>
      </c>
      <c r="B28" t="s">
        <v>260</v>
      </c>
    </row>
    <row r="29" spans="1:2">
      <c r="A29" s="104" t="s">
        <v>290</v>
      </c>
      <c r="B29" t="s">
        <v>260</v>
      </c>
    </row>
    <row r="30" spans="1:2">
      <c r="A30" s="104" t="s">
        <v>291</v>
      </c>
      <c r="B30" t="s">
        <v>260</v>
      </c>
    </row>
    <row r="31" spans="1:2">
      <c r="A31" s="104" t="s">
        <v>292</v>
      </c>
      <c r="B31" t="s">
        <v>260</v>
      </c>
    </row>
    <row r="32" spans="1:2">
      <c r="A32" s="104" t="s">
        <v>293</v>
      </c>
      <c r="B32" t="s">
        <v>260</v>
      </c>
    </row>
    <row r="33" spans="1:2">
      <c r="A33" s="104" t="s">
        <v>294</v>
      </c>
      <c r="B33" t="s">
        <v>260</v>
      </c>
    </row>
    <row r="34" spans="1:2">
      <c r="A34" s="104" t="s">
        <v>295</v>
      </c>
      <c r="B34" t="s">
        <v>260</v>
      </c>
    </row>
    <row r="35" spans="1:2">
      <c r="A35" s="104" t="s">
        <v>296</v>
      </c>
      <c r="B35" t="s">
        <v>260</v>
      </c>
    </row>
    <row r="36" spans="1:2">
      <c r="A36" s="104" t="s">
        <v>297</v>
      </c>
      <c r="B36" t="s">
        <v>260</v>
      </c>
    </row>
    <row r="37" spans="1:2">
      <c r="A37" s="104" t="s">
        <v>298</v>
      </c>
      <c r="B37" t="s">
        <v>262</v>
      </c>
    </row>
    <row r="38" spans="1:2">
      <c r="A38" s="104" t="s">
        <v>299</v>
      </c>
      <c r="B38" t="s">
        <v>262</v>
      </c>
    </row>
    <row r="39" spans="1:2">
      <c r="A39" s="104" t="s">
        <v>300</v>
      </c>
      <c r="B39" t="s">
        <v>262</v>
      </c>
    </row>
    <row r="40" spans="1:2">
      <c r="A40" s="104" t="s">
        <v>301</v>
      </c>
      <c r="B40" t="s">
        <v>262</v>
      </c>
    </row>
    <row r="41" spans="1:2">
      <c r="A41" s="104" t="s">
        <v>302</v>
      </c>
      <c r="B41" t="s">
        <v>262</v>
      </c>
    </row>
    <row r="42" spans="1:2">
      <c r="A42" s="104" t="s">
        <v>303</v>
      </c>
      <c r="B42" t="s">
        <v>262</v>
      </c>
    </row>
    <row r="43" spans="1:2">
      <c r="A43" s="104" t="s">
        <v>304</v>
      </c>
      <c r="B43" t="s">
        <v>262</v>
      </c>
    </row>
    <row r="44" spans="1:2">
      <c r="A44" s="104" t="s">
        <v>305</v>
      </c>
      <c r="B44" t="s">
        <v>262</v>
      </c>
    </row>
    <row r="45" spans="1:2">
      <c r="A45" s="104" t="s">
        <v>306</v>
      </c>
      <c r="B45" t="s">
        <v>262</v>
      </c>
    </row>
    <row r="46" spans="1:2">
      <c r="A46" s="104" t="s">
        <v>307</v>
      </c>
      <c r="B46" t="s">
        <v>262</v>
      </c>
    </row>
    <row r="47" spans="1:2">
      <c r="A47" s="104" t="s">
        <v>308</v>
      </c>
      <c r="B47" t="s">
        <v>262</v>
      </c>
    </row>
    <row r="48" spans="1:2">
      <c r="A48" s="104" t="s">
        <v>309</v>
      </c>
      <c r="B48" t="s">
        <v>262</v>
      </c>
    </row>
    <row r="49" spans="1:2">
      <c r="A49" s="104" t="s">
        <v>310</v>
      </c>
      <c r="B49" t="s">
        <v>262</v>
      </c>
    </row>
    <row r="50" spans="1:2">
      <c r="A50" s="104" t="s">
        <v>311</v>
      </c>
      <c r="B50" t="s">
        <v>262</v>
      </c>
    </row>
    <row r="51" spans="1:2">
      <c r="A51" s="104" t="s">
        <v>312</v>
      </c>
      <c r="B51" t="s">
        <v>262</v>
      </c>
    </row>
    <row r="52" spans="1:2">
      <c r="A52" s="104" t="s">
        <v>313</v>
      </c>
      <c r="B52" t="s">
        <v>262</v>
      </c>
    </row>
    <row r="53" spans="1:2">
      <c r="A53" s="104" t="s">
        <v>314</v>
      </c>
      <c r="B53" t="s">
        <v>262</v>
      </c>
    </row>
    <row r="54" spans="1:2">
      <c r="A54" s="104" t="s">
        <v>315</v>
      </c>
      <c r="B54" t="s">
        <v>262</v>
      </c>
    </row>
    <row r="55" spans="1:2">
      <c r="A55" s="104" t="s">
        <v>316</v>
      </c>
      <c r="B55" t="s">
        <v>262</v>
      </c>
    </row>
    <row r="56" spans="1:2">
      <c r="A56" s="104" t="s">
        <v>317</v>
      </c>
      <c r="B56" t="s">
        <v>262</v>
      </c>
    </row>
    <row r="57" spans="1:2">
      <c r="A57" s="104" t="s">
        <v>318</v>
      </c>
      <c r="B57" t="s">
        <v>262</v>
      </c>
    </row>
    <row r="58" spans="1:2">
      <c r="A58" s="104" t="s">
        <v>319</v>
      </c>
      <c r="B58" t="s">
        <v>262</v>
      </c>
    </row>
    <row r="59" spans="1:2">
      <c r="A59" s="104" t="s">
        <v>320</v>
      </c>
      <c r="B59" t="s">
        <v>262</v>
      </c>
    </row>
    <row r="60" spans="1:2">
      <c r="A60" s="104" t="s">
        <v>321</v>
      </c>
      <c r="B60" t="s">
        <v>262</v>
      </c>
    </row>
    <row r="61" spans="1:2">
      <c r="A61" s="104" t="s">
        <v>322</v>
      </c>
      <c r="B61" t="s">
        <v>262</v>
      </c>
    </row>
    <row r="62" spans="1:2">
      <c r="A62" s="104" t="s">
        <v>323</v>
      </c>
      <c r="B62" t="s">
        <v>262</v>
      </c>
    </row>
    <row r="63" spans="1:2">
      <c r="A63" s="104" t="s">
        <v>324</v>
      </c>
      <c r="B63" t="s">
        <v>262</v>
      </c>
    </row>
    <row r="64" spans="1:2">
      <c r="A64" s="104" t="s">
        <v>325</v>
      </c>
      <c r="B64" t="s">
        <v>262</v>
      </c>
    </row>
    <row r="65" spans="1:2">
      <c r="A65" s="104" t="s">
        <v>326</v>
      </c>
      <c r="B65" t="s">
        <v>262</v>
      </c>
    </row>
    <row r="66" spans="1:2">
      <c r="A66" s="104" t="s">
        <v>327</v>
      </c>
      <c r="B66" t="s">
        <v>262</v>
      </c>
    </row>
    <row r="67" spans="1:2">
      <c r="A67" s="104" t="s">
        <v>328</v>
      </c>
      <c r="B67" t="s">
        <v>262</v>
      </c>
    </row>
    <row r="68" spans="1:2">
      <c r="A68" s="104" t="s">
        <v>329</v>
      </c>
      <c r="B68" t="s">
        <v>262</v>
      </c>
    </row>
    <row r="69" spans="1:2">
      <c r="A69" s="104" t="s">
        <v>330</v>
      </c>
      <c r="B69" t="s">
        <v>262</v>
      </c>
    </row>
    <row r="70" spans="1:2">
      <c r="A70" s="104" t="s">
        <v>331</v>
      </c>
      <c r="B70" t="s">
        <v>262</v>
      </c>
    </row>
    <row r="71" spans="1:2">
      <c r="A71" s="104" t="s">
        <v>332</v>
      </c>
      <c r="B71" t="s">
        <v>262</v>
      </c>
    </row>
    <row r="72" spans="1:2">
      <c r="A72" s="104" t="s">
        <v>333</v>
      </c>
      <c r="B72" t="s">
        <v>262</v>
      </c>
    </row>
    <row r="73" spans="1:2">
      <c r="A73" s="104" t="s">
        <v>334</v>
      </c>
      <c r="B73" t="s">
        <v>262</v>
      </c>
    </row>
    <row r="74" spans="1:2">
      <c r="A74" s="104" t="s">
        <v>335</v>
      </c>
      <c r="B74" t="s">
        <v>262</v>
      </c>
    </row>
    <row r="75" spans="1:2">
      <c r="A75" s="104" t="s">
        <v>336</v>
      </c>
      <c r="B75" t="s">
        <v>262</v>
      </c>
    </row>
    <row r="76" spans="1:2">
      <c r="A76" s="104" t="s">
        <v>337</v>
      </c>
      <c r="B76" t="s">
        <v>262</v>
      </c>
    </row>
    <row r="77" spans="1:2">
      <c r="A77" s="104" t="s">
        <v>338</v>
      </c>
      <c r="B77" t="s">
        <v>262</v>
      </c>
    </row>
    <row r="78" spans="1:2">
      <c r="A78" s="104" t="s">
        <v>339</v>
      </c>
      <c r="B78" t="s">
        <v>262</v>
      </c>
    </row>
    <row r="79" spans="1:2">
      <c r="A79" s="104" t="s">
        <v>340</v>
      </c>
      <c r="B79" t="s">
        <v>262</v>
      </c>
    </row>
    <row r="80" spans="1:2">
      <c r="A80" s="104" t="s">
        <v>341</v>
      </c>
      <c r="B80" t="s">
        <v>262</v>
      </c>
    </row>
    <row r="81" spans="1:2">
      <c r="A81" s="104" t="s">
        <v>342</v>
      </c>
      <c r="B81" t="s">
        <v>262</v>
      </c>
    </row>
    <row r="82" spans="1:2">
      <c r="A82" s="104" t="s">
        <v>343</v>
      </c>
      <c r="B82" t="s">
        <v>262</v>
      </c>
    </row>
    <row r="83" spans="1:2">
      <c r="A83" s="104" t="s">
        <v>344</v>
      </c>
      <c r="B83" t="s">
        <v>262</v>
      </c>
    </row>
    <row r="84" spans="1:2">
      <c r="A84" s="104" t="s">
        <v>345</v>
      </c>
      <c r="B84" t="s">
        <v>262</v>
      </c>
    </row>
    <row r="85" spans="1:2">
      <c r="A85" s="104" t="s">
        <v>346</v>
      </c>
      <c r="B85" t="s">
        <v>262</v>
      </c>
    </row>
    <row r="86" spans="1:2">
      <c r="A86" s="104" t="s">
        <v>347</v>
      </c>
      <c r="B86" t="s">
        <v>262</v>
      </c>
    </row>
    <row r="87" spans="1:2">
      <c r="A87" s="104" t="s">
        <v>348</v>
      </c>
      <c r="B87" t="s">
        <v>262</v>
      </c>
    </row>
    <row r="88" spans="1:2">
      <c r="A88" s="104" t="s">
        <v>349</v>
      </c>
      <c r="B88" t="s">
        <v>262</v>
      </c>
    </row>
    <row r="89" spans="1:2">
      <c r="A89" s="104" t="s">
        <v>350</v>
      </c>
      <c r="B89" t="s">
        <v>262</v>
      </c>
    </row>
    <row r="90" spans="1:2">
      <c r="A90" s="104" t="s">
        <v>351</v>
      </c>
      <c r="B90" t="s">
        <v>262</v>
      </c>
    </row>
    <row r="91" spans="1:2">
      <c r="A91" s="104" t="s">
        <v>352</v>
      </c>
      <c r="B91" t="s">
        <v>262</v>
      </c>
    </row>
    <row r="92" spans="1:2">
      <c r="A92" s="104" t="s">
        <v>353</v>
      </c>
      <c r="B92" t="s">
        <v>262</v>
      </c>
    </row>
    <row r="93" spans="1:2">
      <c r="A93" s="104" t="s">
        <v>354</v>
      </c>
      <c r="B93" t="s">
        <v>262</v>
      </c>
    </row>
    <row r="94" spans="1:2">
      <c r="A94" s="104" t="s">
        <v>355</v>
      </c>
      <c r="B94" t="s">
        <v>262</v>
      </c>
    </row>
    <row r="95" spans="1:2">
      <c r="A95" s="104" t="s">
        <v>356</v>
      </c>
      <c r="B95" t="s">
        <v>262</v>
      </c>
    </row>
    <row r="96" spans="1:2">
      <c r="A96" s="104" t="s">
        <v>357</v>
      </c>
      <c r="B96" t="s">
        <v>262</v>
      </c>
    </row>
    <row r="97" spans="1:2">
      <c r="A97" s="104" t="s">
        <v>358</v>
      </c>
      <c r="B97" t="s">
        <v>262</v>
      </c>
    </row>
    <row r="98" spans="1:2">
      <c r="A98" s="104" t="s">
        <v>359</v>
      </c>
      <c r="B98" t="s">
        <v>263</v>
      </c>
    </row>
    <row r="99" spans="1:2">
      <c r="A99" s="104" t="s">
        <v>360</v>
      </c>
      <c r="B99" t="s">
        <v>263</v>
      </c>
    </row>
    <row r="100" spans="1:2">
      <c r="A100" s="104" t="s">
        <v>361</v>
      </c>
      <c r="B100" t="s">
        <v>263</v>
      </c>
    </row>
    <row r="101" spans="1:2">
      <c r="A101" s="104" t="s">
        <v>362</v>
      </c>
      <c r="B101" t="s">
        <v>263</v>
      </c>
    </row>
    <row r="102" spans="1:2">
      <c r="A102" s="104" t="s">
        <v>363</v>
      </c>
      <c r="B102" t="s">
        <v>263</v>
      </c>
    </row>
    <row r="103" spans="1:2">
      <c r="A103" s="104" t="s">
        <v>364</v>
      </c>
      <c r="B103" t="s">
        <v>263</v>
      </c>
    </row>
    <row r="104" spans="1:2">
      <c r="A104" s="104" t="s">
        <v>365</v>
      </c>
      <c r="B104" t="s">
        <v>263</v>
      </c>
    </row>
    <row r="105" spans="1:2">
      <c r="A105" s="104" t="s">
        <v>366</v>
      </c>
      <c r="B105" t="s">
        <v>263</v>
      </c>
    </row>
    <row r="106" spans="1:2">
      <c r="A106" s="104" t="s">
        <v>367</v>
      </c>
      <c r="B106" t="s">
        <v>263</v>
      </c>
    </row>
    <row r="107" spans="1:2">
      <c r="A107" s="104" t="s">
        <v>368</v>
      </c>
      <c r="B107" t="s">
        <v>263</v>
      </c>
    </row>
    <row r="108" spans="1:2">
      <c r="A108" s="104" t="s">
        <v>369</v>
      </c>
      <c r="B108" t="s">
        <v>263</v>
      </c>
    </row>
    <row r="109" spans="1:2">
      <c r="A109" s="104" t="s">
        <v>370</v>
      </c>
      <c r="B109" t="s">
        <v>263</v>
      </c>
    </row>
    <row r="110" spans="1:2">
      <c r="A110" s="104" t="s">
        <v>371</v>
      </c>
      <c r="B110" t="s">
        <v>263</v>
      </c>
    </row>
    <row r="111" spans="1:2">
      <c r="A111" s="104" t="s">
        <v>372</v>
      </c>
      <c r="B111" t="s">
        <v>263</v>
      </c>
    </row>
    <row r="112" spans="1:2">
      <c r="A112" s="104" t="s">
        <v>373</v>
      </c>
      <c r="B112" t="s">
        <v>263</v>
      </c>
    </row>
    <row r="113" spans="1:2">
      <c r="A113" s="104" t="s">
        <v>374</v>
      </c>
      <c r="B113" t="s">
        <v>263</v>
      </c>
    </row>
    <row r="114" spans="1:2">
      <c r="A114" s="104" t="s">
        <v>375</v>
      </c>
      <c r="B114" t="s">
        <v>263</v>
      </c>
    </row>
    <row r="115" spans="1:2">
      <c r="A115" s="104" t="s">
        <v>376</v>
      </c>
      <c r="B115" t="s">
        <v>263</v>
      </c>
    </row>
    <row r="116" spans="1:2">
      <c r="A116" s="104" t="s">
        <v>377</v>
      </c>
      <c r="B116" t="s">
        <v>263</v>
      </c>
    </row>
    <row r="117" spans="1:2">
      <c r="A117" s="104" t="s">
        <v>378</v>
      </c>
      <c r="B117" t="s">
        <v>263</v>
      </c>
    </row>
    <row r="118" spans="1:2">
      <c r="A118" s="104" t="s">
        <v>379</v>
      </c>
      <c r="B118" t="s">
        <v>263</v>
      </c>
    </row>
    <row r="119" spans="1:2">
      <c r="A119" s="104" t="s">
        <v>380</v>
      </c>
      <c r="B119" t="s">
        <v>263</v>
      </c>
    </row>
    <row r="120" spans="1:2">
      <c r="A120" s="104" t="s">
        <v>381</v>
      </c>
      <c r="B120" t="s">
        <v>263</v>
      </c>
    </row>
    <row r="121" spans="1:2">
      <c r="A121" s="104" t="s">
        <v>382</v>
      </c>
      <c r="B121" t="s">
        <v>263</v>
      </c>
    </row>
    <row r="122" spans="1:2">
      <c r="A122" s="104" t="s">
        <v>383</v>
      </c>
      <c r="B122" t="s">
        <v>263</v>
      </c>
    </row>
    <row r="123" spans="1:2">
      <c r="A123" s="104" t="s">
        <v>384</v>
      </c>
      <c r="B123" t="s">
        <v>263</v>
      </c>
    </row>
    <row r="124" spans="1:2">
      <c r="A124" s="104" t="s">
        <v>385</v>
      </c>
      <c r="B124" t="s">
        <v>263</v>
      </c>
    </row>
    <row r="125" spans="1:2">
      <c r="A125" s="104" t="s">
        <v>386</v>
      </c>
      <c r="B125" t="s">
        <v>263</v>
      </c>
    </row>
    <row r="126" spans="1:2">
      <c r="A126" s="104" t="s">
        <v>387</v>
      </c>
      <c r="B126" t="s">
        <v>263</v>
      </c>
    </row>
    <row r="127" spans="1:2">
      <c r="A127" s="104" t="s">
        <v>388</v>
      </c>
      <c r="B127" t="s">
        <v>263</v>
      </c>
    </row>
    <row r="128" spans="1:2">
      <c r="A128" s="104" t="s">
        <v>389</v>
      </c>
      <c r="B128" t="s">
        <v>263</v>
      </c>
    </row>
    <row r="129" spans="1:2">
      <c r="A129" s="104" t="s">
        <v>390</v>
      </c>
      <c r="B129" t="s">
        <v>263</v>
      </c>
    </row>
    <row r="130" spans="1:2">
      <c r="A130" s="104" t="s">
        <v>391</v>
      </c>
      <c r="B130" t="s">
        <v>263</v>
      </c>
    </row>
    <row r="131" spans="1:2">
      <c r="A131" s="104" t="s">
        <v>392</v>
      </c>
      <c r="B131" t="s">
        <v>263</v>
      </c>
    </row>
    <row r="132" spans="1:2">
      <c r="A132" s="104" t="s">
        <v>393</v>
      </c>
      <c r="B132" t="s">
        <v>263</v>
      </c>
    </row>
    <row r="133" spans="1:2">
      <c r="A133" s="104" t="s">
        <v>394</v>
      </c>
      <c r="B133" t="s">
        <v>263</v>
      </c>
    </row>
    <row r="134" spans="1:2">
      <c r="A134" s="104" t="s">
        <v>395</v>
      </c>
      <c r="B134" t="s">
        <v>263</v>
      </c>
    </row>
    <row r="135" spans="1:2">
      <c r="A135" s="104" t="s">
        <v>396</v>
      </c>
      <c r="B135" t="s">
        <v>263</v>
      </c>
    </row>
    <row r="136" spans="1:2">
      <c r="A136" s="104" t="s">
        <v>397</v>
      </c>
      <c r="B136" t="s">
        <v>263</v>
      </c>
    </row>
    <row r="137" spans="1:2">
      <c r="A137" s="104" t="s">
        <v>398</v>
      </c>
      <c r="B137" t="s">
        <v>263</v>
      </c>
    </row>
    <row r="138" spans="1:2">
      <c r="A138" s="104" t="s">
        <v>399</v>
      </c>
      <c r="B138" t="s">
        <v>263</v>
      </c>
    </row>
    <row r="139" spans="1:2">
      <c r="A139" s="104" t="s">
        <v>400</v>
      </c>
      <c r="B139" t="s">
        <v>263</v>
      </c>
    </row>
    <row r="140" spans="1:2">
      <c r="A140" s="104" t="s">
        <v>401</v>
      </c>
      <c r="B140" t="s">
        <v>263</v>
      </c>
    </row>
    <row r="141" spans="1:2">
      <c r="A141" s="104" t="s">
        <v>402</v>
      </c>
      <c r="B141" t="s">
        <v>263</v>
      </c>
    </row>
    <row r="142" spans="1:2">
      <c r="A142" s="104" t="s">
        <v>403</v>
      </c>
      <c r="B142" t="s">
        <v>263</v>
      </c>
    </row>
    <row r="143" spans="1:2">
      <c r="A143" s="104" t="s">
        <v>404</v>
      </c>
      <c r="B143" t="s">
        <v>263</v>
      </c>
    </row>
    <row r="144" spans="1:2">
      <c r="A144" s="104" t="s">
        <v>405</v>
      </c>
      <c r="B144" t="s">
        <v>263</v>
      </c>
    </row>
    <row r="145" spans="1:2">
      <c r="A145" s="104" t="s">
        <v>406</v>
      </c>
      <c r="B145" t="s">
        <v>263</v>
      </c>
    </row>
    <row r="146" spans="1:2">
      <c r="A146" s="104" t="s">
        <v>407</v>
      </c>
      <c r="B146" t="s">
        <v>263</v>
      </c>
    </row>
    <row r="147" spans="1:2">
      <c r="A147" s="104" t="s">
        <v>408</v>
      </c>
      <c r="B147" t="s">
        <v>263</v>
      </c>
    </row>
    <row r="148" spans="1:2">
      <c r="A148" s="104" t="s">
        <v>409</v>
      </c>
      <c r="B148" t="s">
        <v>263</v>
      </c>
    </row>
    <row r="149" spans="1:2">
      <c r="A149" s="104" t="s">
        <v>410</v>
      </c>
      <c r="B149" t="s">
        <v>263</v>
      </c>
    </row>
    <row r="150" spans="1:2">
      <c r="A150" s="104" t="s">
        <v>411</v>
      </c>
      <c r="B150" t="s">
        <v>263</v>
      </c>
    </row>
    <row r="151" spans="1:2">
      <c r="A151" s="104" t="s">
        <v>412</v>
      </c>
      <c r="B151" t="s">
        <v>263</v>
      </c>
    </row>
    <row r="152" spans="1:2">
      <c r="A152" s="104" t="s">
        <v>413</v>
      </c>
      <c r="B152" t="s">
        <v>263</v>
      </c>
    </row>
    <row r="153" spans="1:2">
      <c r="A153" s="104" t="s">
        <v>414</v>
      </c>
      <c r="B153" t="s">
        <v>263</v>
      </c>
    </row>
    <row r="154" spans="1:2">
      <c r="A154" s="104" t="s">
        <v>415</v>
      </c>
      <c r="B154" t="s">
        <v>263</v>
      </c>
    </row>
    <row r="155" spans="1:2">
      <c r="A155" s="104" t="s">
        <v>416</v>
      </c>
      <c r="B155" t="s">
        <v>263</v>
      </c>
    </row>
    <row r="156" spans="1:2">
      <c r="A156" s="104" t="s">
        <v>417</v>
      </c>
      <c r="B156" t="s">
        <v>263</v>
      </c>
    </row>
    <row r="157" spans="1:2">
      <c r="A157" s="104" t="s">
        <v>418</v>
      </c>
      <c r="B157" t="s">
        <v>263</v>
      </c>
    </row>
    <row r="158" spans="1:2">
      <c r="A158" s="104" t="s">
        <v>419</v>
      </c>
      <c r="B158" t="s">
        <v>263</v>
      </c>
    </row>
    <row r="159" spans="1:2">
      <c r="A159" s="104" t="s">
        <v>420</v>
      </c>
      <c r="B159" t="s">
        <v>263</v>
      </c>
    </row>
    <row r="160" spans="1:2">
      <c r="A160" s="104" t="s">
        <v>421</v>
      </c>
      <c r="B160" t="s">
        <v>263</v>
      </c>
    </row>
    <row r="161" spans="1:2">
      <c r="A161" s="104" t="s">
        <v>422</v>
      </c>
      <c r="B161" t="s">
        <v>263</v>
      </c>
    </row>
    <row r="162" spans="1:2">
      <c r="A162" s="104" t="s">
        <v>423</v>
      </c>
      <c r="B162" t="s">
        <v>263</v>
      </c>
    </row>
    <row r="163" spans="1:2">
      <c r="A163" s="104" t="s">
        <v>424</v>
      </c>
      <c r="B163" t="s">
        <v>263</v>
      </c>
    </row>
    <row r="164" spans="1:2">
      <c r="A164" s="104" t="s">
        <v>425</v>
      </c>
      <c r="B164" t="s">
        <v>263</v>
      </c>
    </row>
    <row r="165" spans="1:2">
      <c r="A165" s="104" t="s">
        <v>426</v>
      </c>
      <c r="B165" t="s">
        <v>263</v>
      </c>
    </row>
    <row r="166" spans="1:2">
      <c r="A166" s="104" t="s">
        <v>427</v>
      </c>
      <c r="B166" t="s">
        <v>263</v>
      </c>
    </row>
    <row r="167" spans="1:2">
      <c r="A167" s="104" t="s">
        <v>428</v>
      </c>
      <c r="B167" t="s">
        <v>263</v>
      </c>
    </row>
    <row r="168" spans="1:2">
      <c r="A168" s="104" t="s">
        <v>429</v>
      </c>
      <c r="B168" t="s">
        <v>263</v>
      </c>
    </row>
    <row r="169" spans="1:2">
      <c r="A169" s="104" t="s">
        <v>430</v>
      </c>
      <c r="B169" t="s">
        <v>263</v>
      </c>
    </row>
    <row r="170" spans="1:2">
      <c r="A170" s="104" t="s">
        <v>431</v>
      </c>
      <c r="B170" t="s">
        <v>263</v>
      </c>
    </row>
    <row r="171" spans="1:2">
      <c r="A171" s="104" t="s">
        <v>432</v>
      </c>
      <c r="B171" t="s">
        <v>263</v>
      </c>
    </row>
    <row r="172" spans="1:2">
      <c r="A172" s="104" t="s">
        <v>433</v>
      </c>
      <c r="B172" t="s">
        <v>263</v>
      </c>
    </row>
    <row r="173" spans="1:2">
      <c r="A173" s="104" t="s">
        <v>434</v>
      </c>
      <c r="B173" t="s">
        <v>263</v>
      </c>
    </row>
    <row r="174" spans="1:2">
      <c r="A174" s="104" t="s">
        <v>435</v>
      </c>
      <c r="B174" t="s">
        <v>263</v>
      </c>
    </row>
    <row r="175" spans="1:2">
      <c r="A175" s="104" t="s">
        <v>436</v>
      </c>
      <c r="B175" t="s">
        <v>263</v>
      </c>
    </row>
    <row r="176" spans="1:2">
      <c r="A176" s="104" t="s">
        <v>437</v>
      </c>
      <c r="B176" t="s">
        <v>263</v>
      </c>
    </row>
    <row r="177" spans="1:2">
      <c r="A177" s="104" t="s">
        <v>438</v>
      </c>
      <c r="B177" t="s">
        <v>263</v>
      </c>
    </row>
    <row r="178" spans="1:2">
      <c r="A178" s="104" t="s">
        <v>439</v>
      </c>
      <c r="B178" t="s">
        <v>263</v>
      </c>
    </row>
    <row r="179" spans="1:2">
      <c r="A179" s="104" t="s">
        <v>440</v>
      </c>
      <c r="B179" t="s">
        <v>263</v>
      </c>
    </row>
    <row r="180" spans="1:2">
      <c r="A180" s="104" t="s">
        <v>441</v>
      </c>
      <c r="B180" t="s">
        <v>263</v>
      </c>
    </row>
    <row r="181" spans="1:2">
      <c r="A181" s="104" t="s">
        <v>442</v>
      </c>
      <c r="B181" t="s">
        <v>263</v>
      </c>
    </row>
    <row r="182" spans="1:2">
      <c r="A182" s="104" t="s">
        <v>443</v>
      </c>
      <c r="B182" t="s">
        <v>263</v>
      </c>
    </row>
    <row r="183" spans="1:2">
      <c r="A183" s="104" t="s">
        <v>444</v>
      </c>
      <c r="B183" t="s">
        <v>263</v>
      </c>
    </row>
    <row r="184" spans="1:2">
      <c r="A184" s="104" t="s">
        <v>445</v>
      </c>
      <c r="B184" t="s">
        <v>263</v>
      </c>
    </row>
    <row r="185" spans="1:2">
      <c r="A185" s="104" t="s">
        <v>446</v>
      </c>
      <c r="B185" t="s">
        <v>263</v>
      </c>
    </row>
    <row r="186" spans="1:2">
      <c r="A186" s="104" t="s">
        <v>447</v>
      </c>
      <c r="B186" t="s">
        <v>263</v>
      </c>
    </row>
    <row r="187" spans="1:2">
      <c r="A187" s="104" t="s">
        <v>448</v>
      </c>
      <c r="B187" t="s">
        <v>263</v>
      </c>
    </row>
    <row r="188" spans="1:2">
      <c r="A188" s="104" t="s">
        <v>511</v>
      </c>
      <c r="B188" t="s">
        <v>263</v>
      </c>
    </row>
    <row r="189" spans="1:2">
      <c r="A189" s="104" t="s">
        <v>449</v>
      </c>
      <c r="B189" t="s">
        <v>263</v>
      </c>
    </row>
    <row r="190" spans="1:2">
      <c r="A190" s="104" t="s">
        <v>450</v>
      </c>
      <c r="B190" t="s">
        <v>263</v>
      </c>
    </row>
    <row r="191" spans="1:2">
      <c r="A191" s="104" t="s">
        <v>451</v>
      </c>
      <c r="B191" t="s">
        <v>263</v>
      </c>
    </row>
    <row r="192" spans="1:2">
      <c r="A192" s="104" t="s">
        <v>452</v>
      </c>
      <c r="B192" t="s">
        <v>263</v>
      </c>
    </row>
    <row r="193" spans="1:2">
      <c r="A193" s="104" t="s">
        <v>453</v>
      </c>
      <c r="B193" t="s">
        <v>263</v>
      </c>
    </row>
    <row r="194" spans="1:2">
      <c r="A194" s="104" t="s">
        <v>454</v>
      </c>
      <c r="B194" t="s">
        <v>263</v>
      </c>
    </row>
    <row r="195" spans="1:2">
      <c r="A195" s="104" t="s">
        <v>455</v>
      </c>
      <c r="B195" t="s">
        <v>263</v>
      </c>
    </row>
    <row r="196" spans="1:2">
      <c r="A196" s="104" t="s">
        <v>456</v>
      </c>
      <c r="B196" t="s">
        <v>263</v>
      </c>
    </row>
    <row r="197" spans="1:2">
      <c r="A197" s="104" t="s">
        <v>457</v>
      </c>
      <c r="B197" t="s">
        <v>263</v>
      </c>
    </row>
    <row r="198" spans="1:2">
      <c r="A198" s="104" t="s">
        <v>458</v>
      </c>
      <c r="B198" t="s">
        <v>263</v>
      </c>
    </row>
    <row r="199" spans="1:2">
      <c r="A199" s="104" t="s">
        <v>459</v>
      </c>
      <c r="B199" t="s">
        <v>263</v>
      </c>
    </row>
    <row r="200" spans="1:2">
      <c r="A200" s="104" t="s">
        <v>460</v>
      </c>
      <c r="B200" t="s">
        <v>263</v>
      </c>
    </row>
    <row r="201" spans="1:2">
      <c r="A201" s="104" t="s">
        <v>461</v>
      </c>
      <c r="B201" t="s">
        <v>263</v>
      </c>
    </row>
    <row r="202" spans="1:2">
      <c r="A202" s="104" t="s">
        <v>462</v>
      </c>
      <c r="B202" t="s">
        <v>263</v>
      </c>
    </row>
    <row r="203" spans="1:2">
      <c r="A203" s="104" t="s">
        <v>463</v>
      </c>
      <c r="B203" t="s">
        <v>263</v>
      </c>
    </row>
    <row r="204" spans="1:2">
      <c r="A204" s="104" t="s">
        <v>464</v>
      </c>
      <c r="B204" t="s">
        <v>263</v>
      </c>
    </row>
    <row r="205" spans="1:2">
      <c r="A205" s="104" t="s">
        <v>465</v>
      </c>
      <c r="B205" t="s">
        <v>264</v>
      </c>
    </row>
    <row r="206" spans="1:2">
      <c r="A206" s="104" t="s">
        <v>466</v>
      </c>
      <c r="B206" t="s">
        <v>264</v>
      </c>
    </row>
    <row r="207" spans="1:2">
      <c r="A207" s="104" t="s">
        <v>467</v>
      </c>
      <c r="B207" t="s">
        <v>264</v>
      </c>
    </row>
    <row r="208" spans="1:2">
      <c r="A208" s="104" t="s">
        <v>468</v>
      </c>
      <c r="B208" t="s">
        <v>264</v>
      </c>
    </row>
    <row r="209" spans="1:2">
      <c r="A209" s="104" t="s">
        <v>469</v>
      </c>
      <c r="B209" t="s">
        <v>264</v>
      </c>
    </row>
    <row r="210" spans="1:2">
      <c r="A210" s="104" t="s">
        <v>470</v>
      </c>
      <c r="B210" t="s">
        <v>264</v>
      </c>
    </row>
    <row r="211" spans="1:2">
      <c r="A211" s="104" t="s">
        <v>471</v>
      </c>
      <c r="B211" t="s">
        <v>264</v>
      </c>
    </row>
    <row r="212" spans="1:2">
      <c r="A212" s="104" t="s">
        <v>472</v>
      </c>
      <c r="B212" t="s">
        <v>264</v>
      </c>
    </row>
    <row r="213" spans="1:2">
      <c r="A213" s="104" t="s">
        <v>473</v>
      </c>
      <c r="B213" t="s">
        <v>264</v>
      </c>
    </row>
    <row r="214" spans="1:2">
      <c r="A214" s="104" t="s">
        <v>474</v>
      </c>
      <c r="B214" t="s">
        <v>264</v>
      </c>
    </row>
    <row r="215" spans="1:2">
      <c r="A215" s="104" t="s">
        <v>475</v>
      </c>
      <c r="B215" t="s">
        <v>264</v>
      </c>
    </row>
    <row r="216" spans="1:2">
      <c r="A216" s="104" t="s">
        <v>476</v>
      </c>
      <c r="B216" t="s">
        <v>264</v>
      </c>
    </row>
    <row r="217" spans="1:2">
      <c r="A217" s="104" t="s">
        <v>477</v>
      </c>
      <c r="B217" t="s">
        <v>264</v>
      </c>
    </row>
    <row r="218" spans="1:2">
      <c r="A218" s="104" t="s">
        <v>478</v>
      </c>
      <c r="B218" t="s">
        <v>264</v>
      </c>
    </row>
    <row r="219" spans="1:2">
      <c r="A219" s="104" t="s">
        <v>479</v>
      </c>
      <c r="B219" t="s">
        <v>264</v>
      </c>
    </row>
    <row r="220" spans="1:2">
      <c r="A220" s="104" t="s">
        <v>480</v>
      </c>
      <c r="B220" t="s">
        <v>264</v>
      </c>
    </row>
    <row r="221" spans="1:2">
      <c r="A221" s="104" t="s">
        <v>481</v>
      </c>
      <c r="B221" t="s">
        <v>264</v>
      </c>
    </row>
    <row r="222" spans="1:2">
      <c r="A222" s="104" t="s">
        <v>482</v>
      </c>
      <c r="B222" t="s">
        <v>264</v>
      </c>
    </row>
    <row r="223" spans="1:2">
      <c r="A223" s="104" t="s">
        <v>483</v>
      </c>
      <c r="B223" t="s">
        <v>264</v>
      </c>
    </row>
    <row r="224" spans="1:2">
      <c r="A224" s="104" t="s">
        <v>484</v>
      </c>
      <c r="B224" t="s">
        <v>264</v>
      </c>
    </row>
    <row r="225" spans="1:2">
      <c r="A225" s="104" t="s">
        <v>485</v>
      </c>
      <c r="B225" t="s">
        <v>264</v>
      </c>
    </row>
    <row r="226" spans="1:2">
      <c r="A226" s="104" t="s">
        <v>486</v>
      </c>
      <c r="B226" t="s">
        <v>264</v>
      </c>
    </row>
    <row r="227" spans="1:2">
      <c r="A227" s="104" t="s">
        <v>487</v>
      </c>
      <c r="B227" t="s">
        <v>264</v>
      </c>
    </row>
    <row r="228" spans="1:2">
      <c r="A228" s="104" t="s">
        <v>488</v>
      </c>
      <c r="B228" t="s">
        <v>264</v>
      </c>
    </row>
    <row r="229" spans="1:2">
      <c r="A229" s="104" t="s">
        <v>489</v>
      </c>
      <c r="B229" t="s">
        <v>264</v>
      </c>
    </row>
    <row r="230" spans="1:2">
      <c r="A230" s="104" t="s">
        <v>490</v>
      </c>
      <c r="B230" t="s">
        <v>264</v>
      </c>
    </row>
    <row r="231" spans="1:2">
      <c r="A231" s="104" t="s">
        <v>491</v>
      </c>
      <c r="B231" t="s">
        <v>264</v>
      </c>
    </row>
    <row r="232" spans="1:2">
      <c r="A232" s="104" t="s">
        <v>492</v>
      </c>
      <c r="B232" t="s">
        <v>264</v>
      </c>
    </row>
    <row r="233" spans="1:2">
      <c r="A233" s="104" t="s">
        <v>493</v>
      </c>
      <c r="B233" t="s">
        <v>264</v>
      </c>
    </row>
    <row r="234" spans="1:2">
      <c r="A234" s="104" t="s">
        <v>494</v>
      </c>
      <c r="B234" t="s">
        <v>264</v>
      </c>
    </row>
    <row r="235" spans="1:2">
      <c r="A235" s="104" t="s">
        <v>495</v>
      </c>
      <c r="B235" t="s">
        <v>264</v>
      </c>
    </row>
    <row r="236" spans="1:2">
      <c r="A236" s="104" t="s">
        <v>496</v>
      </c>
      <c r="B236" t="s">
        <v>264</v>
      </c>
    </row>
    <row r="237" spans="1:2">
      <c r="A237" s="104" t="s">
        <v>497</v>
      </c>
      <c r="B237" t="s">
        <v>264</v>
      </c>
    </row>
    <row r="238" spans="1:2">
      <c r="A238" s="104" t="s">
        <v>498</v>
      </c>
      <c r="B238" t="s">
        <v>264</v>
      </c>
    </row>
    <row r="239" spans="1:2">
      <c r="A239" s="104" t="s">
        <v>499</v>
      </c>
      <c r="B239" t="s">
        <v>264</v>
      </c>
    </row>
    <row r="240" spans="1:2">
      <c r="A240" s="104" t="s">
        <v>500</v>
      </c>
      <c r="B240" t="s">
        <v>264</v>
      </c>
    </row>
    <row r="241" spans="1:2">
      <c r="A241" s="104" t="s">
        <v>501</v>
      </c>
      <c r="B241" t="s">
        <v>264</v>
      </c>
    </row>
    <row r="242" spans="1:2">
      <c r="A242" s="104" t="s">
        <v>502</v>
      </c>
      <c r="B242" t="s">
        <v>264</v>
      </c>
    </row>
    <row r="243" spans="1:2">
      <c r="A243" s="104" t="s">
        <v>503</v>
      </c>
      <c r="B243" t="s">
        <v>264</v>
      </c>
    </row>
    <row r="244" spans="1:2">
      <c r="A244" s="104" t="s">
        <v>504</v>
      </c>
      <c r="B244" t="s">
        <v>264</v>
      </c>
    </row>
    <row r="245" spans="1:2">
      <c r="A245" s="104" t="s">
        <v>507</v>
      </c>
      <c r="B245" t="s">
        <v>264</v>
      </c>
    </row>
    <row r="246" spans="1:2">
      <c r="A246" s="104" t="s">
        <v>505</v>
      </c>
      <c r="B246" t="s">
        <v>264</v>
      </c>
    </row>
    <row r="247" spans="1:2">
      <c r="A247" s="104" t="s">
        <v>506</v>
      </c>
      <c r="B247" t="s">
        <v>264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showGridLines="0" tabSelected="1" topLeftCell="C121" zoomScaleNormal="100" workbookViewId="0">
      <selection activeCell="G144" sqref="G144"/>
    </sheetView>
  </sheetViews>
  <sheetFormatPr defaultRowHeight="14.25"/>
  <cols>
    <col min="1" max="1" width="9" style="54"/>
    <col min="2" max="2" width="13" style="54" customWidth="1"/>
    <col min="3" max="3" width="9.625" style="54" bestFit="1" customWidth="1"/>
    <col min="4" max="4" width="10" style="54" bestFit="1" customWidth="1"/>
    <col min="5" max="5" width="12.75" style="54" customWidth="1"/>
    <col min="6" max="6" width="9.125" style="54" bestFit="1" customWidth="1"/>
    <col min="7" max="7" width="10.75" style="54" customWidth="1"/>
    <col min="8" max="8" width="10.875" style="54" customWidth="1"/>
    <col min="9" max="11" width="9.125" style="54" bestFit="1" customWidth="1"/>
    <col min="12" max="12" width="9" style="54"/>
    <col min="13" max="13" width="10.125" style="54" customWidth="1"/>
    <col min="14" max="16384" width="9" style="54"/>
  </cols>
  <sheetData>
    <row r="1" spans="1:15" ht="15" thickBot="1"/>
    <row r="2" spans="1:15">
      <c r="A2" s="123" t="s">
        <v>512</v>
      </c>
      <c r="B2" s="109" t="s">
        <v>521</v>
      </c>
      <c r="C2" s="109">
        <v>40881</v>
      </c>
      <c r="D2" s="124"/>
      <c r="K2" s="54" t="s">
        <v>616</v>
      </c>
      <c r="L2" s="54" t="s">
        <v>613</v>
      </c>
      <c r="M2" s="54" t="s">
        <v>617</v>
      </c>
      <c r="N2" s="54">
        <v>169434</v>
      </c>
    </row>
    <row r="3" spans="1:15">
      <c r="A3" s="125"/>
      <c r="B3" s="114" t="s">
        <v>514</v>
      </c>
      <c r="C3" s="114">
        <v>21214</v>
      </c>
      <c r="D3" s="126">
        <f>C3/$C$2</f>
        <v>0.5189207700398718</v>
      </c>
      <c r="K3" s="54" t="s">
        <v>618</v>
      </c>
      <c r="L3" s="54" t="s">
        <v>613</v>
      </c>
      <c r="M3" s="54" t="s">
        <v>619</v>
      </c>
      <c r="N3" s="54">
        <v>11</v>
      </c>
    </row>
    <row r="4" spans="1:15">
      <c r="A4" s="125"/>
      <c r="B4" s="114" t="s">
        <v>516</v>
      </c>
      <c r="C4" s="114">
        <v>10379</v>
      </c>
      <c r="D4" s="126">
        <f t="shared" ref="D4:D6" si="0">C4/$C$2</f>
        <v>0.25388322203468605</v>
      </c>
      <c r="K4" s="54" t="s">
        <v>618</v>
      </c>
      <c r="L4" s="54" t="s">
        <v>613</v>
      </c>
      <c r="M4" s="54" t="s">
        <v>617</v>
      </c>
      <c r="N4" s="54">
        <v>2897</v>
      </c>
    </row>
    <row r="5" spans="1:15">
      <c r="A5" s="125"/>
      <c r="B5" s="114" t="s">
        <v>518</v>
      </c>
      <c r="C5" s="114">
        <v>8500</v>
      </c>
      <c r="D5" s="126">
        <f t="shared" si="0"/>
        <v>0.20792054988870134</v>
      </c>
      <c r="K5" s="54" t="s">
        <v>618</v>
      </c>
      <c r="L5" s="54" t="s">
        <v>614</v>
      </c>
      <c r="M5" s="54" t="s">
        <v>617</v>
      </c>
      <c r="N5" s="54">
        <v>16710</v>
      </c>
    </row>
    <row r="6" spans="1:15" ht="15" thickBot="1">
      <c r="A6" s="127"/>
      <c r="B6" s="119" t="s">
        <v>520</v>
      </c>
      <c r="C6" s="119">
        <v>2873</v>
      </c>
      <c r="D6" s="128">
        <f t="shared" si="0"/>
        <v>7.0277145862381055E-2</v>
      </c>
      <c r="K6" s="54" t="s">
        <v>616</v>
      </c>
      <c r="L6" s="54" t="s">
        <v>613</v>
      </c>
      <c r="M6" s="54" t="s">
        <v>619</v>
      </c>
      <c r="N6" s="54">
        <v>1330</v>
      </c>
    </row>
    <row r="7" spans="1:15" ht="15" thickBot="1">
      <c r="K7" s="54" t="s">
        <v>616</v>
      </c>
      <c r="L7" s="54" t="s">
        <v>614</v>
      </c>
      <c r="M7" s="54" t="s">
        <v>617</v>
      </c>
      <c r="N7" s="54">
        <v>678580</v>
      </c>
    </row>
    <row r="8" spans="1:15">
      <c r="A8" s="123" t="s">
        <v>522</v>
      </c>
      <c r="B8" s="109" t="s">
        <v>521</v>
      </c>
      <c r="C8" s="109">
        <v>257189</v>
      </c>
      <c r="D8" s="124"/>
      <c r="K8" s="54" t="s">
        <v>618</v>
      </c>
      <c r="L8" s="54" t="s">
        <v>614</v>
      </c>
      <c r="M8" s="54" t="s">
        <v>619</v>
      </c>
      <c r="N8" s="54">
        <v>49</v>
      </c>
    </row>
    <row r="9" spans="1:15">
      <c r="A9" s="125"/>
      <c r="B9" s="114" t="s">
        <v>514</v>
      </c>
      <c r="C9" s="114">
        <v>83517</v>
      </c>
      <c r="D9" s="126">
        <f>C9/$C$8</f>
        <v>0.32473006232770452</v>
      </c>
      <c r="E9" s="54" t="s">
        <v>615</v>
      </c>
      <c r="K9" s="54" t="s">
        <v>616</v>
      </c>
      <c r="L9" s="54" t="s">
        <v>614</v>
      </c>
      <c r="M9" s="54" t="s">
        <v>619</v>
      </c>
      <c r="N9" s="54">
        <v>6116</v>
      </c>
    </row>
    <row r="10" spans="1:15">
      <c r="A10" s="125"/>
      <c r="B10" s="114" t="s">
        <v>516</v>
      </c>
      <c r="C10" s="114">
        <v>38725</v>
      </c>
      <c r="D10" s="126">
        <f t="shared" ref="D10:D12" si="1">C10/$C$8</f>
        <v>0.15057020323575271</v>
      </c>
    </row>
    <row r="11" spans="1:15">
      <c r="A11" s="125"/>
      <c r="B11" s="114" t="s">
        <v>518</v>
      </c>
      <c r="C11" s="114">
        <v>31124</v>
      </c>
      <c r="D11" s="126">
        <f t="shared" si="1"/>
        <v>0.1210160621177422</v>
      </c>
    </row>
    <row r="12" spans="1:15" ht="15" thickBot="1">
      <c r="A12" s="127"/>
      <c r="B12" s="119" t="s">
        <v>520</v>
      </c>
      <c r="C12" s="119">
        <v>8998</v>
      </c>
      <c r="D12" s="128">
        <f t="shared" si="1"/>
        <v>3.4985944188903877E-2</v>
      </c>
    </row>
    <row r="13" spans="1:15" ht="15" thickBot="1"/>
    <row r="14" spans="1:15">
      <c r="A14" s="123" t="s">
        <v>523</v>
      </c>
      <c r="B14" s="109" t="s">
        <v>521</v>
      </c>
      <c r="C14" s="109">
        <v>15817</v>
      </c>
      <c r="D14" s="124"/>
      <c r="F14" s="123" t="s">
        <v>612</v>
      </c>
      <c r="G14" s="109" t="s">
        <v>521</v>
      </c>
      <c r="H14" s="54">
        <v>34481</v>
      </c>
    </row>
    <row r="15" spans="1:15">
      <c r="A15" s="125"/>
      <c r="B15" s="114" t="s">
        <v>514</v>
      </c>
      <c r="C15" s="114">
        <v>8311</v>
      </c>
      <c r="D15" s="126">
        <f>C15/$C$14</f>
        <v>0.52544730353417213</v>
      </c>
      <c r="E15" s="54">
        <f t="shared" ref="E15:E17" si="2">C15/C14</f>
        <v>0.52544730353417213</v>
      </c>
      <c r="F15" s="125"/>
      <c r="G15" s="114" t="s">
        <v>514</v>
      </c>
      <c r="H15" s="54">
        <v>2740</v>
      </c>
      <c r="I15" s="169">
        <f>H15/$H$14</f>
        <v>7.9464052666686005E-2</v>
      </c>
      <c r="J15" s="54">
        <f t="shared" ref="J15:J17" si="3">H15/H14</f>
        <v>7.9464052666686005E-2</v>
      </c>
      <c r="L15" s="54" t="s">
        <v>613</v>
      </c>
      <c r="M15" s="170">
        <v>392039</v>
      </c>
      <c r="N15" s="54" t="s">
        <v>614</v>
      </c>
      <c r="O15" s="54">
        <v>1111289</v>
      </c>
    </row>
    <row r="16" spans="1:15">
      <c r="A16" s="125"/>
      <c r="B16" s="114" t="s">
        <v>516</v>
      </c>
      <c r="C16" s="114">
        <v>4194</v>
      </c>
      <c r="D16" s="126">
        <f t="shared" ref="D16:D18" si="4">C16/$C$14</f>
        <v>0.26515774167035466</v>
      </c>
      <c r="E16" s="54">
        <f t="shared" si="2"/>
        <v>0.50463241487185662</v>
      </c>
      <c r="F16" s="125"/>
      <c r="G16" s="114" t="s">
        <v>516</v>
      </c>
      <c r="H16" s="54">
        <v>1758</v>
      </c>
      <c r="I16" s="169">
        <f t="shared" ref="I16:I18" si="5">H16/$H$14</f>
        <v>5.0984600214610945E-2</v>
      </c>
      <c r="J16" s="54">
        <f t="shared" si="3"/>
        <v>0.64160583941605842</v>
      </c>
      <c r="L16" s="54" t="s">
        <v>614</v>
      </c>
      <c r="M16" s="170">
        <v>1482967</v>
      </c>
      <c r="N16" s="54" t="s">
        <v>613</v>
      </c>
      <c r="O16" s="54">
        <v>257189</v>
      </c>
    </row>
    <row r="17" spans="1:11">
      <c r="A17" s="125"/>
      <c r="B17" s="114" t="s">
        <v>518</v>
      </c>
      <c r="C17" s="114">
        <v>3359</v>
      </c>
      <c r="D17" s="126">
        <f t="shared" si="4"/>
        <v>0.21236644117089207</v>
      </c>
      <c r="E17" s="54">
        <f t="shared" si="2"/>
        <v>0.80090605627086309</v>
      </c>
      <c r="F17" s="125"/>
      <c r="G17" s="114" t="s">
        <v>518</v>
      </c>
      <c r="H17" s="54">
        <v>953</v>
      </c>
      <c r="I17" s="169">
        <f t="shared" si="5"/>
        <v>2.7638409558887505E-2</v>
      </c>
      <c r="J17" s="54">
        <f t="shared" si="3"/>
        <v>0.54209328782707622</v>
      </c>
    </row>
    <row r="18" spans="1:11" ht="15" thickBot="1">
      <c r="A18" s="127"/>
      <c r="B18" s="119" t="s">
        <v>520</v>
      </c>
      <c r="C18" s="119">
        <v>1239</v>
      </c>
      <c r="D18" s="128">
        <f t="shared" si="4"/>
        <v>7.8333438705190619E-2</v>
      </c>
      <c r="E18" s="54">
        <f>C18/C17</f>
        <v>0.36885977969633821</v>
      </c>
      <c r="F18" s="127"/>
      <c r="G18" s="119" t="s">
        <v>520</v>
      </c>
      <c r="H18" s="54">
        <v>219</v>
      </c>
      <c r="I18" s="169">
        <f t="shared" si="5"/>
        <v>6.3513239175197935E-3</v>
      </c>
      <c r="J18" s="54">
        <f>H18/H17</f>
        <v>0.229800629590766</v>
      </c>
    </row>
    <row r="20" spans="1:11">
      <c r="A20" s="129"/>
      <c r="B20" s="129"/>
      <c r="C20" s="129" t="s">
        <v>548</v>
      </c>
      <c r="D20" s="129" t="s">
        <v>549</v>
      </c>
      <c r="E20" s="129" t="s">
        <v>551</v>
      </c>
      <c r="F20" s="129" t="s">
        <v>516</v>
      </c>
      <c r="G20" s="129" t="s">
        <v>551</v>
      </c>
      <c r="H20" s="129" t="s">
        <v>518</v>
      </c>
      <c r="I20" s="129" t="s">
        <v>551</v>
      </c>
      <c r="J20" s="129" t="s">
        <v>520</v>
      </c>
      <c r="K20" s="129" t="s">
        <v>551</v>
      </c>
    </row>
    <row r="21" spans="1:11">
      <c r="A21" s="129"/>
      <c r="B21" s="129" t="s">
        <v>532</v>
      </c>
      <c r="C21" s="130">
        <v>256336</v>
      </c>
      <c r="D21" s="130">
        <v>253912</v>
      </c>
      <c r="E21" s="131" t="s">
        <v>553</v>
      </c>
      <c r="F21" s="130">
        <v>114849</v>
      </c>
      <c r="G21" s="132">
        <f t="shared" ref="G21:G26" si="6">F21/D21</f>
        <v>0.45231812596490123</v>
      </c>
      <c r="H21" s="130">
        <v>90845</v>
      </c>
      <c r="I21" s="132">
        <f t="shared" ref="I21:I26" si="7">H21/F21</f>
        <v>0.79099513273951017</v>
      </c>
      <c r="J21" s="130">
        <v>24690</v>
      </c>
      <c r="K21" s="132">
        <f t="shared" ref="K21:K26" si="8">J21/H21</f>
        <v>0.27178160603225276</v>
      </c>
    </row>
    <row r="22" spans="1:11">
      <c r="A22" s="129"/>
      <c r="B22" s="129" t="s">
        <v>530</v>
      </c>
      <c r="C22" s="130">
        <v>168451</v>
      </c>
      <c r="D22" s="130">
        <v>167094</v>
      </c>
      <c r="E22" s="131" t="s">
        <v>553</v>
      </c>
      <c r="F22" s="130">
        <v>86832</v>
      </c>
      <c r="G22" s="132">
        <f t="shared" si="6"/>
        <v>0.51965959280405039</v>
      </c>
      <c r="H22" s="130">
        <v>70132</v>
      </c>
      <c r="I22" s="132">
        <f t="shared" si="7"/>
        <v>0.80767459001289843</v>
      </c>
      <c r="J22" s="130">
        <v>24895</v>
      </c>
      <c r="K22" s="132">
        <f t="shared" si="8"/>
        <v>0.35497347858324302</v>
      </c>
    </row>
    <row r="23" spans="1:11">
      <c r="A23" s="129"/>
      <c r="B23" s="129" t="s">
        <v>533</v>
      </c>
      <c r="C23" s="130">
        <v>52010</v>
      </c>
      <c r="D23" s="130">
        <v>51710</v>
      </c>
      <c r="E23" s="131" t="s">
        <v>553</v>
      </c>
      <c r="F23" s="130">
        <v>27650</v>
      </c>
      <c r="G23" s="132">
        <f t="shared" si="6"/>
        <v>0.53471282150454458</v>
      </c>
      <c r="H23" s="130">
        <v>22967</v>
      </c>
      <c r="I23" s="132">
        <f t="shared" si="7"/>
        <v>0.83063291139240503</v>
      </c>
      <c r="J23" s="130">
        <v>9339</v>
      </c>
      <c r="K23" s="132">
        <f t="shared" si="8"/>
        <v>0.40662689946444897</v>
      </c>
    </row>
    <row r="24" spans="1:11">
      <c r="A24" s="129" t="s">
        <v>527</v>
      </c>
      <c r="B24" s="129" t="s">
        <v>528</v>
      </c>
      <c r="C24" s="130">
        <v>15283</v>
      </c>
      <c r="D24" s="130">
        <v>15205</v>
      </c>
      <c r="E24" s="131" t="s">
        <v>553</v>
      </c>
      <c r="F24" s="130">
        <v>9136</v>
      </c>
      <c r="G24" s="132">
        <f t="shared" si="6"/>
        <v>0.60085498191384412</v>
      </c>
      <c r="H24" s="130">
        <v>8124</v>
      </c>
      <c r="I24" s="132">
        <f t="shared" si="7"/>
        <v>0.88922942206654987</v>
      </c>
      <c r="J24" s="130">
        <v>3309</v>
      </c>
      <c r="K24" s="132">
        <f t="shared" si="8"/>
        <v>0.40731166912850814</v>
      </c>
    </row>
    <row r="25" spans="1:11">
      <c r="A25" s="129"/>
      <c r="B25" s="129" t="s">
        <v>529</v>
      </c>
      <c r="C25" s="130">
        <v>5423</v>
      </c>
      <c r="D25" s="130">
        <v>5399</v>
      </c>
      <c r="E25" s="131" t="s">
        <v>553</v>
      </c>
      <c r="F25" s="130">
        <v>3605</v>
      </c>
      <c r="G25" s="132">
        <f t="shared" si="6"/>
        <v>0.66771624374884242</v>
      </c>
      <c r="H25" s="130">
        <v>3297</v>
      </c>
      <c r="I25" s="132">
        <f t="shared" si="7"/>
        <v>0.91456310679611652</v>
      </c>
      <c r="J25" s="130">
        <v>1345</v>
      </c>
      <c r="K25" s="132">
        <f t="shared" si="8"/>
        <v>0.40794661813770094</v>
      </c>
    </row>
    <row r="26" spans="1:11">
      <c r="A26" s="129"/>
      <c r="B26" s="129" t="s">
        <v>531</v>
      </c>
      <c r="C26" s="130">
        <v>1377503</v>
      </c>
      <c r="D26" s="130">
        <v>31</v>
      </c>
      <c r="E26" s="131" t="s">
        <v>553</v>
      </c>
      <c r="F26" s="130">
        <v>14</v>
      </c>
      <c r="G26" s="132">
        <f t="shared" si="6"/>
        <v>0.45161290322580644</v>
      </c>
      <c r="H26" s="130">
        <v>9</v>
      </c>
      <c r="I26" s="132">
        <f t="shared" si="7"/>
        <v>0.6428571428571429</v>
      </c>
      <c r="J26" s="130">
        <v>7</v>
      </c>
      <c r="K26" s="132">
        <f t="shared" si="8"/>
        <v>0.77777777777777779</v>
      </c>
    </row>
    <row r="27" spans="1:11">
      <c r="A27" s="129"/>
      <c r="B27" s="129"/>
      <c r="C27" s="130"/>
      <c r="D27" s="130"/>
      <c r="E27" s="131"/>
      <c r="F27" s="130"/>
      <c r="G27" s="132"/>
      <c r="H27" s="130"/>
      <c r="I27" s="132"/>
      <c r="J27" s="130"/>
      <c r="K27" s="132"/>
    </row>
    <row r="28" spans="1:11">
      <c r="A28" s="129" t="s">
        <v>525</v>
      </c>
      <c r="B28" s="129" t="s">
        <v>531</v>
      </c>
      <c r="C28" s="130">
        <v>1377503</v>
      </c>
      <c r="D28" s="130">
        <v>31</v>
      </c>
      <c r="E28" s="131" t="s">
        <v>553</v>
      </c>
      <c r="F28" s="130">
        <v>14</v>
      </c>
      <c r="G28" s="132">
        <f>F28/D28</f>
        <v>0.45161290322580644</v>
      </c>
      <c r="H28" s="130">
        <v>9</v>
      </c>
      <c r="I28" s="132">
        <f>H28/F28</f>
        <v>0.6428571428571429</v>
      </c>
      <c r="J28" s="130">
        <v>7</v>
      </c>
      <c r="K28" s="132">
        <f>J28/H28</f>
        <v>0.77777777777777779</v>
      </c>
    </row>
    <row r="29" spans="1:11">
      <c r="A29" s="129"/>
      <c r="B29" s="129" t="s">
        <v>534</v>
      </c>
      <c r="C29" s="130">
        <v>338656</v>
      </c>
      <c r="D29" s="130">
        <v>335285</v>
      </c>
      <c r="E29" s="131" t="s">
        <v>553</v>
      </c>
      <c r="F29" s="130">
        <v>154606</v>
      </c>
      <c r="G29" s="132">
        <f>F29/D29</f>
        <v>0.46111815321293825</v>
      </c>
      <c r="H29" s="130">
        <v>118649</v>
      </c>
      <c r="I29" s="132">
        <f>H29/F29</f>
        <v>0.7674281722572216</v>
      </c>
      <c r="J29" s="130">
        <v>37651</v>
      </c>
      <c r="K29" s="132">
        <f>J29/H29</f>
        <v>0.31733095095618169</v>
      </c>
    </row>
    <row r="30" spans="1:11">
      <c r="A30" s="129"/>
      <c r="B30" s="129" t="s">
        <v>535</v>
      </c>
      <c r="C30" s="130">
        <v>158847</v>
      </c>
      <c r="D30" s="130">
        <v>158035</v>
      </c>
      <c r="E30" s="131" t="s">
        <v>553</v>
      </c>
      <c r="F30" s="130">
        <v>87466</v>
      </c>
      <c r="G30" s="132">
        <f>F30/D30</f>
        <v>0.55345967665390583</v>
      </c>
      <c r="H30" s="130">
        <v>76716</v>
      </c>
      <c r="I30" s="132">
        <f>H30/F30</f>
        <v>0.87709509981021194</v>
      </c>
      <c r="J30" s="130">
        <v>25927</v>
      </c>
      <c r="K30" s="132">
        <f>J30/H30</f>
        <v>0.33796079044788568</v>
      </c>
    </row>
    <row r="31" spans="1:11">
      <c r="A31" s="129"/>
      <c r="B31" s="129"/>
      <c r="C31" s="130"/>
      <c r="D31" s="130"/>
      <c r="E31" s="131"/>
      <c r="F31" s="130"/>
      <c r="G31" s="132"/>
      <c r="H31" s="130"/>
      <c r="I31" s="132"/>
      <c r="J31" s="130"/>
      <c r="K31" s="132"/>
    </row>
    <row r="32" spans="1:11">
      <c r="A32" s="129"/>
      <c r="B32" s="129" t="s">
        <v>543</v>
      </c>
      <c r="C32" s="130">
        <v>31743</v>
      </c>
      <c r="D32" s="130">
        <v>31743</v>
      </c>
      <c r="E32" s="131" t="s">
        <v>553</v>
      </c>
      <c r="F32" s="130">
        <v>16019</v>
      </c>
      <c r="G32" s="132">
        <f t="shared" ref="G32:G38" si="9">F32/D32</f>
        <v>0.50464669375925397</v>
      </c>
      <c r="H32" s="130">
        <v>12699</v>
      </c>
      <c r="I32" s="132">
        <f t="shared" ref="I32:I38" si="10">H32/F32</f>
        <v>0.79274611398963735</v>
      </c>
      <c r="J32" s="130">
        <v>4214</v>
      </c>
      <c r="K32" s="132">
        <f t="shared" ref="K32:K38" si="11">J32/H32</f>
        <v>0.33183715253169543</v>
      </c>
    </row>
    <row r="33" spans="1:11">
      <c r="A33" s="129"/>
      <c r="B33" s="129" t="s">
        <v>544</v>
      </c>
      <c r="C33" s="130">
        <v>124032</v>
      </c>
      <c r="D33" s="130">
        <v>124032</v>
      </c>
      <c r="E33" s="131" t="s">
        <v>553</v>
      </c>
      <c r="F33" s="130">
        <v>60904</v>
      </c>
      <c r="G33" s="132">
        <f t="shared" si="9"/>
        <v>0.49103457172342624</v>
      </c>
      <c r="H33" s="130">
        <v>49273</v>
      </c>
      <c r="I33" s="132">
        <f t="shared" si="10"/>
        <v>0.80902732168658875</v>
      </c>
      <c r="J33" s="130">
        <v>15752</v>
      </c>
      <c r="K33" s="132">
        <f t="shared" si="11"/>
        <v>0.31968826740811396</v>
      </c>
    </row>
    <row r="34" spans="1:11">
      <c r="A34" s="129"/>
      <c r="B34" s="129" t="s">
        <v>540</v>
      </c>
      <c r="C34" s="130">
        <v>57921</v>
      </c>
      <c r="D34" s="130">
        <v>57921</v>
      </c>
      <c r="E34" s="131" t="s">
        <v>553</v>
      </c>
      <c r="F34" s="130">
        <v>29721</v>
      </c>
      <c r="G34" s="132">
        <f t="shared" si="9"/>
        <v>0.51312995286683583</v>
      </c>
      <c r="H34" s="130">
        <v>23988</v>
      </c>
      <c r="I34" s="132">
        <f t="shared" si="10"/>
        <v>0.80710608660543048</v>
      </c>
      <c r="J34" s="130">
        <v>8044</v>
      </c>
      <c r="K34" s="132">
        <f t="shared" si="11"/>
        <v>0.33533433383358346</v>
      </c>
    </row>
    <row r="35" spans="1:11">
      <c r="A35" s="129" t="s">
        <v>546</v>
      </c>
      <c r="B35" s="129" t="s">
        <v>539</v>
      </c>
      <c r="C35" s="130">
        <v>67249</v>
      </c>
      <c r="D35" s="130">
        <v>67249</v>
      </c>
      <c r="E35" s="131" t="s">
        <v>553</v>
      </c>
      <c r="F35" s="130">
        <v>32195</v>
      </c>
      <c r="G35" s="132">
        <f t="shared" si="9"/>
        <v>0.47874317833722435</v>
      </c>
      <c r="H35" s="130">
        <v>25674</v>
      </c>
      <c r="I35" s="132">
        <f t="shared" si="10"/>
        <v>0.79745302065538126</v>
      </c>
      <c r="J35" s="130">
        <v>7744</v>
      </c>
      <c r="K35" s="132">
        <f t="shared" si="11"/>
        <v>0.30162810625535563</v>
      </c>
    </row>
    <row r="36" spans="1:11">
      <c r="A36" s="129"/>
      <c r="B36" s="129" t="s">
        <v>542</v>
      </c>
      <c r="C36" s="130">
        <v>54860</v>
      </c>
      <c r="D36" s="130">
        <v>54860</v>
      </c>
      <c r="E36" s="131" t="s">
        <v>553</v>
      </c>
      <c r="F36" s="130">
        <v>24560</v>
      </c>
      <c r="G36" s="132">
        <f t="shared" si="9"/>
        <v>0.44768501640539554</v>
      </c>
      <c r="H36" s="130">
        <v>19202</v>
      </c>
      <c r="I36" s="132">
        <f t="shared" si="10"/>
        <v>0.78184039087947887</v>
      </c>
      <c r="J36" s="130">
        <v>5599</v>
      </c>
      <c r="K36" s="132">
        <f t="shared" si="11"/>
        <v>0.29158420997812728</v>
      </c>
    </row>
    <row r="37" spans="1:11">
      <c r="A37" s="129"/>
      <c r="B37" s="129" t="s">
        <v>541</v>
      </c>
      <c r="C37" s="130">
        <v>4036</v>
      </c>
      <c r="D37" s="130">
        <v>4036</v>
      </c>
      <c r="E37" s="131" t="s">
        <v>553</v>
      </c>
      <c r="F37" s="130">
        <v>1881</v>
      </c>
      <c r="G37" s="132">
        <f t="shared" si="9"/>
        <v>0.46605550049554012</v>
      </c>
      <c r="H37" s="130">
        <v>1454</v>
      </c>
      <c r="I37" s="132">
        <f t="shared" si="10"/>
        <v>0.77299308878256245</v>
      </c>
      <c r="J37" s="130">
        <v>342</v>
      </c>
      <c r="K37" s="132">
        <f t="shared" si="11"/>
        <v>0.23521320495185694</v>
      </c>
    </row>
    <row r="38" spans="1:11">
      <c r="A38" s="129"/>
      <c r="B38" s="129" t="s">
        <v>538</v>
      </c>
      <c r="C38" s="130">
        <v>153510</v>
      </c>
      <c r="D38" s="130">
        <v>153510</v>
      </c>
      <c r="E38" s="131" t="s">
        <v>553</v>
      </c>
      <c r="F38" s="130">
        <v>76806</v>
      </c>
      <c r="G38" s="132">
        <f t="shared" si="9"/>
        <v>0.50033222591362125</v>
      </c>
      <c r="H38" s="130">
        <v>63084</v>
      </c>
      <c r="I38" s="132">
        <f t="shared" si="10"/>
        <v>0.82134208264979303</v>
      </c>
      <c r="J38" s="130">
        <v>21890</v>
      </c>
      <c r="K38" s="132">
        <f t="shared" si="11"/>
        <v>0.34699765392175513</v>
      </c>
    </row>
    <row r="39" spans="1:11">
      <c r="A39" s="129"/>
      <c r="B39" s="129"/>
      <c r="C39" s="130"/>
      <c r="D39" s="130"/>
      <c r="E39" s="131"/>
      <c r="F39" s="130"/>
      <c r="G39" s="132"/>
      <c r="H39" s="130"/>
      <c r="I39" s="132"/>
      <c r="J39" s="130"/>
      <c r="K39" s="132"/>
    </row>
    <row r="40" spans="1:11">
      <c r="A40" s="129" t="s">
        <v>537</v>
      </c>
      <c r="B40" s="129" t="s">
        <v>555</v>
      </c>
      <c r="C40" s="130">
        <v>506528</v>
      </c>
      <c r="D40" s="130"/>
      <c r="E40" s="132"/>
      <c r="F40" s="130"/>
      <c r="G40" s="132"/>
      <c r="H40" s="130"/>
      <c r="I40" s="132"/>
      <c r="J40" s="129"/>
      <c r="K40" s="132"/>
    </row>
    <row r="41" spans="1:11">
      <c r="A41" s="129"/>
      <c r="B41" s="129" t="s">
        <v>557</v>
      </c>
      <c r="C41" s="130">
        <v>354013</v>
      </c>
      <c r="D41" s="130">
        <v>16941</v>
      </c>
      <c r="E41" s="132">
        <f>D41/C41</f>
        <v>4.7854174846686422E-2</v>
      </c>
      <c r="F41" s="130">
        <v>8338</v>
      </c>
      <c r="G41" s="132">
        <f>F41/D41</f>
        <v>0.49217873797296502</v>
      </c>
      <c r="H41" s="130">
        <v>2934</v>
      </c>
      <c r="I41" s="132">
        <f>H41/F41</f>
        <v>0.35188294555049171</v>
      </c>
      <c r="J41" s="130">
        <v>310</v>
      </c>
      <c r="K41" s="132">
        <f>J41/H41</f>
        <v>0.10565780504430811</v>
      </c>
    </row>
    <row r="42" spans="1:11">
      <c r="A42" s="129"/>
      <c r="B42" s="129" t="s">
        <v>559</v>
      </c>
      <c r="C42" s="130">
        <v>326626</v>
      </c>
      <c r="D42" s="130">
        <v>136244</v>
      </c>
      <c r="E42" s="132">
        <f>D42/C42</f>
        <v>0.41712539724333031</v>
      </c>
      <c r="F42" s="130">
        <v>74248</v>
      </c>
      <c r="G42" s="132">
        <f>F42/D42</f>
        <v>0.54496344793165208</v>
      </c>
      <c r="H42" s="130">
        <v>66058</v>
      </c>
      <c r="I42" s="132">
        <f>H42/F42</f>
        <v>0.88969399849154185</v>
      </c>
      <c r="J42" s="130">
        <v>21487</v>
      </c>
      <c r="K42" s="132">
        <f>J42/H42</f>
        <v>0.32527475854552063</v>
      </c>
    </row>
    <row r="43" spans="1:11">
      <c r="A43" s="129"/>
      <c r="B43" s="129" t="s">
        <v>561</v>
      </c>
      <c r="C43" s="130">
        <v>130796</v>
      </c>
      <c r="D43" s="130">
        <v>94708</v>
      </c>
      <c r="E43" s="132">
        <f>D43/C43</f>
        <v>0.72408942169485302</v>
      </c>
      <c r="F43" s="130">
        <v>44232</v>
      </c>
      <c r="G43" s="132">
        <f>F43/D43</f>
        <v>0.46703551970266505</v>
      </c>
      <c r="H43" s="130">
        <v>36248</v>
      </c>
      <c r="I43" s="132">
        <f>H43/F43</f>
        <v>0.81949719659974674</v>
      </c>
      <c r="J43" s="130">
        <v>12358</v>
      </c>
      <c r="K43" s="132">
        <f>J43/H43</f>
        <v>0.34092915471198409</v>
      </c>
    </row>
    <row r="44" spans="1:11">
      <c r="A44" s="129"/>
      <c r="B44" s="129" t="s">
        <v>563</v>
      </c>
      <c r="C44" s="130">
        <v>122134</v>
      </c>
      <c r="D44" s="130">
        <v>37217</v>
      </c>
      <c r="E44" s="132">
        <f>D44/C44</f>
        <v>0.30472268164475086</v>
      </c>
      <c r="F44" s="130">
        <v>16090</v>
      </c>
      <c r="G44" s="132">
        <f>F44/D44</f>
        <v>0.43232931187360613</v>
      </c>
      <c r="H44" s="130">
        <v>10766</v>
      </c>
      <c r="I44" s="132">
        <f>H44/F44</f>
        <v>0.66911124922311993</v>
      </c>
      <c r="J44" s="130">
        <v>3163</v>
      </c>
      <c r="K44" s="132">
        <f>J44/H44</f>
        <v>0.29379528144157535</v>
      </c>
    </row>
    <row r="45" spans="1:11">
      <c r="A45" s="129"/>
      <c r="B45" s="129" t="s">
        <v>538</v>
      </c>
      <c r="C45" s="130">
        <v>434909</v>
      </c>
      <c r="D45" s="130">
        <v>208241</v>
      </c>
      <c r="E45" s="132">
        <f>D45/C45</f>
        <v>0.47881510844797415</v>
      </c>
      <c r="F45" s="130">
        <v>99178</v>
      </c>
      <c r="G45" s="132">
        <f>F45/D45</f>
        <v>0.47626548086111764</v>
      </c>
      <c r="H45" s="130">
        <v>79368</v>
      </c>
      <c r="I45" s="132">
        <f>H45/F45</f>
        <v>0.80025812176087441</v>
      </c>
      <c r="J45" s="130">
        <v>26267</v>
      </c>
      <c r="K45" s="132">
        <f>J45/H45</f>
        <v>0.33095202096562848</v>
      </c>
    </row>
    <row r="47" spans="1:11" ht="15" thickBot="1">
      <c r="B47" s="54" t="s">
        <v>568</v>
      </c>
    </row>
    <row r="48" spans="1:11" ht="15" thickBot="1">
      <c r="A48" s="105"/>
      <c r="B48" s="106"/>
      <c r="C48" s="106" t="s">
        <v>547</v>
      </c>
      <c r="D48" s="106" t="s">
        <v>513</v>
      </c>
      <c r="E48" s="106" t="s">
        <v>550</v>
      </c>
      <c r="F48" s="106" t="s">
        <v>515</v>
      </c>
      <c r="G48" s="106" t="s">
        <v>550</v>
      </c>
      <c r="H48" s="106" t="s">
        <v>517</v>
      </c>
      <c r="I48" s="106" t="s">
        <v>550</v>
      </c>
      <c r="J48" s="106" t="s">
        <v>519</v>
      </c>
      <c r="K48" s="107" t="s">
        <v>550</v>
      </c>
    </row>
    <row r="49" spans="1:11">
      <c r="A49" s="108" t="s">
        <v>526</v>
      </c>
      <c r="B49" s="109" t="s">
        <v>532</v>
      </c>
      <c r="C49" s="110">
        <v>256336</v>
      </c>
      <c r="D49" s="110">
        <v>253912</v>
      </c>
      <c r="E49" s="111" t="s">
        <v>552</v>
      </c>
      <c r="F49" s="110">
        <v>114849</v>
      </c>
      <c r="G49" s="111">
        <v>0.45231812596490123</v>
      </c>
      <c r="H49" s="110">
        <v>90845</v>
      </c>
      <c r="I49" s="111">
        <v>0.79099513273951017</v>
      </c>
      <c r="J49" s="110">
        <v>24690</v>
      </c>
      <c r="K49" s="112">
        <v>0.27178160603225276</v>
      </c>
    </row>
    <row r="50" spans="1:11">
      <c r="A50" s="113"/>
      <c r="B50" s="114" t="s">
        <v>530</v>
      </c>
      <c r="C50" s="115">
        <v>168451</v>
      </c>
      <c r="D50" s="115">
        <v>167094</v>
      </c>
      <c r="E50" s="116" t="s">
        <v>552</v>
      </c>
      <c r="F50" s="115">
        <v>86832</v>
      </c>
      <c r="G50" s="116">
        <v>0.51965959280405039</v>
      </c>
      <c r="H50" s="115">
        <v>70132</v>
      </c>
      <c r="I50" s="116">
        <v>0.80767459001289843</v>
      </c>
      <c r="J50" s="115">
        <v>24895</v>
      </c>
      <c r="K50" s="117">
        <v>0.35497347858324302</v>
      </c>
    </row>
    <row r="51" spans="1:11">
      <c r="A51" s="113"/>
      <c r="B51" s="114" t="s">
        <v>533</v>
      </c>
      <c r="C51" s="115">
        <v>52010</v>
      </c>
      <c r="D51" s="115">
        <v>51710</v>
      </c>
      <c r="E51" s="116" t="s">
        <v>552</v>
      </c>
      <c r="F51" s="115">
        <v>27650</v>
      </c>
      <c r="G51" s="116">
        <v>0.53471282150454458</v>
      </c>
      <c r="H51" s="115">
        <v>22967</v>
      </c>
      <c r="I51" s="116">
        <v>0.83063291139240503</v>
      </c>
      <c r="J51" s="115">
        <v>9339</v>
      </c>
      <c r="K51" s="117">
        <v>0.40662689946444897</v>
      </c>
    </row>
    <row r="52" spans="1:11">
      <c r="A52" s="113"/>
      <c r="B52" s="114" t="s">
        <v>528</v>
      </c>
      <c r="C52" s="115">
        <v>15283</v>
      </c>
      <c r="D52" s="115">
        <v>15205</v>
      </c>
      <c r="E52" s="116" t="s">
        <v>552</v>
      </c>
      <c r="F52" s="115">
        <v>9136</v>
      </c>
      <c r="G52" s="116">
        <v>0.60085498191384412</v>
      </c>
      <c r="H52" s="115">
        <v>8124</v>
      </c>
      <c r="I52" s="116">
        <v>0.88922942206654987</v>
      </c>
      <c r="J52" s="115">
        <v>3309</v>
      </c>
      <c r="K52" s="117">
        <v>0.40731166912850814</v>
      </c>
    </row>
    <row r="53" spans="1:11" ht="15" thickBot="1">
      <c r="A53" s="118"/>
      <c r="B53" s="119" t="s">
        <v>529</v>
      </c>
      <c r="C53" s="120">
        <v>5423</v>
      </c>
      <c r="D53" s="120">
        <v>5399</v>
      </c>
      <c r="E53" s="121" t="s">
        <v>552</v>
      </c>
      <c r="F53" s="120">
        <v>3605</v>
      </c>
      <c r="G53" s="121">
        <v>0.66771624374884242</v>
      </c>
      <c r="H53" s="120">
        <v>3297</v>
      </c>
      <c r="I53" s="121">
        <v>0.91456310679611652</v>
      </c>
      <c r="J53" s="120">
        <v>1345</v>
      </c>
      <c r="K53" s="122">
        <v>0.40794661813770094</v>
      </c>
    </row>
    <row r="54" spans="1:11">
      <c r="A54" s="108" t="s">
        <v>524</v>
      </c>
      <c r="B54" s="109" t="s">
        <v>534</v>
      </c>
      <c r="C54" s="110">
        <v>338656</v>
      </c>
      <c r="D54" s="110">
        <v>335285</v>
      </c>
      <c r="E54" s="111" t="s">
        <v>552</v>
      </c>
      <c r="F54" s="110">
        <v>154606</v>
      </c>
      <c r="G54" s="111">
        <v>0.46111815321293825</v>
      </c>
      <c r="H54" s="110">
        <v>118649</v>
      </c>
      <c r="I54" s="111">
        <v>0.7674281722572216</v>
      </c>
      <c r="J54" s="110">
        <v>37651</v>
      </c>
      <c r="K54" s="112">
        <v>0.31733095095618169</v>
      </c>
    </row>
    <row r="55" spans="1:11" ht="15" thickBot="1">
      <c r="A55" s="118"/>
      <c r="B55" s="114" t="s">
        <v>535</v>
      </c>
      <c r="C55" s="115">
        <v>158847</v>
      </c>
      <c r="D55" s="115">
        <v>158035</v>
      </c>
      <c r="E55" s="116" t="s">
        <v>552</v>
      </c>
      <c r="F55" s="115">
        <v>87466</v>
      </c>
      <c r="G55" s="116">
        <v>0.55345967665390583</v>
      </c>
      <c r="H55" s="115">
        <v>76716</v>
      </c>
      <c r="I55" s="116">
        <v>0.87709509981021194</v>
      </c>
      <c r="J55" s="115">
        <v>25927</v>
      </c>
      <c r="K55" s="117">
        <v>0.33796079044788568</v>
      </c>
    </row>
    <row r="56" spans="1:11">
      <c r="A56" s="108" t="s">
        <v>545</v>
      </c>
      <c r="B56" s="123" t="s">
        <v>543</v>
      </c>
      <c r="C56" s="110">
        <v>97902</v>
      </c>
      <c r="D56" s="110">
        <v>31743</v>
      </c>
      <c r="E56" s="111">
        <f>D56/C56</f>
        <v>0.32423239566096707</v>
      </c>
      <c r="F56" s="110">
        <v>16019</v>
      </c>
      <c r="G56" s="111">
        <v>0.50464669375925397</v>
      </c>
      <c r="H56" s="110">
        <v>12699</v>
      </c>
      <c r="I56" s="111">
        <v>0.79274611398963735</v>
      </c>
      <c r="J56" s="110">
        <v>4214</v>
      </c>
      <c r="K56" s="112">
        <v>0.33183715253169543</v>
      </c>
    </row>
    <row r="57" spans="1:11">
      <c r="A57" s="113"/>
      <c r="B57" s="125" t="s">
        <v>540</v>
      </c>
      <c r="C57" s="115">
        <v>167270</v>
      </c>
      <c r="D57" s="115">
        <v>57921</v>
      </c>
      <c r="E57" s="116">
        <f t="shared" ref="E57:E62" si="12">D57/C57</f>
        <v>0.34627249357326478</v>
      </c>
      <c r="F57" s="115">
        <v>29721</v>
      </c>
      <c r="G57" s="116">
        <v>0.51312995286683583</v>
      </c>
      <c r="H57" s="115">
        <v>23988</v>
      </c>
      <c r="I57" s="116">
        <v>0.80710608660543048</v>
      </c>
      <c r="J57" s="115">
        <v>8044</v>
      </c>
      <c r="K57" s="117">
        <v>0.33533433383358346</v>
      </c>
    </row>
    <row r="58" spans="1:11">
      <c r="A58" s="113"/>
      <c r="B58" s="125" t="s">
        <v>544</v>
      </c>
      <c r="C58" s="115">
        <v>444797</v>
      </c>
      <c r="D58" s="115">
        <v>124032</v>
      </c>
      <c r="E58" s="116">
        <f t="shared" si="12"/>
        <v>0.27885080160162951</v>
      </c>
      <c r="F58" s="115">
        <v>60904</v>
      </c>
      <c r="G58" s="116">
        <v>0.49103457172342624</v>
      </c>
      <c r="H58" s="115">
        <v>49273</v>
      </c>
      <c r="I58" s="116">
        <v>0.80902732168658875</v>
      </c>
      <c r="J58" s="115">
        <v>15752</v>
      </c>
      <c r="K58" s="117">
        <v>0.31968826740811396</v>
      </c>
    </row>
    <row r="59" spans="1:11">
      <c r="A59" s="113"/>
      <c r="B59" s="125" t="s">
        <v>539</v>
      </c>
      <c r="C59" s="115">
        <v>321914</v>
      </c>
      <c r="D59" s="115">
        <v>67249</v>
      </c>
      <c r="E59" s="116">
        <f t="shared" si="12"/>
        <v>0.20890362022154985</v>
      </c>
      <c r="F59" s="115">
        <v>32195</v>
      </c>
      <c r="G59" s="116">
        <v>0.47874317833722435</v>
      </c>
      <c r="H59" s="115">
        <v>25674</v>
      </c>
      <c r="I59" s="116">
        <v>0.79745302065538126</v>
      </c>
      <c r="J59" s="115">
        <v>7744</v>
      </c>
      <c r="K59" s="117">
        <v>0.30162810625535563</v>
      </c>
    </row>
    <row r="60" spans="1:11">
      <c r="A60" s="113"/>
      <c r="B60" s="125" t="s">
        <v>542</v>
      </c>
      <c r="C60" s="115">
        <v>338814</v>
      </c>
      <c r="D60" s="115">
        <v>54860</v>
      </c>
      <c r="E60" s="116">
        <f t="shared" si="12"/>
        <v>0.16191774838111767</v>
      </c>
      <c r="F60" s="115">
        <v>24560</v>
      </c>
      <c r="G60" s="116">
        <v>0.44768501640539554</v>
      </c>
      <c r="H60" s="115">
        <v>19202</v>
      </c>
      <c r="I60" s="116">
        <v>0.78184039087947887</v>
      </c>
      <c r="J60" s="115">
        <v>5599</v>
      </c>
      <c r="K60" s="117">
        <v>0.29158420997812728</v>
      </c>
    </row>
    <row r="61" spans="1:11">
      <c r="A61" s="113"/>
      <c r="B61" s="125" t="s">
        <v>541</v>
      </c>
      <c r="C61" s="115">
        <v>21632</v>
      </c>
      <c r="D61" s="115">
        <v>4036</v>
      </c>
      <c r="E61" s="116">
        <f t="shared" si="12"/>
        <v>0.18657544378698224</v>
      </c>
      <c r="F61" s="115">
        <v>1881</v>
      </c>
      <c r="G61" s="116">
        <v>0.46605550049554012</v>
      </c>
      <c r="H61" s="115">
        <v>1454</v>
      </c>
      <c r="I61" s="116">
        <v>0.77299308878256245</v>
      </c>
      <c r="J61" s="115">
        <v>342</v>
      </c>
      <c r="K61" s="117">
        <v>0.23521320495185694</v>
      </c>
    </row>
    <row r="62" spans="1:11" ht="15" thickBot="1">
      <c r="A62" s="118"/>
      <c r="B62" s="127" t="s">
        <v>538</v>
      </c>
      <c r="C62" s="120">
        <v>482677</v>
      </c>
      <c r="D62" s="120">
        <v>153510</v>
      </c>
      <c r="E62" s="121">
        <f t="shared" si="12"/>
        <v>0.31803877126939961</v>
      </c>
      <c r="F62" s="120">
        <v>76806</v>
      </c>
      <c r="G62" s="121">
        <v>0.50033222591362125</v>
      </c>
      <c r="H62" s="120">
        <v>63084</v>
      </c>
      <c r="I62" s="121">
        <v>0.82134208264979303</v>
      </c>
      <c r="J62" s="120">
        <v>21890</v>
      </c>
      <c r="K62" s="122">
        <v>0.34699765392175513</v>
      </c>
    </row>
    <row r="63" spans="1:11">
      <c r="A63" s="113" t="s">
        <v>536</v>
      </c>
      <c r="B63" s="114" t="s">
        <v>554</v>
      </c>
      <c r="C63" s="115">
        <v>506528</v>
      </c>
      <c r="D63" s="115"/>
      <c r="E63" s="116"/>
      <c r="F63" s="115"/>
      <c r="G63" s="116"/>
      <c r="H63" s="115"/>
      <c r="I63" s="116"/>
      <c r="J63" s="115"/>
      <c r="K63" s="117"/>
    </row>
    <row r="64" spans="1:11">
      <c r="A64" s="113"/>
      <c r="B64" s="114" t="s">
        <v>556</v>
      </c>
      <c r="C64" s="115">
        <v>354013</v>
      </c>
      <c r="D64" s="115">
        <v>16941</v>
      </c>
      <c r="E64" s="116">
        <v>4.7854174846686422E-2</v>
      </c>
      <c r="F64" s="115">
        <v>8338</v>
      </c>
      <c r="G64" s="116">
        <v>0.49217873797296502</v>
      </c>
      <c r="H64" s="115">
        <v>2934</v>
      </c>
      <c r="I64" s="116">
        <v>0.35188294555049171</v>
      </c>
      <c r="J64" s="115">
        <v>310</v>
      </c>
      <c r="K64" s="117">
        <v>0.10565780504430811</v>
      </c>
    </row>
    <row r="65" spans="1:11">
      <c r="A65" s="113"/>
      <c r="B65" s="114" t="s">
        <v>558</v>
      </c>
      <c r="C65" s="115">
        <v>326626</v>
      </c>
      <c r="D65" s="115">
        <v>136244</v>
      </c>
      <c r="E65" s="116">
        <v>0.41712539724333031</v>
      </c>
      <c r="F65" s="115">
        <v>74248</v>
      </c>
      <c r="G65" s="116">
        <v>0.54496344793165208</v>
      </c>
      <c r="H65" s="115">
        <v>66058</v>
      </c>
      <c r="I65" s="116">
        <v>0.88969399849154185</v>
      </c>
      <c r="J65" s="115">
        <v>21487</v>
      </c>
      <c r="K65" s="117">
        <v>0.32527475854552063</v>
      </c>
    </row>
    <row r="66" spans="1:11">
      <c r="A66" s="113"/>
      <c r="B66" s="114" t="s">
        <v>560</v>
      </c>
      <c r="C66" s="115">
        <v>130796</v>
      </c>
      <c r="D66" s="115">
        <v>94708</v>
      </c>
      <c r="E66" s="116">
        <v>0.72408942169485302</v>
      </c>
      <c r="F66" s="115">
        <v>44232</v>
      </c>
      <c r="G66" s="116">
        <v>0.46703551970266505</v>
      </c>
      <c r="H66" s="115">
        <v>36248</v>
      </c>
      <c r="I66" s="116">
        <v>0.81949719659974674</v>
      </c>
      <c r="J66" s="115">
        <v>12358</v>
      </c>
      <c r="K66" s="117">
        <v>0.34092915471198409</v>
      </c>
    </row>
    <row r="67" spans="1:11">
      <c r="A67" s="113"/>
      <c r="B67" s="114" t="s">
        <v>562</v>
      </c>
      <c r="C67" s="115">
        <v>122134</v>
      </c>
      <c r="D67" s="115">
        <v>37217</v>
      </c>
      <c r="E67" s="116">
        <v>0.30472268164475086</v>
      </c>
      <c r="F67" s="115">
        <v>16090</v>
      </c>
      <c r="G67" s="116">
        <v>0.43232931187360613</v>
      </c>
      <c r="H67" s="115">
        <v>10766</v>
      </c>
      <c r="I67" s="116">
        <v>0.66911124922311993</v>
      </c>
      <c r="J67" s="115">
        <v>3163</v>
      </c>
      <c r="K67" s="117">
        <v>0.29379528144157535</v>
      </c>
    </row>
    <row r="68" spans="1:11" ht="15" thickBot="1">
      <c r="A68" s="118"/>
      <c r="B68" s="119" t="s">
        <v>538</v>
      </c>
      <c r="C68" s="120">
        <v>434909</v>
      </c>
      <c r="D68" s="120">
        <v>208241</v>
      </c>
      <c r="E68" s="121">
        <f>D68/C68</f>
        <v>0.47881510844797415</v>
      </c>
      <c r="F68" s="120">
        <v>99178</v>
      </c>
      <c r="G68" s="121">
        <v>0.47626548086111764</v>
      </c>
      <c r="H68" s="120">
        <v>79368</v>
      </c>
      <c r="I68" s="121">
        <v>0.80025812176087441</v>
      </c>
      <c r="J68" s="120">
        <v>26267</v>
      </c>
      <c r="K68" s="122">
        <v>0.33095202096562848</v>
      </c>
    </row>
    <row r="69" spans="1:11">
      <c r="A69" s="114"/>
      <c r="B69" s="114"/>
      <c r="C69" s="115"/>
      <c r="D69" s="115">
        <v>2740</v>
      </c>
      <c r="E69" s="116" t="e">
        <f>D69/C69</f>
        <v>#DIV/0!</v>
      </c>
      <c r="F69" s="115">
        <v>1758</v>
      </c>
      <c r="G69" s="116">
        <f>F69/D69</f>
        <v>0.64160583941605842</v>
      </c>
      <c r="H69" s="115">
        <v>953</v>
      </c>
      <c r="I69" s="116">
        <f>H69/F69</f>
        <v>0.54209328782707622</v>
      </c>
      <c r="J69" s="115">
        <v>219</v>
      </c>
      <c r="K69" s="116">
        <f>J69/H69</f>
        <v>0.229800629590766</v>
      </c>
    </row>
    <row r="70" spans="1:11">
      <c r="A70" s="114"/>
      <c r="B70" s="114"/>
      <c r="C70" s="115"/>
      <c r="D70" s="115"/>
      <c r="E70" s="116"/>
      <c r="F70" s="115"/>
      <c r="G70" s="116"/>
      <c r="H70" s="115"/>
      <c r="I70" s="116"/>
      <c r="J70" s="115"/>
      <c r="K70" s="116"/>
    </row>
    <row r="72" spans="1:11">
      <c r="B72" s="54" t="s">
        <v>537</v>
      </c>
      <c r="C72" s="54" t="s">
        <v>567</v>
      </c>
      <c r="D72" s="54" t="s">
        <v>564</v>
      </c>
      <c r="E72" s="54" t="s">
        <v>565</v>
      </c>
      <c r="F72" s="54" t="s">
        <v>566</v>
      </c>
    </row>
    <row r="73" spans="1:11">
      <c r="B73" s="114" t="s">
        <v>620</v>
      </c>
      <c r="C73" s="116">
        <v>4.7854174846686422E-2</v>
      </c>
      <c r="D73" s="116">
        <v>0.49217873797296502</v>
      </c>
      <c r="E73" s="116">
        <v>0.35188294555049171</v>
      </c>
      <c r="F73" s="117">
        <v>0.10565780504430811</v>
      </c>
    </row>
    <row r="74" spans="1:11">
      <c r="B74" s="114" t="s">
        <v>621</v>
      </c>
      <c r="C74" s="116">
        <v>0.41712539724333031</v>
      </c>
      <c r="D74" s="116">
        <v>0.54496344793165208</v>
      </c>
      <c r="E74" s="116">
        <v>0.88969399849154185</v>
      </c>
      <c r="F74" s="117">
        <v>0.32527475854552063</v>
      </c>
    </row>
    <row r="75" spans="1:11">
      <c r="B75" s="114" t="s">
        <v>622</v>
      </c>
      <c r="C75" s="116">
        <v>0.72408942169485302</v>
      </c>
      <c r="D75" s="116">
        <v>0.46703551970266505</v>
      </c>
      <c r="E75" s="116">
        <v>0.81949719659974674</v>
      </c>
      <c r="F75" s="117">
        <v>0.34092915471198409</v>
      </c>
    </row>
    <row r="76" spans="1:11">
      <c r="B76" s="114" t="s">
        <v>623</v>
      </c>
      <c r="C76" s="116">
        <v>0.30472268164475086</v>
      </c>
      <c r="D76" s="116">
        <v>0.43232931187360613</v>
      </c>
      <c r="E76" s="116">
        <v>0.66911124922311993</v>
      </c>
      <c r="F76" s="117">
        <v>0.29379528144157535</v>
      </c>
    </row>
    <row r="77" spans="1:11">
      <c r="B77" s="54" t="s">
        <v>624</v>
      </c>
      <c r="C77" s="116">
        <v>7.9464052666686005E-2</v>
      </c>
      <c r="D77" s="116">
        <v>0.64160583941605842</v>
      </c>
      <c r="E77" s="116">
        <v>0.54209328782707622</v>
      </c>
      <c r="F77" s="116">
        <v>0.229800629590766</v>
      </c>
    </row>
    <row r="78" spans="1:11" ht="15" thickBot="1">
      <c r="B78" s="119" t="s">
        <v>538</v>
      </c>
      <c r="C78" s="121">
        <v>0.47881510844797415</v>
      </c>
      <c r="D78" s="121">
        <v>0.47626548086111764</v>
      </c>
      <c r="E78" s="121">
        <v>0.80025812176087441</v>
      </c>
      <c r="F78" s="122">
        <v>0.33095202096562848</v>
      </c>
    </row>
    <row r="79" spans="1:11" ht="15" thickBot="1">
      <c r="B79" s="127"/>
      <c r="C79" s="121"/>
      <c r="D79" s="121"/>
      <c r="E79" s="121"/>
      <c r="F79" s="122"/>
    </row>
    <row r="96" spans="2:2" ht="15" thickBot="1">
      <c r="B96" s="54" t="s">
        <v>568</v>
      </c>
    </row>
    <row r="97" spans="2:14" ht="15" thickBot="1">
      <c r="B97" s="133"/>
      <c r="C97" s="106" t="s">
        <v>547</v>
      </c>
      <c r="D97" s="106" t="s">
        <v>551</v>
      </c>
      <c r="E97" s="106" t="s">
        <v>513</v>
      </c>
      <c r="F97" s="106" t="s">
        <v>550</v>
      </c>
      <c r="G97" s="106" t="s">
        <v>515</v>
      </c>
      <c r="H97" s="106" t="s">
        <v>550</v>
      </c>
      <c r="I97" s="106" t="s">
        <v>517</v>
      </c>
      <c r="J97" s="106" t="s">
        <v>550</v>
      </c>
      <c r="K97" s="106" t="s">
        <v>519</v>
      </c>
      <c r="L97" s="107" t="s">
        <v>550</v>
      </c>
    </row>
    <row r="98" spans="2:14" ht="15" thickBot="1">
      <c r="B98" s="123" t="s">
        <v>532</v>
      </c>
      <c r="C98" s="110">
        <v>256336</v>
      </c>
      <c r="D98" s="134" t="s">
        <v>553</v>
      </c>
      <c r="E98" s="110">
        <v>253912</v>
      </c>
      <c r="F98" s="111">
        <f>E98/SUM($E$98:$E$102)</f>
        <v>0.51470039730803541</v>
      </c>
      <c r="G98" s="110">
        <v>114849</v>
      </c>
      <c r="H98" s="111">
        <f>G98/SUM($G$98:$G$102)</f>
        <v>0.47444148848276546</v>
      </c>
      <c r="I98" s="110">
        <v>90845</v>
      </c>
      <c r="J98" s="111">
        <f>I98/SUM($I$98:$I$102)</f>
        <v>0.46500140762163128</v>
      </c>
      <c r="K98" s="110">
        <v>24690</v>
      </c>
      <c r="L98" s="112">
        <f>K98/SUM($K$98:$K$102)</f>
        <v>0.38834187926641289</v>
      </c>
      <c r="N98" s="54">
        <v>0.38834187926641289</v>
      </c>
    </row>
    <row r="99" spans="2:14" ht="15" thickBot="1">
      <c r="B99" s="125" t="s">
        <v>530</v>
      </c>
      <c r="C99" s="115">
        <v>168451</v>
      </c>
      <c r="D99" s="134" t="s">
        <v>553</v>
      </c>
      <c r="E99" s="115">
        <v>167094</v>
      </c>
      <c r="F99" s="111">
        <f t="shared" ref="F99:F102" si="13">E99/SUM($E$98:$E$102)</f>
        <v>0.33871320846509367</v>
      </c>
      <c r="G99" s="115">
        <v>86832</v>
      </c>
      <c r="H99" s="111">
        <f t="shared" ref="H99:H102" si="14">G99/SUM($G$98:$G$102)</f>
        <v>0.35870319574341519</v>
      </c>
      <c r="I99" s="115">
        <v>70132</v>
      </c>
      <c r="J99" s="111">
        <f t="shared" ref="J99:J102" si="15">I99/SUM($I$98:$I$102)</f>
        <v>0.35897934635170065</v>
      </c>
      <c r="K99" s="115">
        <v>24895</v>
      </c>
      <c r="L99" s="112">
        <f t="shared" ref="L99:L102" si="16">K99/SUM($K$98:$K$102)</f>
        <v>0.39156626506024095</v>
      </c>
      <c r="N99" s="54">
        <v>0.39156626506024095</v>
      </c>
    </row>
    <row r="100" spans="2:14" ht="15" thickBot="1">
      <c r="B100" s="125" t="s">
        <v>533</v>
      </c>
      <c r="C100" s="115">
        <v>52010</v>
      </c>
      <c r="D100" s="134" t="s">
        <v>553</v>
      </c>
      <c r="E100" s="115">
        <v>51710</v>
      </c>
      <c r="F100" s="111">
        <f t="shared" si="13"/>
        <v>0.10482040055136625</v>
      </c>
      <c r="G100" s="115">
        <v>27650</v>
      </c>
      <c r="H100" s="111">
        <f t="shared" si="14"/>
        <v>0.11422221487821806</v>
      </c>
      <c r="I100" s="115">
        <v>22967</v>
      </c>
      <c r="J100" s="111">
        <f t="shared" si="15"/>
        <v>0.11755944002252194</v>
      </c>
      <c r="K100" s="115">
        <v>9339</v>
      </c>
      <c r="L100" s="112">
        <f t="shared" si="16"/>
        <v>0.1468904337978546</v>
      </c>
      <c r="N100" s="54">
        <v>0.1468904337978546</v>
      </c>
    </row>
    <row r="101" spans="2:14" ht="15" thickBot="1">
      <c r="B101" s="125" t="s">
        <v>528</v>
      </c>
      <c r="C101" s="115">
        <v>15283</v>
      </c>
      <c r="D101" s="134" t="s">
        <v>553</v>
      </c>
      <c r="E101" s="115">
        <v>15205</v>
      </c>
      <c r="F101" s="111">
        <f t="shared" si="13"/>
        <v>3.0821778966999107E-2</v>
      </c>
      <c r="G101" s="115">
        <v>9136</v>
      </c>
      <c r="H101" s="111">
        <f t="shared" si="14"/>
        <v>3.7740837436795661E-2</v>
      </c>
      <c r="I101" s="115">
        <v>8124</v>
      </c>
      <c r="J101" s="111">
        <f t="shared" si="15"/>
        <v>4.1583702300821541E-2</v>
      </c>
      <c r="K101" s="115">
        <v>3309</v>
      </c>
      <c r="L101" s="112">
        <f t="shared" si="16"/>
        <v>5.2046305325741608E-2</v>
      </c>
      <c r="N101" s="54">
        <v>5.2046305325741608E-2</v>
      </c>
    </row>
    <row r="102" spans="2:14" ht="15" thickBot="1">
      <c r="B102" s="127" t="s">
        <v>529</v>
      </c>
      <c r="C102" s="120">
        <v>5423</v>
      </c>
      <c r="D102" s="134" t="s">
        <v>553</v>
      </c>
      <c r="E102" s="120">
        <v>5399</v>
      </c>
      <c r="F102" s="111">
        <f t="shared" si="13"/>
        <v>1.0944214708505635E-2</v>
      </c>
      <c r="G102" s="120">
        <v>3605</v>
      </c>
      <c r="H102" s="111">
        <f t="shared" si="14"/>
        <v>1.4892263458805644E-2</v>
      </c>
      <c r="I102" s="120">
        <v>3297</v>
      </c>
      <c r="J102" s="111">
        <f t="shared" si="15"/>
        <v>1.6876103703324548E-2</v>
      </c>
      <c r="K102" s="120">
        <v>1345</v>
      </c>
      <c r="L102" s="112">
        <f t="shared" si="16"/>
        <v>2.1155116549749914E-2</v>
      </c>
      <c r="N102" s="54">
        <v>2.1155116549749914E-2</v>
      </c>
    </row>
    <row r="103" spans="2:14">
      <c r="B103" s="123" t="s">
        <v>534</v>
      </c>
      <c r="C103" s="110">
        <v>338656</v>
      </c>
      <c r="D103" s="109" t="s">
        <v>553</v>
      </c>
      <c r="E103" s="110">
        <v>335285</v>
      </c>
      <c r="F103" s="111">
        <f>E103/(E103+E104)</f>
        <v>0.67965012567907246</v>
      </c>
      <c r="G103" s="110">
        <v>154606</v>
      </c>
      <c r="H103" s="111">
        <f>G103/(G103+G104)</f>
        <v>0.63867774876896133</v>
      </c>
      <c r="I103" s="110">
        <v>118649</v>
      </c>
      <c r="J103" s="111">
        <f>I103/(I103+I104)</f>
        <v>0.60731963248278864</v>
      </c>
      <c r="K103" s="110">
        <v>37651</v>
      </c>
      <c r="L103" s="112">
        <f>K103/(K103+K104)</f>
        <v>0.59220170499229297</v>
      </c>
    </row>
    <row r="104" spans="2:14" ht="15" thickBot="1">
      <c r="B104" s="127" t="s">
        <v>535</v>
      </c>
      <c r="C104" s="120">
        <v>158847</v>
      </c>
      <c r="D104" s="119" t="s">
        <v>553</v>
      </c>
      <c r="E104" s="120">
        <v>158035</v>
      </c>
      <c r="F104" s="121">
        <f>1-F103</f>
        <v>0.32034987432092754</v>
      </c>
      <c r="G104" s="120">
        <v>87466</v>
      </c>
      <c r="H104" s="121">
        <f>1-H103</f>
        <v>0.36132225123103867</v>
      </c>
      <c r="I104" s="120">
        <v>76716</v>
      </c>
      <c r="J104" s="121">
        <f>1-J103</f>
        <v>0.39268036751721136</v>
      </c>
      <c r="K104" s="120">
        <v>25927</v>
      </c>
      <c r="L104" s="122">
        <f>1-L103</f>
        <v>0.40779829500770703</v>
      </c>
    </row>
    <row r="105" spans="2:14" ht="15" thickBot="1">
      <c r="B105" s="123" t="s">
        <v>543</v>
      </c>
      <c r="C105" s="110">
        <v>97902</v>
      </c>
      <c r="D105" s="134">
        <f>C105/SUM($C$105:$C$111)</f>
        <v>5.2214232914454671E-2</v>
      </c>
      <c r="E105" s="110">
        <v>31743</v>
      </c>
      <c r="F105" s="111">
        <f>E105/SUM($E$105:$E$111)</f>
        <v>6.4341614793524279E-2</v>
      </c>
      <c r="G105" s="110">
        <v>16019</v>
      </c>
      <c r="H105" s="111">
        <f>G105/SUM($G$105:$G$111)</f>
        <v>6.6170699668712765E-2</v>
      </c>
      <c r="I105" s="110">
        <v>12699</v>
      </c>
      <c r="J105" s="111">
        <f>I105/SUM($I$105:$I$111)</f>
        <v>6.4998413299620222E-2</v>
      </c>
      <c r="K105" s="110">
        <v>4214</v>
      </c>
      <c r="L105" s="112">
        <f>K105/SUM($K$105:$K$111)</f>
        <v>6.6273492175827634E-2</v>
      </c>
    </row>
    <row r="106" spans="2:14" ht="15" thickBot="1">
      <c r="B106" s="125" t="s">
        <v>540</v>
      </c>
      <c r="C106" s="115">
        <v>167270</v>
      </c>
      <c r="D106" s="134">
        <f t="shared" ref="D106:D111" si="17">C106/SUM($C$105:$C$111)</f>
        <v>8.9210381193446847E-2</v>
      </c>
      <c r="E106" s="115">
        <v>57921</v>
      </c>
      <c r="F106" s="111">
        <f t="shared" ref="F106:F111" si="18">E106/SUM($E$105:$E$111)</f>
        <v>0.11740322812764138</v>
      </c>
      <c r="G106" s="115">
        <v>29721</v>
      </c>
      <c r="H106" s="111">
        <f t="shared" ref="H106:H111" si="19">G106/SUM($G$105:$G$111)</f>
        <v>0.1227704204291037</v>
      </c>
      <c r="I106" s="115">
        <v>23988</v>
      </c>
      <c r="J106" s="111">
        <f t="shared" ref="J106:J111" si="20">I106/SUM($I$105:$I$111)</f>
        <v>0.12277989906538229</v>
      </c>
      <c r="K106" s="115">
        <v>8044</v>
      </c>
      <c r="L106" s="112">
        <f t="shared" ref="L106:L111" si="21">K106/SUM($K$105:$K$111)</f>
        <v>0.12650782417236769</v>
      </c>
    </row>
    <row r="107" spans="2:14" ht="15" thickBot="1">
      <c r="B107" s="125" t="s">
        <v>544</v>
      </c>
      <c r="C107" s="115">
        <v>444797</v>
      </c>
      <c r="D107" s="134">
        <f t="shared" si="17"/>
        <v>0.23722430754888252</v>
      </c>
      <c r="E107" s="115">
        <v>124032</v>
      </c>
      <c r="F107" s="111">
        <f t="shared" si="18"/>
        <v>0.25140721312007069</v>
      </c>
      <c r="G107" s="115">
        <v>60904</v>
      </c>
      <c r="H107" s="111">
        <f t="shared" si="19"/>
        <v>0.25158001701874538</v>
      </c>
      <c r="I107" s="115">
        <v>49273</v>
      </c>
      <c r="J107" s="111">
        <f t="shared" si="20"/>
        <v>0.25219834778424971</v>
      </c>
      <c r="K107" s="115">
        <v>15752</v>
      </c>
      <c r="L107" s="112">
        <f t="shared" si="21"/>
        <v>0.24773138318785878</v>
      </c>
    </row>
    <row r="108" spans="2:14" ht="15" thickBot="1">
      <c r="B108" s="125" t="s">
        <v>539</v>
      </c>
      <c r="C108" s="115">
        <v>321914</v>
      </c>
      <c r="D108" s="134">
        <f t="shared" si="17"/>
        <v>0.17168691726853141</v>
      </c>
      <c r="E108" s="115">
        <v>67249</v>
      </c>
      <c r="F108" s="111">
        <f t="shared" si="18"/>
        <v>0.1363106591453144</v>
      </c>
      <c r="G108" s="115">
        <v>32195</v>
      </c>
      <c r="H108" s="111">
        <f t="shared" si="19"/>
        <v>0.1329899291987145</v>
      </c>
      <c r="I108" s="115">
        <v>25674</v>
      </c>
      <c r="J108" s="111">
        <f t="shared" si="20"/>
        <v>0.13140950177608074</v>
      </c>
      <c r="K108" s="115">
        <v>7744</v>
      </c>
      <c r="L108" s="112">
        <f t="shared" si="21"/>
        <v>0.12178973028229928</v>
      </c>
    </row>
    <row r="109" spans="2:14" ht="15" thickBot="1">
      <c r="B109" s="125" t="s">
        <v>542</v>
      </c>
      <c r="C109" s="115">
        <v>338814</v>
      </c>
      <c r="D109" s="134">
        <f t="shared" si="17"/>
        <v>0.18070022175929037</v>
      </c>
      <c r="E109" s="115">
        <v>54860</v>
      </c>
      <c r="F109" s="111">
        <f t="shared" si="18"/>
        <v>0.11119872058635738</v>
      </c>
      <c r="G109" s="115">
        <v>24560</v>
      </c>
      <c r="H109" s="111">
        <f t="shared" si="19"/>
        <v>0.10145155027552193</v>
      </c>
      <c r="I109" s="115">
        <v>19202</v>
      </c>
      <c r="J109" s="111">
        <f t="shared" si="20"/>
        <v>9.8283292556839708E-2</v>
      </c>
      <c r="K109" s="115">
        <v>5599</v>
      </c>
      <c r="L109" s="112">
        <f t="shared" si="21"/>
        <v>8.8055358968310141E-2</v>
      </c>
    </row>
    <row r="110" spans="2:14" ht="15" thickBot="1">
      <c r="B110" s="125" t="s">
        <v>541</v>
      </c>
      <c r="C110" s="115">
        <v>21632</v>
      </c>
      <c r="D110" s="134">
        <f t="shared" si="17"/>
        <v>1.1537029748171472E-2</v>
      </c>
      <c r="E110" s="115">
        <v>4036</v>
      </c>
      <c r="F110" s="111">
        <f t="shared" si="18"/>
        <v>8.1807881204254175E-3</v>
      </c>
      <c r="G110" s="115">
        <v>1881</v>
      </c>
      <c r="H110" s="111">
        <f t="shared" si="19"/>
        <v>7.7699660451244603E-3</v>
      </c>
      <c r="I110" s="115">
        <v>1454</v>
      </c>
      <c r="J110" s="111">
        <f t="shared" si="20"/>
        <v>7.4421366200210877E-3</v>
      </c>
      <c r="K110" s="115">
        <v>342</v>
      </c>
      <c r="L110" s="112">
        <f t="shared" si="21"/>
        <v>5.3786270346779901E-3</v>
      </c>
    </row>
    <row r="111" spans="2:14" ht="15" thickBot="1">
      <c r="B111" s="127" t="s">
        <v>538</v>
      </c>
      <c r="C111" s="120">
        <v>482677</v>
      </c>
      <c r="D111" s="134">
        <f t="shared" si="17"/>
        <v>0.25742690956722269</v>
      </c>
      <c r="E111" s="120">
        <v>153510</v>
      </c>
      <c r="F111" s="111">
        <f t="shared" si="18"/>
        <v>0.31115777610666645</v>
      </c>
      <c r="G111" s="120">
        <v>76806</v>
      </c>
      <c r="H111" s="111">
        <f t="shared" si="19"/>
        <v>0.31726741736407721</v>
      </c>
      <c r="I111" s="120">
        <v>63084</v>
      </c>
      <c r="J111" s="111">
        <f t="shared" si="20"/>
        <v>0.32288840889780623</v>
      </c>
      <c r="K111" s="120">
        <v>21890</v>
      </c>
      <c r="L111" s="112">
        <f t="shared" si="21"/>
        <v>0.34426358417865849</v>
      </c>
    </row>
    <row r="112" spans="2:14" ht="15" thickBot="1">
      <c r="B112" s="123" t="s">
        <v>554</v>
      </c>
      <c r="C112" s="110"/>
      <c r="D112" s="109"/>
      <c r="E112" s="110"/>
      <c r="F112" s="111"/>
      <c r="G112" s="110"/>
      <c r="H112" s="111"/>
      <c r="I112" s="110"/>
      <c r="J112" s="111"/>
      <c r="K112" s="110"/>
      <c r="L112" s="112"/>
    </row>
    <row r="113" spans="2:12" ht="15" thickBot="1">
      <c r="B113" s="125" t="s">
        <v>625</v>
      </c>
      <c r="C113" s="115">
        <v>354013</v>
      </c>
      <c r="D113" s="134">
        <f>C113/SUM($C$113:$C$118)</f>
        <v>0.18880632915308004</v>
      </c>
      <c r="E113" s="115">
        <v>16941</v>
      </c>
      <c r="F113" s="116">
        <f>E113/SUM($E$113:$E$118)</f>
        <v>3.4338635170497275E-2</v>
      </c>
      <c r="G113" s="115">
        <v>8338</v>
      </c>
      <c r="H113" s="116">
        <f>G113/SUM($G$113:$G$118)</f>
        <v>3.4442305626925969E-2</v>
      </c>
      <c r="I113" s="115">
        <v>2934</v>
      </c>
      <c r="J113" s="116">
        <f>I113/SUM($I$113:$I$118)</f>
        <v>1.5017351336411191E-2</v>
      </c>
      <c r="K113" s="115">
        <v>310</v>
      </c>
      <c r="L113" s="117">
        <f>K113/SUM($K$113:$K$118)</f>
        <v>4.8753636864040262E-3</v>
      </c>
    </row>
    <row r="114" spans="2:12" ht="15" thickBot="1">
      <c r="B114" s="125" t="s">
        <v>626</v>
      </c>
      <c r="C114" s="115">
        <v>326626</v>
      </c>
      <c r="D114" s="134">
        <f>C114/SUM($C$113:$C$118)</f>
        <v>0.17419997589341046</v>
      </c>
      <c r="E114" s="115">
        <v>136244</v>
      </c>
      <c r="F114" s="116">
        <f t="shared" ref="F114:F118" si="22">E114/SUM($E$113:$E$118)</f>
        <v>0.27616038074312205</v>
      </c>
      <c r="G114" s="115">
        <v>74248</v>
      </c>
      <c r="H114" s="116">
        <f>G114/SUM($G$113:$G$118)</f>
        <v>0.30670092446485958</v>
      </c>
      <c r="I114" s="115">
        <v>66058</v>
      </c>
      <c r="J114" s="116">
        <f>I114/SUM($I$113:$I$118)</f>
        <v>0.33811049576709284</v>
      </c>
      <c r="K114" s="115">
        <v>21487</v>
      </c>
      <c r="L114" s="117">
        <f>K114/SUM($K$113:$K$118)</f>
        <v>0.33792561138633326</v>
      </c>
    </row>
    <row r="115" spans="2:12" ht="15" thickBot="1">
      <c r="B115" s="125" t="s">
        <v>627</v>
      </c>
      <c r="C115" s="115">
        <v>130796</v>
      </c>
      <c r="D115" s="134">
        <f>C115/SUM($C$113:$C$118)</f>
        <v>6.9757643442207654E-2</v>
      </c>
      <c r="E115" s="115">
        <v>94708</v>
      </c>
      <c r="F115" s="116">
        <f t="shared" si="22"/>
        <v>0.19196880111725728</v>
      </c>
      <c r="G115" s="115">
        <v>44232</v>
      </c>
      <c r="H115" s="116">
        <f>G115/SUM($G$113:$G$118)</f>
        <v>0.18271192881868428</v>
      </c>
      <c r="I115" s="115">
        <v>36248</v>
      </c>
      <c r="J115" s="116">
        <f>I115/SUM($I$113:$I$118)</f>
        <v>0.1855313398916949</v>
      </c>
      <c r="K115" s="115">
        <v>12358</v>
      </c>
      <c r="L115" s="117">
        <f>K115/SUM($K$113:$K$118)</f>
        <v>0.19435401431155147</v>
      </c>
    </row>
    <row r="116" spans="2:12">
      <c r="B116" s="125" t="s">
        <v>628</v>
      </c>
      <c r="C116" s="115">
        <v>122134</v>
      </c>
      <c r="D116" s="134">
        <f>C116/SUM($C$113:$C$118)</f>
        <v>6.5137924891973675E-2</v>
      </c>
      <c r="E116" s="115">
        <v>37217</v>
      </c>
      <c r="F116" s="116">
        <f t="shared" si="22"/>
        <v>7.5437163398878279E-2</v>
      </c>
      <c r="G116" s="115">
        <v>16090</v>
      </c>
      <c r="H116" s="116">
        <f>G116/SUM($G$113:$G$118)</f>
        <v>6.6463983873499499E-2</v>
      </c>
      <c r="I116" s="115">
        <v>10766</v>
      </c>
      <c r="J116" s="116">
        <f>I116/SUM($I$113:$I$118)</f>
        <v>5.5104568673416114E-2</v>
      </c>
      <c r="K116" s="115">
        <v>3163</v>
      </c>
      <c r="L116" s="117">
        <f>K116/SUM($K$113:$K$118)</f>
        <v>4.9744436580954628E-2</v>
      </c>
    </row>
    <row r="117" spans="2:12" ht="15" thickBot="1">
      <c r="B117" s="54" t="s">
        <v>624</v>
      </c>
      <c r="C117" s="173">
        <v>34481</v>
      </c>
      <c r="D117" s="169">
        <f>C117/SUM($C$113:$C$118)</f>
        <v>1.8389807819281644E-2</v>
      </c>
      <c r="E117" s="173">
        <v>2740</v>
      </c>
      <c r="F117" s="116">
        <f t="shared" si="22"/>
        <v>5.5538551659974336E-3</v>
      </c>
      <c r="G117" s="173">
        <v>1758</v>
      </c>
      <c r="H117" s="174">
        <f>G117/SUM($G$113:$G$118)</f>
        <v>7.2618821410573098E-3</v>
      </c>
      <c r="I117" s="173">
        <v>953</v>
      </c>
      <c r="J117" s="174">
        <f>I117/SUM($I$113:$I$118)</f>
        <v>4.8778240707566005E-3</v>
      </c>
      <c r="K117" s="173">
        <v>219</v>
      </c>
      <c r="L117" s="174">
        <f>K117/SUM($K$113:$K$118)</f>
        <v>3.4442085397499412E-3</v>
      </c>
    </row>
    <row r="118" spans="2:12" ht="15" thickBot="1">
      <c r="B118" s="127" t="s">
        <v>538</v>
      </c>
      <c r="C118" s="120">
        <v>906956</v>
      </c>
      <c r="D118" s="134">
        <f>C118/SUM($C$113:$C$118)</f>
        <v>0.4837083188000465</v>
      </c>
      <c r="E118" s="120">
        <v>205501</v>
      </c>
      <c r="F118" s="116">
        <f t="shared" si="22"/>
        <v>0.41654116440424771</v>
      </c>
      <c r="G118" s="120">
        <v>97420</v>
      </c>
      <c r="H118" s="116">
        <f>G118/SUM($G$113:$G$118)</f>
        <v>0.40241897507497337</v>
      </c>
      <c r="I118" s="120">
        <v>78415</v>
      </c>
      <c r="J118" s="116">
        <f>I118/SUM($I$113:$I$118)</f>
        <v>0.40135842026062835</v>
      </c>
      <c r="K118" s="120">
        <v>26048</v>
      </c>
      <c r="L118" s="117">
        <f>K118/SUM($K$113:$K$118)</f>
        <v>0.40965636549500667</v>
      </c>
    </row>
    <row r="119" spans="2:12">
      <c r="G119" s="54">
        <f>G118-G117</f>
        <v>95662</v>
      </c>
      <c r="I119" s="54">
        <f>I118-I117</f>
        <v>77462</v>
      </c>
      <c r="K119" s="54">
        <f>K118-K117</f>
        <v>25829</v>
      </c>
    </row>
    <row r="122" spans="2:12" ht="15" thickBot="1">
      <c r="B122" s="114"/>
      <c r="C122" s="114"/>
      <c r="D122" s="175" t="s">
        <v>625</v>
      </c>
      <c r="E122" s="175" t="s">
        <v>626</v>
      </c>
      <c r="F122" s="175" t="s">
        <v>627</v>
      </c>
      <c r="G122" s="175" t="s">
        <v>628</v>
      </c>
      <c r="H122" s="173" t="s">
        <v>624</v>
      </c>
      <c r="I122" s="176" t="s">
        <v>538</v>
      </c>
      <c r="J122" s="127"/>
    </row>
    <row r="123" spans="2:12" ht="15" thickBot="1">
      <c r="B123" s="136" t="s">
        <v>572</v>
      </c>
      <c r="C123" s="114" t="s">
        <v>603</v>
      </c>
      <c r="D123" s="111">
        <v>0.18880632915308004</v>
      </c>
      <c r="E123" s="111">
        <v>0.17419997589341046</v>
      </c>
      <c r="F123" s="111">
        <v>6.9757643442207654E-2</v>
      </c>
      <c r="G123" s="111">
        <v>6.5137924891973675E-2</v>
      </c>
      <c r="H123" s="174">
        <v>1.8389807819281644E-2</v>
      </c>
      <c r="I123" s="111">
        <v>0.4837083188000465</v>
      </c>
      <c r="J123" s="134"/>
    </row>
    <row r="124" spans="2:12" ht="15" thickBot="1">
      <c r="B124" s="136"/>
      <c r="C124" s="114" t="s">
        <v>569</v>
      </c>
      <c r="D124" s="116">
        <v>3.4338635170497275E-2</v>
      </c>
      <c r="E124" s="116">
        <v>0.27616038074312205</v>
      </c>
      <c r="F124" s="116">
        <v>0.19196880111725728</v>
      </c>
      <c r="G124" s="116">
        <v>7.5437163398878279E-2</v>
      </c>
      <c r="H124" s="116">
        <v>5.5538551659974336E-3</v>
      </c>
      <c r="I124" s="116">
        <v>0.41654116440424771</v>
      </c>
      <c r="J124" s="111"/>
    </row>
    <row r="125" spans="2:12" ht="15" thickBot="1">
      <c r="B125" s="136"/>
      <c r="C125" s="114" t="s">
        <v>235</v>
      </c>
      <c r="D125" s="116">
        <v>3.4442305626925969E-2</v>
      </c>
      <c r="E125" s="116">
        <v>0.30670092446485958</v>
      </c>
      <c r="F125" s="116">
        <v>0.18271192881868428</v>
      </c>
      <c r="G125" s="116">
        <v>6.6463983873499499E-2</v>
      </c>
      <c r="H125" s="174">
        <v>7.2618821410573098E-3</v>
      </c>
      <c r="I125" s="116">
        <v>0.40241897507497337</v>
      </c>
      <c r="J125" s="111"/>
    </row>
    <row r="126" spans="2:12" ht="15" thickBot="1">
      <c r="C126" s="114" t="s">
        <v>518</v>
      </c>
      <c r="D126" s="116">
        <v>1.5017351336411191E-2</v>
      </c>
      <c r="E126" s="116">
        <v>0.33811049576709284</v>
      </c>
      <c r="F126" s="116">
        <v>0.1855313398916949</v>
      </c>
      <c r="G126" s="116">
        <v>5.5104568673416114E-2</v>
      </c>
      <c r="H126" s="174">
        <v>4.8778240707566005E-3</v>
      </c>
      <c r="I126" s="116">
        <v>0.40135842026062835</v>
      </c>
      <c r="J126" s="111"/>
    </row>
    <row r="127" spans="2:12" ht="15" thickBot="1">
      <c r="B127" s="136" t="s">
        <v>573</v>
      </c>
      <c r="C127" s="114" t="s">
        <v>520</v>
      </c>
      <c r="D127" s="117">
        <v>4.8753636864040262E-3</v>
      </c>
      <c r="E127" s="117">
        <v>0.33792561138633326</v>
      </c>
      <c r="F127" s="117">
        <v>0.19435401431155147</v>
      </c>
      <c r="G127" s="117">
        <v>4.9744436580954628E-2</v>
      </c>
      <c r="H127" s="174">
        <v>3.4442085397499412E-3</v>
      </c>
      <c r="I127" s="117">
        <v>0.40965636549500667</v>
      </c>
      <c r="J127" s="112"/>
    </row>
    <row r="128" spans="2:12" ht="15" thickBot="1">
      <c r="B128" s="114"/>
      <c r="C128" s="114"/>
      <c r="D128" s="134"/>
      <c r="E128" s="111"/>
      <c r="F128" s="111"/>
      <c r="G128" s="111"/>
      <c r="H128" s="112"/>
    </row>
    <row r="129" spans="1:12">
      <c r="B129" s="114"/>
      <c r="C129" s="114"/>
      <c r="D129" s="134"/>
      <c r="E129" s="111"/>
      <c r="F129" s="111"/>
      <c r="G129" s="111"/>
      <c r="H129" s="112"/>
    </row>
    <row r="131" spans="1:12" ht="15" thickBot="1"/>
    <row r="132" spans="1:12" ht="15" thickBot="1">
      <c r="G132" s="106" t="s">
        <v>604</v>
      </c>
      <c r="H132" s="54" t="s">
        <v>603</v>
      </c>
      <c r="I132" s="106" t="s">
        <v>569</v>
      </c>
      <c r="J132" s="106" t="s">
        <v>235</v>
      </c>
      <c r="K132" s="106" t="s">
        <v>518</v>
      </c>
      <c r="L132" s="107" t="s">
        <v>520</v>
      </c>
    </row>
    <row r="133" spans="1:12" ht="15" thickBot="1">
      <c r="G133" s="125" t="s">
        <v>625</v>
      </c>
      <c r="H133" s="134">
        <v>0.18880632915308004</v>
      </c>
      <c r="I133" s="116">
        <v>3.4338635170497275E-2</v>
      </c>
      <c r="J133" s="116">
        <v>3.4442305626925969E-2</v>
      </c>
      <c r="K133" s="116">
        <v>1.5017351336411191E-2</v>
      </c>
      <c r="L133" s="117">
        <v>4.8753636864040262E-3</v>
      </c>
    </row>
    <row r="134" spans="1:12" ht="15" thickBot="1">
      <c r="G134" s="125" t="s">
        <v>626</v>
      </c>
      <c r="H134" s="134">
        <v>0.17419997589341046</v>
      </c>
      <c r="I134" s="116">
        <v>0.27616038074312205</v>
      </c>
      <c r="J134" s="116">
        <v>0.30670092446485958</v>
      </c>
      <c r="K134" s="116">
        <v>0.33811049576709284</v>
      </c>
      <c r="L134" s="117">
        <v>0.33792561138633326</v>
      </c>
    </row>
    <row r="135" spans="1:12" ht="15" thickBot="1">
      <c r="G135" s="125" t="s">
        <v>627</v>
      </c>
      <c r="H135" s="134">
        <v>6.9757643442207654E-2</v>
      </c>
      <c r="I135" s="116">
        <v>0.19196880111725728</v>
      </c>
      <c r="J135" s="116">
        <v>0.18271192881868428</v>
      </c>
      <c r="K135" s="116">
        <v>0.1855313398916949</v>
      </c>
      <c r="L135" s="117">
        <v>0.19435401431155147</v>
      </c>
    </row>
    <row r="136" spans="1:12">
      <c r="G136" s="125" t="s">
        <v>628</v>
      </c>
      <c r="H136" s="134">
        <v>6.5137924891973675E-2</v>
      </c>
      <c r="I136" s="116">
        <v>7.5437163398878279E-2</v>
      </c>
      <c r="J136" s="116">
        <v>6.6463983873499499E-2</v>
      </c>
      <c r="K136" s="116">
        <v>5.5104568673416114E-2</v>
      </c>
      <c r="L136" s="117">
        <v>4.9744436580954628E-2</v>
      </c>
    </row>
    <row r="137" spans="1:12" ht="15" thickBot="1">
      <c r="G137" s="54" t="s">
        <v>624</v>
      </c>
      <c r="H137" s="169">
        <v>1.8389807819281644E-2</v>
      </c>
      <c r="I137" s="116">
        <v>5.5538551659974336E-3</v>
      </c>
      <c r="J137" s="174">
        <v>7.2618821410573098E-3</v>
      </c>
      <c r="K137" s="174">
        <v>4.8778240707566005E-3</v>
      </c>
      <c r="L137" s="174">
        <v>3.4442085397499412E-3</v>
      </c>
    </row>
    <row r="138" spans="1:12" ht="15" thickBot="1">
      <c r="A138" s="123" t="s">
        <v>532</v>
      </c>
      <c r="B138" s="111">
        <v>0.51470039730803541</v>
      </c>
      <c r="C138" s="111">
        <v>0.47444148848276546</v>
      </c>
      <c r="D138" s="111">
        <v>0.46500140762163128</v>
      </c>
      <c r="E138" s="112">
        <v>0.38834187926641289</v>
      </c>
      <c r="G138" s="127" t="s">
        <v>538</v>
      </c>
      <c r="H138" s="134">
        <v>0.4837083188000465</v>
      </c>
      <c r="I138" s="116">
        <v>0.41654116440424771</v>
      </c>
      <c r="J138" s="116">
        <v>0.40241897507497337</v>
      </c>
      <c r="K138" s="116">
        <v>0.40135842026062835</v>
      </c>
      <c r="L138" s="117">
        <v>0.40965636549500667</v>
      </c>
    </row>
    <row r="139" spans="1:12" ht="15" thickBot="1">
      <c r="A139" s="125" t="s">
        <v>530</v>
      </c>
      <c r="B139" s="111">
        <v>0.33871320846509367</v>
      </c>
      <c r="C139" s="111">
        <v>0.35870319574341519</v>
      </c>
      <c r="D139" s="111">
        <v>0.35897934635170065</v>
      </c>
      <c r="E139" s="112">
        <v>0.39156626506024095</v>
      </c>
      <c r="G139" s="127"/>
      <c r="H139" s="134"/>
      <c r="I139" s="111"/>
      <c r="J139" s="111"/>
      <c r="K139" s="111"/>
      <c r="L139" s="112"/>
    </row>
    <row r="140" spans="1:12" ht="15" thickBot="1">
      <c r="A140" s="125" t="s">
        <v>533</v>
      </c>
      <c r="B140" s="111">
        <v>0.10482040055136625</v>
      </c>
      <c r="C140" s="111">
        <v>0.11422221487821806</v>
      </c>
      <c r="D140" s="111">
        <v>0.11755944002252194</v>
      </c>
      <c r="E140" s="112">
        <v>0.1468904337978546</v>
      </c>
    </row>
    <row r="141" spans="1:12" ht="15" thickBot="1">
      <c r="A141" s="125" t="s">
        <v>528</v>
      </c>
      <c r="B141" s="111">
        <v>3.0821778966999107E-2</v>
      </c>
      <c r="C141" s="111">
        <v>3.7740837436795661E-2</v>
      </c>
      <c r="D141" s="111">
        <v>4.1583702300821541E-2</v>
      </c>
      <c r="E141" s="112">
        <v>5.2046305325741608E-2</v>
      </c>
    </row>
    <row r="142" spans="1:12" ht="15" thickBot="1">
      <c r="A142" s="127" t="s">
        <v>529</v>
      </c>
      <c r="B142" s="111">
        <v>1.0944214708505635E-2</v>
      </c>
      <c r="C142" s="111">
        <v>1.4892263458805644E-2</v>
      </c>
      <c r="D142" s="111">
        <v>1.6876103703324548E-2</v>
      </c>
      <c r="E142" s="112">
        <v>2.1155116549749914E-2</v>
      </c>
    </row>
  </sheetData>
  <sortState ref="B40:K45">
    <sortCondition ref="B40:B45"/>
  </sortState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zoomScaleNormal="100" workbookViewId="0">
      <selection activeCell="H20" sqref="H20"/>
    </sheetView>
  </sheetViews>
  <sheetFormatPr defaultRowHeight="14.25"/>
  <cols>
    <col min="2" max="2" width="13" customWidth="1"/>
  </cols>
  <sheetData>
    <row r="1" spans="1:7" ht="15" thickBot="1">
      <c r="A1" s="119"/>
      <c r="B1" s="119" t="s">
        <v>575</v>
      </c>
      <c r="C1" s="114" t="s">
        <v>571</v>
      </c>
      <c r="D1" s="114" t="s">
        <v>569</v>
      </c>
      <c r="E1" s="114" t="s">
        <v>570</v>
      </c>
      <c r="F1" s="114" t="s">
        <v>518</v>
      </c>
      <c r="G1" s="114" t="s">
        <v>520</v>
      </c>
    </row>
    <row r="2" spans="1:7">
      <c r="A2" s="136" t="s">
        <v>572</v>
      </c>
      <c r="B2" s="114" t="s">
        <v>543</v>
      </c>
      <c r="C2" s="135">
        <v>5.2214232914454671E-2</v>
      </c>
      <c r="D2" s="116">
        <v>6.4341614793524279E-2</v>
      </c>
      <c r="E2" s="116">
        <v>6.6170699668712765E-2</v>
      </c>
      <c r="F2" s="116">
        <v>6.4998413299620222E-2</v>
      </c>
      <c r="G2" s="116">
        <v>6.6273492175827634E-2</v>
      </c>
    </row>
    <row r="3" spans="1:7">
      <c r="A3" s="136"/>
      <c r="B3" s="114" t="s">
        <v>540</v>
      </c>
      <c r="C3" s="135">
        <v>8.9210381193446847E-2</v>
      </c>
      <c r="D3" s="116">
        <v>0.11740322812764138</v>
      </c>
      <c r="E3" s="116">
        <v>0.1227704204291037</v>
      </c>
      <c r="F3" s="116">
        <v>0.12277989906538229</v>
      </c>
      <c r="G3" s="116">
        <v>0.12650782417236769</v>
      </c>
    </row>
    <row r="4" spans="1:7">
      <c r="A4" s="136"/>
      <c r="B4" s="114" t="s">
        <v>544</v>
      </c>
      <c r="C4" s="135">
        <v>0.23722430754888252</v>
      </c>
      <c r="D4" s="116">
        <v>0.25140721312007069</v>
      </c>
      <c r="E4" s="116">
        <v>0.25158001701874538</v>
      </c>
      <c r="F4" s="116">
        <v>0.25219834778424971</v>
      </c>
      <c r="G4" s="116">
        <v>0.24773138318785878</v>
      </c>
    </row>
    <row r="5" spans="1:7">
      <c r="A5" s="136"/>
      <c r="B5" s="114" t="s">
        <v>539</v>
      </c>
      <c r="C5" s="135">
        <v>0.17168691726853141</v>
      </c>
      <c r="D5" s="116">
        <v>0.1363106591453144</v>
      </c>
      <c r="E5" s="116">
        <v>0.1329899291987145</v>
      </c>
      <c r="F5" s="116">
        <v>0.13140950177608074</v>
      </c>
      <c r="G5" s="116">
        <v>0.12178973028229928</v>
      </c>
    </row>
    <row r="6" spans="1:7">
      <c r="A6" s="114"/>
      <c r="B6" s="114" t="s">
        <v>542</v>
      </c>
      <c r="C6" s="135">
        <v>0.18070022175929037</v>
      </c>
      <c r="D6" s="116">
        <v>0.11119872058635738</v>
      </c>
      <c r="E6" s="116">
        <v>0.10145155027552193</v>
      </c>
      <c r="F6" s="116">
        <v>9.8283292556839708E-2</v>
      </c>
      <c r="G6" s="116">
        <v>8.8055358968310141E-2</v>
      </c>
    </row>
    <row r="7" spans="1:7">
      <c r="A7" s="114"/>
      <c r="B7" s="114" t="s">
        <v>541</v>
      </c>
      <c r="C7" s="135">
        <v>1.1537029748171472E-2</v>
      </c>
      <c r="D7" s="116">
        <v>8.1807881204254175E-3</v>
      </c>
      <c r="E7" s="116">
        <v>7.7699660451244603E-3</v>
      </c>
      <c r="F7" s="116">
        <v>7.4421366200210877E-3</v>
      </c>
      <c r="G7" s="116">
        <v>5.3786270346779901E-3</v>
      </c>
    </row>
    <row r="8" spans="1:7">
      <c r="A8" s="136" t="s">
        <v>573</v>
      </c>
      <c r="B8" s="114" t="s">
        <v>538</v>
      </c>
      <c r="C8" s="135">
        <v>0.25742690956722269</v>
      </c>
      <c r="D8" s="116">
        <v>0.31115777610666645</v>
      </c>
      <c r="E8" s="116">
        <v>0.31726741736407721</v>
      </c>
      <c r="F8" s="116">
        <v>0.32288840889780623</v>
      </c>
      <c r="G8" s="116">
        <v>0.34426358417865849</v>
      </c>
    </row>
    <row r="9" spans="1:7">
      <c r="A9" s="69"/>
      <c r="B9" s="69"/>
      <c r="C9" s="69"/>
      <c r="D9" s="69"/>
      <c r="E9" s="69"/>
      <c r="F9" s="69"/>
      <c r="G9" s="69"/>
    </row>
    <row r="12" spans="1:7" ht="15" thickBot="1">
      <c r="A12" s="119"/>
      <c r="B12" s="119" t="s">
        <v>574</v>
      </c>
      <c r="C12" s="119" t="s">
        <v>571</v>
      </c>
      <c r="D12" s="119" t="s">
        <v>569</v>
      </c>
      <c r="E12" s="119" t="s">
        <v>570</v>
      </c>
      <c r="F12" s="119" t="s">
        <v>518</v>
      </c>
      <c r="G12" s="119" t="s">
        <v>520</v>
      </c>
    </row>
    <row r="13" spans="1:7">
      <c r="A13" s="136" t="s">
        <v>572</v>
      </c>
      <c r="B13" s="114" t="s">
        <v>556</v>
      </c>
      <c r="C13" s="135">
        <v>0.18880632915308004</v>
      </c>
      <c r="D13" s="116">
        <v>3.4338635170497275E-2</v>
      </c>
      <c r="E13" s="116">
        <v>3.4442305626925969E-2</v>
      </c>
      <c r="F13" s="116">
        <v>1.5017351336411191E-2</v>
      </c>
      <c r="G13" s="116">
        <v>4.8753636864040262E-3</v>
      </c>
    </row>
    <row r="14" spans="1:7">
      <c r="A14" s="136"/>
      <c r="B14" s="114" t="s">
        <v>558</v>
      </c>
      <c r="C14" s="135">
        <v>0.17419997589341046</v>
      </c>
      <c r="D14" s="116">
        <v>0.27616038074312205</v>
      </c>
      <c r="E14" s="116">
        <v>0.30670092446485958</v>
      </c>
      <c r="F14" s="116">
        <v>0.33811049576709284</v>
      </c>
      <c r="G14" s="116">
        <v>0.33792561138633326</v>
      </c>
    </row>
    <row r="15" spans="1:7">
      <c r="A15" s="136"/>
      <c r="B15" s="114" t="s">
        <v>560</v>
      </c>
      <c r="C15" s="135">
        <v>6.9757643442207654E-2</v>
      </c>
      <c r="D15" s="116">
        <v>0.19196880111725728</v>
      </c>
      <c r="E15" s="116">
        <v>0.18271192881868428</v>
      </c>
      <c r="F15" s="116">
        <v>0.1855313398916949</v>
      </c>
      <c r="G15" s="116">
        <v>0.19435401431155147</v>
      </c>
    </row>
    <row r="16" spans="1:7">
      <c r="A16" s="136"/>
      <c r="B16" s="114" t="s">
        <v>562</v>
      </c>
      <c r="C16" s="135">
        <v>6.5137924891973675E-2</v>
      </c>
      <c r="D16" s="116">
        <v>7.5437163398878279E-2</v>
      </c>
      <c r="E16" s="116">
        <v>6.6463983873499499E-2</v>
      </c>
      <c r="F16" s="116">
        <v>5.5104568673416114E-2</v>
      </c>
      <c r="G16" s="116">
        <v>4.9744436580954628E-2</v>
      </c>
    </row>
    <row r="17" spans="1:7">
      <c r="A17" s="136" t="s">
        <v>573</v>
      </c>
      <c r="B17" s="114" t="s">
        <v>538</v>
      </c>
      <c r="C17" s="135">
        <v>0.50209812661932818</v>
      </c>
      <c r="D17" s="116">
        <v>0.42209501957024514</v>
      </c>
      <c r="E17" s="116">
        <v>0.40968085721603065</v>
      </c>
      <c r="F17" s="116">
        <v>0.40623624433138494</v>
      </c>
      <c r="G17" s="116">
        <v>0.41310057403475664</v>
      </c>
    </row>
    <row r="18" spans="1:7">
      <c r="A18" s="114"/>
      <c r="B18" s="114"/>
      <c r="C18" s="135"/>
      <c r="D18" s="116"/>
      <c r="E18" s="116"/>
      <c r="F18" s="116"/>
      <c r="G18" s="116"/>
    </row>
    <row r="19" spans="1:7">
      <c r="B19" s="114"/>
      <c r="C19" s="135"/>
      <c r="D19" s="116"/>
      <c r="E19" s="116"/>
      <c r="F19" s="116"/>
      <c r="G19" s="116"/>
    </row>
    <row r="20" spans="1:7" ht="15" thickBot="1">
      <c r="A20" s="119"/>
      <c r="B20" s="119" t="s">
        <v>576</v>
      </c>
      <c r="C20" s="119" t="s">
        <v>569</v>
      </c>
      <c r="D20" s="119" t="s">
        <v>570</v>
      </c>
      <c r="E20" s="119" t="s">
        <v>518</v>
      </c>
      <c r="F20" s="119" t="s">
        <v>520</v>
      </c>
      <c r="G20" s="114"/>
    </row>
    <row r="21" spans="1:7">
      <c r="A21" s="136" t="s">
        <v>572</v>
      </c>
      <c r="B21" s="114" t="s">
        <v>534</v>
      </c>
      <c r="C21" s="116">
        <v>0.67965012567907246</v>
      </c>
      <c r="D21" s="116">
        <v>0.63867774876896133</v>
      </c>
      <c r="E21" s="116">
        <v>0.60731963248278864</v>
      </c>
      <c r="F21" s="116">
        <v>0.59220170499229297</v>
      </c>
      <c r="G21" s="116"/>
    </row>
    <row r="22" spans="1:7">
      <c r="A22" s="136" t="s">
        <v>573</v>
      </c>
      <c r="B22" s="114" t="s">
        <v>535</v>
      </c>
      <c r="C22" s="116">
        <v>0.32034987432092754</v>
      </c>
      <c r="D22" s="116">
        <v>0.36132225123103867</v>
      </c>
      <c r="E22" s="116">
        <v>0.39268036751721136</v>
      </c>
      <c r="F22" s="116">
        <v>0.40779829500770703</v>
      </c>
      <c r="G22" s="116"/>
    </row>
    <row r="23" spans="1:7">
      <c r="A23" s="136"/>
      <c r="B23" s="114"/>
      <c r="C23" s="135"/>
      <c r="D23" s="116"/>
      <c r="E23" s="116"/>
      <c r="F23" s="116"/>
      <c r="G23" s="116"/>
    </row>
    <row r="24" spans="1:7">
      <c r="A24" s="136"/>
      <c r="B24" s="114"/>
      <c r="C24" s="135"/>
      <c r="D24" s="116"/>
      <c r="E24" s="116"/>
      <c r="F24" s="116"/>
      <c r="G24" s="116"/>
    </row>
    <row r="25" spans="1:7">
      <c r="A25" s="114"/>
      <c r="B25" s="114"/>
      <c r="C25" s="135"/>
      <c r="D25" s="116"/>
      <c r="E25" s="116"/>
      <c r="F25" s="116"/>
      <c r="G25" s="116"/>
    </row>
    <row r="26" spans="1:7">
      <c r="A26" s="114"/>
      <c r="B26" s="114"/>
      <c r="C26" s="135"/>
      <c r="D26" s="116"/>
      <c r="E26" s="116"/>
      <c r="F26" s="116"/>
      <c r="G26" s="116"/>
    </row>
    <row r="27" spans="1:7" ht="15" thickBot="1">
      <c r="A27" s="119"/>
      <c r="B27" s="119" t="s">
        <v>577</v>
      </c>
      <c r="C27" s="114" t="s">
        <v>569</v>
      </c>
      <c r="D27" s="114" t="s">
        <v>570</v>
      </c>
      <c r="E27" s="114" t="s">
        <v>518</v>
      </c>
      <c r="F27" s="114" t="s">
        <v>520</v>
      </c>
      <c r="G27" s="116"/>
    </row>
    <row r="28" spans="1:7">
      <c r="A28" s="136" t="s">
        <v>572</v>
      </c>
      <c r="B28" s="114" t="s">
        <v>532</v>
      </c>
      <c r="C28" s="116">
        <v>0.51470039730803541</v>
      </c>
      <c r="D28" s="116">
        <v>0.47444148848276546</v>
      </c>
      <c r="E28" s="116">
        <v>0.46500140762163128</v>
      </c>
      <c r="F28" s="116">
        <v>0.38834187926641289</v>
      </c>
      <c r="G28" s="69"/>
    </row>
    <row r="29" spans="1:7">
      <c r="A29" s="136"/>
      <c r="B29" s="114" t="s">
        <v>530</v>
      </c>
      <c r="C29" s="116">
        <v>0.33871320846509367</v>
      </c>
      <c r="D29" s="116">
        <v>0.35870319574341519</v>
      </c>
      <c r="E29" s="116">
        <v>0.35897934635170065</v>
      </c>
      <c r="F29" s="116">
        <v>0.39156626506024095</v>
      </c>
      <c r="G29" s="69"/>
    </row>
    <row r="30" spans="1:7">
      <c r="A30" s="136"/>
      <c r="B30" s="114" t="s">
        <v>533</v>
      </c>
      <c r="C30" s="116">
        <v>0.10482040055136625</v>
      </c>
      <c r="D30" s="116">
        <v>0.11422221487821806</v>
      </c>
      <c r="E30" s="116">
        <v>0.11755944002252194</v>
      </c>
      <c r="F30" s="116">
        <v>0.1468904337978546</v>
      </c>
    </row>
    <row r="31" spans="1:7">
      <c r="A31" s="69"/>
      <c r="B31" s="114" t="s">
        <v>528</v>
      </c>
      <c r="C31" s="116">
        <v>3.0821778966999107E-2</v>
      </c>
      <c r="D31" s="116">
        <v>3.7740837436795661E-2</v>
      </c>
      <c r="E31" s="116">
        <v>4.1583702300821541E-2</v>
      </c>
      <c r="F31" s="116">
        <v>5.2046305325741608E-2</v>
      </c>
    </row>
    <row r="32" spans="1:7">
      <c r="A32" s="136" t="s">
        <v>573</v>
      </c>
      <c r="B32" s="114" t="s">
        <v>529</v>
      </c>
      <c r="C32" s="116">
        <v>1.0944214708505635E-2</v>
      </c>
      <c r="D32" s="116">
        <v>1.4892263458805644E-2</v>
      </c>
      <c r="E32" s="116">
        <v>1.6876103703324548E-2</v>
      </c>
      <c r="F32" s="116">
        <v>2.1155116549749914E-2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97"/>
  <sheetViews>
    <sheetView topLeftCell="A16" workbookViewId="0">
      <selection activeCell="D13" sqref="A1:D1497"/>
    </sheetView>
  </sheetViews>
  <sheetFormatPr defaultRowHeight="14.25"/>
  <cols>
    <col min="1" max="1" width="7.25" bestFit="1" customWidth="1"/>
    <col min="2" max="2" width="13.5" bestFit="1" customWidth="1"/>
    <col min="3" max="3" width="12.875" bestFit="1" customWidth="1"/>
    <col min="4" max="4" width="6.5" bestFit="1" customWidth="1"/>
  </cols>
  <sheetData>
    <row r="1" spans="1:4">
      <c r="A1" t="s">
        <v>579</v>
      </c>
      <c r="B1" t="s">
        <v>582</v>
      </c>
      <c r="C1" t="s">
        <v>583</v>
      </c>
      <c r="D1" t="s">
        <v>578</v>
      </c>
    </row>
    <row r="2" spans="1:4" hidden="1">
      <c r="A2">
        <v>0</v>
      </c>
      <c r="B2" t="s">
        <v>580</v>
      </c>
      <c r="C2" t="s">
        <v>581</v>
      </c>
      <c r="D2">
        <v>3</v>
      </c>
    </row>
    <row r="3" spans="1:4" hidden="1">
      <c r="A3">
        <v>0</v>
      </c>
      <c r="B3" t="s">
        <v>543</v>
      </c>
      <c r="C3" t="s">
        <v>532</v>
      </c>
      <c r="D3">
        <v>2226</v>
      </c>
    </row>
    <row r="4" spans="1:4" hidden="1">
      <c r="A4">
        <v>0</v>
      </c>
      <c r="B4" t="s">
        <v>544</v>
      </c>
      <c r="C4" t="s">
        <v>532</v>
      </c>
      <c r="D4">
        <v>8752</v>
      </c>
    </row>
    <row r="5" spans="1:4" hidden="1">
      <c r="A5">
        <v>1</v>
      </c>
      <c r="B5" t="s">
        <v>541</v>
      </c>
      <c r="C5" t="s">
        <v>528</v>
      </c>
      <c r="D5">
        <v>11</v>
      </c>
    </row>
    <row r="6" spans="1:4" hidden="1">
      <c r="A6">
        <v>2</v>
      </c>
      <c r="B6" t="s">
        <v>580</v>
      </c>
      <c r="C6" t="s">
        <v>532</v>
      </c>
      <c r="D6">
        <v>1492</v>
      </c>
    </row>
    <row r="7" spans="1:4" hidden="1">
      <c r="A7">
        <v>2</v>
      </c>
      <c r="B7" t="s">
        <v>539</v>
      </c>
      <c r="C7" t="s">
        <v>528</v>
      </c>
      <c r="D7">
        <v>76</v>
      </c>
    </row>
    <row r="8" spans="1:4" hidden="1">
      <c r="A8">
        <v>2</v>
      </c>
      <c r="B8" t="s">
        <v>540</v>
      </c>
      <c r="C8" t="s">
        <v>528</v>
      </c>
      <c r="D8">
        <v>48</v>
      </c>
    </row>
    <row r="9" spans="1:4" hidden="1">
      <c r="A9">
        <v>2</v>
      </c>
      <c r="B9" t="s">
        <v>541</v>
      </c>
      <c r="C9" t="s">
        <v>533</v>
      </c>
      <c r="D9">
        <v>10</v>
      </c>
    </row>
    <row r="10" spans="1:4" hidden="1">
      <c r="A10">
        <v>2</v>
      </c>
      <c r="B10" t="s">
        <v>542</v>
      </c>
      <c r="C10" t="s">
        <v>528</v>
      </c>
      <c r="D10">
        <v>63</v>
      </c>
    </row>
    <row r="11" spans="1:4" hidden="1">
      <c r="A11">
        <v>3</v>
      </c>
      <c r="B11" t="s">
        <v>543</v>
      </c>
      <c r="C11" t="s">
        <v>528</v>
      </c>
      <c r="D11">
        <v>17</v>
      </c>
    </row>
    <row r="12" spans="1:4" hidden="1">
      <c r="A12">
        <v>3</v>
      </c>
      <c r="B12" t="s">
        <v>539</v>
      </c>
      <c r="C12" t="s">
        <v>533</v>
      </c>
      <c r="D12">
        <v>120</v>
      </c>
    </row>
    <row r="13" spans="1:4">
      <c r="A13">
        <v>3</v>
      </c>
      <c r="B13" t="s">
        <v>539</v>
      </c>
      <c r="C13" t="s">
        <v>529</v>
      </c>
      <c r="D13">
        <v>15</v>
      </c>
    </row>
    <row r="14" spans="1:4" hidden="1">
      <c r="A14">
        <v>3</v>
      </c>
      <c r="B14" t="s">
        <v>544</v>
      </c>
      <c r="C14" t="s">
        <v>528</v>
      </c>
      <c r="D14">
        <v>67</v>
      </c>
    </row>
    <row r="15" spans="1:4" hidden="1">
      <c r="A15">
        <v>3</v>
      </c>
      <c r="B15" t="s">
        <v>540</v>
      </c>
      <c r="C15" t="s">
        <v>533</v>
      </c>
      <c r="D15">
        <v>112</v>
      </c>
    </row>
    <row r="16" spans="1:4">
      <c r="A16">
        <v>3</v>
      </c>
      <c r="B16" t="s">
        <v>540</v>
      </c>
      <c r="C16" t="s">
        <v>529</v>
      </c>
      <c r="D16">
        <v>12</v>
      </c>
    </row>
    <row r="17" spans="1:4" hidden="1">
      <c r="A17">
        <v>3</v>
      </c>
      <c r="B17" t="s">
        <v>541</v>
      </c>
      <c r="C17" t="s">
        <v>530</v>
      </c>
      <c r="D17">
        <v>19</v>
      </c>
    </row>
    <row r="18" spans="1:4" hidden="1">
      <c r="A18">
        <v>3</v>
      </c>
      <c r="B18" t="s">
        <v>542</v>
      </c>
      <c r="C18" t="s">
        <v>533</v>
      </c>
      <c r="D18">
        <v>110</v>
      </c>
    </row>
    <row r="19" spans="1:4">
      <c r="A19">
        <v>3</v>
      </c>
      <c r="B19" t="s">
        <v>542</v>
      </c>
      <c r="C19" t="s">
        <v>529</v>
      </c>
      <c r="D19">
        <v>13</v>
      </c>
    </row>
    <row r="20" spans="1:4" hidden="1">
      <c r="A20">
        <v>4</v>
      </c>
      <c r="B20" t="s">
        <v>543</v>
      </c>
      <c r="C20" t="s">
        <v>533</v>
      </c>
      <c r="D20">
        <v>54</v>
      </c>
    </row>
    <row r="21" spans="1:4">
      <c r="A21">
        <v>4</v>
      </c>
      <c r="B21" t="s">
        <v>543</v>
      </c>
      <c r="C21" t="s">
        <v>529</v>
      </c>
      <c r="D21">
        <v>3</v>
      </c>
    </row>
    <row r="22" spans="1:4" hidden="1">
      <c r="A22">
        <v>4</v>
      </c>
      <c r="B22" t="s">
        <v>539</v>
      </c>
      <c r="C22" t="s">
        <v>530</v>
      </c>
      <c r="D22">
        <v>233</v>
      </c>
    </row>
    <row r="23" spans="1:4" hidden="1">
      <c r="A23">
        <v>4</v>
      </c>
      <c r="B23" t="s">
        <v>544</v>
      </c>
      <c r="C23" t="s">
        <v>533</v>
      </c>
      <c r="D23">
        <v>200</v>
      </c>
    </row>
    <row r="24" spans="1:4">
      <c r="A24">
        <v>4</v>
      </c>
      <c r="B24" t="s">
        <v>544</v>
      </c>
      <c r="C24" t="s">
        <v>529</v>
      </c>
      <c r="D24">
        <v>29</v>
      </c>
    </row>
    <row r="25" spans="1:4" hidden="1">
      <c r="A25">
        <v>4</v>
      </c>
      <c r="B25" t="s">
        <v>540</v>
      </c>
      <c r="C25" t="s">
        <v>530</v>
      </c>
      <c r="D25">
        <v>292</v>
      </c>
    </row>
    <row r="26" spans="1:4" hidden="1">
      <c r="A26">
        <v>4</v>
      </c>
      <c r="B26" t="s">
        <v>542</v>
      </c>
      <c r="C26" t="s">
        <v>530</v>
      </c>
      <c r="D26">
        <v>184</v>
      </c>
    </row>
    <row r="27" spans="1:4" hidden="1">
      <c r="A27">
        <v>5</v>
      </c>
      <c r="B27" t="s">
        <v>580</v>
      </c>
      <c r="C27" t="s">
        <v>528</v>
      </c>
      <c r="D27">
        <v>57</v>
      </c>
    </row>
    <row r="28" spans="1:4" hidden="1">
      <c r="A28">
        <v>5</v>
      </c>
      <c r="B28" t="s">
        <v>543</v>
      </c>
      <c r="C28" t="s">
        <v>530</v>
      </c>
      <c r="D28">
        <v>141</v>
      </c>
    </row>
    <row r="29" spans="1:4" hidden="1">
      <c r="A29">
        <v>5</v>
      </c>
      <c r="B29" t="s">
        <v>544</v>
      </c>
      <c r="C29" t="s">
        <v>530</v>
      </c>
      <c r="D29">
        <v>531</v>
      </c>
    </row>
    <row r="30" spans="1:4" hidden="1">
      <c r="A30">
        <v>6</v>
      </c>
      <c r="B30" t="s">
        <v>580</v>
      </c>
      <c r="C30" t="s">
        <v>533</v>
      </c>
      <c r="D30">
        <v>196</v>
      </c>
    </row>
    <row r="31" spans="1:4">
      <c r="A31">
        <v>6</v>
      </c>
      <c r="B31" t="s">
        <v>580</v>
      </c>
      <c r="C31" t="s">
        <v>529</v>
      </c>
      <c r="D31">
        <v>28</v>
      </c>
    </row>
    <row r="32" spans="1:4" hidden="1">
      <c r="A32">
        <v>6</v>
      </c>
      <c r="B32" t="s">
        <v>544</v>
      </c>
      <c r="C32" t="s">
        <v>581</v>
      </c>
      <c r="D32">
        <v>1</v>
      </c>
    </row>
    <row r="33" spans="1:4" hidden="1">
      <c r="A33">
        <v>6</v>
      </c>
      <c r="B33" t="s">
        <v>541</v>
      </c>
      <c r="C33" t="s">
        <v>532</v>
      </c>
      <c r="D33">
        <v>15</v>
      </c>
    </row>
    <row r="34" spans="1:4" hidden="1">
      <c r="A34">
        <v>7</v>
      </c>
      <c r="B34" t="s">
        <v>580</v>
      </c>
      <c r="C34" t="s">
        <v>530</v>
      </c>
      <c r="D34">
        <v>462</v>
      </c>
    </row>
    <row r="35" spans="1:4" hidden="1">
      <c r="A35">
        <v>7</v>
      </c>
      <c r="B35" t="s">
        <v>539</v>
      </c>
      <c r="C35" t="s">
        <v>532</v>
      </c>
      <c r="D35">
        <v>229</v>
      </c>
    </row>
    <row r="36" spans="1:4" hidden="1">
      <c r="A36">
        <v>7</v>
      </c>
      <c r="B36" t="s">
        <v>540</v>
      </c>
      <c r="C36" t="s">
        <v>532</v>
      </c>
      <c r="D36">
        <v>219</v>
      </c>
    </row>
    <row r="37" spans="1:4" hidden="1">
      <c r="A37">
        <v>7</v>
      </c>
      <c r="B37" t="s">
        <v>542</v>
      </c>
      <c r="C37" t="s">
        <v>532</v>
      </c>
      <c r="D37">
        <v>182</v>
      </c>
    </row>
    <row r="38" spans="1:4" hidden="1">
      <c r="A38">
        <v>8</v>
      </c>
      <c r="B38" t="s">
        <v>543</v>
      </c>
      <c r="C38" t="s">
        <v>532</v>
      </c>
      <c r="D38">
        <v>67</v>
      </c>
    </row>
    <row r="39" spans="1:4" hidden="1">
      <c r="A39">
        <v>8</v>
      </c>
      <c r="B39" t="s">
        <v>544</v>
      </c>
      <c r="C39" t="s">
        <v>532</v>
      </c>
      <c r="D39">
        <v>378</v>
      </c>
    </row>
    <row r="40" spans="1:4" hidden="1">
      <c r="A40">
        <v>9</v>
      </c>
      <c r="B40" t="s">
        <v>541</v>
      </c>
      <c r="C40" t="s">
        <v>528</v>
      </c>
      <c r="D40">
        <v>3</v>
      </c>
    </row>
    <row r="41" spans="1:4" hidden="1">
      <c r="A41">
        <v>10</v>
      </c>
      <c r="B41" t="s">
        <v>580</v>
      </c>
      <c r="C41" t="s">
        <v>532</v>
      </c>
      <c r="D41">
        <v>311</v>
      </c>
    </row>
    <row r="42" spans="1:4" hidden="1">
      <c r="A42">
        <v>10</v>
      </c>
      <c r="B42" t="s">
        <v>539</v>
      </c>
      <c r="C42" t="s">
        <v>528</v>
      </c>
      <c r="D42">
        <v>3</v>
      </c>
    </row>
    <row r="43" spans="1:4" hidden="1">
      <c r="A43">
        <v>10</v>
      </c>
      <c r="B43" t="s">
        <v>540</v>
      </c>
      <c r="C43" t="s">
        <v>528</v>
      </c>
      <c r="D43">
        <v>8</v>
      </c>
    </row>
    <row r="44" spans="1:4" hidden="1">
      <c r="A44">
        <v>10</v>
      </c>
      <c r="B44" t="s">
        <v>541</v>
      </c>
      <c r="C44" t="s">
        <v>533</v>
      </c>
      <c r="D44">
        <v>4</v>
      </c>
    </row>
    <row r="45" spans="1:4" hidden="1">
      <c r="A45">
        <v>10</v>
      </c>
      <c r="B45" t="s">
        <v>542</v>
      </c>
      <c r="C45" t="s">
        <v>528</v>
      </c>
      <c r="D45">
        <v>11</v>
      </c>
    </row>
    <row r="46" spans="1:4" hidden="1">
      <c r="A46">
        <v>11</v>
      </c>
      <c r="B46" t="s">
        <v>543</v>
      </c>
      <c r="C46" t="s">
        <v>528</v>
      </c>
      <c r="D46">
        <v>4</v>
      </c>
    </row>
    <row r="47" spans="1:4" hidden="1">
      <c r="A47">
        <v>11</v>
      </c>
      <c r="B47" t="s">
        <v>539</v>
      </c>
      <c r="C47" t="s">
        <v>533</v>
      </c>
      <c r="D47">
        <v>20</v>
      </c>
    </row>
    <row r="48" spans="1:4">
      <c r="A48">
        <v>11</v>
      </c>
      <c r="B48" t="s">
        <v>539</v>
      </c>
      <c r="C48" t="s">
        <v>529</v>
      </c>
      <c r="D48">
        <v>4</v>
      </c>
    </row>
    <row r="49" spans="1:4" hidden="1">
      <c r="A49">
        <v>11</v>
      </c>
      <c r="B49" t="s">
        <v>544</v>
      </c>
      <c r="C49" t="s">
        <v>528</v>
      </c>
      <c r="D49">
        <v>19</v>
      </c>
    </row>
    <row r="50" spans="1:4" hidden="1">
      <c r="A50">
        <v>11</v>
      </c>
      <c r="B50" t="s">
        <v>540</v>
      </c>
      <c r="C50" t="s">
        <v>533</v>
      </c>
      <c r="D50">
        <v>32</v>
      </c>
    </row>
    <row r="51" spans="1:4">
      <c r="A51">
        <v>11</v>
      </c>
      <c r="B51" t="s">
        <v>540</v>
      </c>
      <c r="C51" t="s">
        <v>529</v>
      </c>
      <c r="D51">
        <v>5</v>
      </c>
    </row>
    <row r="52" spans="1:4" hidden="1">
      <c r="A52">
        <v>11</v>
      </c>
      <c r="B52" t="s">
        <v>541</v>
      </c>
      <c r="C52" t="s">
        <v>530</v>
      </c>
      <c r="D52">
        <v>4</v>
      </c>
    </row>
    <row r="53" spans="1:4" hidden="1">
      <c r="A53">
        <v>11</v>
      </c>
      <c r="B53" t="s">
        <v>542</v>
      </c>
      <c r="C53" t="s">
        <v>533</v>
      </c>
      <c r="D53">
        <v>36</v>
      </c>
    </row>
    <row r="54" spans="1:4">
      <c r="A54">
        <v>11</v>
      </c>
      <c r="B54" t="s">
        <v>542</v>
      </c>
      <c r="C54" t="s">
        <v>529</v>
      </c>
      <c r="D54">
        <v>5</v>
      </c>
    </row>
    <row r="55" spans="1:4" hidden="1">
      <c r="A55">
        <v>12</v>
      </c>
      <c r="B55" t="s">
        <v>543</v>
      </c>
      <c r="C55" t="s">
        <v>533</v>
      </c>
      <c r="D55">
        <v>8</v>
      </c>
    </row>
    <row r="56" spans="1:4" hidden="1">
      <c r="A56">
        <v>12</v>
      </c>
      <c r="B56" t="s">
        <v>539</v>
      </c>
      <c r="C56" t="s">
        <v>530</v>
      </c>
      <c r="D56">
        <v>71</v>
      </c>
    </row>
    <row r="57" spans="1:4" hidden="1">
      <c r="A57">
        <v>12</v>
      </c>
      <c r="B57" t="s">
        <v>544</v>
      </c>
      <c r="C57" t="s">
        <v>533</v>
      </c>
      <c r="D57">
        <v>29</v>
      </c>
    </row>
    <row r="58" spans="1:4">
      <c r="A58">
        <v>12</v>
      </c>
      <c r="B58" t="s">
        <v>544</v>
      </c>
      <c r="C58" t="s">
        <v>529</v>
      </c>
      <c r="D58">
        <v>6</v>
      </c>
    </row>
    <row r="59" spans="1:4" hidden="1">
      <c r="A59">
        <v>12</v>
      </c>
      <c r="B59" t="s">
        <v>540</v>
      </c>
      <c r="C59" t="s">
        <v>530</v>
      </c>
      <c r="D59">
        <v>78</v>
      </c>
    </row>
    <row r="60" spans="1:4" hidden="1">
      <c r="A60">
        <v>12</v>
      </c>
      <c r="B60" t="s">
        <v>542</v>
      </c>
      <c r="C60" t="s">
        <v>530</v>
      </c>
      <c r="D60">
        <v>49</v>
      </c>
    </row>
    <row r="61" spans="1:4" hidden="1">
      <c r="A61">
        <v>13</v>
      </c>
      <c r="B61" t="s">
        <v>580</v>
      </c>
      <c r="C61" t="s">
        <v>528</v>
      </c>
      <c r="D61">
        <v>21</v>
      </c>
    </row>
    <row r="62" spans="1:4" hidden="1">
      <c r="A62">
        <v>13</v>
      </c>
      <c r="B62" t="s">
        <v>543</v>
      </c>
      <c r="C62" t="s">
        <v>530</v>
      </c>
      <c r="D62">
        <v>45</v>
      </c>
    </row>
    <row r="63" spans="1:4" hidden="1">
      <c r="A63">
        <v>13</v>
      </c>
      <c r="B63" t="s">
        <v>544</v>
      </c>
      <c r="C63" t="s">
        <v>530</v>
      </c>
      <c r="D63">
        <v>150</v>
      </c>
    </row>
    <row r="64" spans="1:4" hidden="1">
      <c r="A64">
        <v>14</v>
      </c>
      <c r="B64" t="s">
        <v>580</v>
      </c>
      <c r="C64" t="s">
        <v>533</v>
      </c>
      <c r="D64">
        <v>122</v>
      </c>
    </row>
    <row r="65" spans="1:4">
      <c r="A65">
        <v>14</v>
      </c>
      <c r="B65" t="s">
        <v>580</v>
      </c>
      <c r="C65" t="s">
        <v>529</v>
      </c>
      <c r="D65">
        <v>14</v>
      </c>
    </row>
    <row r="66" spans="1:4" hidden="1">
      <c r="A66">
        <v>14</v>
      </c>
      <c r="B66" t="s">
        <v>541</v>
      </c>
      <c r="C66" t="s">
        <v>532</v>
      </c>
      <c r="D66">
        <v>13</v>
      </c>
    </row>
    <row r="67" spans="1:4" hidden="1">
      <c r="A67">
        <v>15</v>
      </c>
      <c r="B67" t="s">
        <v>580</v>
      </c>
      <c r="C67" t="s">
        <v>530</v>
      </c>
      <c r="D67">
        <v>290</v>
      </c>
    </row>
    <row r="68" spans="1:4" hidden="1">
      <c r="A68">
        <v>15</v>
      </c>
      <c r="B68" t="s">
        <v>539</v>
      </c>
      <c r="C68" t="s">
        <v>532</v>
      </c>
      <c r="D68">
        <v>129</v>
      </c>
    </row>
    <row r="69" spans="1:4" hidden="1">
      <c r="A69">
        <v>15</v>
      </c>
      <c r="B69" t="s">
        <v>540</v>
      </c>
      <c r="C69" t="s">
        <v>532</v>
      </c>
      <c r="D69">
        <v>126</v>
      </c>
    </row>
    <row r="70" spans="1:4" hidden="1">
      <c r="A70">
        <v>15</v>
      </c>
      <c r="B70" t="s">
        <v>542</v>
      </c>
      <c r="C70" t="s">
        <v>532</v>
      </c>
      <c r="D70">
        <v>100</v>
      </c>
    </row>
    <row r="71" spans="1:4" hidden="1">
      <c r="A71">
        <v>16</v>
      </c>
      <c r="B71" t="s">
        <v>580</v>
      </c>
      <c r="C71" t="s">
        <v>581</v>
      </c>
      <c r="D71">
        <v>1</v>
      </c>
    </row>
    <row r="72" spans="1:4" hidden="1">
      <c r="A72">
        <v>16</v>
      </c>
      <c r="B72" t="s">
        <v>543</v>
      </c>
      <c r="C72" t="s">
        <v>532</v>
      </c>
      <c r="D72">
        <v>42</v>
      </c>
    </row>
    <row r="73" spans="1:4" hidden="1">
      <c r="A73">
        <v>16</v>
      </c>
      <c r="B73" t="s">
        <v>544</v>
      </c>
      <c r="C73" t="s">
        <v>532</v>
      </c>
      <c r="D73">
        <v>222</v>
      </c>
    </row>
    <row r="74" spans="1:4" hidden="1">
      <c r="A74">
        <v>18</v>
      </c>
      <c r="B74" t="s">
        <v>580</v>
      </c>
      <c r="C74" t="s">
        <v>532</v>
      </c>
      <c r="D74">
        <v>276</v>
      </c>
    </row>
    <row r="75" spans="1:4" hidden="1">
      <c r="A75">
        <v>18</v>
      </c>
      <c r="B75" t="s">
        <v>539</v>
      </c>
      <c r="C75" t="s">
        <v>528</v>
      </c>
      <c r="D75">
        <v>5</v>
      </c>
    </row>
    <row r="76" spans="1:4" hidden="1">
      <c r="A76">
        <v>18</v>
      </c>
      <c r="B76" t="s">
        <v>540</v>
      </c>
      <c r="C76" t="s">
        <v>528</v>
      </c>
      <c r="D76">
        <v>10</v>
      </c>
    </row>
    <row r="77" spans="1:4" hidden="1">
      <c r="A77">
        <v>18</v>
      </c>
      <c r="B77" t="s">
        <v>541</v>
      </c>
      <c r="C77" t="s">
        <v>533</v>
      </c>
      <c r="D77">
        <v>1</v>
      </c>
    </row>
    <row r="78" spans="1:4" hidden="1">
      <c r="A78">
        <v>18</v>
      </c>
      <c r="B78" t="s">
        <v>542</v>
      </c>
      <c r="C78" t="s">
        <v>528</v>
      </c>
      <c r="D78">
        <v>12</v>
      </c>
    </row>
    <row r="79" spans="1:4" hidden="1">
      <c r="A79">
        <v>19</v>
      </c>
      <c r="B79" t="s">
        <v>543</v>
      </c>
      <c r="C79" t="s">
        <v>528</v>
      </c>
      <c r="D79">
        <v>3</v>
      </c>
    </row>
    <row r="80" spans="1:4" hidden="1">
      <c r="A80">
        <v>19</v>
      </c>
      <c r="B80" t="s">
        <v>539</v>
      </c>
      <c r="C80" t="s">
        <v>533</v>
      </c>
      <c r="D80">
        <v>50</v>
      </c>
    </row>
    <row r="81" spans="1:4">
      <c r="A81">
        <v>19</v>
      </c>
      <c r="B81" t="s">
        <v>539</v>
      </c>
      <c r="C81" t="s">
        <v>529</v>
      </c>
      <c r="D81">
        <v>4</v>
      </c>
    </row>
    <row r="82" spans="1:4" hidden="1">
      <c r="A82">
        <v>19</v>
      </c>
      <c r="B82" t="s">
        <v>544</v>
      </c>
      <c r="C82" t="s">
        <v>528</v>
      </c>
      <c r="D82">
        <v>20</v>
      </c>
    </row>
    <row r="83" spans="1:4" hidden="1">
      <c r="A83">
        <v>19</v>
      </c>
      <c r="B83" t="s">
        <v>540</v>
      </c>
      <c r="C83" t="s">
        <v>533</v>
      </c>
      <c r="D83">
        <v>44</v>
      </c>
    </row>
    <row r="84" spans="1:4">
      <c r="A84">
        <v>19</v>
      </c>
      <c r="B84" t="s">
        <v>540</v>
      </c>
      <c r="C84" t="s">
        <v>529</v>
      </c>
      <c r="D84">
        <v>2</v>
      </c>
    </row>
    <row r="85" spans="1:4" hidden="1">
      <c r="A85">
        <v>19</v>
      </c>
      <c r="B85" t="s">
        <v>541</v>
      </c>
      <c r="C85" t="s">
        <v>530</v>
      </c>
      <c r="D85">
        <v>7</v>
      </c>
    </row>
    <row r="86" spans="1:4" hidden="1">
      <c r="A86">
        <v>19</v>
      </c>
      <c r="B86" t="s">
        <v>542</v>
      </c>
      <c r="C86" t="s">
        <v>533</v>
      </c>
      <c r="D86">
        <v>33</v>
      </c>
    </row>
    <row r="87" spans="1:4">
      <c r="A87">
        <v>19</v>
      </c>
      <c r="B87" t="s">
        <v>542</v>
      </c>
      <c r="C87" t="s">
        <v>529</v>
      </c>
      <c r="D87">
        <v>3</v>
      </c>
    </row>
    <row r="88" spans="1:4" hidden="1">
      <c r="A88">
        <v>20</v>
      </c>
      <c r="B88" t="s">
        <v>543</v>
      </c>
      <c r="C88" t="s">
        <v>533</v>
      </c>
      <c r="D88">
        <v>11</v>
      </c>
    </row>
    <row r="89" spans="1:4">
      <c r="A89">
        <v>20</v>
      </c>
      <c r="B89" t="s">
        <v>543</v>
      </c>
      <c r="C89" t="s">
        <v>529</v>
      </c>
      <c r="D89">
        <v>1</v>
      </c>
    </row>
    <row r="90" spans="1:4" hidden="1">
      <c r="A90">
        <v>20</v>
      </c>
      <c r="B90" t="s">
        <v>539</v>
      </c>
      <c r="C90" t="s">
        <v>530</v>
      </c>
      <c r="D90">
        <v>158</v>
      </c>
    </row>
    <row r="91" spans="1:4" hidden="1">
      <c r="A91">
        <v>20</v>
      </c>
      <c r="B91" t="s">
        <v>544</v>
      </c>
      <c r="C91" t="s">
        <v>533</v>
      </c>
      <c r="D91">
        <v>89</v>
      </c>
    </row>
    <row r="92" spans="1:4">
      <c r="A92">
        <v>20</v>
      </c>
      <c r="B92" t="s">
        <v>544</v>
      </c>
      <c r="C92" t="s">
        <v>529</v>
      </c>
      <c r="D92">
        <v>9</v>
      </c>
    </row>
    <row r="93" spans="1:4" hidden="1">
      <c r="A93">
        <v>20</v>
      </c>
      <c r="B93" t="s">
        <v>540</v>
      </c>
      <c r="C93" t="s">
        <v>530</v>
      </c>
      <c r="D93">
        <v>140</v>
      </c>
    </row>
    <row r="94" spans="1:4" hidden="1">
      <c r="A94">
        <v>20</v>
      </c>
      <c r="B94" t="s">
        <v>542</v>
      </c>
      <c r="C94" t="s">
        <v>530</v>
      </c>
      <c r="D94">
        <v>100</v>
      </c>
    </row>
    <row r="95" spans="1:4" hidden="1">
      <c r="A95">
        <v>21</v>
      </c>
      <c r="B95" t="s">
        <v>580</v>
      </c>
      <c r="C95" t="s">
        <v>528</v>
      </c>
      <c r="D95">
        <v>25</v>
      </c>
    </row>
    <row r="96" spans="1:4" hidden="1">
      <c r="A96">
        <v>21</v>
      </c>
      <c r="B96" t="s">
        <v>543</v>
      </c>
      <c r="C96" t="s">
        <v>530</v>
      </c>
      <c r="D96">
        <v>72</v>
      </c>
    </row>
    <row r="97" spans="1:4" hidden="1">
      <c r="A97">
        <v>21</v>
      </c>
      <c r="B97" t="s">
        <v>544</v>
      </c>
      <c r="C97" t="s">
        <v>530</v>
      </c>
      <c r="D97">
        <v>297</v>
      </c>
    </row>
    <row r="98" spans="1:4" hidden="1">
      <c r="A98">
        <v>22</v>
      </c>
      <c r="B98" t="s">
        <v>580</v>
      </c>
      <c r="C98" t="s">
        <v>533</v>
      </c>
      <c r="D98">
        <v>68</v>
      </c>
    </row>
    <row r="99" spans="1:4">
      <c r="A99">
        <v>22</v>
      </c>
      <c r="B99" t="s">
        <v>580</v>
      </c>
      <c r="C99" t="s">
        <v>529</v>
      </c>
      <c r="D99">
        <v>8</v>
      </c>
    </row>
    <row r="100" spans="1:4" hidden="1">
      <c r="A100">
        <v>22</v>
      </c>
      <c r="B100" t="s">
        <v>541</v>
      </c>
      <c r="C100" t="s">
        <v>532</v>
      </c>
      <c r="D100">
        <v>16</v>
      </c>
    </row>
    <row r="101" spans="1:4" hidden="1">
      <c r="A101">
        <v>23</v>
      </c>
      <c r="B101" t="s">
        <v>580</v>
      </c>
      <c r="C101" t="s">
        <v>530</v>
      </c>
      <c r="D101">
        <v>213</v>
      </c>
    </row>
    <row r="102" spans="1:4" hidden="1">
      <c r="A102">
        <v>23</v>
      </c>
      <c r="B102" t="s">
        <v>539</v>
      </c>
      <c r="C102" t="s">
        <v>532</v>
      </c>
      <c r="D102">
        <v>127</v>
      </c>
    </row>
    <row r="103" spans="1:4" hidden="1">
      <c r="A103">
        <v>23</v>
      </c>
      <c r="B103" t="s">
        <v>540</v>
      </c>
      <c r="C103" t="s">
        <v>532</v>
      </c>
      <c r="D103">
        <v>94</v>
      </c>
    </row>
    <row r="104" spans="1:4" hidden="1">
      <c r="A104">
        <v>23</v>
      </c>
      <c r="B104" t="s">
        <v>542</v>
      </c>
      <c r="C104" t="s">
        <v>532</v>
      </c>
      <c r="D104">
        <v>80</v>
      </c>
    </row>
    <row r="105" spans="1:4" hidden="1">
      <c r="A105">
        <v>24</v>
      </c>
      <c r="B105" t="s">
        <v>543</v>
      </c>
      <c r="C105" t="s">
        <v>532</v>
      </c>
      <c r="D105">
        <v>53</v>
      </c>
    </row>
    <row r="106" spans="1:4" hidden="1">
      <c r="A106">
        <v>24</v>
      </c>
      <c r="B106" t="s">
        <v>544</v>
      </c>
      <c r="C106" t="s">
        <v>532</v>
      </c>
      <c r="D106">
        <v>187</v>
      </c>
    </row>
    <row r="107" spans="1:4" hidden="1">
      <c r="A107">
        <v>26</v>
      </c>
      <c r="B107" t="s">
        <v>580</v>
      </c>
      <c r="C107" t="s">
        <v>532</v>
      </c>
      <c r="D107">
        <v>258</v>
      </c>
    </row>
    <row r="108" spans="1:4" hidden="1">
      <c r="A108">
        <v>26</v>
      </c>
      <c r="B108" t="s">
        <v>539</v>
      </c>
      <c r="C108" t="s">
        <v>528</v>
      </c>
      <c r="D108">
        <v>8</v>
      </c>
    </row>
    <row r="109" spans="1:4" hidden="1">
      <c r="A109">
        <v>26</v>
      </c>
      <c r="B109" t="s">
        <v>540</v>
      </c>
      <c r="C109" t="s">
        <v>528</v>
      </c>
      <c r="D109">
        <v>8</v>
      </c>
    </row>
    <row r="110" spans="1:4" hidden="1">
      <c r="A110">
        <v>26</v>
      </c>
      <c r="B110" t="s">
        <v>541</v>
      </c>
      <c r="C110" t="s">
        <v>533</v>
      </c>
      <c r="D110">
        <v>5</v>
      </c>
    </row>
    <row r="111" spans="1:4" hidden="1">
      <c r="A111">
        <v>26</v>
      </c>
      <c r="B111" t="s">
        <v>542</v>
      </c>
      <c r="C111" t="s">
        <v>528</v>
      </c>
      <c r="D111">
        <v>9</v>
      </c>
    </row>
    <row r="112" spans="1:4" hidden="1">
      <c r="A112">
        <v>27</v>
      </c>
      <c r="B112" t="s">
        <v>543</v>
      </c>
      <c r="C112" t="s">
        <v>528</v>
      </c>
      <c r="D112">
        <v>3</v>
      </c>
    </row>
    <row r="113" spans="1:4" hidden="1">
      <c r="A113">
        <v>27</v>
      </c>
      <c r="B113" t="s">
        <v>539</v>
      </c>
      <c r="C113" t="s">
        <v>533</v>
      </c>
      <c r="D113">
        <v>26</v>
      </c>
    </row>
    <row r="114" spans="1:4">
      <c r="A114">
        <v>27</v>
      </c>
      <c r="B114" t="s">
        <v>539</v>
      </c>
      <c r="C114" t="s">
        <v>529</v>
      </c>
      <c r="D114">
        <v>2</v>
      </c>
    </row>
    <row r="115" spans="1:4" hidden="1">
      <c r="A115">
        <v>27</v>
      </c>
      <c r="B115" t="s">
        <v>544</v>
      </c>
      <c r="C115" t="s">
        <v>528</v>
      </c>
      <c r="D115">
        <v>11</v>
      </c>
    </row>
    <row r="116" spans="1:4" hidden="1">
      <c r="A116">
        <v>27</v>
      </c>
      <c r="B116" t="s">
        <v>540</v>
      </c>
      <c r="C116" t="s">
        <v>533</v>
      </c>
      <c r="D116">
        <v>20</v>
      </c>
    </row>
    <row r="117" spans="1:4">
      <c r="A117">
        <v>27</v>
      </c>
      <c r="B117" t="s">
        <v>540</v>
      </c>
      <c r="C117" t="s">
        <v>529</v>
      </c>
      <c r="D117">
        <v>1</v>
      </c>
    </row>
    <row r="118" spans="1:4" hidden="1">
      <c r="A118">
        <v>27</v>
      </c>
      <c r="B118" t="s">
        <v>541</v>
      </c>
      <c r="C118" t="s">
        <v>530</v>
      </c>
      <c r="D118">
        <v>3</v>
      </c>
    </row>
    <row r="119" spans="1:4" hidden="1">
      <c r="A119">
        <v>27</v>
      </c>
      <c r="B119" t="s">
        <v>542</v>
      </c>
      <c r="C119" t="s">
        <v>533</v>
      </c>
      <c r="D119">
        <v>16</v>
      </c>
    </row>
    <row r="120" spans="1:4">
      <c r="A120">
        <v>27</v>
      </c>
      <c r="B120" t="s">
        <v>542</v>
      </c>
      <c r="C120" t="s">
        <v>529</v>
      </c>
      <c r="D120">
        <v>3</v>
      </c>
    </row>
    <row r="121" spans="1:4" hidden="1">
      <c r="A121">
        <v>28</v>
      </c>
      <c r="B121" t="s">
        <v>543</v>
      </c>
      <c r="C121" t="s">
        <v>533</v>
      </c>
      <c r="D121">
        <v>8</v>
      </c>
    </row>
    <row r="122" spans="1:4">
      <c r="A122">
        <v>28</v>
      </c>
      <c r="B122" t="s">
        <v>543</v>
      </c>
      <c r="C122" t="s">
        <v>529</v>
      </c>
      <c r="D122">
        <v>2</v>
      </c>
    </row>
    <row r="123" spans="1:4" hidden="1">
      <c r="A123">
        <v>28</v>
      </c>
      <c r="B123" t="s">
        <v>539</v>
      </c>
      <c r="C123" t="s">
        <v>530</v>
      </c>
      <c r="D123">
        <v>78</v>
      </c>
    </row>
    <row r="124" spans="1:4" hidden="1">
      <c r="A124">
        <v>28</v>
      </c>
      <c r="B124" t="s">
        <v>544</v>
      </c>
      <c r="C124" t="s">
        <v>533</v>
      </c>
      <c r="D124">
        <v>60</v>
      </c>
    </row>
    <row r="125" spans="1:4">
      <c r="A125">
        <v>28</v>
      </c>
      <c r="B125" t="s">
        <v>544</v>
      </c>
      <c r="C125" t="s">
        <v>529</v>
      </c>
      <c r="D125">
        <v>5</v>
      </c>
    </row>
    <row r="126" spans="1:4" hidden="1">
      <c r="A126">
        <v>28</v>
      </c>
      <c r="B126" t="s">
        <v>540</v>
      </c>
      <c r="C126" t="s">
        <v>530</v>
      </c>
      <c r="D126">
        <v>84</v>
      </c>
    </row>
    <row r="127" spans="1:4" hidden="1">
      <c r="A127">
        <v>28</v>
      </c>
      <c r="B127" t="s">
        <v>542</v>
      </c>
      <c r="C127" t="s">
        <v>530</v>
      </c>
      <c r="D127">
        <v>60</v>
      </c>
    </row>
    <row r="128" spans="1:4" hidden="1">
      <c r="A128">
        <v>29</v>
      </c>
      <c r="B128" t="s">
        <v>580</v>
      </c>
      <c r="C128" t="s">
        <v>528</v>
      </c>
      <c r="D128">
        <v>31</v>
      </c>
    </row>
    <row r="129" spans="1:4" hidden="1">
      <c r="A129">
        <v>29</v>
      </c>
      <c r="B129" t="s">
        <v>543</v>
      </c>
      <c r="C129" t="s">
        <v>530</v>
      </c>
      <c r="D129">
        <v>67</v>
      </c>
    </row>
    <row r="130" spans="1:4" hidden="1">
      <c r="A130">
        <v>29</v>
      </c>
      <c r="B130" t="s">
        <v>544</v>
      </c>
      <c r="C130" t="s">
        <v>530</v>
      </c>
      <c r="D130">
        <v>265</v>
      </c>
    </row>
    <row r="131" spans="1:4" hidden="1">
      <c r="A131">
        <v>30</v>
      </c>
      <c r="B131" t="s">
        <v>580</v>
      </c>
      <c r="C131" t="s">
        <v>533</v>
      </c>
      <c r="D131">
        <v>122</v>
      </c>
    </row>
    <row r="132" spans="1:4">
      <c r="A132">
        <v>30</v>
      </c>
      <c r="B132" t="s">
        <v>580</v>
      </c>
      <c r="C132" t="s">
        <v>529</v>
      </c>
      <c r="D132">
        <v>12</v>
      </c>
    </row>
    <row r="133" spans="1:4" hidden="1">
      <c r="A133">
        <v>30</v>
      </c>
      <c r="B133" t="s">
        <v>541</v>
      </c>
      <c r="C133" t="s">
        <v>532</v>
      </c>
      <c r="D133">
        <v>17</v>
      </c>
    </row>
    <row r="134" spans="1:4" hidden="1">
      <c r="A134">
        <v>31</v>
      </c>
      <c r="B134" t="s">
        <v>580</v>
      </c>
      <c r="C134" t="s">
        <v>530</v>
      </c>
      <c r="D134">
        <v>92</v>
      </c>
    </row>
    <row r="135" spans="1:4" hidden="1">
      <c r="A135">
        <v>31</v>
      </c>
      <c r="B135" t="s">
        <v>539</v>
      </c>
      <c r="C135" t="s">
        <v>532</v>
      </c>
      <c r="D135">
        <v>64</v>
      </c>
    </row>
    <row r="136" spans="1:4" hidden="1">
      <c r="A136">
        <v>31</v>
      </c>
      <c r="B136" t="s">
        <v>540</v>
      </c>
      <c r="C136" t="s">
        <v>532</v>
      </c>
      <c r="D136">
        <v>55</v>
      </c>
    </row>
    <row r="137" spans="1:4" hidden="1">
      <c r="A137">
        <v>31</v>
      </c>
      <c r="B137" t="s">
        <v>542</v>
      </c>
      <c r="C137" t="s">
        <v>532</v>
      </c>
      <c r="D137">
        <v>36</v>
      </c>
    </row>
    <row r="138" spans="1:4" hidden="1">
      <c r="A138">
        <v>32</v>
      </c>
      <c r="B138" t="s">
        <v>543</v>
      </c>
      <c r="C138" t="s">
        <v>532</v>
      </c>
      <c r="D138">
        <v>25</v>
      </c>
    </row>
    <row r="139" spans="1:4" hidden="1">
      <c r="A139">
        <v>32</v>
      </c>
      <c r="B139" t="s">
        <v>544</v>
      </c>
      <c r="C139" t="s">
        <v>532</v>
      </c>
      <c r="D139">
        <v>100</v>
      </c>
    </row>
    <row r="140" spans="1:4" hidden="1">
      <c r="A140">
        <v>34</v>
      </c>
      <c r="B140" t="s">
        <v>580</v>
      </c>
      <c r="C140" t="s">
        <v>532</v>
      </c>
      <c r="D140">
        <v>144</v>
      </c>
    </row>
    <row r="141" spans="1:4" hidden="1">
      <c r="A141">
        <v>34</v>
      </c>
      <c r="B141" t="s">
        <v>539</v>
      </c>
      <c r="C141" t="s">
        <v>528</v>
      </c>
      <c r="D141">
        <v>5</v>
      </c>
    </row>
    <row r="142" spans="1:4" hidden="1">
      <c r="A142">
        <v>34</v>
      </c>
      <c r="B142" t="s">
        <v>540</v>
      </c>
      <c r="C142" t="s">
        <v>528</v>
      </c>
      <c r="D142">
        <v>3</v>
      </c>
    </row>
    <row r="143" spans="1:4" hidden="1">
      <c r="A143">
        <v>34</v>
      </c>
      <c r="B143" t="s">
        <v>541</v>
      </c>
      <c r="C143" t="s">
        <v>533</v>
      </c>
      <c r="D143">
        <v>1</v>
      </c>
    </row>
    <row r="144" spans="1:4" hidden="1">
      <c r="A144">
        <v>34</v>
      </c>
      <c r="B144" t="s">
        <v>542</v>
      </c>
      <c r="C144" t="s">
        <v>528</v>
      </c>
      <c r="D144">
        <v>3</v>
      </c>
    </row>
    <row r="145" spans="1:4" hidden="1">
      <c r="A145">
        <v>35</v>
      </c>
      <c r="B145" t="s">
        <v>543</v>
      </c>
      <c r="C145" t="s">
        <v>528</v>
      </c>
      <c r="D145">
        <v>1</v>
      </c>
    </row>
    <row r="146" spans="1:4" hidden="1">
      <c r="A146">
        <v>35</v>
      </c>
      <c r="B146" t="s">
        <v>539</v>
      </c>
      <c r="C146" t="s">
        <v>533</v>
      </c>
      <c r="D146">
        <v>8</v>
      </c>
    </row>
    <row r="147" spans="1:4">
      <c r="A147">
        <v>35</v>
      </c>
      <c r="B147" t="s">
        <v>539</v>
      </c>
      <c r="C147" t="s">
        <v>529</v>
      </c>
      <c r="D147">
        <v>1</v>
      </c>
    </row>
    <row r="148" spans="1:4" hidden="1">
      <c r="A148">
        <v>35</v>
      </c>
      <c r="B148" t="s">
        <v>544</v>
      </c>
      <c r="C148" t="s">
        <v>528</v>
      </c>
      <c r="D148">
        <v>4</v>
      </c>
    </row>
    <row r="149" spans="1:4" hidden="1">
      <c r="A149">
        <v>35</v>
      </c>
      <c r="B149" t="s">
        <v>540</v>
      </c>
      <c r="C149" t="s">
        <v>533</v>
      </c>
      <c r="D149">
        <v>10</v>
      </c>
    </row>
    <row r="150" spans="1:4">
      <c r="A150">
        <v>35</v>
      </c>
      <c r="B150" t="s">
        <v>540</v>
      </c>
      <c r="C150" t="s">
        <v>529</v>
      </c>
      <c r="D150">
        <v>1</v>
      </c>
    </row>
    <row r="151" spans="1:4" hidden="1">
      <c r="A151">
        <v>35</v>
      </c>
      <c r="B151" t="s">
        <v>541</v>
      </c>
      <c r="C151" t="s">
        <v>530</v>
      </c>
      <c r="D151">
        <v>1</v>
      </c>
    </row>
    <row r="152" spans="1:4" hidden="1">
      <c r="A152">
        <v>35</v>
      </c>
      <c r="B152" t="s">
        <v>542</v>
      </c>
      <c r="C152" t="s">
        <v>533</v>
      </c>
      <c r="D152">
        <v>6</v>
      </c>
    </row>
    <row r="153" spans="1:4">
      <c r="A153">
        <v>35</v>
      </c>
      <c r="B153" t="s">
        <v>542</v>
      </c>
      <c r="C153" t="s">
        <v>529</v>
      </c>
      <c r="D153">
        <v>1</v>
      </c>
    </row>
    <row r="154" spans="1:4" hidden="1">
      <c r="A154">
        <v>36</v>
      </c>
      <c r="B154" t="s">
        <v>543</v>
      </c>
      <c r="C154" t="s">
        <v>533</v>
      </c>
      <c r="D154">
        <v>4</v>
      </c>
    </row>
    <row r="155" spans="1:4">
      <c r="A155">
        <v>36</v>
      </c>
      <c r="B155" t="s">
        <v>543</v>
      </c>
      <c r="C155" t="s">
        <v>529</v>
      </c>
      <c r="D155">
        <v>1</v>
      </c>
    </row>
    <row r="156" spans="1:4" hidden="1">
      <c r="A156">
        <v>36</v>
      </c>
      <c r="B156" t="s">
        <v>539</v>
      </c>
      <c r="C156" t="s">
        <v>530</v>
      </c>
      <c r="D156">
        <v>12</v>
      </c>
    </row>
    <row r="157" spans="1:4" hidden="1">
      <c r="A157">
        <v>36</v>
      </c>
      <c r="B157" t="s">
        <v>544</v>
      </c>
      <c r="C157" t="s">
        <v>533</v>
      </c>
      <c r="D157">
        <v>19</v>
      </c>
    </row>
    <row r="158" spans="1:4">
      <c r="A158">
        <v>36</v>
      </c>
      <c r="B158" t="s">
        <v>544</v>
      </c>
      <c r="C158" t="s">
        <v>529</v>
      </c>
      <c r="D158">
        <v>1</v>
      </c>
    </row>
    <row r="159" spans="1:4" hidden="1">
      <c r="A159">
        <v>36</v>
      </c>
      <c r="B159" t="s">
        <v>540</v>
      </c>
      <c r="C159" t="s">
        <v>530</v>
      </c>
      <c r="D159">
        <v>18</v>
      </c>
    </row>
    <row r="160" spans="1:4" hidden="1">
      <c r="A160">
        <v>36</v>
      </c>
      <c r="B160" t="s">
        <v>542</v>
      </c>
      <c r="C160" t="s">
        <v>530</v>
      </c>
      <c r="D160">
        <v>10</v>
      </c>
    </row>
    <row r="161" spans="1:4" hidden="1">
      <c r="A161">
        <v>37</v>
      </c>
      <c r="B161" t="s">
        <v>580</v>
      </c>
      <c r="C161" t="s">
        <v>528</v>
      </c>
      <c r="D161">
        <v>6</v>
      </c>
    </row>
    <row r="162" spans="1:4" hidden="1">
      <c r="A162">
        <v>37</v>
      </c>
      <c r="B162" t="s">
        <v>543</v>
      </c>
      <c r="C162" t="s">
        <v>530</v>
      </c>
      <c r="D162">
        <v>14</v>
      </c>
    </row>
    <row r="163" spans="1:4" hidden="1">
      <c r="A163">
        <v>37</v>
      </c>
      <c r="B163" t="s">
        <v>544</v>
      </c>
      <c r="C163" t="s">
        <v>530</v>
      </c>
      <c r="D163">
        <v>43</v>
      </c>
    </row>
    <row r="164" spans="1:4" hidden="1">
      <c r="A164">
        <v>38</v>
      </c>
      <c r="B164" t="s">
        <v>580</v>
      </c>
      <c r="C164" t="s">
        <v>533</v>
      </c>
      <c r="D164">
        <v>16</v>
      </c>
    </row>
    <row r="165" spans="1:4" hidden="1">
      <c r="A165">
        <v>38</v>
      </c>
      <c r="B165" t="s">
        <v>541</v>
      </c>
      <c r="C165" t="s">
        <v>532</v>
      </c>
      <c r="D165">
        <v>2</v>
      </c>
    </row>
    <row r="166" spans="1:4" hidden="1">
      <c r="A166">
        <v>39</v>
      </c>
      <c r="B166" t="s">
        <v>580</v>
      </c>
      <c r="C166" t="s">
        <v>530</v>
      </c>
      <c r="D166">
        <v>41</v>
      </c>
    </row>
    <row r="167" spans="1:4" hidden="1">
      <c r="A167">
        <v>39</v>
      </c>
      <c r="B167" t="s">
        <v>539</v>
      </c>
      <c r="C167" t="s">
        <v>532</v>
      </c>
      <c r="D167">
        <v>33</v>
      </c>
    </row>
    <row r="168" spans="1:4" hidden="1">
      <c r="A168">
        <v>39</v>
      </c>
      <c r="B168" t="s">
        <v>540</v>
      </c>
      <c r="C168" t="s">
        <v>532</v>
      </c>
      <c r="D168">
        <v>20</v>
      </c>
    </row>
    <row r="169" spans="1:4" hidden="1">
      <c r="A169">
        <v>39</v>
      </c>
      <c r="B169" t="s">
        <v>542</v>
      </c>
      <c r="C169" t="s">
        <v>532</v>
      </c>
      <c r="D169">
        <v>15</v>
      </c>
    </row>
    <row r="170" spans="1:4" hidden="1">
      <c r="A170">
        <v>40</v>
      </c>
      <c r="B170" t="s">
        <v>543</v>
      </c>
      <c r="C170" t="s">
        <v>532</v>
      </c>
      <c r="D170">
        <v>15</v>
      </c>
    </row>
    <row r="171" spans="1:4" hidden="1">
      <c r="A171">
        <v>40</v>
      </c>
      <c r="B171" t="s">
        <v>544</v>
      </c>
      <c r="C171" t="s">
        <v>532</v>
      </c>
      <c r="D171">
        <v>41</v>
      </c>
    </row>
    <row r="172" spans="1:4" hidden="1">
      <c r="A172">
        <v>42</v>
      </c>
      <c r="B172" t="s">
        <v>580</v>
      </c>
      <c r="C172" t="s">
        <v>532</v>
      </c>
      <c r="D172">
        <v>25</v>
      </c>
    </row>
    <row r="173" spans="1:4" hidden="1">
      <c r="A173">
        <v>42</v>
      </c>
      <c r="B173" t="s">
        <v>542</v>
      </c>
      <c r="C173" t="s">
        <v>528</v>
      </c>
      <c r="D173">
        <v>1</v>
      </c>
    </row>
    <row r="174" spans="1:4" hidden="1">
      <c r="A174">
        <v>43</v>
      </c>
      <c r="B174" t="s">
        <v>540</v>
      </c>
      <c r="C174" t="s">
        <v>533</v>
      </c>
      <c r="D174">
        <v>1</v>
      </c>
    </row>
    <row r="175" spans="1:4" hidden="1">
      <c r="A175">
        <v>44</v>
      </c>
      <c r="B175" t="s">
        <v>539</v>
      </c>
      <c r="C175" t="s">
        <v>530</v>
      </c>
      <c r="D175">
        <v>1</v>
      </c>
    </row>
    <row r="176" spans="1:4" hidden="1">
      <c r="A176">
        <v>44</v>
      </c>
      <c r="B176" t="s">
        <v>544</v>
      </c>
      <c r="C176" t="s">
        <v>533</v>
      </c>
      <c r="D176">
        <v>1</v>
      </c>
    </row>
    <row r="177" spans="1:4" hidden="1">
      <c r="A177">
        <v>44</v>
      </c>
      <c r="B177" t="s">
        <v>540</v>
      </c>
      <c r="C177" t="s">
        <v>530</v>
      </c>
      <c r="D177">
        <v>2</v>
      </c>
    </row>
    <row r="178" spans="1:4" hidden="1">
      <c r="A178">
        <v>45</v>
      </c>
      <c r="B178" t="s">
        <v>543</v>
      </c>
      <c r="C178" t="s">
        <v>530</v>
      </c>
      <c r="D178">
        <v>1</v>
      </c>
    </row>
    <row r="179" spans="1:4" hidden="1">
      <c r="A179">
        <v>45</v>
      </c>
      <c r="B179" t="s">
        <v>544</v>
      </c>
      <c r="C179" t="s">
        <v>530</v>
      </c>
      <c r="D179">
        <v>2</v>
      </c>
    </row>
    <row r="180" spans="1:4" hidden="1">
      <c r="A180">
        <v>47</v>
      </c>
      <c r="B180" t="s">
        <v>580</v>
      </c>
      <c r="C180" t="s">
        <v>530</v>
      </c>
      <c r="D180">
        <v>2</v>
      </c>
    </row>
    <row r="181" spans="1:4" hidden="1">
      <c r="A181">
        <v>47</v>
      </c>
      <c r="B181" t="s">
        <v>539</v>
      </c>
      <c r="C181" t="s">
        <v>532</v>
      </c>
      <c r="D181">
        <v>3</v>
      </c>
    </row>
    <row r="182" spans="1:4" hidden="1">
      <c r="A182">
        <v>47</v>
      </c>
      <c r="B182" t="s">
        <v>540</v>
      </c>
      <c r="C182" t="s">
        <v>532</v>
      </c>
      <c r="D182">
        <v>2</v>
      </c>
    </row>
    <row r="183" spans="1:4" hidden="1">
      <c r="A183">
        <v>48</v>
      </c>
      <c r="B183" t="s">
        <v>544</v>
      </c>
      <c r="C183" t="s">
        <v>532</v>
      </c>
      <c r="D183">
        <v>2</v>
      </c>
    </row>
    <row r="184" spans="1:4" hidden="1">
      <c r="A184">
        <v>50</v>
      </c>
      <c r="B184" t="s">
        <v>580</v>
      </c>
      <c r="C184" t="s">
        <v>532</v>
      </c>
      <c r="D184">
        <v>2</v>
      </c>
    </row>
    <row r="185" spans="1:4" hidden="1">
      <c r="A185">
        <v>55</v>
      </c>
      <c r="B185" t="s">
        <v>580</v>
      </c>
      <c r="C185" t="s">
        <v>530</v>
      </c>
      <c r="D185">
        <v>1</v>
      </c>
    </row>
    <row r="186" spans="1:4" hidden="1">
      <c r="A186">
        <v>56</v>
      </c>
      <c r="B186" t="s">
        <v>544</v>
      </c>
      <c r="C186" t="s">
        <v>532</v>
      </c>
      <c r="D186">
        <v>1</v>
      </c>
    </row>
    <row r="187" spans="1:4" hidden="1">
      <c r="A187">
        <v>60</v>
      </c>
      <c r="B187" t="s">
        <v>540</v>
      </c>
      <c r="C187" t="s">
        <v>530</v>
      </c>
      <c r="D187">
        <v>1</v>
      </c>
    </row>
    <row r="188" spans="1:4" hidden="1">
      <c r="A188">
        <v>60</v>
      </c>
      <c r="B188" t="s">
        <v>542</v>
      </c>
      <c r="C188" t="s">
        <v>530</v>
      </c>
      <c r="D188">
        <v>1</v>
      </c>
    </row>
    <row r="189" spans="1:4" hidden="1">
      <c r="A189">
        <v>0</v>
      </c>
      <c r="B189" t="s">
        <v>580</v>
      </c>
      <c r="C189" t="s">
        <v>530</v>
      </c>
      <c r="D189">
        <v>8931</v>
      </c>
    </row>
    <row r="190" spans="1:4" hidden="1">
      <c r="A190">
        <v>0</v>
      </c>
      <c r="B190" t="s">
        <v>539</v>
      </c>
      <c r="C190" t="s">
        <v>532</v>
      </c>
      <c r="D190">
        <v>4753</v>
      </c>
    </row>
    <row r="191" spans="1:4" hidden="1">
      <c r="A191">
        <v>0</v>
      </c>
      <c r="B191" t="s">
        <v>540</v>
      </c>
      <c r="C191" t="s">
        <v>532</v>
      </c>
      <c r="D191">
        <v>4080</v>
      </c>
    </row>
    <row r="192" spans="1:4" hidden="1">
      <c r="A192">
        <v>0</v>
      </c>
      <c r="B192" t="s">
        <v>542</v>
      </c>
      <c r="C192" t="s">
        <v>532</v>
      </c>
      <c r="D192">
        <v>3534</v>
      </c>
    </row>
    <row r="193" spans="1:4" hidden="1">
      <c r="A193">
        <v>1</v>
      </c>
      <c r="B193" t="s">
        <v>580</v>
      </c>
      <c r="C193" t="s">
        <v>581</v>
      </c>
      <c r="D193">
        <v>1</v>
      </c>
    </row>
    <row r="194" spans="1:4" hidden="1">
      <c r="A194">
        <v>1</v>
      </c>
      <c r="B194" t="s">
        <v>543</v>
      </c>
      <c r="C194" t="s">
        <v>532</v>
      </c>
      <c r="D194">
        <v>713</v>
      </c>
    </row>
    <row r="195" spans="1:4" hidden="1">
      <c r="A195">
        <v>1</v>
      </c>
      <c r="B195" t="s">
        <v>544</v>
      </c>
      <c r="C195" t="s">
        <v>532</v>
      </c>
      <c r="D195">
        <v>2960</v>
      </c>
    </row>
    <row r="196" spans="1:4" hidden="1">
      <c r="A196">
        <v>2</v>
      </c>
      <c r="B196" t="s">
        <v>541</v>
      </c>
      <c r="C196" t="s">
        <v>528</v>
      </c>
      <c r="D196">
        <v>6</v>
      </c>
    </row>
    <row r="197" spans="1:4" hidden="1">
      <c r="A197">
        <v>3</v>
      </c>
      <c r="B197" t="s">
        <v>580</v>
      </c>
      <c r="C197" t="s">
        <v>532</v>
      </c>
      <c r="D197">
        <v>911</v>
      </c>
    </row>
    <row r="198" spans="1:4" hidden="1">
      <c r="A198">
        <v>3</v>
      </c>
      <c r="B198" t="s">
        <v>539</v>
      </c>
      <c r="C198" t="s">
        <v>528</v>
      </c>
      <c r="D198">
        <v>56</v>
      </c>
    </row>
    <row r="199" spans="1:4" hidden="1">
      <c r="A199">
        <v>3</v>
      </c>
      <c r="B199" t="s">
        <v>540</v>
      </c>
      <c r="C199" t="s">
        <v>528</v>
      </c>
      <c r="D199">
        <v>37</v>
      </c>
    </row>
    <row r="200" spans="1:4" hidden="1">
      <c r="A200">
        <v>3</v>
      </c>
      <c r="B200" t="s">
        <v>541</v>
      </c>
      <c r="C200" t="s">
        <v>533</v>
      </c>
      <c r="D200">
        <v>10</v>
      </c>
    </row>
    <row r="201" spans="1:4" hidden="1">
      <c r="A201">
        <v>3</v>
      </c>
      <c r="B201" t="s">
        <v>542</v>
      </c>
      <c r="C201" t="s">
        <v>528</v>
      </c>
      <c r="D201">
        <v>39</v>
      </c>
    </row>
    <row r="202" spans="1:4" hidden="1">
      <c r="A202">
        <v>4</v>
      </c>
      <c r="B202" t="s">
        <v>543</v>
      </c>
      <c r="C202" t="s">
        <v>528</v>
      </c>
      <c r="D202">
        <v>13</v>
      </c>
    </row>
    <row r="203" spans="1:4" hidden="1">
      <c r="A203">
        <v>4</v>
      </c>
      <c r="B203" t="s">
        <v>539</v>
      </c>
      <c r="C203" t="s">
        <v>533</v>
      </c>
      <c r="D203">
        <v>94</v>
      </c>
    </row>
    <row r="204" spans="1:4">
      <c r="A204">
        <v>4</v>
      </c>
      <c r="B204" t="s">
        <v>539</v>
      </c>
      <c r="C204" t="s">
        <v>529</v>
      </c>
      <c r="D204">
        <v>5</v>
      </c>
    </row>
    <row r="205" spans="1:4" hidden="1">
      <c r="A205">
        <v>4</v>
      </c>
      <c r="B205" t="s">
        <v>544</v>
      </c>
      <c r="C205" t="s">
        <v>528</v>
      </c>
      <c r="D205">
        <v>63</v>
      </c>
    </row>
    <row r="206" spans="1:4" hidden="1">
      <c r="A206">
        <v>4</v>
      </c>
      <c r="B206" t="s">
        <v>540</v>
      </c>
      <c r="C206" t="s">
        <v>533</v>
      </c>
      <c r="D206">
        <v>96</v>
      </c>
    </row>
    <row r="207" spans="1:4">
      <c r="A207">
        <v>4</v>
      </c>
      <c r="B207" t="s">
        <v>540</v>
      </c>
      <c r="C207" t="s">
        <v>529</v>
      </c>
      <c r="D207">
        <v>14</v>
      </c>
    </row>
    <row r="208" spans="1:4" hidden="1">
      <c r="A208">
        <v>4</v>
      </c>
      <c r="B208" t="s">
        <v>541</v>
      </c>
      <c r="C208" t="s">
        <v>530</v>
      </c>
      <c r="D208">
        <v>6</v>
      </c>
    </row>
    <row r="209" spans="1:4" hidden="1">
      <c r="A209">
        <v>4</v>
      </c>
      <c r="B209" t="s">
        <v>542</v>
      </c>
      <c r="C209" t="s">
        <v>533</v>
      </c>
      <c r="D209">
        <v>90</v>
      </c>
    </row>
    <row r="210" spans="1:4">
      <c r="A210">
        <v>4</v>
      </c>
      <c r="B210" t="s">
        <v>542</v>
      </c>
      <c r="C210" t="s">
        <v>529</v>
      </c>
      <c r="D210">
        <v>7</v>
      </c>
    </row>
    <row r="211" spans="1:4" hidden="1">
      <c r="A211">
        <v>5</v>
      </c>
      <c r="B211" t="s">
        <v>543</v>
      </c>
      <c r="C211" t="s">
        <v>533</v>
      </c>
      <c r="D211">
        <v>33</v>
      </c>
    </row>
    <row r="212" spans="1:4">
      <c r="A212">
        <v>5</v>
      </c>
      <c r="B212" t="s">
        <v>543</v>
      </c>
      <c r="C212" t="s">
        <v>529</v>
      </c>
      <c r="D212">
        <v>6</v>
      </c>
    </row>
    <row r="213" spans="1:4" hidden="1">
      <c r="A213">
        <v>5</v>
      </c>
      <c r="B213" t="s">
        <v>539</v>
      </c>
      <c r="C213" t="s">
        <v>530</v>
      </c>
      <c r="D213">
        <v>211</v>
      </c>
    </row>
    <row r="214" spans="1:4" hidden="1">
      <c r="A214">
        <v>5</v>
      </c>
      <c r="B214" t="s">
        <v>544</v>
      </c>
      <c r="C214" t="s">
        <v>533</v>
      </c>
      <c r="D214">
        <v>179</v>
      </c>
    </row>
    <row r="215" spans="1:4">
      <c r="A215">
        <v>5</v>
      </c>
      <c r="B215" t="s">
        <v>544</v>
      </c>
      <c r="C215" t="s">
        <v>529</v>
      </c>
      <c r="D215">
        <v>22</v>
      </c>
    </row>
    <row r="216" spans="1:4" hidden="1">
      <c r="A216">
        <v>5</v>
      </c>
      <c r="B216" t="s">
        <v>540</v>
      </c>
      <c r="C216" t="s">
        <v>530</v>
      </c>
      <c r="D216">
        <v>283</v>
      </c>
    </row>
    <row r="217" spans="1:4" hidden="1">
      <c r="A217">
        <v>5</v>
      </c>
      <c r="B217" t="s">
        <v>542</v>
      </c>
      <c r="C217" t="s">
        <v>530</v>
      </c>
      <c r="D217">
        <v>159</v>
      </c>
    </row>
    <row r="218" spans="1:4" hidden="1">
      <c r="A218">
        <v>6</v>
      </c>
      <c r="B218" t="s">
        <v>580</v>
      </c>
      <c r="C218" t="s">
        <v>528</v>
      </c>
      <c r="D218">
        <v>64</v>
      </c>
    </row>
    <row r="219" spans="1:4" hidden="1">
      <c r="A219">
        <v>6</v>
      </c>
      <c r="B219" t="s">
        <v>543</v>
      </c>
      <c r="C219" t="s">
        <v>530</v>
      </c>
      <c r="D219">
        <v>112</v>
      </c>
    </row>
    <row r="220" spans="1:4" hidden="1">
      <c r="A220">
        <v>6</v>
      </c>
      <c r="B220" t="s">
        <v>544</v>
      </c>
      <c r="C220" t="s">
        <v>530</v>
      </c>
      <c r="D220">
        <v>468</v>
      </c>
    </row>
    <row r="221" spans="1:4" hidden="1">
      <c r="A221">
        <v>7</v>
      </c>
      <c r="B221" t="s">
        <v>580</v>
      </c>
      <c r="C221" t="s">
        <v>533</v>
      </c>
      <c r="D221">
        <v>168</v>
      </c>
    </row>
    <row r="222" spans="1:4">
      <c r="A222">
        <v>7</v>
      </c>
      <c r="B222" t="s">
        <v>580</v>
      </c>
      <c r="C222" t="s">
        <v>529</v>
      </c>
      <c r="D222">
        <v>17</v>
      </c>
    </row>
    <row r="223" spans="1:4" hidden="1">
      <c r="A223">
        <v>7</v>
      </c>
      <c r="B223" t="s">
        <v>544</v>
      </c>
      <c r="C223" t="s">
        <v>581</v>
      </c>
      <c r="D223">
        <v>1</v>
      </c>
    </row>
    <row r="224" spans="1:4" hidden="1">
      <c r="A224">
        <v>7</v>
      </c>
      <c r="B224" t="s">
        <v>541</v>
      </c>
      <c r="C224" t="s">
        <v>532</v>
      </c>
      <c r="D224">
        <v>11</v>
      </c>
    </row>
    <row r="225" spans="1:4" hidden="1">
      <c r="A225">
        <v>8</v>
      </c>
      <c r="B225" t="s">
        <v>580</v>
      </c>
      <c r="C225" t="s">
        <v>530</v>
      </c>
      <c r="D225">
        <v>343</v>
      </c>
    </row>
    <row r="226" spans="1:4" hidden="1">
      <c r="A226">
        <v>8</v>
      </c>
      <c r="B226" t="s">
        <v>539</v>
      </c>
      <c r="C226" t="s">
        <v>532</v>
      </c>
      <c r="D226">
        <v>163</v>
      </c>
    </row>
    <row r="227" spans="1:4" hidden="1">
      <c r="A227">
        <v>8</v>
      </c>
      <c r="B227" t="s">
        <v>540</v>
      </c>
      <c r="C227" t="s">
        <v>532</v>
      </c>
      <c r="D227">
        <v>148</v>
      </c>
    </row>
    <row r="228" spans="1:4" hidden="1">
      <c r="A228">
        <v>8</v>
      </c>
      <c r="B228" t="s">
        <v>542</v>
      </c>
      <c r="C228" t="s">
        <v>532</v>
      </c>
      <c r="D228">
        <v>157</v>
      </c>
    </row>
    <row r="229" spans="1:4" hidden="1">
      <c r="A229">
        <v>9</v>
      </c>
      <c r="B229" t="s">
        <v>543</v>
      </c>
      <c r="C229" t="s">
        <v>532</v>
      </c>
      <c r="D229">
        <v>58</v>
      </c>
    </row>
    <row r="230" spans="1:4" hidden="1">
      <c r="A230">
        <v>9</v>
      </c>
      <c r="B230" t="s">
        <v>544</v>
      </c>
      <c r="C230" t="s">
        <v>532</v>
      </c>
      <c r="D230">
        <v>291</v>
      </c>
    </row>
    <row r="231" spans="1:4" hidden="1">
      <c r="A231">
        <v>10</v>
      </c>
      <c r="B231" t="s">
        <v>541</v>
      </c>
      <c r="C231" t="s">
        <v>528</v>
      </c>
      <c r="D231">
        <v>1</v>
      </c>
    </row>
    <row r="232" spans="1:4" hidden="1">
      <c r="A232">
        <v>11</v>
      </c>
      <c r="B232" t="s">
        <v>580</v>
      </c>
      <c r="C232" t="s">
        <v>532</v>
      </c>
      <c r="D232">
        <v>277</v>
      </c>
    </row>
    <row r="233" spans="1:4" hidden="1">
      <c r="A233">
        <v>11</v>
      </c>
      <c r="B233" t="s">
        <v>539</v>
      </c>
      <c r="C233" t="s">
        <v>528</v>
      </c>
      <c r="D233">
        <v>5</v>
      </c>
    </row>
    <row r="234" spans="1:4" hidden="1">
      <c r="A234">
        <v>11</v>
      </c>
      <c r="B234" t="s">
        <v>540</v>
      </c>
      <c r="C234" t="s">
        <v>528</v>
      </c>
      <c r="D234">
        <v>6</v>
      </c>
    </row>
    <row r="235" spans="1:4" hidden="1">
      <c r="A235">
        <v>11</v>
      </c>
      <c r="B235" t="s">
        <v>541</v>
      </c>
      <c r="C235" t="s">
        <v>533</v>
      </c>
      <c r="D235">
        <v>3</v>
      </c>
    </row>
    <row r="236" spans="1:4" hidden="1">
      <c r="A236">
        <v>11</v>
      </c>
      <c r="B236" t="s">
        <v>542</v>
      </c>
      <c r="C236" t="s">
        <v>528</v>
      </c>
      <c r="D236">
        <v>6</v>
      </c>
    </row>
    <row r="237" spans="1:4" hidden="1">
      <c r="A237">
        <v>12</v>
      </c>
      <c r="B237" t="s">
        <v>543</v>
      </c>
      <c r="C237" t="s">
        <v>528</v>
      </c>
      <c r="D237">
        <v>3</v>
      </c>
    </row>
    <row r="238" spans="1:4" hidden="1">
      <c r="A238">
        <v>12</v>
      </c>
      <c r="B238" t="s">
        <v>539</v>
      </c>
      <c r="C238" t="s">
        <v>533</v>
      </c>
      <c r="D238">
        <v>32</v>
      </c>
    </row>
    <row r="239" spans="1:4">
      <c r="A239">
        <v>12</v>
      </c>
      <c r="B239" t="s">
        <v>539</v>
      </c>
      <c r="C239" t="s">
        <v>529</v>
      </c>
      <c r="D239">
        <v>1</v>
      </c>
    </row>
    <row r="240" spans="1:4" hidden="1">
      <c r="A240">
        <v>12</v>
      </c>
      <c r="B240" t="s">
        <v>544</v>
      </c>
      <c r="C240" t="s">
        <v>528</v>
      </c>
      <c r="D240">
        <v>8</v>
      </c>
    </row>
    <row r="241" spans="1:4" hidden="1">
      <c r="A241">
        <v>12</v>
      </c>
      <c r="B241" t="s">
        <v>540</v>
      </c>
      <c r="C241" t="s">
        <v>533</v>
      </c>
      <c r="D241">
        <v>21</v>
      </c>
    </row>
    <row r="242" spans="1:4">
      <c r="A242">
        <v>12</v>
      </c>
      <c r="B242" t="s">
        <v>540</v>
      </c>
      <c r="C242" t="s">
        <v>529</v>
      </c>
      <c r="D242">
        <v>1</v>
      </c>
    </row>
    <row r="243" spans="1:4" hidden="1">
      <c r="A243">
        <v>12</v>
      </c>
      <c r="B243" t="s">
        <v>541</v>
      </c>
      <c r="C243" t="s">
        <v>530</v>
      </c>
      <c r="D243">
        <v>6</v>
      </c>
    </row>
    <row r="244" spans="1:4" hidden="1">
      <c r="A244">
        <v>12</v>
      </c>
      <c r="B244" t="s">
        <v>542</v>
      </c>
      <c r="C244" t="s">
        <v>533</v>
      </c>
      <c r="D244">
        <v>13</v>
      </c>
    </row>
    <row r="245" spans="1:4">
      <c r="A245">
        <v>12</v>
      </c>
      <c r="B245" t="s">
        <v>542</v>
      </c>
      <c r="C245" t="s">
        <v>529</v>
      </c>
      <c r="D245">
        <v>3</v>
      </c>
    </row>
    <row r="246" spans="1:4" hidden="1">
      <c r="A246">
        <v>13</v>
      </c>
      <c r="B246" t="s">
        <v>543</v>
      </c>
      <c r="C246" t="s">
        <v>533</v>
      </c>
      <c r="D246">
        <v>10</v>
      </c>
    </row>
    <row r="247" spans="1:4">
      <c r="A247">
        <v>13</v>
      </c>
      <c r="B247" t="s">
        <v>543</v>
      </c>
      <c r="C247" t="s">
        <v>529</v>
      </c>
      <c r="D247">
        <v>1</v>
      </c>
    </row>
    <row r="248" spans="1:4" hidden="1">
      <c r="A248">
        <v>13</v>
      </c>
      <c r="B248" t="s">
        <v>539</v>
      </c>
      <c r="C248" t="s">
        <v>530</v>
      </c>
      <c r="D248">
        <v>65</v>
      </c>
    </row>
    <row r="249" spans="1:4" hidden="1">
      <c r="A249">
        <v>13</v>
      </c>
      <c r="B249" t="s">
        <v>544</v>
      </c>
      <c r="C249" t="s">
        <v>533</v>
      </c>
      <c r="D249">
        <v>56</v>
      </c>
    </row>
    <row r="250" spans="1:4">
      <c r="A250">
        <v>13</v>
      </c>
      <c r="B250" t="s">
        <v>544</v>
      </c>
      <c r="C250" t="s">
        <v>529</v>
      </c>
      <c r="D250">
        <v>6</v>
      </c>
    </row>
    <row r="251" spans="1:4" hidden="1">
      <c r="A251">
        <v>13</v>
      </c>
      <c r="B251" t="s">
        <v>540</v>
      </c>
      <c r="C251" t="s">
        <v>530</v>
      </c>
      <c r="D251">
        <v>63</v>
      </c>
    </row>
    <row r="252" spans="1:4" hidden="1">
      <c r="A252">
        <v>13</v>
      </c>
      <c r="B252" t="s">
        <v>542</v>
      </c>
      <c r="C252" t="s">
        <v>530</v>
      </c>
      <c r="D252">
        <v>65</v>
      </c>
    </row>
    <row r="253" spans="1:4" hidden="1">
      <c r="A253">
        <v>14</v>
      </c>
      <c r="B253" t="s">
        <v>580</v>
      </c>
      <c r="C253" t="s">
        <v>528</v>
      </c>
      <c r="D253">
        <v>26</v>
      </c>
    </row>
    <row r="254" spans="1:4" hidden="1">
      <c r="A254">
        <v>14</v>
      </c>
      <c r="B254" t="s">
        <v>543</v>
      </c>
      <c r="C254" t="s">
        <v>530</v>
      </c>
      <c r="D254">
        <v>80</v>
      </c>
    </row>
    <row r="255" spans="1:4" hidden="1">
      <c r="A255">
        <v>14</v>
      </c>
      <c r="B255" t="s">
        <v>544</v>
      </c>
      <c r="C255" t="s">
        <v>530</v>
      </c>
      <c r="D255">
        <v>244</v>
      </c>
    </row>
    <row r="256" spans="1:4" hidden="1">
      <c r="A256">
        <v>15</v>
      </c>
      <c r="B256" t="s">
        <v>580</v>
      </c>
      <c r="C256" t="s">
        <v>533</v>
      </c>
      <c r="D256">
        <v>99</v>
      </c>
    </row>
    <row r="257" spans="1:4">
      <c r="A257">
        <v>15</v>
      </c>
      <c r="B257" t="s">
        <v>580</v>
      </c>
      <c r="C257" t="s">
        <v>529</v>
      </c>
      <c r="D257">
        <v>16</v>
      </c>
    </row>
    <row r="258" spans="1:4" hidden="1">
      <c r="A258">
        <v>15</v>
      </c>
      <c r="B258" t="s">
        <v>541</v>
      </c>
      <c r="C258" t="s">
        <v>532</v>
      </c>
      <c r="D258">
        <v>8</v>
      </c>
    </row>
    <row r="259" spans="1:4" hidden="1">
      <c r="A259">
        <v>16</v>
      </c>
      <c r="B259" t="s">
        <v>580</v>
      </c>
      <c r="C259" t="s">
        <v>530</v>
      </c>
      <c r="D259">
        <v>217</v>
      </c>
    </row>
    <row r="260" spans="1:4" hidden="1">
      <c r="A260">
        <v>16</v>
      </c>
      <c r="B260" t="s">
        <v>539</v>
      </c>
      <c r="C260" t="s">
        <v>532</v>
      </c>
      <c r="D260">
        <v>103</v>
      </c>
    </row>
    <row r="261" spans="1:4" hidden="1">
      <c r="A261">
        <v>16</v>
      </c>
      <c r="B261" t="s">
        <v>540</v>
      </c>
      <c r="C261" t="s">
        <v>532</v>
      </c>
      <c r="D261">
        <v>123</v>
      </c>
    </row>
    <row r="262" spans="1:4" hidden="1">
      <c r="A262">
        <v>16</v>
      </c>
      <c r="B262" t="s">
        <v>542</v>
      </c>
      <c r="C262" t="s">
        <v>532</v>
      </c>
      <c r="D262">
        <v>79</v>
      </c>
    </row>
    <row r="263" spans="1:4" hidden="1">
      <c r="A263">
        <v>17</v>
      </c>
      <c r="B263" t="s">
        <v>543</v>
      </c>
      <c r="C263" t="s">
        <v>532</v>
      </c>
      <c r="D263">
        <v>55</v>
      </c>
    </row>
    <row r="264" spans="1:4" hidden="1">
      <c r="A264">
        <v>17</v>
      </c>
      <c r="B264" t="s">
        <v>544</v>
      </c>
      <c r="C264" t="s">
        <v>532</v>
      </c>
      <c r="D264">
        <v>182</v>
      </c>
    </row>
    <row r="265" spans="1:4" hidden="1">
      <c r="A265">
        <v>18</v>
      </c>
      <c r="B265" t="s">
        <v>541</v>
      </c>
      <c r="C265" t="s">
        <v>528</v>
      </c>
      <c r="D265">
        <v>1</v>
      </c>
    </row>
    <row r="266" spans="1:4" hidden="1">
      <c r="A266">
        <v>19</v>
      </c>
      <c r="B266" t="s">
        <v>580</v>
      </c>
      <c r="C266" t="s">
        <v>532</v>
      </c>
      <c r="D266">
        <v>413</v>
      </c>
    </row>
    <row r="267" spans="1:4" hidden="1">
      <c r="A267">
        <v>19</v>
      </c>
      <c r="B267" t="s">
        <v>539</v>
      </c>
      <c r="C267" t="s">
        <v>528</v>
      </c>
      <c r="D267">
        <v>14</v>
      </c>
    </row>
    <row r="268" spans="1:4" hidden="1">
      <c r="A268">
        <v>19</v>
      </c>
      <c r="B268" t="s">
        <v>540</v>
      </c>
      <c r="C268" t="s">
        <v>528</v>
      </c>
      <c r="D268">
        <v>15</v>
      </c>
    </row>
    <row r="269" spans="1:4" hidden="1">
      <c r="A269">
        <v>19</v>
      </c>
      <c r="B269" t="s">
        <v>541</v>
      </c>
      <c r="C269" t="s">
        <v>533</v>
      </c>
      <c r="D269">
        <v>6</v>
      </c>
    </row>
    <row r="270" spans="1:4">
      <c r="A270">
        <v>19</v>
      </c>
      <c r="B270" t="s">
        <v>541</v>
      </c>
      <c r="C270" t="s">
        <v>529</v>
      </c>
      <c r="D270">
        <v>1</v>
      </c>
    </row>
    <row r="271" spans="1:4" hidden="1">
      <c r="A271">
        <v>19</v>
      </c>
      <c r="B271" t="s">
        <v>542</v>
      </c>
      <c r="C271" t="s">
        <v>528</v>
      </c>
      <c r="D271">
        <v>14</v>
      </c>
    </row>
    <row r="272" spans="1:4" hidden="1">
      <c r="A272">
        <v>20</v>
      </c>
      <c r="B272" t="s">
        <v>543</v>
      </c>
      <c r="C272" t="s">
        <v>528</v>
      </c>
      <c r="D272">
        <v>9</v>
      </c>
    </row>
    <row r="273" spans="1:4" hidden="1">
      <c r="A273">
        <v>20</v>
      </c>
      <c r="B273" t="s">
        <v>539</v>
      </c>
      <c r="C273" t="s">
        <v>533</v>
      </c>
      <c r="D273">
        <v>54</v>
      </c>
    </row>
    <row r="274" spans="1:4">
      <c r="A274">
        <v>20</v>
      </c>
      <c r="B274" t="s">
        <v>539</v>
      </c>
      <c r="C274" t="s">
        <v>529</v>
      </c>
      <c r="D274">
        <v>1</v>
      </c>
    </row>
    <row r="275" spans="1:4" hidden="1">
      <c r="A275">
        <v>20</v>
      </c>
      <c r="B275" t="s">
        <v>544</v>
      </c>
      <c r="C275" t="s">
        <v>528</v>
      </c>
      <c r="D275">
        <v>22</v>
      </c>
    </row>
    <row r="276" spans="1:4" hidden="1">
      <c r="A276">
        <v>20</v>
      </c>
      <c r="B276" t="s">
        <v>540</v>
      </c>
      <c r="C276" t="s">
        <v>533</v>
      </c>
      <c r="D276">
        <v>39</v>
      </c>
    </row>
    <row r="277" spans="1:4">
      <c r="A277">
        <v>20</v>
      </c>
      <c r="B277" t="s">
        <v>540</v>
      </c>
      <c r="C277" t="s">
        <v>529</v>
      </c>
      <c r="D277">
        <v>6</v>
      </c>
    </row>
    <row r="278" spans="1:4" hidden="1">
      <c r="A278">
        <v>20</v>
      </c>
      <c r="B278" t="s">
        <v>541</v>
      </c>
      <c r="C278" t="s">
        <v>530</v>
      </c>
      <c r="D278">
        <v>19</v>
      </c>
    </row>
    <row r="279" spans="1:4" hidden="1">
      <c r="A279">
        <v>20</v>
      </c>
      <c r="B279" t="s">
        <v>542</v>
      </c>
      <c r="C279" t="s">
        <v>533</v>
      </c>
      <c r="D279">
        <v>35</v>
      </c>
    </row>
    <row r="280" spans="1:4">
      <c r="A280">
        <v>20</v>
      </c>
      <c r="B280" t="s">
        <v>542</v>
      </c>
      <c r="C280" t="s">
        <v>529</v>
      </c>
      <c r="D280">
        <v>8</v>
      </c>
    </row>
    <row r="281" spans="1:4" hidden="1">
      <c r="A281">
        <v>21</v>
      </c>
      <c r="B281" t="s">
        <v>543</v>
      </c>
      <c r="C281" t="s">
        <v>533</v>
      </c>
      <c r="D281">
        <v>17</v>
      </c>
    </row>
    <row r="282" spans="1:4">
      <c r="A282">
        <v>21</v>
      </c>
      <c r="B282" t="s">
        <v>543</v>
      </c>
      <c r="C282" t="s">
        <v>529</v>
      </c>
      <c r="D282">
        <v>2</v>
      </c>
    </row>
    <row r="283" spans="1:4" hidden="1">
      <c r="A283">
        <v>21</v>
      </c>
      <c r="B283" t="s">
        <v>539</v>
      </c>
      <c r="C283" t="s">
        <v>530</v>
      </c>
      <c r="D283">
        <v>137</v>
      </c>
    </row>
    <row r="284" spans="1:4" hidden="1">
      <c r="A284">
        <v>21</v>
      </c>
      <c r="B284" t="s">
        <v>544</v>
      </c>
      <c r="C284" t="s">
        <v>533</v>
      </c>
      <c r="D284">
        <v>80</v>
      </c>
    </row>
    <row r="285" spans="1:4">
      <c r="A285">
        <v>21</v>
      </c>
      <c r="B285" t="s">
        <v>544</v>
      </c>
      <c r="C285" t="s">
        <v>529</v>
      </c>
      <c r="D285">
        <v>4</v>
      </c>
    </row>
    <row r="286" spans="1:4" hidden="1">
      <c r="A286">
        <v>21</v>
      </c>
      <c r="B286" t="s">
        <v>540</v>
      </c>
      <c r="C286" t="s">
        <v>530</v>
      </c>
      <c r="D286">
        <v>120</v>
      </c>
    </row>
    <row r="287" spans="1:4" hidden="1">
      <c r="A287">
        <v>21</v>
      </c>
      <c r="B287" t="s">
        <v>542</v>
      </c>
      <c r="C287" t="s">
        <v>530</v>
      </c>
      <c r="D287">
        <v>76</v>
      </c>
    </row>
    <row r="288" spans="1:4" hidden="1">
      <c r="A288">
        <v>22</v>
      </c>
      <c r="B288" t="s">
        <v>580</v>
      </c>
      <c r="C288" t="s">
        <v>528</v>
      </c>
      <c r="D288">
        <v>11</v>
      </c>
    </row>
    <row r="289" spans="1:4" hidden="1">
      <c r="A289">
        <v>22</v>
      </c>
      <c r="B289" t="s">
        <v>543</v>
      </c>
      <c r="C289" t="s">
        <v>530</v>
      </c>
      <c r="D289">
        <v>41</v>
      </c>
    </row>
    <row r="290" spans="1:4" hidden="1">
      <c r="A290">
        <v>22</v>
      </c>
      <c r="B290" t="s">
        <v>544</v>
      </c>
      <c r="C290" t="s">
        <v>530</v>
      </c>
      <c r="D290">
        <v>208</v>
      </c>
    </row>
    <row r="291" spans="1:4" hidden="1">
      <c r="A291">
        <v>23</v>
      </c>
      <c r="B291" t="s">
        <v>580</v>
      </c>
      <c r="C291" t="s">
        <v>533</v>
      </c>
      <c r="D291">
        <v>51</v>
      </c>
    </row>
    <row r="292" spans="1:4">
      <c r="A292">
        <v>23</v>
      </c>
      <c r="B292" t="s">
        <v>580</v>
      </c>
      <c r="C292" t="s">
        <v>529</v>
      </c>
      <c r="D292">
        <v>9</v>
      </c>
    </row>
    <row r="293" spans="1:4" hidden="1">
      <c r="A293">
        <v>23</v>
      </c>
      <c r="B293" t="s">
        <v>541</v>
      </c>
      <c r="C293" t="s">
        <v>532</v>
      </c>
      <c r="D293">
        <v>5</v>
      </c>
    </row>
    <row r="294" spans="1:4" hidden="1">
      <c r="A294">
        <v>24</v>
      </c>
      <c r="B294" t="s">
        <v>580</v>
      </c>
      <c r="C294" t="s">
        <v>530</v>
      </c>
      <c r="D294">
        <v>192</v>
      </c>
    </row>
    <row r="295" spans="1:4" hidden="1">
      <c r="A295">
        <v>24</v>
      </c>
      <c r="B295" t="s">
        <v>539</v>
      </c>
      <c r="C295" t="s">
        <v>532</v>
      </c>
      <c r="D295">
        <v>101</v>
      </c>
    </row>
    <row r="296" spans="1:4" hidden="1">
      <c r="A296">
        <v>24</v>
      </c>
      <c r="B296" t="s">
        <v>540</v>
      </c>
      <c r="C296" t="s">
        <v>532</v>
      </c>
      <c r="D296">
        <v>86</v>
      </c>
    </row>
    <row r="297" spans="1:4" hidden="1">
      <c r="A297">
        <v>24</v>
      </c>
      <c r="B297" t="s">
        <v>542</v>
      </c>
      <c r="C297" t="s">
        <v>532</v>
      </c>
      <c r="D297">
        <v>68</v>
      </c>
    </row>
    <row r="298" spans="1:4" hidden="1">
      <c r="A298">
        <v>25</v>
      </c>
      <c r="B298" t="s">
        <v>543</v>
      </c>
      <c r="C298" t="s">
        <v>532</v>
      </c>
      <c r="D298">
        <v>64</v>
      </c>
    </row>
    <row r="299" spans="1:4" hidden="1">
      <c r="A299">
        <v>25</v>
      </c>
      <c r="B299" t="s">
        <v>544</v>
      </c>
      <c r="C299" t="s">
        <v>532</v>
      </c>
      <c r="D299">
        <v>247</v>
      </c>
    </row>
    <row r="300" spans="1:4" hidden="1">
      <c r="A300">
        <v>26</v>
      </c>
      <c r="B300" t="s">
        <v>541</v>
      </c>
      <c r="C300" t="s">
        <v>528</v>
      </c>
      <c r="D300">
        <v>2</v>
      </c>
    </row>
    <row r="301" spans="1:4" hidden="1">
      <c r="A301">
        <v>27</v>
      </c>
      <c r="B301" t="s">
        <v>580</v>
      </c>
      <c r="C301" t="s">
        <v>532</v>
      </c>
      <c r="D301">
        <v>241</v>
      </c>
    </row>
    <row r="302" spans="1:4" hidden="1">
      <c r="A302">
        <v>27</v>
      </c>
      <c r="B302" t="s">
        <v>539</v>
      </c>
      <c r="C302" t="s">
        <v>528</v>
      </c>
      <c r="D302">
        <v>4</v>
      </c>
    </row>
    <row r="303" spans="1:4" hidden="1">
      <c r="A303">
        <v>27</v>
      </c>
      <c r="B303" t="s">
        <v>540</v>
      </c>
      <c r="C303" t="s">
        <v>528</v>
      </c>
      <c r="D303">
        <v>7</v>
      </c>
    </row>
    <row r="304" spans="1:4" hidden="1">
      <c r="A304">
        <v>27</v>
      </c>
      <c r="B304" t="s">
        <v>541</v>
      </c>
      <c r="C304" t="s">
        <v>533</v>
      </c>
      <c r="D304">
        <v>1</v>
      </c>
    </row>
    <row r="305" spans="1:4" hidden="1">
      <c r="A305">
        <v>27</v>
      </c>
      <c r="B305" t="s">
        <v>542</v>
      </c>
      <c r="C305" t="s">
        <v>528</v>
      </c>
      <c r="D305">
        <v>8</v>
      </c>
    </row>
    <row r="306" spans="1:4" hidden="1">
      <c r="A306">
        <v>28</v>
      </c>
      <c r="B306" t="s">
        <v>543</v>
      </c>
      <c r="C306" t="s">
        <v>528</v>
      </c>
      <c r="D306">
        <v>7</v>
      </c>
    </row>
    <row r="307" spans="1:4" hidden="1">
      <c r="A307">
        <v>28</v>
      </c>
      <c r="B307" t="s">
        <v>539</v>
      </c>
      <c r="C307" t="s">
        <v>533</v>
      </c>
      <c r="D307">
        <v>21</v>
      </c>
    </row>
    <row r="308" spans="1:4" hidden="1">
      <c r="A308">
        <v>28</v>
      </c>
      <c r="B308" t="s">
        <v>544</v>
      </c>
      <c r="C308" t="s">
        <v>528</v>
      </c>
      <c r="D308">
        <v>9</v>
      </c>
    </row>
    <row r="309" spans="1:4" hidden="1">
      <c r="A309">
        <v>28</v>
      </c>
      <c r="B309" t="s">
        <v>540</v>
      </c>
      <c r="C309" t="s">
        <v>533</v>
      </c>
      <c r="D309">
        <v>28</v>
      </c>
    </row>
    <row r="310" spans="1:4">
      <c r="A310">
        <v>28</v>
      </c>
      <c r="B310" t="s">
        <v>540</v>
      </c>
      <c r="C310" t="s">
        <v>529</v>
      </c>
      <c r="D310">
        <v>3</v>
      </c>
    </row>
    <row r="311" spans="1:4" hidden="1">
      <c r="A311">
        <v>28</v>
      </c>
      <c r="B311" t="s">
        <v>541</v>
      </c>
      <c r="C311" t="s">
        <v>530</v>
      </c>
      <c r="D311">
        <v>6</v>
      </c>
    </row>
    <row r="312" spans="1:4" hidden="1">
      <c r="A312">
        <v>28</v>
      </c>
      <c r="B312" t="s">
        <v>542</v>
      </c>
      <c r="C312" t="s">
        <v>533</v>
      </c>
      <c r="D312">
        <v>20</v>
      </c>
    </row>
    <row r="313" spans="1:4" hidden="1">
      <c r="A313">
        <v>29</v>
      </c>
      <c r="B313" t="s">
        <v>543</v>
      </c>
      <c r="C313" t="s">
        <v>533</v>
      </c>
      <c r="D313">
        <v>20</v>
      </c>
    </row>
    <row r="314" spans="1:4">
      <c r="A314">
        <v>29</v>
      </c>
      <c r="B314" t="s">
        <v>543</v>
      </c>
      <c r="C314" t="s">
        <v>529</v>
      </c>
      <c r="D314">
        <v>2</v>
      </c>
    </row>
    <row r="315" spans="1:4" hidden="1">
      <c r="A315">
        <v>29</v>
      </c>
      <c r="B315" t="s">
        <v>539</v>
      </c>
      <c r="C315" t="s">
        <v>530</v>
      </c>
      <c r="D315">
        <v>128</v>
      </c>
    </row>
    <row r="316" spans="1:4" hidden="1">
      <c r="A316">
        <v>29</v>
      </c>
      <c r="B316" t="s">
        <v>544</v>
      </c>
      <c r="C316" t="s">
        <v>533</v>
      </c>
      <c r="D316">
        <v>76</v>
      </c>
    </row>
    <row r="317" spans="1:4">
      <c r="A317">
        <v>29</v>
      </c>
      <c r="B317" t="s">
        <v>544</v>
      </c>
      <c r="C317" t="s">
        <v>529</v>
      </c>
      <c r="D317">
        <v>7</v>
      </c>
    </row>
    <row r="318" spans="1:4" hidden="1">
      <c r="A318">
        <v>29</v>
      </c>
      <c r="B318" t="s">
        <v>540</v>
      </c>
      <c r="C318" t="s">
        <v>530</v>
      </c>
      <c r="D318">
        <v>119</v>
      </c>
    </row>
    <row r="319" spans="1:4" hidden="1">
      <c r="A319">
        <v>29</v>
      </c>
      <c r="B319" t="s">
        <v>542</v>
      </c>
      <c r="C319" t="s">
        <v>530</v>
      </c>
      <c r="D319">
        <v>101</v>
      </c>
    </row>
    <row r="320" spans="1:4" hidden="1">
      <c r="A320">
        <v>30</v>
      </c>
      <c r="B320" t="s">
        <v>580</v>
      </c>
      <c r="C320" t="s">
        <v>528</v>
      </c>
      <c r="D320">
        <v>35</v>
      </c>
    </row>
    <row r="321" spans="1:4" hidden="1">
      <c r="A321">
        <v>30</v>
      </c>
      <c r="B321" t="s">
        <v>543</v>
      </c>
      <c r="C321" t="s">
        <v>530</v>
      </c>
      <c r="D321">
        <v>55</v>
      </c>
    </row>
    <row r="322" spans="1:4" hidden="1">
      <c r="A322">
        <v>30</v>
      </c>
      <c r="B322" t="s">
        <v>544</v>
      </c>
      <c r="C322" t="s">
        <v>530</v>
      </c>
      <c r="D322">
        <v>225</v>
      </c>
    </row>
    <row r="323" spans="1:4" hidden="1">
      <c r="A323">
        <v>31</v>
      </c>
      <c r="B323" t="s">
        <v>580</v>
      </c>
      <c r="C323" t="s">
        <v>533</v>
      </c>
      <c r="D323">
        <v>37</v>
      </c>
    </row>
    <row r="324" spans="1:4">
      <c r="A324">
        <v>31</v>
      </c>
      <c r="B324" t="s">
        <v>580</v>
      </c>
      <c r="C324" t="s">
        <v>529</v>
      </c>
      <c r="D324">
        <v>2</v>
      </c>
    </row>
    <row r="325" spans="1:4" hidden="1">
      <c r="A325">
        <v>31</v>
      </c>
      <c r="B325" t="s">
        <v>541</v>
      </c>
      <c r="C325" t="s">
        <v>532</v>
      </c>
      <c r="D325">
        <v>4</v>
      </c>
    </row>
    <row r="326" spans="1:4" hidden="1">
      <c r="A326">
        <v>32</v>
      </c>
      <c r="B326" t="s">
        <v>580</v>
      </c>
      <c r="C326" t="s">
        <v>530</v>
      </c>
      <c r="D326">
        <v>86</v>
      </c>
    </row>
    <row r="327" spans="1:4" hidden="1">
      <c r="A327">
        <v>32</v>
      </c>
      <c r="B327" t="s">
        <v>539</v>
      </c>
      <c r="C327" t="s">
        <v>532</v>
      </c>
      <c r="D327">
        <v>66</v>
      </c>
    </row>
    <row r="328" spans="1:4" hidden="1">
      <c r="A328">
        <v>32</v>
      </c>
      <c r="B328" t="s">
        <v>540</v>
      </c>
      <c r="C328" t="s">
        <v>532</v>
      </c>
      <c r="D328">
        <v>39</v>
      </c>
    </row>
    <row r="329" spans="1:4" hidden="1">
      <c r="A329">
        <v>32</v>
      </c>
      <c r="B329" t="s">
        <v>542</v>
      </c>
      <c r="C329" t="s">
        <v>532</v>
      </c>
      <c r="D329">
        <v>37</v>
      </c>
    </row>
    <row r="330" spans="1:4" hidden="1">
      <c r="A330">
        <v>33</v>
      </c>
      <c r="B330" t="s">
        <v>543</v>
      </c>
      <c r="C330" t="s">
        <v>532</v>
      </c>
      <c r="D330">
        <v>16</v>
      </c>
    </row>
    <row r="331" spans="1:4" hidden="1">
      <c r="A331">
        <v>33</v>
      </c>
      <c r="B331" t="s">
        <v>544</v>
      </c>
      <c r="C331" t="s">
        <v>532</v>
      </c>
      <c r="D331">
        <v>94</v>
      </c>
    </row>
    <row r="332" spans="1:4" hidden="1">
      <c r="A332">
        <v>35</v>
      </c>
      <c r="B332" t="s">
        <v>580</v>
      </c>
      <c r="C332" t="s">
        <v>532</v>
      </c>
      <c r="D332">
        <v>102</v>
      </c>
    </row>
    <row r="333" spans="1:4" hidden="1">
      <c r="A333">
        <v>35</v>
      </c>
      <c r="B333" t="s">
        <v>539</v>
      </c>
      <c r="C333" t="s">
        <v>528</v>
      </c>
      <c r="D333">
        <v>3</v>
      </c>
    </row>
    <row r="334" spans="1:4" hidden="1">
      <c r="A334">
        <v>36</v>
      </c>
      <c r="B334" t="s">
        <v>543</v>
      </c>
      <c r="C334" t="s">
        <v>528</v>
      </c>
      <c r="D334">
        <v>1</v>
      </c>
    </row>
    <row r="335" spans="1:4" hidden="1">
      <c r="A335">
        <v>36</v>
      </c>
      <c r="B335" t="s">
        <v>539</v>
      </c>
      <c r="C335" t="s">
        <v>533</v>
      </c>
      <c r="D335">
        <v>7</v>
      </c>
    </row>
    <row r="336" spans="1:4" hidden="1">
      <c r="A336">
        <v>36</v>
      </c>
      <c r="B336" t="s">
        <v>544</v>
      </c>
      <c r="C336" t="s">
        <v>528</v>
      </c>
      <c r="D336">
        <v>4</v>
      </c>
    </row>
    <row r="337" spans="1:4" hidden="1">
      <c r="A337">
        <v>36</v>
      </c>
      <c r="B337" t="s">
        <v>540</v>
      </c>
      <c r="C337" t="s">
        <v>533</v>
      </c>
      <c r="D337">
        <v>8</v>
      </c>
    </row>
    <row r="338" spans="1:4" hidden="1">
      <c r="A338">
        <v>36</v>
      </c>
      <c r="B338" t="s">
        <v>541</v>
      </c>
      <c r="C338" t="s">
        <v>530</v>
      </c>
      <c r="D338">
        <v>1</v>
      </c>
    </row>
    <row r="339" spans="1:4" hidden="1">
      <c r="A339">
        <v>36</v>
      </c>
      <c r="B339" t="s">
        <v>542</v>
      </c>
      <c r="C339" t="s">
        <v>533</v>
      </c>
      <c r="D339">
        <v>8</v>
      </c>
    </row>
    <row r="340" spans="1:4" hidden="1">
      <c r="A340">
        <v>37</v>
      </c>
      <c r="B340" t="s">
        <v>543</v>
      </c>
      <c r="C340" t="s">
        <v>533</v>
      </c>
      <c r="D340">
        <v>7</v>
      </c>
    </row>
    <row r="341" spans="1:4" hidden="1">
      <c r="A341">
        <v>37</v>
      </c>
      <c r="B341" t="s">
        <v>539</v>
      </c>
      <c r="C341" t="s">
        <v>530</v>
      </c>
      <c r="D341">
        <v>20</v>
      </c>
    </row>
    <row r="342" spans="1:4" hidden="1">
      <c r="A342">
        <v>37</v>
      </c>
      <c r="B342" t="s">
        <v>544</v>
      </c>
      <c r="C342" t="s">
        <v>533</v>
      </c>
      <c r="D342">
        <v>15</v>
      </c>
    </row>
    <row r="343" spans="1:4">
      <c r="A343">
        <v>37</v>
      </c>
      <c r="B343" t="s">
        <v>544</v>
      </c>
      <c r="C343" t="s">
        <v>529</v>
      </c>
      <c r="D343">
        <v>1</v>
      </c>
    </row>
    <row r="344" spans="1:4" hidden="1">
      <c r="A344">
        <v>37</v>
      </c>
      <c r="B344" t="s">
        <v>540</v>
      </c>
      <c r="C344" t="s">
        <v>530</v>
      </c>
      <c r="D344">
        <v>21</v>
      </c>
    </row>
    <row r="345" spans="1:4" hidden="1">
      <c r="A345">
        <v>37</v>
      </c>
      <c r="B345" t="s">
        <v>542</v>
      </c>
      <c r="C345" t="s">
        <v>530</v>
      </c>
      <c r="D345">
        <v>12</v>
      </c>
    </row>
    <row r="346" spans="1:4" hidden="1">
      <c r="A346">
        <v>38</v>
      </c>
      <c r="B346" t="s">
        <v>580</v>
      </c>
      <c r="C346" t="s">
        <v>528</v>
      </c>
      <c r="D346">
        <v>7</v>
      </c>
    </row>
    <row r="347" spans="1:4" hidden="1">
      <c r="A347">
        <v>38</v>
      </c>
      <c r="B347" t="s">
        <v>543</v>
      </c>
      <c r="C347" t="s">
        <v>530</v>
      </c>
      <c r="D347">
        <v>9</v>
      </c>
    </row>
    <row r="348" spans="1:4" hidden="1">
      <c r="A348">
        <v>38</v>
      </c>
      <c r="B348" t="s">
        <v>544</v>
      </c>
      <c r="C348" t="s">
        <v>530</v>
      </c>
      <c r="D348">
        <v>43</v>
      </c>
    </row>
    <row r="349" spans="1:4" hidden="1">
      <c r="A349">
        <v>39</v>
      </c>
      <c r="B349" t="s">
        <v>580</v>
      </c>
      <c r="C349" t="s">
        <v>533</v>
      </c>
      <c r="D349">
        <v>11</v>
      </c>
    </row>
    <row r="350" spans="1:4" hidden="1">
      <c r="A350">
        <v>39</v>
      </c>
      <c r="B350" t="s">
        <v>541</v>
      </c>
      <c r="C350" t="s">
        <v>532</v>
      </c>
      <c r="D350">
        <v>2</v>
      </c>
    </row>
    <row r="351" spans="1:4" hidden="1">
      <c r="A351">
        <v>40</v>
      </c>
      <c r="B351" t="s">
        <v>580</v>
      </c>
      <c r="C351" t="s">
        <v>530</v>
      </c>
      <c r="D351">
        <v>46</v>
      </c>
    </row>
    <row r="352" spans="1:4" hidden="1">
      <c r="A352">
        <v>40</v>
      </c>
      <c r="B352" t="s">
        <v>539</v>
      </c>
      <c r="C352" t="s">
        <v>532</v>
      </c>
      <c r="D352">
        <v>25</v>
      </c>
    </row>
    <row r="353" spans="1:4" hidden="1">
      <c r="A353">
        <v>40</v>
      </c>
      <c r="B353" t="s">
        <v>540</v>
      </c>
      <c r="C353" t="s">
        <v>532</v>
      </c>
      <c r="D353">
        <v>16</v>
      </c>
    </row>
    <row r="354" spans="1:4" hidden="1">
      <c r="A354">
        <v>40</v>
      </c>
      <c r="B354" t="s">
        <v>542</v>
      </c>
      <c r="C354" t="s">
        <v>532</v>
      </c>
      <c r="D354">
        <v>17</v>
      </c>
    </row>
    <row r="355" spans="1:4" hidden="1">
      <c r="A355">
        <v>41</v>
      </c>
      <c r="B355" t="s">
        <v>543</v>
      </c>
      <c r="C355" t="s">
        <v>532</v>
      </c>
      <c r="D355">
        <v>7</v>
      </c>
    </row>
    <row r="356" spans="1:4" hidden="1">
      <c r="A356">
        <v>41</v>
      </c>
      <c r="B356" t="s">
        <v>544</v>
      </c>
      <c r="C356" t="s">
        <v>532</v>
      </c>
      <c r="D356">
        <v>35</v>
      </c>
    </row>
    <row r="357" spans="1:4" hidden="1">
      <c r="A357">
        <v>43</v>
      </c>
      <c r="B357" t="s">
        <v>580</v>
      </c>
      <c r="C357" t="s">
        <v>532</v>
      </c>
      <c r="D357">
        <v>24</v>
      </c>
    </row>
    <row r="358" spans="1:4" hidden="1">
      <c r="A358">
        <v>43</v>
      </c>
      <c r="B358" t="s">
        <v>540</v>
      </c>
      <c r="C358" t="s">
        <v>528</v>
      </c>
      <c r="D358">
        <v>1</v>
      </c>
    </row>
    <row r="359" spans="1:4" hidden="1">
      <c r="A359">
        <v>44</v>
      </c>
      <c r="B359" t="s">
        <v>539</v>
      </c>
      <c r="C359" t="s">
        <v>533</v>
      </c>
      <c r="D359">
        <v>2</v>
      </c>
    </row>
    <row r="360" spans="1:4" hidden="1">
      <c r="A360">
        <v>45</v>
      </c>
      <c r="B360" t="s">
        <v>542</v>
      </c>
      <c r="C360" t="s">
        <v>530</v>
      </c>
      <c r="D360">
        <v>1</v>
      </c>
    </row>
    <row r="361" spans="1:4" hidden="1">
      <c r="A361">
        <v>46</v>
      </c>
      <c r="B361" t="s">
        <v>544</v>
      </c>
      <c r="C361" t="s">
        <v>530</v>
      </c>
      <c r="D361">
        <v>2</v>
      </c>
    </row>
    <row r="362" spans="1:4" hidden="1">
      <c r="A362">
        <v>48</v>
      </c>
      <c r="B362" t="s">
        <v>539</v>
      </c>
      <c r="C362" t="s">
        <v>532</v>
      </c>
      <c r="D362">
        <v>1</v>
      </c>
    </row>
    <row r="363" spans="1:4" hidden="1">
      <c r="A363">
        <v>48</v>
      </c>
      <c r="B363" t="s">
        <v>540</v>
      </c>
      <c r="C363" t="s">
        <v>532</v>
      </c>
      <c r="D363">
        <v>1</v>
      </c>
    </row>
    <row r="364" spans="1:4" hidden="1">
      <c r="A364">
        <v>48</v>
      </c>
      <c r="B364" t="s">
        <v>542</v>
      </c>
      <c r="C364" t="s">
        <v>532</v>
      </c>
      <c r="D364">
        <v>1</v>
      </c>
    </row>
    <row r="365" spans="1:4" hidden="1">
      <c r="A365">
        <v>49</v>
      </c>
      <c r="B365" t="s">
        <v>544</v>
      </c>
      <c r="C365" t="s">
        <v>532</v>
      </c>
      <c r="D365">
        <v>3</v>
      </c>
    </row>
    <row r="366" spans="1:4" hidden="1">
      <c r="A366">
        <v>51</v>
      </c>
      <c r="B366" t="s">
        <v>580</v>
      </c>
      <c r="C366" t="s">
        <v>532</v>
      </c>
      <c r="D366">
        <v>2</v>
      </c>
    </row>
    <row r="367" spans="1:4" hidden="1">
      <c r="A367">
        <v>54</v>
      </c>
      <c r="B367" t="s">
        <v>544</v>
      </c>
      <c r="C367" t="s">
        <v>530</v>
      </c>
      <c r="D367">
        <v>2</v>
      </c>
    </row>
    <row r="368" spans="1:4" hidden="1">
      <c r="A368">
        <v>57</v>
      </c>
      <c r="B368" t="s">
        <v>544</v>
      </c>
      <c r="C368" t="s">
        <v>532</v>
      </c>
      <c r="D368">
        <v>1</v>
      </c>
    </row>
    <row r="369" spans="1:4" hidden="1">
      <c r="A369">
        <v>59</v>
      </c>
      <c r="B369" t="s">
        <v>580</v>
      </c>
      <c r="C369" t="s">
        <v>532</v>
      </c>
      <c r="D369">
        <v>1</v>
      </c>
    </row>
    <row r="370" spans="1:4" hidden="1">
      <c r="A370">
        <v>61</v>
      </c>
      <c r="B370" t="s">
        <v>539</v>
      </c>
      <c r="C370" t="s">
        <v>530</v>
      </c>
      <c r="D370">
        <v>1</v>
      </c>
    </row>
    <row r="371" spans="1:4" hidden="1">
      <c r="A371">
        <v>0</v>
      </c>
      <c r="B371" t="s">
        <v>580</v>
      </c>
      <c r="C371" t="s">
        <v>533</v>
      </c>
      <c r="D371">
        <v>2735</v>
      </c>
    </row>
    <row r="372" spans="1:4">
      <c r="A372">
        <v>0</v>
      </c>
      <c r="B372" t="s">
        <v>580</v>
      </c>
      <c r="C372" t="s">
        <v>529</v>
      </c>
      <c r="D372">
        <v>537</v>
      </c>
    </row>
    <row r="373" spans="1:4" hidden="1">
      <c r="A373">
        <v>0</v>
      </c>
      <c r="B373" t="s">
        <v>541</v>
      </c>
      <c r="C373" t="s">
        <v>532</v>
      </c>
      <c r="D373">
        <v>237</v>
      </c>
    </row>
    <row r="374" spans="1:4" hidden="1">
      <c r="A374">
        <v>1</v>
      </c>
      <c r="B374" t="s">
        <v>580</v>
      </c>
      <c r="C374" t="s">
        <v>530</v>
      </c>
      <c r="D374">
        <v>3029</v>
      </c>
    </row>
    <row r="375" spans="1:4" hidden="1">
      <c r="A375">
        <v>1</v>
      </c>
      <c r="B375" t="s">
        <v>539</v>
      </c>
      <c r="C375" t="s">
        <v>532</v>
      </c>
      <c r="D375">
        <v>1701</v>
      </c>
    </row>
    <row r="376" spans="1:4" hidden="1">
      <c r="A376">
        <v>1</v>
      </c>
      <c r="B376" t="s">
        <v>540</v>
      </c>
      <c r="C376" t="s">
        <v>532</v>
      </c>
      <c r="D376">
        <v>1399</v>
      </c>
    </row>
    <row r="377" spans="1:4" hidden="1">
      <c r="A377">
        <v>1</v>
      </c>
      <c r="B377" t="s">
        <v>542</v>
      </c>
      <c r="C377" t="s">
        <v>532</v>
      </c>
      <c r="D377">
        <v>1158</v>
      </c>
    </row>
    <row r="378" spans="1:4" hidden="1">
      <c r="A378">
        <v>2</v>
      </c>
      <c r="B378" t="s">
        <v>543</v>
      </c>
      <c r="C378" t="s">
        <v>532</v>
      </c>
      <c r="D378">
        <v>279</v>
      </c>
    </row>
    <row r="379" spans="1:4" hidden="1">
      <c r="A379">
        <v>2</v>
      </c>
      <c r="B379" t="s">
        <v>544</v>
      </c>
      <c r="C379" t="s">
        <v>532</v>
      </c>
      <c r="D379">
        <v>1072</v>
      </c>
    </row>
    <row r="380" spans="1:4" hidden="1">
      <c r="A380">
        <v>3</v>
      </c>
      <c r="B380" t="s">
        <v>541</v>
      </c>
      <c r="C380" t="s">
        <v>528</v>
      </c>
      <c r="D380">
        <v>8</v>
      </c>
    </row>
    <row r="381" spans="1:4" hidden="1">
      <c r="A381">
        <v>4</v>
      </c>
      <c r="B381" t="s">
        <v>580</v>
      </c>
      <c r="C381" t="s">
        <v>532</v>
      </c>
      <c r="D381">
        <v>838</v>
      </c>
    </row>
    <row r="382" spans="1:4" hidden="1">
      <c r="A382">
        <v>4</v>
      </c>
      <c r="B382" t="s">
        <v>539</v>
      </c>
      <c r="C382" t="s">
        <v>528</v>
      </c>
      <c r="D382">
        <v>27</v>
      </c>
    </row>
    <row r="383" spans="1:4" hidden="1">
      <c r="A383">
        <v>4</v>
      </c>
      <c r="B383" t="s">
        <v>540</v>
      </c>
      <c r="C383" t="s">
        <v>528</v>
      </c>
      <c r="D383">
        <v>38</v>
      </c>
    </row>
    <row r="384" spans="1:4" hidden="1">
      <c r="A384">
        <v>4</v>
      </c>
      <c r="B384" t="s">
        <v>541</v>
      </c>
      <c r="C384" t="s">
        <v>533</v>
      </c>
      <c r="D384">
        <v>6</v>
      </c>
    </row>
    <row r="385" spans="1:4">
      <c r="A385">
        <v>4</v>
      </c>
      <c r="B385" t="s">
        <v>541</v>
      </c>
      <c r="C385" t="s">
        <v>529</v>
      </c>
      <c r="D385">
        <v>1</v>
      </c>
    </row>
    <row r="386" spans="1:4" hidden="1">
      <c r="A386">
        <v>4</v>
      </c>
      <c r="B386" t="s">
        <v>542</v>
      </c>
      <c r="C386" t="s">
        <v>528</v>
      </c>
      <c r="D386">
        <v>28</v>
      </c>
    </row>
    <row r="387" spans="1:4" hidden="1">
      <c r="A387">
        <v>5</v>
      </c>
      <c r="B387" t="s">
        <v>543</v>
      </c>
      <c r="C387" t="s">
        <v>528</v>
      </c>
      <c r="D387">
        <v>9</v>
      </c>
    </row>
    <row r="388" spans="1:4" hidden="1">
      <c r="A388">
        <v>5</v>
      </c>
      <c r="B388" t="s">
        <v>539</v>
      </c>
      <c r="C388" t="s">
        <v>533</v>
      </c>
      <c r="D388">
        <v>90</v>
      </c>
    </row>
    <row r="389" spans="1:4">
      <c r="A389">
        <v>5</v>
      </c>
      <c r="B389" t="s">
        <v>539</v>
      </c>
      <c r="C389" t="s">
        <v>529</v>
      </c>
      <c r="D389">
        <v>15</v>
      </c>
    </row>
    <row r="390" spans="1:4" hidden="1">
      <c r="A390">
        <v>5</v>
      </c>
      <c r="B390" t="s">
        <v>544</v>
      </c>
      <c r="C390" t="s">
        <v>528</v>
      </c>
      <c r="D390">
        <v>45</v>
      </c>
    </row>
    <row r="391" spans="1:4" hidden="1">
      <c r="A391">
        <v>5</v>
      </c>
      <c r="B391" t="s">
        <v>540</v>
      </c>
      <c r="C391" t="s">
        <v>533</v>
      </c>
      <c r="D391">
        <v>91</v>
      </c>
    </row>
    <row r="392" spans="1:4">
      <c r="A392">
        <v>5</v>
      </c>
      <c r="B392" t="s">
        <v>540</v>
      </c>
      <c r="C392" t="s">
        <v>529</v>
      </c>
      <c r="D392">
        <v>10</v>
      </c>
    </row>
    <row r="393" spans="1:4" hidden="1">
      <c r="A393">
        <v>5</v>
      </c>
      <c r="B393" t="s">
        <v>541</v>
      </c>
      <c r="C393" t="s">
        <v>530</v>
      </c>
      <c r="D393">
        <v>11</v>
      </c>
    </row>
    <row r="394" spans="1:4" hidden="1">
      <c r="A394">
        <v>5</v>
      </c>
      <c r="B394" t="s">
        <v>542</v>
      </c>
      <c r="C394" t="s">
        <v>533</v>
      </c>
      <c r="D394">
        <v>75</v>
      </c>
    </row>
    <row r="395" spans="1:4">
      <c r="A395">
        <v>5</v>
      </c>
      <c r="B395" t="s">
        <v>542</v>
      </c>
      <c r="C395" t="s">
        <v>529</v>
      </c>
      <c r="D395">
        <v>8</v>
      </c>
    </row>
    <row r="396" spans="1:4" hidden="1">
      <c r="A396">
        <v>6</v>
      </c>
      <c r="B396" t="s">
        <v>543</v>
      </c>
      <c r="C396" t="s">
        <v>533</v>
      </c>
      <c r="D396">
        <v>28</v>
      </c>
    </row>
    <row r="397" spans="1:4">
      <c r="A397">
        <v>6</v>
      </c>
      <c r="B397" t="s">
        <v>543</v>
      </c>
      <c r="C397" t="s">
        <v>529</v>
      </c>
      <c r="D397">
        <v>1</v>
      </c>
    </row>
    <row r="398" spans="1:4" hidden="1">
      <c r="A398">
        <v>6</v>
      </c>
      <c r="B398" t="s">
        <v>539</v>
      </c>
      <c r="C398" t="s">
        <v>530</v>
      </c>
      <c r="D398">
        <v>232</v>
      </c>
    </row>
    <row r="399" spans="1:4" hidden="1">
      <c r="A399">
        <v>6</v>
      </c>
      <c r="B399" t="s">
        <v>544</v>
      </c>
      <c r="C399" t="s">
        <v>533</v>
      </c>
      <c r="D399">
        <v>160</v>
      </c>
    </row>
    <row r="400" spans="1:4">
      <c r="A400">
        <v>6</v>
      </c>
      <c r="B400" t="s">
        <v>544</v>
      </c>
      <c r="C400" t="s">
        <v>529</v>
      </c>
      <c r="D400">
        <v>20</v>
      </c>
    </row>
    <row r="401" spans="1:4" hidden="1">
      <c r="A401">
        <v>6</v>
      </c>
      <c r="B401" t="s">
        <v>540</v>
      </c>
      <c r="C401" t="s">
        <v>530</v>
      </c>
      <c r="D401">
        <v>243</v>
      </c>
    </row>
    <row r="402" spans="1:4" hidden="1">
      <c r="A402">
        <v>6</v>
      </c>
      <c r="B402" t="s">
        <v>542</v>
      </c>
      <c r="C402" t="s">
        <v>530</v>
      </c>
      <c r="D402">
        <v>176</v>
      </c>
    </row>
    <row r="403" spans="1:4" hidden="1">
      <c r="A403">
        <v>7</v>
      </c>
      <c r="B403" t="s">
        <v>580</v>
      </c>
      <c r="C403" t="s">
        <v>528</v>
      </c>
      <c r="D403">
        <v>48</v>
      </c>
    </row>
    <row r="404" spans="1:4" hidden="1">
      <c r="A404">
        <v>7</v>
      </c>
      <c r="B404" t="s">
        <v>543</v>
      </c>
      <c r="C404" t="s">
        <v>530</v>
      </c>
      <c r="D404">
        <v>122</v>
      </c>
    </row>
    <row r="405" spans="1:4" hidden="1">
      <c r="A405">
        <v>7</v>
      </c>
      <c r="B405" t="s">
        <v>544</v>
      </c>
      <c r="C405" t="s">
        <v>530</v>
      </c>
      <c r="D405">
        <v>431</v>
      </c>
    </row>
    <row r="406" spans="1:4" hidden="1">
      <c r="A406">
        <v>8</v>
      </c>
      <c r="B406" t="s">
        <v>580</v>
      </c>
      <c r="C406" t="s">
        <v>533</v>
      </c>
      <c r="D406">
        <v>115</v>
      </c>
    </row>
    <row r="407" spans="1:4">
      <c r="A407">
        <v>8</v>
      </c>
      <c r="B407" t="s">
        <v>580</v>
      </c>
      <c r="C407" t="s">
        <v>529</v>
      </c>
      <c r="D407">
        <v>25</v>
      </c>
    </row>
    <row r="408" spans="1:4" hidden="1">
      <c r="A408">
        <v>8</v>
      </c>
      <c r="B408" t="s">
        <v>541</v>
      </c>
      <c r="C408" t="s">
        <v>532</v>
      </c>
      <c r="D408">
        <v>9</v>
      </c>
    </row>
    <row r="409" spans="1:4" hidden="1">
      <c r="A409">
        <v>9</v>
      </c>
      <c r="B409" t="s">
        <v>580</v>
      </c>
      <c r="C409" t="s">
        <v>530</v>
      </c>
      <c r="D409">
        <v>245</v>
      </c>
    </row>
    <row r="410" spans="1:4" hidden="1">
      <c r="A410">
        <v>9</v>
      </c>
      <c r="B410" t="s">
        <v>539</v>
      </c>
      <c r="C410" t="s">
        <v>532</v>
      </c>
      <c r="D410">
        <v>111</v>
      </c>
    </row>
    <row r="411" spans="1:4" hidden="1">
      <c r="A411">
        <v>9</v>
      </c>
      <c r="B411" t="s">
        <v>540</v>
      </c>
      <c r="C411" t="s">
        <v>532</v>
      </c>
      <c r="D411">
        <v>128</v>
      </c>
    </row>
    <row r="412" spans="1:4" hidden="1">
      <c r="A412">
        <v>9</v>
      </c>
      <c r="B412" t="s">
        <v>542</v>
      </c>
      <c r="C412" t="s">
        <v>532</v>
      </c>
      <c r="D412">
        <v>99</v>
      </c>
    </row>
    <row r="413" spans="1:4" hidden="1">
      <c r="A413">
        <v>10</v>
      </c>
      <c r="B413" t="s">
        <v>543</v>
      </c>
      <c r="C413" t="s">
        <v>532</v>
      </c>
      <c r="D413">
        <v>62</v>
      </c>
    </row>
    <row r="414" spans="1:4" hidden="1">
      <c r="A414">
        <v>10</v>
      </c>
      <c r="B414" t="s">
        <v>544</v>
      </c>
      <c r="C414" t="s">
        <v>532</v>
      </c>
      <c r="D414">
        <v>276</v>
      </c>
    </row>
    <row r="415" spans="1:4" hidden="1">
      <c r="A415">
        <v>11</v>
      </c>
      <c r="B415" t="s">
        <v>541</v>
      </c>
      <c r="C415" t="s">
        <v>528</v>
      </c>
      <c r="D415">
        <v>1</v>
      </c>
    </row>
    <row r="416" spans="1:4" hidden="1">
      <c r="A416">
        <v>12</v>
      </c>
      <c r="B416" t="s">
        <v>580</v>
      </c>
      <c r="C416" t="s">
        <v>532</v>
      </c>
      <c r="D416">
        <v>238</v>
      </c>
    </row>
    <row r="417" spans="1:4" hidden="1">
      <c r="A417">
        <v>12</v>
      </c>
      <c r="B417" t="s">
        <v>539</v>
      </c>
      <c r="C417" t="s">
        <v>528</v>
      </c>
      <c r="D417">
        <v>8</v>
      </c>
    </row>
    <row r="418" spans="1:4" hidden="1">
      <c r="A418">
        <v>12</v>
      </c>
      <c r="B418" t="s">
        <v>540</v>
      </c>
      <c r="C418" t="s">
        <v>528</v>
      </c>
      <c r="D418">
        <v>6</v>
      </c>
    </row>
    <row r="419" spans="1:4" hidden="1">
      <c r="A419">
        <v>12</v>
      </c>
      <c r="B419" t="s">
        <v>542</v>
      </c>
      <c r="C419" t="s">
        <v>528</v>
      </c>
      <c r="D419">
        <v>3</v>
      </c>
    </row>
    <row r="420" spans="1:4" hidden="1">
      <c r="A420">
        <v>13</v>
      </c>
      <c r="B420" t="s">
        <v>539</v>
      </c>
      <c r="C420" t="s">
        <v>533</v>
      </c>
      <c r="D420">
        <v>33</v>
      </c>
    </row>
    <row r="421" spans="1:4">
      <c r="A421">
        <v>13</v>
      </c>
      <c r="B421" t="s">
        <v>539</v>
      </c>
      <c r="C421" t="s">
        <v>529</v>
      </c>
      <c r="D421">
        <v>3</v>
      </c>
    </row>
    <row r="422" spans="1:4" hidden="1">
      <c r="A422">
        <v>13</v>
      </c>
      <c r="B422" t="s">
        <v>544</v>
      </c>
      <c r="C422" t="s">
        <v>528</v>
      </c>
      <c r="D422">
        <v>8</v>
      </c>
    </row>
    <row r="423" spans="1:4" hidden="1">
      <c r="A423">
        <v>13</v>
      </c>
      <c r="B423" t="s">
        <v>540</v>
      </c>
      <c r="C423" t="s">
        <v>533</v>
      </c>
      <c r="D423">
        <v>24</v>
      </c>
    </row>
    <row r="424" spans="1:4">
      <c r="A424">
        <v>13</v>
      </c>
      <c r="B424" t="s">
        <v>540</v>
      </c>
      <c r="C424" t="s">
        <v>529</v>
      </c>
      <c r="D424">
        <v>4</v>
      </c>
    </row>
    <row r="425" spans="1:4" hidden="1">
      <c r="A425">
        <v>13</v>
      </c>
      <c r="B425" t="s">
        <v>541</v>
      </c>
      <c r="C425" t="s">
        <v>530</v>
      </c>
      <c r="D425">
        <v>3</v>
      </c>
    </row>
    <row r="426" spans="1:4" hidden="1">
      <c r="A426">
        <v>13</v>
      </c>
      <c r="B426" t="s">
        <v>542</v>
      </c>
      <c r="C426" t="s">
        <v>533</v>
      </c>
      <c r="D426">
        <v>32</v>
      </c>
    </row>
    <row r="427" spans="1:4">
      <c r="A427">
        <v>13</v>
      </c>
      <c r="B427" t="s">
        <v>542</v>
      </c>
      <c r="C427" t="s">
        <v>529</v>
      </c>
      <c r="D427">
        <v>6</v>
      </c>
    </row>
    <row r="428" spans="1:4" hidden="1">
      <c r="A428">
        <v>14</v>
      </c>
      <c r="B428" t="s">
        <v>543</v>
      </c>
      <c r="C428" t="s">
        <v>533</v>
      </c>
      <c r="D428">
        <v>26</v>
      </c>
    </row>
    <row r="429" spans="1:4">
      <c r="A429">
        <v>14</v>
      </c>
      <c r="B429" t="s">
        <v>543</v>
      </c>
      <c r="C429" t="s">
        <v>529</v>
      </c>
      <c r="D429">
        <v>1</v>
      </c>
    </row>
    <row r="430" spans="1:4" hidden="1">
      <c r="A430">
        <v>14</v>
      </c>
      <c r="B430" t="s">
        <v>539</v>
      </c>
      <c r="C430" t="s">
        <v>530</v>
      </c>
      <c r="D430">
        <v>109</v>
      </c>
    </row>
    <row r="431" spans="1:4" hidden="1">
      <c r="A431">
        <v>14</v>
      </c>
      <c r="B431" t="s">
        <v>544</v>
      </c>
      <c r="C431" t="s">
        <v>533</v>
      </c>
      <c r="D431">
        <v>93</v>
      </c>
    </row>
    <row r="432" spans="1:4">
      <c r="A432">
        <v>14</v>
      </c>
      <c r="B432" t="s">
        <v>544</v>
      </c>
      <c r="C432" t="s">
        <v>529</v>
      </c>
      <c r="D432">
        <v>12</v>
      </c>
    </row>
    <row r="433" spans="1:4" hidden="1">
      <c r="A433">
        <v>14</v>
      </c>
      <c r="B433" t="s">
        <v>540</v>
      </c>
      <c r="C433" t="s">
        <v>530</v>
      </c>
      <c r="D433">
        <v>154</v>
      </c>
    </row>
    <row r="434" spans="1:4" hidden="1">
      <c r="A434">
        <v>14</v>
      </c>
      <c r="B434" t="s">
        <v>542</v>
      </c>
      <c r="C434" t="s">
        <v>530</v>
      </c>
      <c r="D434">
        <v>84</v>
      </c>
    </row>
    <row r="435" spans="1:4" hidden="1">
      <c r="A435">
        <v>15</v>
      </c>
      <c r="B435" t="s">
        <v>580</v>
      </c>
      <c r="C435" t="s">
        <v>528</v>
      </c>
      <c r="D435">
        <v>29</v>
      </c>
    </row>
    <row r="436" spans="1:4" hidden="1">
      <c r="A436">
        <v>15</v>
      </c>
      <c r="B436" t="s">
        <v>543</v>
      </c>
      <c r="C436" t="s">
        <v>530</v>
      </c>
      <c r="D436">
        <v>63</v>
      </c>
    </row>
    <row r="437" spans="1:4" hidden="1">
      <c r="A437">
        <v>15</v>
      </c>
      <c r="B437" t="s">
        <v>544</v>
      </c>
      <c r="C437" t="s">
        <v>530</v>
      </c>
      <c r="D437">
        <v>193</v>
      </c>
    </row>
    <row r="438" spans="1:4" hidden="1">
      <c r="A438">
        <v>16</v>
      </c>
      <c r="B438" t="s">
        <v>580</v>
      </c>
      <c r="C438" t="s">
        <v>533</v>
      </c>
      <c r="D438">
        <v>57</v>
      </c>
    </row>
    <row r="439" spans="1:4">
      <c r="A439">
        <v>16</v>
      </c>
      <c r="B439" t="s">
        <v>580</v>
      </c>
      <c r="C439" t="s">
        <v>529</v>
      </c>
      <c r="D439">
        <v>16</v>
      </c>
    </row>
    <row r="440" spans="1:4" hidden="1">
      <c r="A440">
        <v>16</v>
      </c>
      <c r="B440" t="s">
        <v>541</v>
      </c>
      <c r="C440" t="s">
        <v>532</v>
      </c>
      <c r="D440">
        <v>14</v>
      </c>
    </row>
    <row r="441" spans="1:4" hidden="1">
      <c r="A441">
        <v>17</v>
      </c>
      <c r="B441" t="s">
        <v>580</v>
      </c>
      <c r="C441" t="s">
        <v>530</v>
      </c>
      <c r="D441">
        <v>181</v>
      </c>
    </row>
    <row r="442" spans="1:4" hidden="1">
      <c r="A442">
        <v>17</v>
      </c>
      <c r="B442" t="s">
        <v>539</v>
      </c>
      <c r="C442" t="s">
        <v>532</v>
      </c>
      <c r="D442">
        <v>87</v>
      </c>
    </row>
    <row r="443" spans="1:4" hidden="1">
      <c r="A443">
        <v>17</v>
      </c>
      <c r="B443" t="s">
        <v>540</v>
      </c>
      <c r="C443" t="s">
        <v>532</v>
      </c>
      <c r="D443">
        <v>107</v>
      </c>
    </row>
    <row r="444" spans="1:4" hidden="1">
      <c r="A444">
        <v>17</v>
      </c>
      <c r="B444" t="s">
        <v>542</v>
      </c>
      <c r="C444" t="s">
        <v>532</v>
      </c>
      <c r="D444">
        <v>79</v>
      </c>
    </row>
    <row r="445" spans="1:4" hidden="1">
      <c r="A445">
        <v>18</v>
      </c>
      <c r="B445" t="s">
        <v>543</v>
      </c>
      <c r="C445" t="s">
        <v>532</v>
      </c>
      <c r="D445">
        <v>51</v>
      </c>
    </row>
    <row r="446" spans="1:4" hidden="1">
      <c r="A446">
        <v>18</v>
      </c>
      <c r="B446" t="s">
        <v>544</v>
      </c>
      <c r="C446" t="s">
        <v>532</v>
      </c>
      <c r="D446">
        <v>209</v>
      </c>
    </row>
    <row r="447" spans="1:4" hidden="1">
      <c r="A447">
        <v>20</v>
      </c>
      <c r="B447" t="s">
        <v>580</v>
      </c>
      <c r="C447" t="s">
        <v>532</v>
      </c>
      <c r="D447">
        <v>548</v>
      </c>
    </row>
    <row r="448" spans="1:4" hidden="1">
      <c r="A448">
        <v>20</v>
      </c>
      <c r="B448" t="s">
        <v>539</v>
      </c>
      <c r="C448" t="s">
        <v>528</v>
      </c>
      <c r="D448">
        <v>18</v>
      </c>
    </row>
    <row r="449" spans="1:4" hidden="1">
      <c r="A449">
        <v>20</v>
      </c>
      <c r="B449" t="s">
        <v>540</v>
      </c>
      <c r="C449" t="s">
        <v>528</v>
      </c>
      <c r="D449">
        <v>14</v>
      </c>
    </row>
    <row r="450" spans="1:4" hidden="1">
      <c r="A450">
        <v>20</v>
      </c>
      <c r="B450" t="s">
        <v>541</v>
      </c>
      <c r="C450" t="s">
        <v>533</v>
      </c>
      <c r="D450">
        <v>13</v>
      </c>
    </row>
    <row r="451" spans="1:4" hidden="1">
      <c r="A451">
        <v>20</v>
      </c>
      <c r="B451" t="s">
        <v>542</v>
      </c>
      <c r="C451" t="s">
        <v>528</v>
      </c>
      <c r="D451">
        <v>20</v>
      </c>
    </row>
    <row r="452" spans="1:4" hidden="1">
      <c r="A452">
        <v>21</v>
      </c>
      <c r="B452" t="s">
        <v>543</v>
      </c>
      <c r="C452" t="s">
        <v>528</v>
      </c>
      <c r="D452">
        <v>6</v>
      </c>
    </row>
    <row r="453" spans="1:4" hidden="1">
      <c r="A453">
        <v>21</v>
      </c>
      <c r="B453" t="s">
        <v>539</v>
      </c>
      <c r="C453" t="s">
        <v>533</v>
      </c>
      <c r="D453">
        <v>35</v>
      </c>
    </row>
    <row r="454" spans="1:4">
      <c r="A454">
        <v>21</v>
      </c>
      <c r="B454" t="s">
        <v>539</v>
      </c>
      <c r="C454" t="s">
        <v>529</v>
      </c>
      <c r="D454">
        <v>3</v>
      </c>
    </row>
    <row r="455" spans="1:4" hidden="1">
      <c r="A455">
        <v>21</v>
      </c>
      <c r="B455" t="s">
        <v>544</v>
      </c>
      <c r="C455" t="s">
        <v>528</v>
      </c>
      <c r="D455">
        <v>19</v>
      </c>
    </row>
    <row r="456" spans="1:4" hidden="1">
      <c r="A456">
        <v>21</v>
      </c>
      <c r="B456" t="s">
        <v>540</v>
      </c>
      <c r="C456" t="s">
        <v>533</v>
      </c>
      <c r="D456">
        <v>40</v>
      </c>
    </row>
    <row r="457" spans="1:4">
      <c r="A457">
        <v>21</v>
      </c>
      <c r="B457" t="s">
        <v>540</v>
      </c>
      <c r="C457" t="s">
        <v>529</v>
      </c>
      <c r="D457">
        <v>5</v>
      </c>
    </row>
    <row r="458" spans="1:4" hidden="1">
      <c r="A458">
        <v>21</v>
      </c>
      <c r="B458" t="s">
        <v>541</v>
      </c>
      <c r="C458" t="s">
        <v>530</v>
      </c>
      <c r="D458">
        <v>12</v>
      </c>
    </row>
    <row r="459" spans="1:4" hidden="1">
      <c r="A459">
        <v>21</v>
      </c>
      <c r="B459" t="s">
        <v>542</v>
      </c>
      <c r="C459" t="s">
        <v>533</v>
      </c>
      <c r="D459">
        <v>26</v>
      </c>
    </row>
    <row r="460" spans="1:4">
      <c r="A460">
        <v>21</v>
      </c>
      <c r="B460" t="s">
        <v>542</v>
      </c>
      <c r="C460" t="s">
        <v>529</v>
      </c>
      <c r="D460">
        <v>2</v>
      </c>
    </row>
    <row r="461" spans="1:4" hidden="1">
      <c r="A461">
        <v>22</v>
      </c>
      <c r="B461" t="s">
        <v>543</v>
      </c>
      <c r="C461" t="s">
        <v>533</v>
      </c>
      <c r="D461">
        <v>14</v>
      </c>
    </row>
    <row r="462" spans="1:4">
      <c r="A462">
        <v>22</v>
      </c>
      <c r="B462" t="s">
        <v>543</v>
      </c>
      <c r="C462" t="s">
        <v>529</v>
      </c>
      <c r="D462">
        <v>1</v>
      </c>
    </row>
    <row r="463" spans="1:4" hidden="1">
      <c r="A463">
        <v>22</v>
      </c>
      <c r="B463" t="s">
        <v>539</v>
      </c>
      <c r="C463" t="s">
        <v>530</v>
      </c>
      <c r="D463">
        <v>82</v>
      </c>
    </row>
    <row r="464" spans="1:4" hidden="1">
      <c r="A464">
        <v>22</v>
      </c>
      <c r="B464" t="s">
        <v>544</v>
      </c>
      <c r="C464" t="s">
        <v>533</v>
      </c>
      <c r="D464">
        <v>53</v>
      </c>
    </row>
    <row r="465" spans="1:4">
      <c r="A465">
        <v>22</v>
      </c>
      <c r="B465" t="s">
        <v>544</v>
      </c>
      <c r="C465" t="s">
        <v>529</v>
      </c>
      <c r="D465">
        <v>1</v>
      </c>
    </row>
    <row r="466" spans="1:4" hidden="1">
      <c r="A466">
        <v>22</v>
      </c>
      <c r="B466" t="s">
        <v>540</v>
      </c>
      <c r="C466" t="s">
        <v>530</v>
      </c>
      <c r="D466">
        <v>101</v>
      </c>
    </row>
    <row r="467" spans="1:4" hidden="1">
      <c r="A467">
        <v>22</v>
      </c>
      <c r="B467" t="s">
        <v>542</v>
      </c>
      <c r="C467" t="s">
        <v>530</v>
      </c>
      <c r="D467">
        <v>53</v>
      </c>
    </row>
    <row r="468" spans="1:4" hidden="1">
      <c r="A468">
        <v>23</v>
      </c>
      <c r="B468" t="s">
        <v>580</v>
      </c>
      <c r="C468" t="s">
        <v>528</v>
      </c>
      <c r="D468">
        <v>17</v>
      </c>
    </row>
    <row r="469" spans="1:4" hidden="1">
      <c r="A469">
        <v>23</v>
      </c>
      <c r="B469" t="s">
        <v>543</v>
      </c>
      <c r="C469" t="s">
        <v>530</v>
      </c>
      <c r="D469">
        <v>42</v>
      </c>
    </row>
    <row r="470" spans="1:4" hidden="1">
      <c r="A470">
        <v>23</v>
      </c>
      <c r="B470" t="s">
        <v>544</v>
      </c>
      <c r="C470" t="s">
        <v>530</v>
      </c>
      <c r="D470">
        <v>149</v>
      </c>
    </row>
    <row r="471" spans="1:4" hidden="1">
      <c r="A471">
        <v>24</v>
      </c>
      <c r="B471" t="s">
        <v>580</v>
      </c>
      <c r="C471" t="s">
        <v>533</v>
      </c>
      <c r="D471">
        <v>49</v>
      </c>
    </row>
    <row r="472" spans="1:4">
      <c r="A472">
        <v>24</v>
      </c>
      <c r="B472" t="s">
        <v>580</v>
      </c>
      <c r="C472" t="s">
        <v>529</v>
      </c>
      <c r="D472">
        <v>8</v>
      </c>
    </row>
    <row r="473" spans="1:4" hidden="1">
      <c r="A473">
        <v>24</v>
      </c>
      <c r="B473" t="s">
        <v>541</v>
      </c>
      <c r="C473" t="s">
        <v>532</v>
      </c>
      <c r="D473">
        <v>13</v>
      </c>
    </row>
    <row r="474" spans="1:4" hidden="1">
      <c r="A474">
        <v>25</v>
      </c>
      <c r="B474" t="s">
        <v>580</v>
      </c>
      <c r="C474" t="s">
        <v>530</v>
      </c>
      <c r="D474">
        <v>204</v>
      </c>
    </row>
    <row r="475" spans="1:4" hidden="1">
      <c r="A475">
        <v>25</v>
      </c>
      <c r="B475" t="s">
        <v>539</v>
      </c>
      <c r="C475" t="s">
        <v>532</v>
      </c>
      <c r="D475">
        <v>111</v>
      </c>
    </row>
    <row r="476" spans="1:4" hidden="1">
      <c r="A476">
        <v>25</v>
      </c>
      <c r="B476" t="s">
        <v>540</v>
      </c>
      <c r="C476" t="s">
        <v>532</v>
      </c>
      <c r="D476">
        <v>114</v>
      </c>
    </row>
    <row r="477" spans="1:4" hidden="1">
      <c r="A477">
        <v>25</v>
      </c>
      <c r="B477" t="s">
        <v>542</v>
      </c>
      <c r="C477" t="s">
        <v>532</v>
      </c>
      <c r="D477">
        <v>101</v>
      </c>
    </row>
    <row r="478" spans="1:4" hidden="1">
      <c r="A478">
        <v>26</v>
      </c>
      <c r="B478" t="s">
        <v>543</v>
      </c>
      <c r="C478" t="s">
        <v>532</v>
      </c>
      <c r="D478">
        <v>64</v>
      </c>
    </row>
    <row r="479" spans="1:4" hidden="1">
      <c r="A479">
        <v>26</v>
      </c>
      <c r="B479" t="s">
        <v>544</v>
      </c>
      <c r="C479" t="s">
        <v>532</v>
      </c>
      <c r="D479">
        <v>234</v>
      </c>
    </row>
    <row r="480" spans="1:4" hidden="1">
      <c r="A480">
        <v>27</v>
      </c>
      <c r="B480" t="s">
        <v>541</v>
      </c>
      <c r="C480" t="s">
        <v>528</v>
      </c>
      <c r="D480">
        <v>1</v>
      </c>
    </row>
    <row r="481" spans="1:4" hidden="1">
      <c r="A481">
        <v>28</v>
      </c>
      <c r="B481" t="s">
        <v>580</v>
      </c>
      <c r="C481" t="s">
        <v>532</v>
      </c>
      <c r="D481">
        <v>286</v>
      </c>
    </row>
    <row r="482" spans="1:4" hidden="1">
      <c r="A482">
        <v>28</v>
      </c>
      <c r="B482" t="s">
        <v>539</v>
      </c>
      <c r="C482" t="s">
        <v>528</v>
      </c>
      <c r="D482">
        <v>6</v>
      </c>
    </row>
    <row r="483" spans="1:4" hidden="1">
      <c r="A483">
        <v>28</v>
      </c>
      <c r="B483" t="s">
        <v>540</v>
      </c>
      <c r="C483" t="s">
        <v>528</v>
      </c>
      <c r="D483">
        <v>10</v>
      </c>
    </row>
    <row r="484" spans="1:4" hidden="1">
      <c r="A484">
        <v>28</v>
      </c>
      <c r="B484" t="s">
        <v>541</v>
      </c>
      <c r="C484" t="s">
        <v>533</v>
      </c>
      <c r="D484">
        <v>4</v>
      </c>
    </row>
    <row r="485" spans="1:4" hidden="1">
      <c r="A485">
        <v>28</v>
      </c>
      <c r="B485" t="s">
        <v>542</v>
      </c>
      <c r="C485" t="s">
        <v>528</v>
      </c>
      <c r="D485">
        <v>10</v>
      </c>
    </row>
    <row r="486" spans="1:4" hidden="1">
      <c r="A486">
        <v>29</v>
      </c>
      <c r="B486" t="s">
        <v>543</v>
      </c>
      <c r="C486" t="s">
        <v>528</v>
      </c>
      <c r="D486">
        <v>11</v>
      </c>
    </row>
    <row r="487" spans="1:4" hidden="1">
      <c r="A487">
        <v>29</v>
      </c>
      <c r="B487" t="s">
        <v>539</v>
      </c>
      <c r="C487" t="s">
        <v>533</v>
      </c>
      <c r="D487">
        <v>46</v>
      </c>
    </row>
    <row r="488" spans="1:4">
      <c r="A488">
        <v>29</v>
      </c>
      <c r="B488" t="s">
        <v>539</v>
      </c>
      <c r="C488" t="s">
        <v>529</v>
      </c>
      <c r="D488">
        <v>1</v>
      </c>
    </row>
    <row r="489" spans="1:4" hidden="1">
      <c r="A489">
        <v>29</v>
      </c>
      <c r="B489" t="s">
        <v>544</v>
      </c>
      <c r="C489" t="s">
        <v>528</v>
      </c>
      <c r="D489">
        <v>8</v>
      </c>
    </row>
    <row r="490" spans="1:4" hidden="1">
      <c r="A490">
        <v>29</v>
      </c>
      <c r="B490" t="s">
        <v>540</v>
      </c>
      <c r="C490" t="s">
        <v>533</v>
      </c>
      <c r="D490">
        <v>46</v>
      </c>
    </row>
    <row r="491" spans="1:4">
      <c r="A491">
        <v>29</v>
      </c>
      <c r="B491" t="s">
        <v>540</v>
      </c>
      <c r="C491" t="s">
        <v>529</v>
      </c>
      <c r="D491">
        <v>4</v>
      </c>
    </row>
    <row r="492" spans="1:4" hidden="1">
      <c r="A492">
        <v>29</v>
      </c>
      <c r="B492" t="s">
        <v>541</v>
      </c>
      <c r="C492" t="s">
        <v>530</v>
      </c>
      <c r="D492">
        <v>5</v>
      </c>
    </row>
    <row r="493" spans="1:4" hidden="1">
      <c r="A493">
        <v>29</v>
      </c>
      <c r="B493" t="s">
        <v>542</v>
      </c>
      <c r="C493" t="s">
        <v>533</v>
      </c>
      <c r="D493">
        <v>45</v>
      </c>
    </row>
    <row r="494" spans="1:4">
      <c r="A494">
        <v>29</v>
      </c>
      <c r="B494" t="s">
        <v>542</v>
      </c>
      <c r="C494" t="s">
        <v>529</v>
      </c>
      <c r="D494">
        <v>2</v>
      </c>
    </row>
    <row r="495" spans="1:4" hidden="1">
      <c r="A495">
        <v>30</v>
      </c>
      <c r="B495" t="s">
        <v>543</v>
      </c>
      <c r="C495" t="s">
        <v>533</v>
      </c>
      <c r="D495">
        <v>16</v>
      </c>
    </row>
    <row r="496" spans="1:4">
      <c r="A496">
        <v>30</v>
      </c>
      <c r="B496" t="s">
        <v>543</v>
      </c>
      <c r="C496" t="s">
        <v>529</v>
      </c>
      <c r="D496">
        <v>2</v>
      </c>
    </row>
    <row r="497" spans="1:4" hidden="1">
      <c r="A497">
        <v>30</v>
      </c>
      <c r="B497" t="s">
        <v>539</v>
      </c>
      <c r="C497" t="s">
        <v>530</v>
      </c>
      <c r="D497">
        <v>110</v>
      </c>
    </row>
    <row r="498" spans="1:4" hidden="1">
      <c r="A498">
        <v>30</v>
      </c>
      <c r="B498" t="s">
        <v>544</v>
      </c>
      <c r="C498" t="s">
        <v>533</v>
      </c>
      <c r="D498">
        <v>69</v>
      </c>
    </row>
    <row r="499" spans="1:4">
      <c r="A499">
        <v>30</v>
      </c>
      <c r="B499" t="s">
        <v>544</v>
      </c>
      <c r="C499" t="s">
        <v>529</v>
      </c>
      <c r="D499">
        <v>5</v>
      </c>
    </row>
    <row r="500" spans="1:4" hidden="1">
      <c r="A500">
        <v>30</v>
      </c>
      <c r="B500" t="s">
        <v>540</v>
      </c>
      <c r="C500" t="s">
        <v>530</v>
      </c>
      <c r="D500">
        <v>106</v>
      </c>
    </row>
    <row r="501" spans="1:4" hidden="1">
      <c r="A501">
        <v>30</v>
      </c>
      <c r="B501" t="s">
        <v>542</v>
      </c>
      <c r="C501" t="s">
        <v>530</v>
      </c>
      <c r="D501">
        <v>71</v>
      </c>
    </row>
    <row r="502" spans="1:4" hidden="1">
      <c r="A502">
        <v>31</v>
      </c>
      <c r="B502" t="s">
        <v>580</v>
      </c>
      <c r="C502" t="s">
        <v>528</v>
      </c>
      <c r="D502">
        <v>9</v>
      </c>
    </row>
    <row r="503" spans="1:4" hidden="1">
      <c r="A503">
        <v>31</v>
      </c>
      <c r="B503" t="s">
        <v>543</v>
      </c>
      <c r="C503" t="s">
        <v>530</v>
      </c>
      <c r="D503">
        <v>20</v>
      </c>
    </row>
    <row r="504" spans="1:4" hidden="1">
      <c r="A504">
        <v>31</v>
      </c>
      <c r="B504" t="s">
        <v>544</v>
      </c>
      <c r="C504" t="s">
        <v>530</v>
      </c>
      <c r="D504">
        <v>86</v>
      </c>
    </row>
    <row r="505" spans="1:4" hidden="1">
      <c r="A505">
        <v>32</v>
      </c>
      <c r="B505" t="s">
        <v>580</v>
      </c>
      <c r="C505" t="s">
        <v>533</v>
      </c>
      <c r="D505">
        <v>26</v>
      </c>
    </row>
    <row r="506" spans="1:4">
      <c r="A506">
        <v>32</v>
      </c>
      <c r="B506" t="s">
        <v>580</v>
      </c>
      <c r="C506" t="s">
        <v>529</v>
      </c>
      <c r="D506">
        <v>5</v>
      </c>
    </row>
    <row r="507" spans="1:4" hidden="1">
      <c r="A507">
        <v>32</v>
      </c>
      <c r="B507" t="s">
        <v>541</v>
      </c>
      <c r="C507" t="s">
        <v>532</v>
      </c>
      <c r="D507">
        <v>3</v>
      </c>
    </row>
    <row r="508" spans="1:4" hidden="1">
      <c r="A508">
        <v>33</v>
      </c>
      <c r="B508" t="s">
        <v>580</v>
      </c>
      <c r="C508" t="s">
        <v>530</v>
      </c>
      <c r="D508">
        <v>88</v>
      </c>
    </row>
    <row r="509" spans="1:4" hidden="1">
      <c r="A509">
        <v>33</v>
      </c>
      <c r="B509" t="s">
        <v>539</v>
      </c>
      <c r="C509" t="s">
        <v>532</v>
      </c>
      <c r="D509">
        <v>56</v>
      </c>
    </row>
    <row r="510" spans="1:4" hidden="1">
      <c r="A510">
        <v>33</v>
      </c>
      <c r="B510" t="s">
        <v>540</v>
      </c>
      <c r="C510" t="s">
        <v>532</v>
      </c>
      <c r="D510">
        <v>27</v>
      </c>
    </row>
    <row r="511" spans="1:4" hidden="1">
      <c r="A511">
        <v>33</v>
      </c>
      <c r="B511" t="s">
        <v>542</v>
      </c>
      <c r="C511" t="s">
        <v>532</v>
      </c>
      <c r="D511">
        <v>30</v>
      </c>
    </row>
    <row r="512" spans="1:4" hidden="1">
      <c r="A512">
        <v>34</v>
      </c>
      <c r="B512" t="s">
        <v>543</v>
      </c>
      <c r="C512" t="s">
        <v>532</v>
      </c>
      <c r="D512">
        <v>24</v>
      </c>
    </row>
    <row r="513" spans="1:4" hidden="1">
      <c r="A513">
        <v>34</v>
      </c>
      <c r="B513" t="s">
        <v>544</v>
      </c>
      <c r="C513" t="s">
        <v>532</v>
      </c>
      <c r="D513">
        <v>83</v>
      </c>
    </row>
    <row r="514" spans="1:4" hidden="1">
      <c r="A514">
        <v>36</v>
      </c>
      <c r="B514" t="s">
        <v>580</v>
      </c>
      <c r="C514" t="s">
        <v>532</v>
      </c>
      <c r="D514">
        <v>85</v>
      </c>
    </row>
    <row r="515" spans="1:4" hidden="1">
      <c r="A515">
        <v>36</v>
      </c>
      <c r="B515" t="s">
        <v>539</v>
      </c>
      <c r="C515" t="s">
        <v>528</v>
      </c>
      <c r="D515">
        <v>2</v>
      </c>
    </row>
    <row r="516" spans="1:4" hidden="1">
      <c r="A516">
        <v>36</v>
      </c>
      <c r="B516" t="s">
        <v>540</v>
      </c>
      <c r="C516" t="s">
        <v>528</v>
      </c>
      <c r="D516">
        <v>2</v>
      </c>
    </row>
    <row r="517" spans="1:4" hidden="1">
      <c r="A517">
        <v>36</v>
      </c>
      <c r="B517" t="s">
        <v>542</v>
      </c>
      <c r="C517" t="s">
        <v>528</v>
      </c>
      <c r="D517">
        <v>2</v>
      </c>
    </row>
    <row r="518" spans="1:4" hidden="1">
      <c r="A518">
        <v>37</v>
      </c>
      <c r="B518" t="s">
        <v>543</v>
      </c>
      <c r="C518" t="s">
        <v>528</v>
      </c>
      <c r="D518">
        <v>1</v>
      </c>
    </row>
    <row r="519" spans="1:4" hidden="1">
      <c r="A519">
        <v>37</v>
      </c>
      <c r="B519" t="s">
        <v>539</v>
      </c>
      <c r="C519" t="s">
        <v>533</v>
      </c>
      <c r="D519">
        <v>7</v>
      </c>
    </row>
    <row r="520" spans="1:4" hidden="1">
      <c r="A520">
        <v>37</v>
      </c>
      <c r="B520" t="s">
        <v>544</v>
      </c>
      <c r="C520" t="s">
        <v>528</v>
      </c>
      <c r="D520">
        <v>8</v>
      </c>
    </row>
    <row r="521" spans="1:4" hidden="1">
      <c r="A521">
        <v>37</v>
      </c>
      <c r="B521" t="s">
        <v>540</v>
      </c>
      <c r="C521" t="s">
        <v>533</v>
      </c>
      <c r="D521">
        <v>6</v>
      </c>
    </row>
    <row r="522" spans="1:4" hidden="1">
      <c r="A522">
        <v>37</v>
      </c>
      <c r="B522" t="s">
        <v>541</v>
      </c>
      <c r="C522" t="s">
        <v>530</v>
      </c>
      <c r="D522">
        <v>1</v>
      </c>
    </row>
    <row r="523" spans="1:4" hidden="1">
      <c r="A523">
        <v>37</v>
      </c>
      <c r="B523" t="s">
        <v>542</v>
      </c>
      <c r="C523" t="s">
        <v>533</v>
      </c>
      <c r="D523">
        <v>4</v>
      </c>
    </row>
    <row r="524" spans="1:4" hidden="1">
      <c r="A524">
        <v>38</v>
      </c>
      <c r="B524" t="s">
        <v>543</v>
      </c>
      <c r="C524" t="s">
        <v>533</v>
      </c>
      <c r="D524">
        <v>6</v>
      </c>
    </row>
    <row r="525" spans="1:4" hidden="1">
      <c r="A525">
        <v>38</v>
      </c>
      <c r="B525" t="s">
        <v>539</v>
      </c>
      <c r="C525" t="s">
        <v>530</v>
      </c>
      <c r="D525">
        <v>20</v>
      </c>
    </row>
    <row r="526" spans="1:4" hidden="1">
      <c r="A526">
        <v>38</v>
      </c>
      <c r="B526" t="s">
        <v>544</v>
      </c>
      <c r="C526" t="s">
        <v>533</v>
      </c>
      <c r="D526">
        <v>8</v>
      </c>
    </row>
    <row r="527" spans="1:4">
      <c r="A527">
        <v>38</v>
      </c>
      <c r="B527" t="s">
        <v>544</v>
      </c>
      <c r="C527" t="s">
        <v>529</v>
      </c>
      <c r="D527">
        <v>1</v>
      </c>
    </row>
    <row r="528" spans="1:4" hidden="1">
      <c r="A528">
        <v>38</v>
      </c>
      <c r="B528" t="s">
        <v>540</v>
      </c>
      <c r="C528" t="s">
        <v>530</v>
      </c>
      <c r="D528">
        <v>12</v>
      </c>
    </row>
    <row r="529" spans="1:4" hidden="1">
      <c r="A529">
        <v>38</v>
      </c>
      <c r="B529" t="s">
        <v>542</v>
      </c>
      <c r="C529" t="s">
        <v>530</v>
      </c>
      <c r="D529">
        <v>7</v>
      </c>
    </row>
    <row r="530" spans="1:4" hidden="1">
      <c r="A530">
        <v>39</v>
      </c>
      <c r="B530" t="s">
        <v>580</v>
      </c>
      <c r="C530" t="s">
        <v>528</v>
      </c>
      <c r="D530">
        <v>5</v>
      </c>
    </row>
    <row r="531" spans="1:4" hidden="1">
      <c r="A531">
        <v>39</v>
      </c>
      <c r="B531" t="s">
        <v>543</v>
      </c>
      <c r="C531" t="s">
        <v>530</v>
      </c>
      <c r="D531">
        <v>12</v>
      </c>
    </row>
    <row r="532" spans="1:4" hidden="1">
      <c r="A532">
        <v>39</v>
      </c>
      <c r="B532" t="s">
        <v>544</v>
      </c>
      <c r="C532" t="s">
        <v>530</v>
      </c>
      <c r="D532">
        <v>29</v>
      </c>
    </row>
    <row r="533" spans="1:4" hidden="1">
      <c r="A533">
        <v>40</v>
      </c>
      <c r="B533" t="s">
        <v>580</v>
      </c>
      <c r="C533" t="s">
        <v>533</v>
      </c>
      <c r="D533">
        <v>6</v>
      </c>
    </row>
    <row r="534" spans="1:4">
      <c r="A534">
        <v>40</v>
      </c>
      <c r="B534" t="s">
        <v>580</v>
      </c>
      <c r="C534" t="s">
        <v>529</v>
      </c>
      <c r="D534">
        <v>2</v>
      </c>
    </row>
    <row r="535" spans="1:4" hidden="1">
      <c r="A535">
        <v>40</v>
      </c>
      <c r="B535" t="s">
        <v>541</v>
      </c>
      <c r="C535" t="s">
        <v>532</v>
      </c>
      <c r="D535">
        <v>1</v>
      </c>
    </row>
    <row r="536" spans="1:4" hidden="1">
      <c r="A536">
        <v>41</v>
      </c>
      <c r="B536" t="s">
        <v>580</v>
      </c>
      <c r="C536" t="s">
        <v>530</v>
      </c>
      <c r="D536">
        <v>48</v>
      </c>
    </row>
    <row r="537" spans="1:4" hidden="1">
      <c r="A537">
        <v>41</v>
      </c>
      <c r="B537" t="s">
        <v>539</v>
      </c>
      <c r="C537" t="s">
        <v>532</v>
      </c>
      <c r="D537">
        <v>16</v>
      </c>
    </row>
    <row r="538" spans="1:4" hidden="1">
      <c r="A538">
        <v>41</v>
      </c>
      <c r="B538" t="s">
        <v>540</v>
      </c>
      <c r="C538" t="s">
        <v>532</v>
      </c>
      <c r="D538">
        <v>19</v>
      </c>
    </row>
    <row r="539" spans="1:4" hidden="1">
      <c r="A539">
        <v>41</v>
      </c>
      <c r="B539" t="s">
        <v>542</v>
      </c>
      <c r="C539" t="s">
        <v>532</v>
      </c>
      <c r="D539">
        <v>16</v>
      </c>
    </row>
    <row r="540" spans="1:4" hidden="1">
      <c r="A540">
        <v>42</v>
      </c>
      <c r="B540" t="s">
        <v>543</v>
      </c>
      <c r="C540" t="s">
        <v>532</v>
      </c>
      <c r="D540">
        <v>7</v>
      </c>
    </row>
    <row r="541" spans="1:4" hidden="1">
      <c r="A541">
        <v>42</v>
      </c>
      <c r="B541" t="s">
        <v>544</v>
      </c>
      <c r="C541" t="s">
        <v>532</v>
      </c>
      <c r="D541">
        <v>25</v>
      </c>
    </row>
    <row r="542" spans="1:4" hidden="1">
      <c r="A542">
        <v>44</v>
      </c>
      <c r="B542" t="s">
        <v>580</v>
      </c>
      <c r="C542" t="s">
        <v>532</v>
      </c>
      <c r="D542">
        <v>4</v>
      </c>
    </row>
    <row r="543" spans="1:4" hidden="1">
      <c r="A543">
        <v>46</v>
      </c>
      <c r="B543" t="s">
        <v>542</v>
      </c>
      <c r="C543" t="s">
        <v>530</v>
      </c>
      <c r="D543">
        <v>1</v>
      </c>
    </row>
    <row r="544" spans="1:4" hidden="1">
      <c r="A544">
        <v>47</v>
      </c>
      <c r="B544" t="s">
        <v>543</v>
      </c>
      <c r="C544" t="s">
        <v>530</v>
      </c>
      <c r="D544">
        <v>1</v>
      </c>
    </row>
    <row r="545" spans="1:4" hidden="1">
      <c r="A545">
        <v>47</v>
      </c>
      <c r="B545" t="s">
        <v>544</v>
      </c>
      <c r="C545" t="s">
        <v>530</v>
      </c>
      <c r="D545">
        <v>2</v>
      </c>
    </row>
    <row r="546" spans="1:4" hidden="1">
      <c r="A546">
        <v>49</v>
      </c>
      <c r="B546" t="s">
        <v>580</v>
      </c>
      <c r="C546" t="s">
        <v>530</v>
      </c>
      <c r="D546">
        <v>1</v>
      </c>
    </row>
    <row r="547" spans="1:4" hidden="1">
      <c r="A547">
        <v>49</v>
      </c>
      <c r="B547" t="s">
        <v>539</v>
      </c>
      <c r="C547" t="s">
        <v>532</v>
      </c>
      <c r="D547">
        <v>1</v>
      </c>
    </row>
    <row r="548" spans="1:4" hidden="1">
      <c r="A548">
        <v>54</v>
      </c>
      <c r="B548" t="s">
        <v>539</v>
      </c>
      <c r="C548" t="s">
        <v>530</v>
      </c>
      <c r="D548">
        <v>1</v>
      </c>
    </row>
    <row r="549" spans="1:4" hidden="1">
      <c r="A549">
        <v>57</v>
      </c>
      <c r="B549" t="s">
        <v>580</v>
      </c>
      <c r="C549" t="s">
        <v>530</v>
      </c>
      <c r="D549">
        <v>1</v>
      </c>
    </row>
    <row r="550" spans="1:4" hidden="1">
      <c r="A550">
        <v>57</v>
      </c>
      <c r="B550" t="s">
        <v>539</v>
      </c>
      <c r="C550" t="s">
        <v>532</v>
      </c>
      <c r="D550">
        <v>1</v>
      </c>
    </row>
    <row r="551" spans="1:4" hidden="1">
      <c r="A551">
        <v>57</v>
      </c>
      <c r="B551" t="s">
        <v>542</v>
      </c>
      <c r="C551" t="s">
        <v>532</v>
      </c>
      <c r="D551">
        <v>1</v>
      </c>
    </row>
    <row r="552" spans="1:4" hidden="1">
      <c r="A552">
        <v>58</v>
      </c>
      <c r="B552" t="s">
        <v>544</v>
      </c>
      <c r="C552" t="s">
        <v>532</v>
      </c>
      <c r="D552">
        <v>1</v>
      </c>
    </row>
    <row r="553" spans="1:4" hidden="1">
      <c r="A553">
        <v>0</v>
      </c>
      <c r="B553" t="s">
        <v>580</v>
      </c>
      <c r="C553" t="s">
        <v>528</v>
      </c>
      <c r="D553">
        <v>1144</v>
      </c>
    </row>
    <row r="554" spans="1:4" hidden="1">
      <c r="A554">
        <v>0</v>
      </c>
      <c r="B554" t="s">
        <v>543</v>
      </c>
      <c r="C554" t="s">
        <v>530</v>
      </c>
      <c r="D554">
        <v>2076</v>
      </c>
    </row>
    <row r="555" spans="1:4" hidden="1">
      <c r="A555">
        <v>0</v>
      </c>
      <c r="B555" t="s">
        <v>544</v>
      </c>
      <c r="C555" t="s">
        <v>530</v>
      </c>
      <c r="D555">
        <v>6952</v>
      </c>
    </row>
    <row r="556" spans="1:4" hidden="1">
      <c r="A556">
        <v>1</v>
      </c>
      <c r="B556" t="s">
        <v>580</v>
      </c>
      <c r="C556" t="s">
        <v>533</v>
      </c>
      <c r="D556">
        <v>854</v>
      </c>
    </row>
    <row r="557" spans="1:4">
      <c r="A557">
        <v>1</v>
      </c>
      <c r="B557" t="s">
        <v>580</v>
      </c>
      <c r="C557" t="s">
        <v>529</v>
      </c>
      <c r="D557">
        <v>173</v>
      </c>
    </row>
    <row r="558" spans="1:4" hidden="1">
      <c r="A558">
        <v>1</v>
      </c>
      <c r="B558" t="s">
        <v>541</v>
      </c>
      <c r="C558" t="s">
        <v>532</v>
      </c>
      <c r="D558">
        <v>70</v>
      </c>
    </row>
    <row r="559" spans="1:4" hidden="1">
      <c r="A559">
        <v>2</v>
      </c>
      <c r="B559" t="s">
        <v>580</v>
      </c>
      <c r="C559" t="s">
        <v>530</v>
      </c>
      <c r="D559">
        <v>1125</v>
      </c>
    </row>
    <row r="560" spans="1:4" hidden="1">
      <c r="A560">
        <v>2</v>
      </c>
      <c r="B560" t="s">
        <v>539</v>
      </c>
      <c r="C560" t="s">
        <v>532</v>
      </c>
      <c r="D560">
        <v>630</v>
      </c>
    </row>
    <row r="561" spans="1:4" hidden="1">
      <c r="A561">
        <v>2</v>
      </c>
      <c r="B561" t="s">
        <v>540</v>
      </c>
      <c r="C561" t="s">
        <v>532</v>
      </c>
      <c r="D561">
        <v>568</v>
      </c>
    </row>
    <row r="562" spans="1:4" hidden="1">
      <c r="A562">
        <v>2</v>
      </c>
      <c r="B562" t="s">
        <v>542</v>
      </c>
      <c r="C562" t="s">
        <v>532</v>
      </c>
      <c r="D562">
        <v>465</v>
      </c>
    </row>
    <row r="563" spans="1:4" hidden="1">
      <c r="A563">
        <v>3</v>
      </c>
      <c r="B563" t="s">
        <v>543</v>
      </c>
      <c r="C563" t="s">
        <v>532</v>
      </c>
      <c r="D563">
        <v>179</v>
      </c>
    </row>
    <row r="564" spans="1:4" hidden="1">
      <c r="A564">
        <v>3</v>
      </c>
      <c r="B564" t="s">
        <v>544</v>
      </c>
      <c r="C564" t="s">
        <v>532</v>
      </c>
      <c r="D564">
        <v>713</v>
      </c>
    </row>
    <row r="565" spans="1:4" hidden="1">
      <c r="A565">
        <v>4</v>
      </c>
      <c r="B565" t="s">
        <v>541</v>
      </c>
      <c r="C565" t="s">
        <v>528</v>
      </c>
      <c r="D565">
        <v>2</v>
      </c>
    </row>
    <row r="566" spans="1:4" hidden="1">
      <c r="A566">
        <v>5</v>
      </c>
      <c r="B566" t="s">
        <v>580</v>
      </c>
      <c r="C566" t="s">
        <v>532</v>
      </c>
      <c r="D566">
        <v>819</v>
      </c>
    </row>
    <row r="567" spans="1:4" hidden="1">
      <c r="A567">
        <v>5</v>
      </c>
      <c r="B567" t="s">
        <v>539</v>
      </c>
      <c r="C567" t="s">
        <v>528</v>
      </c>
      <c r="D567">
        <v>32</v>
      </c>
    </row>
    <row r="568" spans="1:4" hidden="1">
      <c r="A568">
        <v>5</v>
      </c>
      <c r="B568" t="s">
        <v>540</v>
      </c>
      <c r="C568" t="s">
        <v>528</v>
      </c>
      <c r="D568">
        <v>33</v>
      </c>
    </row>
    <row r="569" spans="1:4" hidden="1">
      <c r="A569">
        <v>5</v>
      </c>
      <c r="B569" t="s">
        <v>541</v>
      </c>
      <c r="C569" t="s">
        <v>533</v>
      </c>
      <c r="D569">
        <v>3</v>
      </c>
    </row>
    <row r="570" spans="1:4" hidden="1">
      <c r="A570">
        <v>5</v>
      </c>
      <c r="B570" t="s">
        <v>542</v>
      </c>
      <c r="C570" t="s">
        <v>528</v>
      </c>
      <c r="D570">
        <v>23</v>
      </c>
    </row>
    <row r="571" spans="1:4" hidden="1">
      <c r="A571">
        <v>6</v>
      </c>
      <c r="B571" t="s">
        <v>543</v>
      </c>
      <c r="C571" t="s">
        <v>528</v>
      </c>
      <c r="D571">
        <v>10</v>
      </c>
    </row>
    <row r="572" spans="1:4" hidden="1">
      <c r="A572">
        <v>6</v>
      </c>
      <c r="B572" t="s">
        <v>539</v>
      </c>
      <c r="C572" t="s">
        <v>533</v>
      </c>
      <c r="D572">
        <v>90</v>
      </c>
    </row>
    <row r="573" spans="1:4">
      <c r="A573">
        <v>6</v>
      </c>
      <c r="B573" t="s">
        <v>539</v>
      </c>
      <c r="C573" t="s">
        <v>529</v>
      </c>
      <c r="D573">
        <v>10</v>
      </c>
    </row>
    <row r="574" spans="1:4" hidden="1">
      <c r="A574">
        <v>6</v>
      </c>
      <c r="B574" t="s">
        <v>544</v>
      </c>
      <c r="C574" t="s">
        <v>528</v>
      </c>
      <c r="D574">
        <v>41</v>
      </c>
    </row>
    <row r="575" spans="1:4" hidden="1">
      <c r="A575">
        <v>6</v>
      </c>
      <c r="B575" t="s">
        <v>540</v>
      </c>
      <c r="C575" t="s">
        <v>533</v>
      </c>
      <c r="D575">
        <v>88</v>
      </c>
    </row>
    <row r="576" spans="1:4">
      <c r="A576">
        <v>6</v>
      </c>
      <c r="B576" t="s">
        <v>540</v>
      </c>
      <c r="C576" t="s">
        <v>529</v>
      </c>
      <c r="D576">
        <v>13</v>
      </c>
    </row>
    <row r="577" spans="1:4" hidden="1">
      <c r="A577">
        <v>6</v>
      </c>
      <c r="B577" t="s">
        <v>541</v>
      </c>
      <c r="C577" t="s">
        <v>530</v>
      </c>
      <c r="D577">
        <v>15</v>
      </c>
    </row>
    <row r="578" spans="1:4" hidden="1">
      <c r="A578">
        <v>6</v>
      </c>
      <c r="B578" t="s">
        <v>542</v>
      </c>
      <c r="C578" t="s">
        <v>533</v>
      </c>
      <c r="D578">
        <v>66</v>
      </c>
    </row>
    <row r="579" spans="1:4">
      <c r="A579">
        <v>6</v>
      </c>
      <c r="B579" t="s">
        <v>542</v>
      </c>
      <c r="C579" t="s">
        <v>529</v>
      </c>
      <c r="D579">
        <v>11</v>
      </c>
    </row>
    <row r="580" spans="1:4" hidden="1">
      <c r="A580">
        <v>7</v>
      </c>
      <c r="B580" t="s">
        <v>543</v>
      </c>
      <c r="C580" t="s">
        <v>533</v>
      </c>
      <c r="D580">
        <v>30</v>
      </c>
    </row>
    <row r="581" spans="1:4">
      <c r="A581">
        <v>7</v>
      </c>
      <c r="B581" t="s">
        <v>543</v>
      </c>
      <c r="C581" t="s">
        <v>529</v>
      </c>
      <c r="D581">
        <v>2</v>
      </c>
    </row>
    <row r="582" spans="1:4" hidden="1">
      <c r="A582">
        <v>7</v>
      </c>
      <c r="B582" t="s">
        <v>539</v>
      </c>
      <c r="C582" t="s">
        <v>530</v>
      </c>
      <c r="D582">
        <v>176</v>
      </c>
    </row>
    <row r="583" spans="1:4" hidden="1">
      <c r="A583">
        <v>7</v>
      </c>
      <c r="B583" t="s">
        <v>544</v>
      </c>
      <c r="C583" t="s">
        <v>533</v>
      </c>
      <c r="D583">
        <v>122</v>
      </c>
    </row>
    <row r="584" spans="1:4">
      <c r="A584">
        <v>7</v>
      </c>
      <c r="B584" t="s">
        <v>544</v>
      </c>
      <c r="C584" t="s">
        <v>529</v>
      </c>
      <c r="D584">
        <v>13</v>
      </c>
    </row>
    <row r="585" spans="1:4" hidden="1">
      <c r="A585">
        <v>7</v>
      </c>
      <c r="B585" t="s">
        <v>540</v>
      </c>
      <c r="C585" t="s">
        <v>530</v>
      </c>
      <c r="D585">
        <v>190</v>
      </c>
    </row>
    <row r="586" spans="1:4" hidden="1">
      <c r="A586">
        <v>7</v>
      </c>
      <c r="B586" t="s">
        <v>542</v>
      </c>
      <c r="C586" t="s">
        <v>530</v>
      </c>
      <c r="D586">
        <v>119</v>
      </c>
    </row>
    <row r="587" spans="1:4" hidden="1">
      <c r="A587">
        <v>8</v>
      </c>
      <c r="B587" t="s">
        <v>580</v>
      </c>
      <c r="C587" t="s">
        <v>528</v>
      </c>
      <c r="D587">
        <v>31</v>
      </c>
    </row>
    <row r="588" spans="1:4" hidden="1">
      <c r="A588">
        <v>8</v>
      </c>
      <c r="B588" t="s">
        <v>543</v>
      </c>
      <c r="C588" t="s">
        <v>530</v>
      </c>
      <c r="D588">
        <v>81</v>
      </c>
    </row>
    <row r="589" spans="1:4" hidden="1">
      <c r="A589">
        <v>8</v>
      </c>
      <c r="B589" t="s">
        <v>544</v>
      </c>
      <c r="C589" t="s">
        <v>530</v>
      </c>
      <c r="D589">
        <v>292</v>
      </c>
    </row>
    <row r="590" spans="1:4" hidden="1">
      <c r="A590">
        <v>9</v>
      </c>
      <c r="B590" t="s">
        <v>580</v>
      </c>
      <c r="C590" t="s">
        <v>533</v>
      </c>
      <c r="D590">
        <v>85</v>
      </c>
    </row>
    <row r="591" spans="1:4">
      <c r="A591">
        <v>9</v>
      </c>
      <c r="B591" t="s">
        <v>580</v>
      </c>
      <c r="C591" t="s">
        <v>529</v>
      </c>
      <c r="D591">
        <v>10</v>
      </c>
    </row>
    <row r="592" spans="1:4" hidden="1">
      <c r="A592">
        <v>9</v>
      </c>
      <c r="B592" t="s">
        <v>541</v>
      </c>
      <c r="C592" t="s">
        <v>532</v>
      </c>
      <c r="D592">
        <v>9</v>
      </c>
    </row>
    <row r="593" spans="1:4" hidden="1">
      <c r="A593">
        <v>10</v>
      </c>
      <c r="B593" t="s">
        <v>580</v>
      </c>
      <c r="C593" t="s">
        <v>530</v>
      </c>
      <c r="D593">
        <v>215</v>
      </c>
    </row>
    <row r="594" spans="1:4" hidden="1">
      <c r="A594">
        <v>10</v>
      </c>
      <c r="B594" t="s">
        <v>539</v>
      </c>
      <c r="C594" t="s">
        <v>532</v>
      </c>
      <c r="D594">
        <v>116</v>
      </c>
    </row>
    <row r="595" spans="1:4" hidden="1">
      <c r="A595">
        <v>10</v>
      </c>
      <c r="B595" t="s">
        <v>540</v>
      </c>
      <c r="C595" t="s">
        <v>532</v>
      </c>
      <c r="D595">
        <v>126</v>
      </c>
    </row>
    <row r="596" spans="1:4" hidden="1">
      <c r="A596">
        <v>10</v>
      </c>
      <c r="B596" t="s">
        <v>542</v>
      </c>
      <c r="C596" t="s">
        <v>532</v>
      </c>
      <c r="D596">
        <v>92</v>
      </c>
    </row>
    <row r="597" spans="1:4" hidden="1">
      <c r="A597">
        <v>11</v>
      </c>
      <c r="B597" t="s">
        <v>543</v>
      </c>
      <c r="C597" t="s">
        <v>532</v>
      </c>
      <c r="D597">
        <v>42</v>
      </c>
    </row>
    <row r="598" spans="1:4" hidden="1">
      <c r="A598">
        <v>11</v>
      </c>
      <c r="B598" t="s">
        <v>544</v>
      </c>
      <c r="C598" t="s">
        <v>532</v>
      </c>
      <c r="D598">
        <v>267</v>
      </c>
    </row>
    <row r="599" spans="1:4" hidden="1">
      <c r="A599">
        <v>12</v>
      </c>
      <c r="B599" t="s">
        <v>541</v>
      </c>
      <c r="C599" t="s">
        <v>528</v>
      </c>
      <c r="D599">
        <v>1</v>
      </c>
    </row>
    <row r="600" spans="1:4" hidden="1">
      <c r="A600">
        <v>13</v>
      </c>
      <c r="B600" t="s">
        <v>580</v>
      </c>
      <c r="C600" t="s">
        <v>532</v>
      </c>
      <c r="D600">
        <v>239</v>
      </c>
    </row>
    <row r="601" spans="1:4" hidden="1">
      <c r="A601">
        <v>13</v>
      </c>
      <c r="B601" t="s">
        <v>539</v>
      </c>
      <c r="C601" t="s">
        <v>528</v>
      </c>
      <c r="D601">
        <v>10</v>
      </c>
    </row>
    <row r="602" spans="1:4" hidden="1">
      <c r="A602">
        <v>13</v>
      </c>
      <c r="B602" t="s">
        <v>540</v>
      </c>
      <c r="C602" t="s">
        <v>528</v>
      </c>
      <c r="D602">
        <v>8</v>
      </c>
    </row>
    <row r="603" spans="1:4" hidden="1">
      <c r="A603">
        <v>13</v>
      </c>
      <c r="B603" t="s">
        <v>541</v>
      </c>
      <c r="C603" t="s">
        <v>533</v>
      </c>
      <c r="D603">
        <v>1</v>
      </c>
    </row>
    <row r="604" spans="1:4" hidden="1">
      <c r="A604">
        <v>13</v>
      </c>
      <c r="B604" t="s">
        <v>542</v>
      </c>
      <c r="C604" t="s">
        <v>528</v>
      </c>
      <c r="D604">
        <v>8</v>
      </c>
    </row>
    <row r="605" spans="1:4" hidden="1">
      <c r="A605">
        <v>14</v>
      </c>
      <c r="B605" t="s">
        <v>543</v>
      </c>
      <c r="C605" t="s">
        <v>528</v>
      </c>
      <c r="D605">
        <v>4</v>
      </c>
    </row>
    <row r="606" spans="1:4" hidden="1">
      <c r="A606">
        <v>14</v>
      </c>
      <c r="B606" t="s">
        <v>539</v>
      </c>
      <c r="C606" t="s">
        <v>533</v>
      </c>
      <c r="D606">
        <v>43</v>
      </c>
    </row>
    <row r="607" spans="1:4">
      <c r="A607">
        <v>14</v>
      </c>
      <c r="B607" t="s">
        <v>539</v>
      </c>
      <c r="C607" t="s">
        <v>529</v>
      </c>
      <c r="D607">
        <v>4</v>
      </c>
    </row>
    <row r="608" spans="1:4" hidden="1">
      <c r="A608">
        <v>14</v>
      </c>
      <c r="B608" t="s">
        <v>544</v>
      </c>
      <c r="C608" t="s">
        <v>528</v>
      </c>
      <c r="D608">
        <v>21</v>
      </c>
    </row>
    <row r="609" spans="1:4" hidden="1">
      <c r="A609">
        <v>14</v>
      </c>
      <c r="B609" t="s">
        <v>540</v>
      </c>
      <c r="C609" t="s">
        <v>533</v>
      </c>
      <c r="D609">
        <v>54</v>
      </c>
    </row>
    <row r="610" spans="1:4">
      <c r="A610">
        <v>14</v>
      </c>
      <c r="B610" t="s">
        <v>540</v>
      </c>
      <c r="C610" t="s">
        <v>529</v>
      </c>
      <c r="D610">
        <v>5</v>
      </c>
    </row>
    <row r="611" spans="1:4" hidden="1">
      <c r="A611">
        <v>14</v>
      </c>
      <c r="B611" t="s">
        <v>541</v>
      </c>
      <c r="C611" t="s">
        <v>530</v>
      </c>
      <c r="D611">
        <v>5</v>
      </c>
    </row>
    <row r="612" spans="1:4" hidden="1">
      <c r="A612">
        <v>14</v>
      </c>
      <c r="B612" t="s">
        <v>542</v>
      </c>
      <c r="C612" t="s">
        <v>533</v>
      </c>
      <c r="D612">
        <v>38</v>
      </c>
    </row>
    <row r="613" spans="1:4">
      <c r="A613">
        <v>14</v>
      </c>
      <c r="B613" t="s">
        <v>542</v>
      </c>
      <c r="C613" t="s">
        <v>529</v>
      </c>
      <c r="D613">
        <v>2</v>
      </c>
    </row>
    <row r="614" spans="1:4" hidden="1">
      <c r="A614">
        <v>15</v>
      </c>
      <c r="B614" t="s">
        <v>543</v>
      </c>
      <c r="C614" t="s">
        <v>533</v>
      </c>
      <c r="D614">
        <v>23</v>
      </c>
    </row>
    <row r="615" spans="1:4">
      <c r="A615">
        <v>15</v>
      </c>
      <c r="B615" t="s">
        <v>543</v>
      </c>
      <c r="C615" t="s">
        <v>529</v>
      </c>
      <c r="D615">
        <v>1</v>
      </c>
    </row>
    <row r="616" spans="1:4" hidden="1">
      <c r="A616">
        <v>15</v>
      </c>
      <c r="B616" t="s">
        <v>539</v>
      </c>
      <c r="C616" t="s">
        <v>530</v>
      </c>
      <c r="D616">
        <v>102</v>
      </c>
    </row>
    <row r="617" spans="1:4" hidden="1">
      <c r="A617">
        <v>15</v>
      </c>
      <c r="B617" t="s">
        <v>544</v>
      </c>
      <c r="C617" t="s">
        <v>533</v>
      </c>
      <c r="D617">
        <v>77</v>
      </c>
    </row>
    <row r="618" spans="1:4">
      <c r="A618">
        <v>15</v>
      </c>
      <c r="B618" t="s">
        <v>544</v>
      </c>
      <c r="C618" t="s">
        <v>529</v>
      </c>
      <c r="D618">
        <v>6</v>
      </c>
    </row>
    <row r="619" spans="1:4" hidden="1">
      <c r="A619">
        <v>15</v>
      </c>
      <c r="B619" t="s">
        <v>540</v>
      </c>
      <c r="C619" t="s">
        <v>530</v>
      </c>
      <c r="D619">
        <v>123</v>
      </c>
    </row>
    <row r="620" spans="1:4" hidden="1">
      <c r="A620">
        <v>15</v>
      </c>
      <c r="B620" t="s">
        <v>542</v>
      </c>
      <c r="C620" t="s">
        <v>530</v>
      </c>
      <c r="D620">
        <v>81</v>
      </c>
    </row>
    <row r="621" spans="1:4" hidden="1">
      <c r="A621">
        <v>16</v>
      </c>
      <c r="B621" t="s">
        <v>580</v>
      </c>
      <c r="C621" t="s">
        <v>528</v>
      </c>
      <c r="D621">
        <v>19</v>
      </c>
    </row>
    <row r="622" spans="1:4" hidden="1">
      <c r="A622">
        <v>16</v>
      </c>
      <c r="B622" t="s">
        <v>543</v>
      </c>
      <c r="C622" t="s">
        <v>530</v>
      </c>
      <c r="D622">
        <v>41</v>
      </c>
    </row>
    <row r="623" spans="1:4" hidden="1">
      <c r="A623">
        <v>16</v>
      </c>
      <c r="B623" t="s">
        <v>544</v>
      </c>
      <c r="C623" t="s">
        <v>530</v>
      </c>
      <c r="D623">
        <v>175</v>
      </c>
    </row>
    <row r="624" spans="1:4" hidden="1">
      <c r="A624">
        <v>17</v>
      </c>
      <c r="B624" t="s">
        <v>580</v>
      </c>
      <c r="C624" t="s">
        <v>533</v>
      </c>
      <c r="D624">
        <v>43</v>
      </c>
    </row>
    <row r="625" spans="1:4">
      <c r="A625">
        <v>17</v>
      </c>
      <c r="B625" t="s">
        <v>580</v>
      </c>
      <c r="C625" t="s">
        <v>529</v>
      </c>
      <c r="D625">
        <v>8</v>
      </c>
    </row>
    <row r="626" spans="1:4" hidden="1">
      <c r="A626">
        <v>17</v>
      </c>
      <c r="B626" t="s">
        <v>541</v>
      </c>
      <c r="C626" t="s">
        <v>532</v>
      </c>
      <c r="D626">
        <v>9</v>
      </c>
    </row>
    <row r="627" spans="1:4" hidden="1">
      <c r="A627">
        <v>18</v>
      </c>
      <c r="B627" t="s">
        <v>580</v>
      </c>
      <c r="C627" t="s">
        <v>530</v>
      </c>
      <c r="D627">
        <v>197</v>
      </c>
    </row>
    <row r="628" spans="1:4" hidden="1">
      <c r="A628">
        <v>18</v>
      </c>
      <c r="B628" t="s">
        <v>539</v>
      </c>
      <c r="C628" t="s">
        <v>532</v>
      </c>
      <c r="D628">
        <v>124</v>
      </c>
    </row>
    <row r="629" spans="1:4" hidden="1">
      <c r="A629">
        <v>18</v>
      </c>
      <c r="B629" t="s">
        <v>540</v>
      </c>
      <c r="C629" t="s">
        <v>532</v>
      </c>
      <c r="D629">
        <v>124</v>
      </c>
    </row>
    <row r="630" spans="1:4" hidden="1">
      <c r="A630">
        <v>18</v>
      </c>
      <c r="B630" t="s">
        <v>542</v>
      </c>
      <c r="C630" t="s">
        <v>532</v>
      </c>
      <c r="D630">
        <v>88</v>
      </c>
    </row>
    <row r="631" spans="1:4" hidden="1">
      <c r="A631">
        <v>19</v>
      </c>
      <c r="B631" t="s">
        <v>543</v>
      </c>
      <c r="C631" t="s">
        <v>532</v>
      </c>
      <c r="D631">
        <v>77</v>
      </c>
    </row>
    <row r="632" spans="1:4" hidden="1">
      <c r="A632">
        <v>19</v>
      </c>
      <c r="B632" t="s">
        <v>544</v>
      </c>
      <c r="C632" t="s">
        <v>532</v>
      </c>
      <c r="D632">
        <v>364</v>
      </c>
    </row>
    <row r="633" spans="1:4" hidden="1">
      <c r="A633">
        <v>20</v>
      </c>
      <c r="B633" t="s">
        <v>541</v>
      </c>
      <c r="C633" t="s">
        <v>528</v>
      </c>
      <c r="D633">
        <v>1</v>
      </c>
    </row>
    <row r="634" spans="1:4" hidden="1">
      <c r="A634">
        <v>21</v>
      </c>
      <c r="B634" t="s">
        <v>580</v>
      </c>
      <c r="C634" t="s">
        <v>532</v>
      </c>
      <c r="D634">
        <v>434</v>
      </c>
    </row>
    <row r="635" spans="1:4" hidden="1">
      <c r="A635">
        <v>21</v>
      </c>
      <c r="B635" t="s">
        <v>539</v>
      </c>
      <c r="C635" t="s">
        <v>528</v>
      </c>
      <c r="D635">
        <v>9</v>
      </c>
    </row>
    <row r="636" spans="1:4" hidden="1">
      <c r="A636">
        <v>21</v>
      </c>
      <c r="B636" t="s">
        <v>540</v>
      </c>
      <c r="C636" t="s">
        <v>528</v>
      </c>
      <c r="D636">
        <v>9</v>
      </c>
    </row>
    <row r="637" spans="1:4" hidden="1">
      <c r="A637">
        <v>21</v>
      </c>
      <c r="B637" t="s">
        <v>541</v>
      </c>
      <c r="C637" t="s">
        <v>533</v>
      </c>
      <c r="D637">
        <v>5</v>
      </c>
    </row>
    <row r="638" spans="1:4" hidden="1">
      <c r="A638">
        <v>21</v>
      </c>
      <c r="B638" t="s">
        <v>542</v>
      </c>
      <c r="C638" t="s">
        <v>528</v>
      </c>
      <c r="D638">
        <v>10</v>
      </c>
    </row>
    <row r="639" spans="1:4" hidden="1">
      <c r="A639">
        <v>22</v>
      </c>
      <c r="B639" t="s">
        <v>543</v>
      </c>
      <c r="C639" t="s">
        <v>528</v>
      </c>
      <c r="D639">
        <v>5</v>
      </c>
    </row>
    <row r="640" spans="1:4" hidden="1">
      <c r="A640">
        <v>22</v>
      </c>
      <c r="B640" t="s">
        <v>539</v>
      </c>
      <c r="C640" t="s">
        <v>533</v>
      </c>
      <c r="D640">
        <v>30</v>
      </c>
    </row>
    <row r="641" spans="1:4">
      <c r="A641">
        <v>22</v>
      </c>
      <c r="B641" t="s">
        <v>539</v>
      </c>
      <c r="C641" t="s">
        <v>529</v>
      </c>
      <c r="D641">
        <v>1</v>
      </c>
    </row>
    <row r="642" spans="1:4" hidden="1">
      <c r="A642">
        <v>22</v>
      </c>
      <c r="B642" t="s">
        <v>544</v>
      </c>
      <c r="C642" t="s">
        <v>528</v>
      </c>
      <c r="D642">
        <v>18</v>
      </c>
    </row>
    <row r="643" spans="1:4" hidden="1">
      <c r="A643">
        <v>22</v>
      </c>
      <c r="B643" t="s">
        <v>540</v>
      </c>
      <c r="C643" t="s">
        <v>533</v>
      </c>
      <c r="D643">
        <v>28</v>
      </c>
    </row>
    <row r="644" spans="1:4">
      <c r="A644">
        <v>22</v>
      </c>
      <c r="B644" t="s">
        <v>540</v>
      </c>
      <c r="C644" t="s">
        <v>529</v>
      </c>
      <c r="D644">
        <v>1</v>
      </c>
    </row>
    <row r="645" spans="1:4" hidden="1">
      <c r="A645">
        <v>22</v>
      </c>
      <c r="B645" t="s">
        <v>541</v>
      </c>
      <c r="C645" t="s">
        <v>530</v>
      </c>
      <c r="D645">
        <v>10</v>
      </c>
    </row>
    <row r="646" spans="1:4" hidden="1">
      <c r="A646">
        <v>22</v>
      </c>
      <c r="B646" t="s">
        <v>542</v>
      </c>
      <c r="C646" t="s">
        <v>533</v>
      </c>
      <c r="D646">
        <v>33</v>
      </c>
    </row>
    <row r="647" spans="1:4">
      <c r="A647">
        <v>22</v>
      </c>
      <c r="B647" t="s">
        <v>542</v>
      </c>
      <c r="C647" t="s">
        <v>529</v>
      </c>
      <c r="D647">
        <v>1</v>
      </c>
    </row>
    <row r="648" spans="1:4" hidden="1">
      <c r="A648">
        <v>23</v>
      </c>
      <c r="B648" t="s">
        <v>543</v>
      </c>
      <c r="C648" t="s">
        <v>533</v>
      </c>
      <c r="D648">
        <v>10</v>
      </c>
    </row>
    <row r="649" spans="1:4">
      <c r="A649">
        <v>23</v>
      </c>
      <c r="B649" t="s">
        <v>543</v>
      </c>
      <c r="C649" t="s">
        <v>529</v>
      </c>
      <c r="D649">
        <v>2</v>
      </c>
    </row>
    <row r="650" spans="1:4" hidden="1">
      <c r="A650">
        <v>23</v>
      </c>
      <c r="B650" t="s">
        <v>539</v>
      </c>
      <c r="C650" t="s">
        <v>530</v>
      </c>
      <c r="D650">
        <v>75</v>
      </c>
    </row>
    <row r="651" spans="1:4" hidden="1">
      <c r="A651">
        <v>23</v>
      </c>
      <c r="B651" t="s">
        <v>544</v>
      </c>
      <c r="C651" t="s">
        <v>533</v>
      </c>
      <c r="D651">
        <v>43</v>
      </c>
    </row>
    <row r="652" spans="1:4">
      <c r="A652">
        <v>23</v>
      </c>
      <c r="B652" t="s">
        <v>544</v>
      </c>
      <c r="C652" t="s">
        <v>529</v>
      </c>
      <c r="D652">
        <v>4</v>
      </c>
    </row>
    <row r="653" spans="1:4" hidden="1">
      <c r="A653">
        <v>23</v>
      </c>
      <c r="B653" t="s">
        <v>540</v>
      </c>
      <c r="C653" t="s">
        <v>530</v>
      </c>
      <c r="D653">
        <v>82</v>
      </c>
    </row>
    <row r="654" spans="1:4" hidden="1">
      <c r="A654">
        <v>23</v>
      </c>
      <c r="B654" t="s">
        <v>542</v>
      </c>
      <c r="C654" t="s">
        <v>530</v>
      </c>
      <c r="D654">
        <v>52</v>
      </c>
    </row>
    <row r="655" spans="1:4" hidden="1">
      <c r="A655">
        <v>24</v>
      </c>
      <c r="B655" t="s">
        <v>580</v>
      </c>
      <c r="C655" t="s">
        <v>528</v>
      </c>
      <c r="D655">
        <v>15</v>
      </c>
    </row>
    <row r="656" spans="1:4" hidden="1">
      <c r="A656">
        <v>24</v>
      </c>
      <c r="B656" t="s">
        <v>543</v>
      </c>
      <c r="C656" t="s">
        <v>530</v>
      </c>
      <c r="D656">
        <v>46</v>
      </c>
    </row>
    <row r="657" spans="1:4" hidden="1">
      <c r="A657">
        <v>24</v>
      </c>
      <c r="B657" t="s">
        <v>544</v>
      </c>
      <c r="C657" t="s">
        <v>530</v>
      </c>
      <c r="D657">
        <v>156</v>
      </c>
    </row>
    <row r="658" spans="1:4" hidden="1">
      <c r="A658">
        <v>25</v>
      </c>
      <c r="B658" t="s">
        <v>580</v>
      </c>
      <c r="C658" t="s">
        <v>533</v>
      </c>
      <c r="D658">
        <v>55</v>
      </c>
    </row>
    <row r="659" spans="1:4">
      <c r="A659">
        <v>25</v>
      </c>
      <c r="B659" t="s">
        <v>580</v>
      </c>
      <c r="C659" t="s">
        <v>529</v>
      </c>
      <c r="D659">
        <v>6</v>
      </c>
    </row>
    <row r="660" spans="1:4" hidden="1">
      <c r="A660">
        <v>25</v>
      </c>
      <c r="B660" t="s">
        <v>541</v>
      </c>
      <c r="C660" t="s">
        <v>532</v>
      </c>
      <c r="D660">
        <v>10</v>
      </c>
    </row>
    <row r="661" spans="1:4" hidden="1">
      <c r="A661">
        <v>26</v>
      </c>
      <c r="B661" t="s">
        <v>580</v>
      </c>
      <c r="C661" t="s">
        <v>530</v>
      </c>
      <c r="D661">
        <v>190</v>
      </c>
    </row>
    <row r="662" spans="1:4" hidden="1">
      <c r="A662">
        <v>26</v>
      </c>
      <c r="B662" t="s">
        <v>539</v>
      </c>
      <c r="C662" t="s">
        <v>532</v>
      </c>
      <c r="D662">
        <v>130</v>
      </c>
    </row>
    <row r="663" spans="1:4" hidden="1">
      <c r="A663">
        <v>26</v>
      </c>
      <c r="B663" t="s">
        <v>540</v>
      </c>
      <c r="C663" t="s">
        <v>532</v>
      </c>
      <c r="D663">
        <v>91</v>
      </c>
    </row>
    <row r="664" spans="1:4" hidden="1">
      <c r="A664">
        <v>26</v>
      </c>
      <c r="B664" t="s">
        <v>542</v>
      </c>
      <c r="C664" t="s">
        <v>532</v>
      </c>
      <c r="D664">
        <v>94</v>
      </c>
    </row>
    <row r="665" spans="1:4" hidden="1">
      <c r="A665">
        <v>27</v>
      </c>
      <c r="B665" t="s">
        <v>543</v>
      </c>
      <c r="C665" t="s">
        <v>532</v>
      </c>
      <c r="D665">
        <v>33</v>
      </c>
    </row>
    <row r="666" spans="1:4" hidden="1">
      <c r="A666">
        <v>27</v>
      </c>
      <c r="B666" t="s">
        <v>544</v>
      </c>
      <c r="C666" t="s">
        <v>532</v>
      </c>
      <c r="D666">
        <v>214</v>
      </c>
    </row>
    <row r="667" spans="1:4" hidden="1">
      <c r="A667">
        <v>28</v>
      </c>
      <c r="B667" t="s">
        <v>541</v>
      </c>
      <c r="C667" t="s">
        <v>528</v>
      </c>
      <c r="D667">
        <v>2</v>
      </c>
    </row>
    <row r="668" spans="1:4" hidden="1">
      <c r="A668">
        <v>29</v>
      </c>
      <c r="B668" t="s">
        <v>580</v>
      </c>
      <c r="C668" t="s">
        <v>532</v>
      </c>
      <c r="D668">
        <v>418</v>
      </c>
    </row>
    <row r="669" spans="1:4" hidden="1">
      <c r="A669">
        <v>29</v>
      </c>
      <c r="B669" t="s">
        <v>539</v>
      </c>
      <c r="C669" t="s">
        <v>528</v>
      </c>
      <c r="D669">
        <v>12</v>
      </c>
    </row>
    <row r="670" spans="1:4" hidden="1">
      <c r="A670">
        <v>29</v>
      </c>
      <c r="B670" t="s">
        <v>540</v>
      </c>
      <c r="C670" t="s">
        <v>528</v>
      </c>
      <c r="D670">
        <v>12</v>
      </c>
    </row>
    <row r="671" spans="1:4" hidden="1">
      <c r="A671">
        <v>29</v>
      </c>
      <c r="B671" t="s">
        <v>541</v>
      </c>
      <c r="C671" t="s">
        <v>533</v>
      </c>
      <c r="D671">
        <v>3</v>
      </c>
    </row>
    <row r="672" spans="1:4" hidden="1">
      <c r="A672">
        <v>29</v>
      </c>
      <c r="B672" t="s">
        <v>542</v>
      </c>
      <c r="C672" t="s">
        <v>528</v>
      </c>
      <c r="D672">
        <v>9</v>
      </c>
    </row>
    <row r="673" spans="1:4" hidden="1">
      <c r="A673">
        <v>30</v>
      </c>
      <c r="B673" t="s">
        <v>543</v>
      </c>
      <c r="C673" t="s">
        <v>528</v>
      </c>
      <c r="D673">
        <v>9</v>
      </c>
    </row>
    <row r="674" spans="1:4" hidden="1">
      <c r="A674">
        <v>30</v>
      </c>
      <c r="B674" t="s">
        <v>539</v>
      </c>
      <c r="C674" t="s">
        <v>533</v>
      </c>
      <c r="D674">
        <v>37</v>
      </c>
    </row>
    <row r="675" spans="1:4" hidden="1">
      <c r="A675">
        <v>30</v>
      </c>
      <c r="B675" t="s">
        <v>544</v>
      </c>
      <c r="C675" t="s">
        <v>528</v>
      </c>
      <c r="D675">
        <v>21</v>
      </c>
    </row>
    <row r="676" spans="1:4" hidden="1">
      <c r="A676">
        <v>30</v>
      </c>
      <c r="B676" t="s">
        <v>540</v>
      </c>
      <c r="C676" t="s">
        <v>533</v>
      </c>
      <c r="D676">
        <v>42</v>
      </c>
    </row>
    <row r="677" spans="1:4">
      <c r="A677">
        <v>30</v>
      </c>
      <c r="B677" t="s">
        <v>540</v>
      </c>
      <c r="C677" t="s">
        <v>529</v>
      </c>
      <c r="D677">
        <v>3</v>
      </c>
    </row>
    <row r="678" spans="1:4" hidden="1">
      <c r="A678">
        <v>30</v>
      </c>
      <c r="B678" t="s">
        <v>541</v>
      </c>
      <c r="C678" t="s">
        <v>530</v>
      </c>
      <c r="D678">
        <v>5</v>
      </c>
    </row>
    <row r="679" spans="1:4" hidden="1">
      <c r="A679">
        <v>30</v>
      </c>
      <c r="B679" t="s">
        <v>542</v>
      </c>
      <c r="C679" t="s">
        <v>533</v>
      </c>
      <c r="D679">
        <v>31</v>
      </c>
    </row>
    <row r="680" spans="1:4">
      <c r="A680">
        <v>30</v>
      </c>
      <c r="B680" t="s">
        <v>542</v>
      </c>
      <c r="C680" t="s">
        <v>529</v>
      </c>
      <c r="D680">
        <v>3</v>
      </c>
    </row>
    <row r="681" spans="1:4" hidden="1">
      <c r="A681">
        <v>31</v>
      </c>
      <c r="B681" t="s">
        <v>543</v>
      </c>
      <c r="C681" t="s">
        <v>533</v>
      </c>
      <c r="D681">
        <v>10</v>
      </c>
    </row>
    <row r="682" spans="1:4" hidden="1">
      <c r="A682">
        <v>31</v>
      </c>
      <c r="B682" t="s">
        <v>539</v>
      </c>
      <c r="C682" t="s">
        <v>530</v>
      </c>
      <c r="D682">
        <v>25</v>
      </c>
    </row>
    <row r="683" spans="1:4" hidden="1">
      <c r="A683">
        <v>31</v>
      </c>
      <c r="B683" t="s">
        <v>544</v>
      </c>
      <c r="C683" t="s">
        <v>533</v>
      </c>
      <c r="D683">
        <v>25</v>
      </c>
    </row>
    <row r="684" spans="1:4">
      <c r="A684">
        <v>31</v>
      </c>
      <c r="B684" t="s">
        <v>544</v>
      </c>
      <c r="C684" t="s">
        <v>529</v>
      </c>
      <c r="D684">
        <v>1</v>
      </c>
    </row>
    <row r="685" spans="1:4" hidden="1">
      <c r="A685">
        <v>31</v>
      </c>
      <c r="B685" t="s">
        <v>540</v>
      </c>
      <c r="C685" t="s">
        <v>530</v>
      </c>
      <c r="D685">
        <v>40</v>
      </c>
    </row>
    <row r="686" spans="1:4" hidden="1">
      <c r="A686">
        <v>31</v>
      </c>
      <c r="B686" t="s">
        <v>542</v>
      </c>
      <c r="C686" t="s">
        <v>530</v>
      </c>
      <c r="D686">
        <v>24</v>
      </c>
    </row>
    <row r="687" spans="1:4" hidden="1">
      <c r="A687">
        <v>32</v>
      </c>
      <c r="B687" t="s">
        <v>580</v>
      </c>
      <c r="C687" t="s">
        <v>528</v>
      </c>
      <c r="D687">
        <v>8</v>
      </c>
    </row>
    <row r="688" spans="1:4" hidden="1">
      <c r="A688">
        <v>32</v>
      </c>
      <c r="B688" t="s">
        <v>543</v>
      </c>
      <c r="C688" t="s">
        <v>530</v>
      </c>
      <c r="D688">
        <v>22</v>
      </c>
    </row>
    <row r="689" spans="1:4" hidden="1">
      <c r="A689">
        <v>32</v>
      </c>
      <c r="B689" t="s">
        <v>544</v>
      </c>
      <c r="C689" t="s">
        <v>530</v>
      </c>
      <c r="D689">
        <v>68</v>
      </c>
    </row>
    <row r="690" spans="1:4" hidden="1">
      <c r="A690">
        <v>33</v>
      </c>
      <c r="B690" t="s">
        <v>580</v>
      </c>
      <c r="C690" t="s">
        <v>533</v>
      </c>
      <c r="D690">
        <v>18</v>
      </c>
    </row>
    <row r="691" spans="1:4">
      <c r="A691">
        <v>33</v>
      </c>
      <c r="B691" t="s">
        <v>580</v>
      </c>
      <c r="C691" t="s">
        <v>529</v>
      </c>
      <c r="D691">
        <v>4</v>
      </c>
    </row>
    <row r="692" spans="1:4" hidden="1">
      <c r="A692">
        <v>33</v>
      </c>
      <c r="B692" t="s">
        <v>541</v>
      </c>
      <c r="C692" t="s">
        <v>532</v>
      </c>
      <c r="D692">
        <v>7</v>
      </c>
    </row>
    <row r="693" spans="1:4" hidden="1">
      <c r="A693">
        <v>34</v>
      </c>
      <c r="B693" t="s">
        <v>580</v>
      </c>
      <c r="C693" t="s">
        <v>530</v>
      </c>
      <c r="D693">
        <v>77</v>
      </c>
    </row>
    <row r="694" spans="1:4" hidden="1">
      <c r="A694">
        <v>34</v>
      </c>
      <c r="B694" t="s">
        <v>539</v>
      </c>
      <c r="C694" t="s">
        <v>532</v>
      </c>
      <c r="D694">
        <v>45</v>
      </c>
    </row>
    <row r="695" spans="1:4" hidden="1">
      <c r="A695">
        <v>34</v>
      </c>
      <c r="B695" t="s">
        <v>540</v>
      </c>
      <c r="C695" t="s">
        <v>532</v>
      </c>
      <c r="D695">
        <v>40</v>
      </c>
    </row>
    <row r="696" spans="1:4" hidden="1">
      <c r="A696">
        <v>34</v>
      </c>
      <c r="B696" t="s">
        <v>542</v>
      </c>
      <c r="C696" t="s">
        <v>532</v>
      </c>
      <c r="D696">
        <v>38</v>
      </c>
    </row>
    <row r="697" spans="1:4" hidden="1">
      <c r="A697">
        <v>35</v>
      </c>
      <c r="B697" t="s">
        <v>543</v>
      </c>
      <c r="C697" t="s">
        <v>532</v>
      </c>
      <c r="D697">
        <v>25</v>
      </c>
    </row>
    <row r="698" spans="1:4" hidden="1">
      <c r="A698">
        <v>35</v>
      </c>
      <c r="B698" t="s">
        <v>544</v>
      </c>
      <c r="C698" t="s">
        <v>532</v>
      </c>
      <c r="D698">
        <v>62</v>
      </c>
    </row>
    <row r="699" spans="1:4" hidden="1">
      <c r="A699">
        <v>37</v>
      </c>
      <c r="B699" t="s">
        <v>580</v>
      </c>
      <c r="C699" t="s">
        <v>532</v>
      </c>
      <c r="D699">
        <v>72</v>
      </c>
    </row>
    <row r="700" spans="1:4" hidden="1">
      <c r="A700">
        <v>37</v>
      </c>
      <c r="B700" t="s">
        <v>539</v>
      </c>
      <c r="C700" t="s">
        <v>528</v>
      </c>
      <c r="D700">
        <v>2</v>
      </c>
    </row>
    <row r="701" spans="1:4" hidden="1">
      <c r="A701">
        <v>37</v>
      </c>
      <c r="B701" t="s">
        <v>540</v>
      </c>
      <c r="C701" t="s">
        <v>528</v>
      </c>
      <c r="D701">
        <v>1</v>
      </c>
    </row>
    <row r="702" spans="1:4" hidden="1">
      <c r="A702">
        <v>37</v>
      </c>
      <c r="B702" t="s">
        <v>542</v>
      </c>
      <c r="C702" t="s">
        <v>528</v>
      </c>
      <c r="D702">
        <v>2</v>
      </c>
    </row>
    <row r="703" spans="1:4" hidden="1">
      <c r="A703">
        <v>38</v>
      </c>
      <c r="B703" t="s">
        <v>543</v>
      </c>
      <c r="C703" t="s">
        <v>528</v>
      </c>
      <c r="D703">
        <v>3</v>
      </c>
    </row>
    <row r="704" spans="1:4" hidden="1">
      <c r="A704">
        <v>38</v>
      </c>
      <c r="B704" t="s">
        <v>539</v>
      </c>
      <c r="C704" t="s">
        <v>533</v>
      </c>
      <c r="D704">
        <v>7</v>
      </c>
    </row>
    <row r="705" spans="1:4">
      <c r="A705">
        <v>38</v>
      </c>
      <c r="B705" t="s">
        <v>539</v>
      </c>
      <c r="C705" t="s">
        <v>529</v>
      </c>
      <c r="D705">
        <v>1</v>
      </c>
    </row>
    <row r="706" spans="1:4" hidden="1">
      <c r="A706">
        <v>38</v>
      </c>
      <c r="B706" t="s">
        <v>544</v>
      </c>
      <c r="C706" t="s">
        <v>528</v>
      </c>
      <c r="D706">
        <v>1</v>
      </c>
    </row>
    <row r="707" spans="1:4" hidden="1">
      <c r="A707">
        <v>38</v>
      </c>
      <c r="B707" t="s">
        <v>540</v>
      </c>
      <c r="C707" t="s">
        <v>533</v>
      </c>
      <c r="D707">
        <v>5</v>
      </c>
    </row>
    <row r="708" spans="1:4" hidden="1">
      <c r="A708">
        <v>38</v>
      </c>
      <c r="B708" t="s">
        <v>541</v>
      </c>
      <c r="C708" t="s">
        <v>530</v>
      </c>
      <c r="D708">
        <v>2</v>
      </c>
    </row>
    <row r="709" spans="1:4" hidden="1">
      <c r="A709">
        <v>38</v>
      </c>
      <c r="B709" t="s">
        <v>542</v>
      </c>
      <c r="C709" t="s">
        <v>533</v>
      </c>
      <c r="D709">
        <v>8</v>
      </c>
    </row>
    <row r="710" spans="1:4">
      <c r="A710">
        <v>38</v>
      </c>
      <c r="B710" t="s">
        <v>542</v>
      </c>
      <c r="C710" t="s">
        <v>529</v>
      </c>
      <c r="D710">
        <v>1</v>
      </c>
    </row>
    <row r="711" spans="1:4" hidden="1">
      <c r="A711">
        <v>39</v>
      </c>
      <c r="B711" t="s">
        <v>543</v>
      </c>
      <c r="C711" t="s">
        <v>533</v>
      </c>
      <c r="D711">
        <v>5</v>
      </c>
    </row>
    <row r="712" spans="1:4" hidden="1">
      <c r="A712">
        <v>39</v>
      </c>
      <c r="B712" t="s">
        <v>539</v>
      </c>
      <c r="C712" t="s">
        <v>530</v>
      </c>
      <c r="D712">
        <v>14</v>
      </c>
    </row>
    <row r="713" spans="1:4" hidden="1">
      <c r="A713">
        <v>39</v>
      </c>
      <c r="B713" t="s">
        <v>544</v>
      </c>
      <c r="C713" t="s">
        <v>533</v>
      </c>
      <c r="D713">
        <v>10</v>
      </c>
    </row>
    <row r="714" spans="1:4">
      <c r="A714">
        <v>39</v>
      </c>
      <c r="B714" t="s">
        <v>544</v>
      </c>
      <c r="C714" t="s">
        <v>529</v>
      </c>
      <c r="D714">
        <v>3</v>
      </c>
    </row>
    <row r="715" spans="1:4" hidden="1">
      <c r="A715">
        <v>39</v>
      </c>
      <c r="B715" t="s">
        <v>540</v>
      </c>
      <c r="C715" t="s">
        <v>530</v>
      </c>
      <c r="D715">
        <v>16</v>
      </c>
    </row>
    <row r="716" spans="1:4" hidden="1">
      <c r="A716">
        <v>39</v>
      </c>
      <c r="B716" t="s">
        <v>542</v>
      </c>
      <c r="C716" t="s">
        <v>530</v>
      </c>
      <c r="D716">
        <v>15</v>
      </c>
    </row>
    <row r="717" spans="1:4" hidden="1">
      <c r="A717">
        <v>40</v>
      </c>
      <c r="B717" t="s">
        <v>580</v>
      </c>
      <c r="C717" t="s">
        <v>528</v>
      </c>
      <c r="D717">
        <v>2</v>
      </c>
    </row>
    <row r="718" spans="1:4" hidden="1">
      <c r="A718">
        <v>40</v>
      </c>
      <c r="B718" t="s">
        <v>543</v>
      </c>
      <c r="C718" t="s">
        <v>530</v>
      </c>
      <c r="D718">
        <v>12</v>
      </c>
    </row>
    <row r="719" spans="1:4" hidden="1">
      <c r="A719">
        <v>40</v>
      </c>
      <c r="B719" t="s">
        <v>544</v>
      </c>
      <c r="C719" t="s">
        <v>530</v>
      </c>
      <c r="D719">
        <v>33</v>
      </c>
    </row>
    <row r="720" spans="1:4" hidden="1">
      <c r="A720">
        <v>41</v>
      </c>
      <c r="B720" t="s">
        <v>580</v>
      </c>
      <c r="C720" t="s">
        <v>533</v>
      </c>
      <c r="D720">
        <v>15</v>
      </c>
    </row>
    <row r="721" spans="1:4">
      <c r="A721">
        <v>41</v>
      </c>
      <c r="B721" t="s">
        <v>580</v>
      </c>
      <c r="C721" t="s">
        <v>529</v>
      </c>
      <c r="D721">
        <v>1</v>
      </c>
    </row>
    <row r="722" spans="1:4" hidden="1">
      <c r="A722">
        <v>41</v>
      </c>
      <c r="B722" t="s">
        <v>541</v>
      </c>
      <c r="C722" t="s">
        <v>532</v>
      </c>
      <c r="D722">
        <v>1</v>
      </c>
    </row>
    <row r="723" spans="1:4" hidden="1">
      <c r="A723">
        <v>42</v>
      </c>
      <c r="B723" t="s">
        <v>580</v>
      </c>
      <c r="C723" t="s">
        <v>530</v>
      </c>
      <c r="D723">
        <v>24</v>
      </c>
    </row>
    <row r="724" spans="1:4" hidden="1">
      <c r="A724">
        <v>42</v>
      </c>
      <c r="B724" t="s">
        <v>539</v>
      </c>
      <c r="C724" t="s">
        <v>532</v>
      </c>
      <c r="D724">
        <v>15</v>
      </c>
    </row>
    <row r="725" spans="1:4" hidden="1">
      <c r="A725">
        <v>42</v>
      </c>
      <c r="B725" t="s">
        <v>540</v>
      </c>
      <c r="C725" t="s">
        <v>532</v>
      </c>
      <c r="D725">
        <v>10</v>
      </c>
    </row>
    <row r="726" spans="1:4" hidden="1">
      <c r="A726">
        <v>42</v>
      </c>
      <c r="B726" t="s">
        <v>542</v>
      </c>
      <c r="C726" t="s">
        <v>532</v>
      </c>
      <c r="D726">
        <v>9</v>
      </c>
    </row>
    <row r="727" spans="1:4" hidden="1">
      <c r="A727">
        <v>43</v>
      </c>
      <c r="B727" t="s">
        <v>543</v>
      </c>
      <c r="C727" t="s">
        <v>532</v>
      </c>
      <c r="D727">
        <v>1</v>
      </c>
    </row>
    <row r="728" spans="1:4" hidden="1">
      <c r="A728">
        <v>43</v>
      </c>
      <c r="B728" t="s">
        <v>544</v>
      </c>
      <c r="C728" t="s">
        <v>532</v>
      </c>
      <c r="D728">
        <v>20</v>
      </c>
    </row>
    <row r="729" spans="1:4" hidden="1">
      <c r="A729">
        <v>45</v>
      </c>
      <c r="B729" t="s">
        <v>580</v>
      </c>
      <c r="C729" t="s">
        <v>532</v>
      </c>
      <c r="D729">
        <v>3</v>
      </c>
    </row>
    <row r="730" spans="1:4" hidden="1">
      <c r="A730">
        <v>48</v>
      </c>
      <c r="B730" t="s">
        <v>544</v>
      </c>
      <c r="C730" t="s">
        <v>530</v>
      </c>
      <c r="D730">
        <v>4</v>
      </c>
    </row>
    <row r="731" spans="1:4" hidden="1">
      <c r="A731">
        <v>50</v>
      </c>
      <c r="B731" t="s">
        <v>539</v>
      </c>
      <c r="C731" t="s">
        <v>532</v>
      </c>
      <c r="D731">
        <v>2</v>
      </c>
    </row>
    <row r="732" spans="1:4" hidden="1">
      <c r="A732">
        <v>51</v>
      </c>
      <c r="B732" t="s">
        <v>543</v>
      </c>
      <c r="C732" t="s">
        <v>532</v>
      </c>
      <c r="D732">
        <v>1</v>
      </c>
    </row>
    <row r="733" spans="1:4" hidden="1">
      <c r="A733">
        <v>55</v>
      </c>
      <c r="B733" t="s">
        <v>540</v>
      </c>
      <c r="C733" t="s">
        <v>530</v>
      </c>
      <c r="D733">
        <v>1</v>
      </c>
    </row>
    <row r="734" spans="1:4" hidden="1">
      <c r="A734">
        <v>57</v>
      </c>
      <c r="B734" t="s">
        <v>580</v>
      </c>
      <c r="C734" t="s">
        <v>533</v>
      </c>
      <c r="D734">
        <v>1</v>
      </c>
    </row>
    <row r="735" spans="1:4" hidden="1">
      <c r="A735">
        <v>59</v>
      </c>
      <c r="B735" t="s">
        <v>544</v>
      </c>
      <c r="C735" t="s">
        <v>532</v>
      </c>
      <c r="D735">
        <v>2</v>
      </c>
    </row>
    <row r="736" spans="1:4" hidden="1">
      <c r="A736">
        <v>0</v>
      </c>
      <c r="B736" t="s">
        <v>543</v>
      </c>
      <c r="C736" t="s">
        <v>533</v>
      </c>
      <c r="D736">
        <v>533</v>
      </c>
    </row>
    <row r="737" spans="1:4">
      <c r="A737">
        <v>0</v>
      </c>
      <c r="B737" t="s">
        <v>543</v>
      </c>
      <c r="C737" t="s">
        <v>529</v>
      </c>
      <c r="D737">
        <v>74</v>
      </c>
    </row>
    <row r="738" spans="1:4" hidden="1">
      <c r="A738">
        <v>0</v>
      </c>
      <c r="B738" t="s">
        <v>539</v>
      </c>
      <c r="C738" t="s">
        <v>530</v>
      </c>
      <c r="D738">
        <v>3287</v>
      </c>
    </row>
    <row r="739" spans="1:4" hidden="1">
      <c r="A739">
        <v>0</v>
      </c>
      <c r="B739" t="s">
        <v>544</v>
      </c>
      <c r="C739" t="s">
        <v>533</v>
      </c>
      <c r="D739">
        <v>2227</v>
      </c>
    </row>
    <row r="740" spans="1:4">
      <c r="A740">
        <v>0</v>
      </c>
      <c r="B740" t="s">
        <v>544</v>
      </c>
      <c r="C740" t="s">
        <v>529</v>
      </c>
      <c r="D740">
        <v>358</v>
      </c>
    </row>
    <row r="741" spans="1:4" hidden="1">
      <c r="A741">
        <v>0</v>
      </c>
      <c r="B741" t="s">
        <v>540</v>
      </c>
      <c r="C741" t="s">
        <v>530</v>
      </c>
      <c r="D741">
        <v>3431</v>
      </c>
    </row>
    <row r="742" spans="1:4" hidden="1">
      <c r="A742">
        <v>0</v>
      </c>
      <c r="B742" t="s">
        <v>542</v>
      </c>
      <c r="C742" t="s">
        <v>530</v>
      </c>
      <c r="D742">
        <v>2348</v>
      </c>
    </row>
    <row r="743" spans="1:4" hidden="1">
      <c r="A743">
        <v>1</v>
      </c>
      <c r="B743" t="s">
        <v>580</v>
      </c>
      <c r="C743" t="s">
        <v>528</v>
      </c>
      <c r="D743">
        <v>353</v>
      </c>
    </row>
    <row r="744" spans="1:4" hidden="1">
      <c r="A744">
        <v>1</v>
      </c>
      <c r="B744" t="s">
        <v>543</v>
      </c>
      <c r="C744" t="s">
        <v>530</v>
      </c>
      <c r="D744">
        <v>691</v>
      </c>
    </row>
    <row r="745" spans="1:4" hidden="1">
      <c r="A745">
        <v>1</v>
      </c>
      <c r="B745" t="s">
        <v>544</v>
      </c>
      <c r="C745" t="s">
        <v>530</v>
      </c>
      <c r="D745">
        <v>2492</v>
      </c>
    </row>
    <row r="746" spans="1:4" hidden="1">
      <c r="A746">
        <v>2</v>
      </c>
      <c r="B746" t="s">
        <v>580</v>
      </c>
      <c r="C746" t="s">
        <v>533</v>
      </c>
      <c r="D746">
        <v>362</v>
      </c>
    </row>
    <row r="747" spans="1:4">
      <c r="A747">
        <v>2</v>
      </c>
      <c r="B747" t="s">
        <v>580</v>
      </c>
      <c r="C747" t="s">
        <v>529</v>
      </c>
      <c r="D747">
        <v>49</v>
      </c>
    </row>
    <row r="748" spans="1:4" hidden="1">
      <c r="A748">
        <v>2</v>
      </c>
      <c r="B748" t="s">
        <v>541</v>
      </c>
      <c r="C748" t="s">
        <v>532</v>
      </c>
      <c r="D748">
        <v>21</v>
      </c>
    </row>
    <row r="749" spans="1:4" hidden="1">
      <c r="A749">
        <v>3</v>
      </c>
      <c r="B749" t="s">
        <v>580</v>
      </c>
      <c r="C749" t="s">
        <v>530</v>
      </c>
      <c r="D749">
        <v>797</v>
      </c>
    </row>
    <row r="750" spans="1:4" hidden="1">
      <c r="A750">
        <v>3</v>
      </c>
      <c r="B750" t="s">
        <v>539</v>
      </c>
      <c r="C750" t="s">
        <v>532</v>
      </c>
      <c r="D750">
        <v>411</v>
      </c>
    </row>
    <row r="751" spans="1:4" hidden="1">
      <c r="A751">
        <v>3</v>
      </c>
      <c r="B751" t="s">
        <v>540</v>
      </c>
      <c r="C751" t="s">
        <v>532</v>
      </c>
      <c r="D751">
        <v>374</v>
      </c>
    </row>
    <row r="752" spans="1:4" hidden="1">
      <c r="A752">
        <v>3</v>
      </c>
      <c r="B752" t="s">
        <v>542</v>
      </c>
      <c r="C752" t="s">
        <v>532</v>
      </c>
      <c r="D752">
        <v>254</v>
      </c>
    </row>
    <row r="753" spans="1:4" hidden="1">
      <c r="A753">
        <v>4</v>
      </c>
      <c r="B753" t="s">
        <v>543</v>
      </c>
      <c r="C753" t="s">
        <v>532</v>
      </c>
      <c r="D753">
        <v>182</v>
      </c>
    </row>
    <row r="754" spans="1:4" hidden="1">
      <c r="A754">
        <v>4</v>
      </c>
      <c r="B754" t="s">
        <v>544</v>
      </c>
      <c r="C754" t="s">
        <v>532</v>
      </c>
      <c r="D754">
        <v>632</v>
      </c>
    </row>
    <row r="755" spans="1:4" hidden="1">
      <c r="A755">
        <v>5</v>
      </c>
      <c r="B755" t="s">
        <v>541</v>
      </c>
      <c r="C755" t="s">
        <v>528</v>
      </c>
      <c r="D755">
        <v>3</v>
      </c>
    </row>
    <row r="756" spans="1:4" hidden="1">
      <c r="A756">
        <v>6</v>
      </c>
      <c r="B756" t="s">
        <v>580</v>
      </c>
      <c r="C756" t="s">
        <v>532</v>
      </c>
      <c r="D756">
        <v>708</v>
      </c>
    </row>
    <row r="757" spans="1:4" hidden="1">
      <c r="A757">
        <v>6</v>
      </c>
      <c r="B757" t="s">
        <v>539</v>
      </c>
      <c r="C757" t="s">
        <v>528</v>
      </c>
      <c r="D757">
        <v>20</v>
      </c>
    </row>
    <row r="758" spans="1:4" hidden="1">
      <c r="A758">
        <v>6</v>
      </c>
      <c r="B758" t="s">
        <v>540</v>
      </c>
      <c r="C758" t="s">
        <v>528</v>
      </c>
      <c r="D758">
        <v>27</v>
      </c>
    </row>
    <row r="759" spans="1:4" hidden="1">
      <c r="A759">
        <v>6</v>
      </c>
      <c r="B759" t="s">
        <v>541</v>
      </c>
      <c r="C759" t="s">
        <v>533</v>
      </c>
      <c r="D759">
        <v>3</v>
      </c>
    </row>
    <row r="760" spans="1:4" hidden="1">
      <c r="A760">
        <v>6</v>
      </c>
      <c r="B760" t="s">
        <v>542</v>
      </c>
      <c r="C760" t="s">
        <v>528</v>
      </c>
      <c r="D760">
        <v>19</v>
      </c>
    </row>
    <row r="761" spans="1:4" hidden="1">
      <c r="A761">
        <v>7</v>
      </c>
      <c r="B761" t="s">
        <v>543</v>
      </c>
      <c r="C761" t="s">
        <v>528</v>
      </c>
      <c r="D761">
        <v>5</v>
      </c>
    </row>
    <row r="762" spans="1:4" hidden="1">
      <c r="A762">
        <v>7</v>
      </c>
      <c r="B762" t="s">
        <v>539</v>
      </c>
      <c r="C762" t="s">
        <v>533</v>
      </c>
      <c r="D762">
        <v>79</v>
      </c>
    </row>
    <row r="763" spans="1:4">
      <c r="A763">
        <v>7</v>
      </c>
      <c r="B763" t="s">
        <v>539</v>
      </c>
      <c r="C763" t="s">
        <v>529</v>
      </c>
      <c r="D763">
        <v>5</v>
      </c>
    </row>
    <row r="764" spans="1:4" hidden="1">
      <c r="A764">
        <v>7</v>
      </c>
      <c r="B764" t="s">
        <v>544</v>
      </c>
      <c r="C764" t="s">
        <v>528</v>
      </c>
      <c r="D764">
        <v>41</v>
      </c>
    </row>
    <row r="765" spans="1:4" hidden="1">
      <c r="A765">
        <v>7</v>
      </c>
      <c r="B765" t="s">
        <v>540</v>
      </c>
      <c r="C765" t="s">
        <v>533</v>
      </c>
      <c r="D765">
        <v>67</v>
      </c>
    </row>
    <row r="766" spans="1:4">
      <c r="A766">
        <v>7</v>
      </c>
      <c r="B766" t="s">
        <v>540</v>
      </c>
      <c r="C766" t="s">
        <v>529</v>
      </c>
      <c r="D766">
        <v>7</v>
      </c>
    </row>
    <row r="767" spans="1:4" hidden="1">
      <c r="A767">
        <v>7</v>
      </c>
      <c r="B767" t="s">
        <v>541</v>
      </c>
      <c r="C767" t="s">
        <v>530</v>
      </c>
      <c r="D767">
        <v>11</v>
      </c>
    </row>
    <row r="768" spans="1:4" hidden="1">
      <c r="A768">
        <v>7</v>
      </c>
      <c r="B768" t="s">
        <v>542</v>
      </c>
      <c r="C768" t="s">
        <v>533</v>
      </c>
      <c r="D768">
        <v>47</v>
      </c>
    </row>
    <row r="769" spans="1:4">
      <c r="A769">
        <v>7</v>
      </c>
      <c r="B769" t="s">
        <v>542</v>
      </c>
      <c r="C769" t="s">
        <v>529</v>
      </c>
      <c r="D769">
        <v>3</v>
      </c>
    </row>
    <row r="770" spans="1:4" hidden="1">
      <c r="A770">
        <v>8</v>
      </c>
      <c r="B770" t="s">
        <v>543</v>
      </c>
      <c r="C770" t="s">
        <v>533</v>
      </c>
      <c r="D770">
        <v>25</v>
      </c>
    </row>
    <row r="771" spans="1:4">
      <c r="A771">
        <v>8</v>
      </c>
      <c r="B771" t="s">
        <v>543</v>
      </c>
      <c r="C771" t="s">
        <v>529</v>
      </c>
      <c r="D771">
        <v>2</v>
      </c>
    </row>
    <row r="772" spans="1:4" hidden="1">
      <c r="A772">
        <v>8</v>
      </c>
      <c r="B772" t="s">
        <v>539</v>
      </c>
      <c r="C772" t="s">
        <v>530</v>
      </c>
      <c r="D772">
        <v>125</v>
      </c>
    </row>
    <row r="773" spans="1:4" hidden="1">
      <c r="A773">
        <v>8</v>
      </c>
      <c r="B773" t="s">
        <v>544</v>
      </c>
      <c r="C773" t="s">
        <v>533</v>
      </c>
      <c r="D773">
        <v>74</v>
      </c>
    </row>
    <row r="774" spans="1:4">
      <c r="A774">
        <v>8</v>
      </c>
      <c r="B774" t="s">
        <v>544</v>
      </c>
      <c r="C774" t="s">
        <v>529</v>
      </c>
      <c r="D774">
        <v>5</v>
      </c>
    </row>
    <row r="775" spans="1:4" hidden="1">
      <c r="A775">
        <v>8</v>
      </c>
      <c r="B775" t="s">
        <v>540</v>
      </c>
      <c r="C775" t="s">
        <v>530</v>
      </c>
      <c r="D775">
        <v>154</v>
      </c>
    </row>
    <row r="776" spans="1:4" hidden="1">
      <c r="A776">
        <v>8</v>
      </c>
      <c r="B776" t="s">
        <v>542</v>
      </c>
      <c r="C776" t="s">
        <v>530</v>
      </c>
      <c r="D776">
        <v>86</v>
      </c>
    </row>
    <row r="777" spans="1:4" hidden="1">
      <c r="A777">
        <v>9</v>
      </c>
      <c r="B777" t="s">
        <v>580</v>
      </c>
      <c r="C777" t="s">
        <v>528</v>
      </c>
      <c r="D777">
        <v>35</v>
      </c>
    </row>
    <row r="778" spans="1:4" hidden="1">
      <c r="A778">
        <v>9</v>
      </c>
      <c r="B778" t="s">
        <v>543</v>
      </c>
      <c r="C778" t="s">
        <v>530</v>
      </c>
      <c r="D778">
        <v>59</v>
      </c>
    </row>
    <row r="779" spans="1:4" hidden="1">
      <c r="A779">
        <v>9</v>
      </c>
      <c r="B779" t="s">
        <v>544</v>
      </c>
      <c r="C779" t="s">
        <v>530</v>
      </c>
      <c r="D779">
        <v>193</v>
      </c>
    </row>
    <row r="780" spans="1:4" hidden="1">
      <c r="A780">
        <v>10</v>
      </c>
      <c r="B780" t="s">
        <v>580</v>
      </c>
      <c r="C780" t="s">
        <v>533</v>
      </c>
      <c r="D780">
        <v>72</v>
      </c>
    </row>
    <row r="781" spans="1:4">
      <c r="A781">
        <v>10</v>
      </c>
      <c r="B781" t="s">
        <v>580</v>
      </c>
      <c r="C781" t="s">
        <v>529</v>
      </c>
      <c r="D781">
        <v>10</v>
      </c>
    </row>
    <row r="782" spans="1:4" hidden="1">
      <c r="A782">
        <v>10</v>
      </c>
      <c r="B782" t="s">
        <v>541</v>
      </c>
      <c r="C782" t="s">
        <v>532</v>
      </c>
      <c r="D782">
        <v>9</v>
      </c>
    </row>
    <row r="783" spans="1:4" hidden="1">
      <c r="A783">
        <v>11</v>
      </c>
      <c r="B783" t="s">
        <v>580</v>
      </c>
      <c r="C783" t="s">
        <v>530</v>
      </c>
      <c r="D783">
        <v>192</v>
      </c>
    </row>
    <row r="784" spans="1:4" hidden="1">
      <c r="A784">
        <v>11</v>
      </c>
      <c r="B784" t="s">
        <v>539</v>
      </c>
      <c r="C784" t="s">
        <v>532</v>
      </c>
      <c r="D784">
        <v>110</v>
      </c>
    </row>
    <row r="785" spans="1:4" hidden="1">
      <c r="A785">
        <v>11</v>
      </c>
      <c r="B785" t="s">
        <v>540</v>
      </c>
      <c r="C785" t="s">
        <v>532</v>
      </c>
      <c r="D785">
        <v>113</v>
      </c>
    </row>
    <row r="786" spans="1:4" hidden="1">
      <c r="A786">
        <v>11</v>
      </c>
      <c r="B786" t="s">
        <v>542</v>
      </c>
      <c r="C786" t="s">
        <v>532</v>
      </c>
      <c r="D786">
        <v>85</v>
      </c>
    </row>
    <row r="787" spans="1:4" hidden="1">
      <c r="A787">
        <v>12</v>
      </c>
      <c r="B787" t="s">
        <v>543</v>
      </c>
      <c r="C787" t="s">
        <v>532</v>
      </c>
      <c r="D787">
        <v>37</v>
      </c>
    </row>
    <row r="788" spans="1:4" hidden="1">
      <c r="A788">
        <v>12</v>
      </c>
      <c r="B788" t="s">
        <v>544</v>
      </c>
      <c r="C788" t="s">
        <v>532</v>
      </c>
      <c r="D788">
        <v>192</v>
      </c>
    </row>
    <row r="789" spans="1:4" hidden="1">
      <c r="A789">
        <v>14</v>
      </c>
      <c r="B789" t="s">
        <v>580</v>
      </c>
      <c r="C789" t="s">
        <v>532</v>
      </c>
      <c r="D789">
        <v>362</v>
      </c>
    </row>
    <row r="790" spans="1:4" hidden="1">
      <c r="A790">
        <v>14</v>
      </c>
      <c r="B790" t="s">
        <v>539</v>
      </c>
      <c r="C790" t="s">
        <v>528</v>
      </c>
      <c r="D790">
        <v>15</v>
      </c>
    </row>
    <row r="791" spans="1:4" hidden="1">
      <c r="A791">
        <v>14</v>
      </c>
      <c r="B791" t="s">
        <v>540</v>
      </c>
      <c r="C791" t="s">
        <v>528</v>
      </c>
      <c r="D791">
        <v>15</v>
      </c>
    </row>
    <row r="792" spans="1:4" hidden="1">
      <c r="A792">
        <v>14</v>
      </c>
      <c r="B792" t="s">
        <v>541</v>
      </c>
      <c r="C792" t="s">
        <v>533</v>
      </c>
      <c r="D792">
        <v>1</v>
      </c>
    </row>
    <row r="793" spans="1:4" hidden="1">
      <c r="A793">
        <v>14</v>
      </c>
      <c r="B793" t="s">
        <v>542</v>
      </c>
      <c r="C793" t="s">
        <v>528</v>
      </c>
      <c r="D793">
        <v>13</v>
      </c>
    </row>
    <row r="794" spans="1:4" hidden="1">
      <c r="A794">
        <v>15</v>
      </c>
      <c r="B794" t="s">
        <v>543</v>
      </c>
      <c r="C794" t="s">
        <v>528</v>
      </c>
      <c r="D794">
        <v>4</v>
      </c>
    </row>
    <row r="795" spans="1:4" hidden="1">
      <c r="A795">
        <v>15</v>
      </c>
      <c r="B795" t="s">
        <v>539</v>
      </c>
      <c r="C795" t="s">
        <v>533</v>
      </c>
      <c r="D795">
        <v>42</v>
      </c>
    </row>
    <row r="796" spans="1:4">
      <c r="A796">
        <v>15</v>
      </c>
      <c r="B796" t="s">
        <v>539</v>
      </c>
      <c r="C796" t="s">
        <v>529</v>
      </c>
      <c r="D796">
        <v>1</v>
      </c>
    </row>
    <row r="797" spans="1:4" hidden="1">
      <c r="A797">
        <v>15</v>
      </c>
      <c r="B797" t="s">
        <v>544</v>
      </c>
      <c r="C797" t="s">
        <v>528</v>
      </c>
      <c r="D797">
        <v>13</v>
      </c>
    </row>
    <row r="798" spans="1:4" hidden="1">
      <c r="A798">
        <v>15</v>
      </c>
      <c r="B798" t="s">
        <v>540</v>
      </c>
      <c r="C798" t="s">
        <v>533</v>
      </c>
      <c r="D798">
        <v>45</v>
      </c>
    </row>
    <row r="799" spans="1:4">
      <c r="A799">
        <v>15</v>
      </c>
      <c r="B799" t="s">
        <v>540</v>
      </c>
      <c r="C799" t="s">
        <v>529</v>
      </c>
      <c r="D799">
        <v>3</v>
      </c>
    </row>
    <row r="800" spans="1:4" hidden="1">
      <c r="A800">
        <v>15</v>
      </c>
      <c r="B800" t="s">
        <v>541</v>
      </c>
      <c r="C800" t="s">
        <v>530</v>
      </c>
      <c r="D800">
        <v>10</v>
      </c>
    </row>
    <row r="801" spans="1:4" hidden="1">
      <c r="A801">
        <v>15</v>
      </c>
      <c r="B801" t="s">
        <v>542</v>
      </c>
      <c r="C801" t="s">
        <v>533</v>
      </c>
      <c r="D801">
        <v>29</v>
      </c>
    </row>
    <row r="802" spans="1:4" hidden="1">
      <c r="A802">
        <v>16</v>
      </c>
      <c r="B802" t="s">
        <v>543</v>
      </c>
      <c r="C802" t="s">
        <v>533</v>
      </c>
      <c r="D802">
        <v>16</v>
      </c>
    </row>
    <row r="803" spans="1:4" hidden="1">
      <c r="A803">
        <v>16</v>
      </c>
      <c r="B803" t="s">
        <v>539</v>
      </c>
      <c r="C803" t="s">
        <v>530</v>
      </c>
      <c r="D803">
        <v>80</v>
      </c>
    </row>
    <row r="804" spans="1:4" hidden="1">
      <c r="A804">
        <v>16</v>
      </c>
      <c r="B804" t="s">
        <v>544</v>
      </c>
      <c r="C804" t="s">
        <v>533</v>
      </c>
      <c r="D804">
        <v>56</v>
      </c>
    </row>
    <row r="805" spans="1:4">
      <c r="A805">
        <v>16</v>
      </c>
      <c r="B805" t="s">
        <v>544</v>
      </c>
      <c r="C805" t="s">
        <v>529</v>
      </c>
      <c r="D805">
        <v>5</v>
      </c>
    </row>
    <row r="806" spans="1:4" hidden="1">
      <c r="A806">
        <v>16</v>
      </c>
      <c r="B806" t="s">
        <v>540</v>
      </c>
      <c r="C806" t="s">
        <v>530</v>
      </c>
      <c r="D806">
        <v>80</v>
      </c>
    </row>
    <row r="807" spans="1:4" hidden="1">
      <c r="A807">
        <v>16</v>
      </c>
      <c r="B807" t="s">
        <v>542</v>
      </c>
      <c r="C807" t="s">
        <v>530</v>
      </c>
      <c r="D807">
        <v>56</v>
      </c>
    </row>
    <row r="808" spans="1:4" hidden="1">
      <c r="A808">
        <v>17</v>
      </c>
      <c r="B808" t="s">
        <v>580</v>
      </c>
      <c r="C808" t="s">
        <v>528</v>
      </c>
      <c r="D808">
        <v>16</v>
      </c>
    </row>
    <row r="809" spans="1:4" hidden="1">
      <c r="A809">
        <v>17</v>
      </c>
      <c r="B809" t="s">
        <v>543</v>
      </c>
      <c r="C809" t="s">
        <v>530</v>
      </c>
      <c r="D809">
        <v>43</v>
      </c>
    </row>
    <row r="810" spans="1:4" hidden="1">
      <c r="A810">
        <v>17</v>
      </c>
      <c r="B810" t="s">
        <v>544</v>
      </c>
      <c r="C810" t="s">
        <v>530</v>
      </c>
      <c r="D810">
        <v>146</v>
      </c>
    </row>
    <row r="811" spans="1:4" hidden="1">
      <c r="A811">
        <v>18</v>
      </c>
      <c r="B811" t="s">
        <v>580</v>
      </c>
      <c r="C811" t="s">
        <v>533</v>
      </c>
      <c r="D811">
        <v>57</v>
      </c>
    </row>
    <row r="812" spans="1:4">
      <c r="A812">
        <v>18</v>
      </c>
      <c r="B812" t="s">
        <v>580</v>
      </c>
      <c r="C812" t="s">
        <v>529</v>
      </c>
      <c r="D812">
        <v>8</v>
      </c>
    </row>
    <row r="813" spans="1:4" hidden="1">
      <c r="A813">
        <v>18</v>
      </c>
      <c r="B813" t="s">
        <v>541</v>
      </c>
      <c r="C813" t="s">
        <v>532</v>
      </c>
      <c r="D813">
        <v>11</v>
      </c>
    </row>
    <row r="814" spans="1:4" hidden="1">
      <c r="A814">
        <v>19</v>
      </c>
      <c r="B814" t="s">
        <v>580</v>
      </c>
      <c r="C814" t="s">
        <v>530</v>
      </c>
      <c r="D814">
        <v>286</v>
      </c>
    </row>
    <row r="815" spans="1:4" hidden="1">
      <c r="A815">
        <v>19</v>
      </c>
      <c r="B815" t="s">
        <v>539</v>
      </c>
      <c r="C815" t="s">
        <v>532</v>
      </c>
      <c r="D815">
        <v>195</v>
      </c>
    </row>
    <row r="816" spans="1:4" hidden="1">
      <c r="A816">
        <v>19</v>
      </c>
      <c r="B816" t="s">
        <v>540</v>
      </c>
      <c r="C816" t="s">
        <v>532</v>
      </c>
      <c r="D816">
        <v>189</v>
      </c>
    </row>
    <row r="817" spans="1:4" hidden="1">
      <c r="A817">
        <v>19</v>
      </c>
      <c r="B817" t="s">
        <v>542</v>
      </c>
      <c r="C817" t="s">
        <v>532</v>
      </c>
      <c r="D817">
        <v>153</v>
      </c>
    </row>
    <row r="818" spans="1:4" hidden="1">
      <c r="A818">
        <v>20</v>
      </c>
      <c r="B818" t="s">
        <v>543</v>
      </c>
      <c r="C818" t="s">
        <v>532</v>
      </c>
      <c r="D818">
        <v>101</v>
      </c>
    </row>
    <row r="819" spans="1:4" hidden="1">
      <c r="A819">
        <v>20</v>
      </c>
      <c r="B819" t="s">
        <v>544</v>
      </c>
      <c r="C819" t="s">
        <v>532</v>
      </c>
      <c r="D819">
        <v>461</v>
      </c>
    </row>
    <row r="820" spans="1:4" hidden="1">
      <c r="A820">
        <v>21</v>
      </c>
      <c r="B820" t="s">
        <v>541</v>
      </c>
      <c r="C820" t="s">
        <v>528</v>
      </c>
      <c r="D820">
        <v>2</v>
      </c>
    </row>
    <row r="821" spans="1:4" hidden="1">
      <c r="A821">
        <v>22</v>
      </c>
      <c r="B821" t="s">
        <v>580</v>
      </c>
      <c r="C821" t="s">
        <v>532</v>
      </c>
      <c r="D821">
        <v>335</v>
      </c>
    </row>
    <row r="822" spans="1:4" hidden="1">
      <c r="A822">
        <v>22</v>
      </c>
      <c r="B822" t="s">
        <v>539</v>
      </c>
      <c r="C822" t="s">
        <v>528</v>
      </c>
      <c r="D822">
        <v>7</v>
      </c>
    </row>
    <row r="823" spans="1:4" hidden="1">
      <c r="A823">
        <v>22</v>
      </c>
      <c r="B823" t="s">
        <v>540</v>
      </c>
      <c r="C823" t="s">
        <v>528</v>
      </c>
      <c r="D823">
        <v>3</v>
      </c>
    </row>
    <row r="824" spans="1:4" hidden="1">
      <c r="A824">
        <v>22</v>
      </c>
      <c r="B824" t="s">
        <v>541</v>
      </c>
      <c r="C824" t="s">
        <v>533</v>
      </c>
      <c r="D824">
        <v>3</v>
      </c>
    </row>
    <row r="825" spans="1:4" hidden="1">
      <c r="A825">
        <v>22</v>
      </c>
      <c r="B825" t="s">
        <v>542</v>
      </c>
      <c r="C825" t="s">
        <v>528</v>
      </c>
      <c r="D825">
        <v>7</v>
      </c>
    </row>
    <row r="826" spans="1:4" hidden="1">
      <c r="A826">
        <v>23</v>
      </c>
      <c r="B826" t="s">
        <v>543</v>
      </c>
      <c r="C826" t="s">
        <v>528</v>
      </c>
      <c r="D826">
        <v>1</v>
      </c>
    </row>
    <row r="827" spans="1:4" hidden="1">
      <c r="A827">
        <v>23</v>
      </c>
      <c r="B827" t="s">
        <v>539</v>
      </c>
      <c r="C827" t="s">
        <v>533</v>
      </c>
      <c r="D827">
        <v>21</v>
      </c>
    </row>
    <row r="828" spans="1:4" hidden="1">
      <c r="A828">
        <v>23</v>
      </c>
      <c r="B828" t="s">
        <v>544</v>
      </c>
      <c r="C828" t="s">
        <v>528</v>
      </c>
      <c r="D828">
        <v>7</v>
      </c>
    </row>
    <row r="829" spans="1:4" hidden="1">
      <c r="A829">
        <v>23</v>
      </c>
      <c r="B829" t="s">
        <v>540</v>
      </c>
      <c r="C829" t="s">
        <v>533</v>
      </c>
      <c r="D829">
        <v>22</v>
      </c>
    </row>
    <row r="830" spans="1:4">
      <c r="A830">
        <v>23</v>
      </c>
      <c r="B830" t="s">
        <v>540</v>
      </c>
      <c r="C830" t="s">
        <v>529</v>
      </c>
      <c r="D830">
        <v>1</v>
      </c>
    </row>
    <row r="831" spans="1:4" hidden="1">
      <c r="A831">
        <v>23</v>
      </c>
      <c r="B831" t="s">
        <v>541</v>
      </c>
      <c r="C831" t="s">
        <v>530</v>
      </c>
      <c r="D831">
        <v>7</v>
      </c>
    </row>
    <row r="832" spans="1:4" hidden="1">
      <c r="A832">
        <v>23</v>
      </c>
      <c r="B832" t="s">
        <v>542</v>
      </c>
      <c r="C832" t="s">
        <v>533</v>
      </c>
      <c r="D832">
        <v>18</v>
      </c>
    </row>
    <row r="833" spans="1:4">
      <c r="A833">
        <v>23</v>
      </c>
      <c r="B833" t="s">
        <v>542</v>
      </c>
      <c r="C833" t="s">
        <v>529</v>
      </c>
      <c r="D833">
        <v>2</v>
      </c>
    </row>
    <row r="834" spans="1:4" hidden="1">
      <c r="A834">
        <v>24</v>
      </c>
      <c r="B834" t="s">
        <v>543</v>
      </c>
      <c r="C834" t="s">
        <v>533</v>
      </c>
      <c r="D834">
        <v>7</v>
      </c>
    </row>
    <row r="835" spans="1:4">
      <c r="A835">
        <v>24</v>
      </c>
      <c r="B835" t="s">
        <v>543</v>
      </c>
      <c r="C835" t="s">
        <v>529</v>
      </c>
      <c r="D835">
        <v>1</v>
      </c>
    </row>
    <row r="836" spans="1:4" hidden="1">
      <c r="A836">
        <v>24</v>
      </c>
      <c r="B836" t="s">
        <v>539</v>
      </c>
      <c r="C836" t="s">
        <v>530</v>
      </c>
      <c r="D836">
        <v>72</v>
      </c>
    </row>
    <row r="837" spans="1:4" hidden="1">
      <c r="A837">
        <v>24</v>
      </c>
      <c r="B837" t="s">
        <v>544</v>
      </c>
      <c r="C837" t="s">
        <v>533</v>
      </c>
      <c r="D837">
        <v>48</v>
      </c>
    </row>
    <row r="838" spans="1:4">
      <c r="A838">
        <v>24</v>
      </c>
      <c r="B838" t="s">
        <v>544</v>
      </c>
      <c r="C838" t="s">
        <v>529</v>
      </c>
      <c r="D838">
        <v>7</v>
      </c>
    </row>
    <row r="839" spans="1:4" hidden="1">
      <c r="A839">
        <v>24</v>
      </c>
      <c r="B839" t="s">
        <v>540</v>
      </c>
      <c r="C839" t="s">
        <v>530</v>
      </c>
      <c r="D839">
        <v>85</v>
      </c>
    </row>
    <row r="840" spans="1:4" hidden="1">
      <c r="A840">
        <v>24</v>
      </c>
      <c r="B840" t="s">
        <v>542</v>
      </c>
      <c r="C840" t="s">
        <v>530</v>
      </c>
      <c r="D840">
        <v>53</v>
      </c>
    </row>
    <row r="841" spans="1:4" hidden="1">
      <c r="A841">
        <v>25</v>
      </c>
      <c r="B841" t="s">
        <v>580</v>
      </c>
      <c r="C841" t="s">
        <v>528</v>
      </c>
      <c r="D841">
        <v>20</v>
      </c>
    </row>
    <row r="842" spans="1:4" hidden="1">
      <c r="A842">
        <v>25</v>
      </c>
      <c r="B842" t="s">
        <v>543</v>
      </c>
      <c r="C842" t="s">
        <v>530</v>
      </c>
      <c r="D842">
        <v>53</v>
      </c>
    </row>
    <row r="843" spans="1:4" hidden="1">
      <c r="A843">
        <v>25</v>
      </c>
      <c r="B843" t="s">
        <v>544</v>
      </c>
      <c r="C843" t="s">
        <v>530</v>
      </c>
      <c r="D843">
        <v>171</v>
      </c>
    </row>
    <row r="844" spans="1:4" hidden="1">
      <c r="A844">
        <v>26</v>
      </c>
      <c r="B844" t="s">
        <v>580</v>
      </c>
      <c r="C844" t="s">
        <v>533</v>
      </c>
      <c r="D844">
        <v>51</v>
      </c>
    </row>
    <row r="845" spans="1:4">
      <c r="A845">
        <v>26</v>
      </c>
      <c r="B845" t="s">
        <v>580</v>
      </c>
      <c r="C845" t="s">
        <v>529</v>
      </c>
      <c r="D845">
        <v>10</v>
      </c>
    </row>
    <row r="846" spans="1:4" hidden="1">
      <c r="A846">
        <v>26</v>
      </c>
      <c r="B846" t="s">
        <v>541</v>
      </c>
      <c r="C846" t="s">
        <v>532</v>
      </c>
      <c r="D846">
        <v>6</v>
      </c>
    </row>
    <row r="847" spans="1:4" hidden="1">
      <c r="A847">
        <v>27</v>
      </c>
      <c r="B847" t="s">
        <v>580</v>
      </c>
      <c r="C847" t="s">
        <v>530</v>
      </c>
      <c r="D847">
        <v>155</v>
      </c>
    </row>
    <row r="848" spans="1:4" hidden="1">
      <c r="A848">
        <v>27</v>
      </c>
      <c r="B848" t="s">
        <v>539</v>
      </c>
      <c r="C848" t="s">
        <v>532</v>
      </c>
      <c r="D848">
        <v>112</v>
      </c>
    </row>
    <row r="849" spans="1:4" hidden="1">
      <c r="A849">
        <v>27</v>
      </c>
      <c r="B849" t="s">
        <v>540</v>
      </c>
      <c r="C849" t="s">
        <v>532</v>
      </c>
      <c r="D849">
        <v>75</v>
      </c>
    </row>
    <row r="850" spans="1:4" hidden="1">
      <c r="A850">
        <v>27</v>
      </c>
      <c r="B850" t="s">
        <v>542</v>
      </c>
      <c r="C850" t="s">
        <v>532</v>
      </c>
      <c r="D850">
        <v>90</v>
      </c>
    </row>
    <row r="851" spans="1:4" hidden="1">
      <c r="A851">
        <v>28</v>
      </c>
      <c r="B851" t="s">
        <v>543</v>
      </c>
      <c r="C851" t="s">
        <v>532</v>
      </c>
      <c r="D851">
        <v>58</v>
      </c>
    </row>
    <row r="852" spans="1:4" hidden="1">
      <c r="A852">
        <v>28</v>
      </c>
      <c r="B852" t="s">
        <v>544</v>
      </c>
      <c r="C852" t="s">
        <v>532</v>
      </c>
      <c r="D852">
        <v>184</v>
      </c>
    </row>
    <row r="853" spans="1:4" hidden="1">
      <c r="A853">
        <v>29</v>
      </c>
      <c r="B853" t="s">
        <v>541</v>
      </c>
      <c r="C853" t="s">
        <v>528</v>
      </c>
      <c r="D853">
        <v>3</v>
      </c>
    </row>
    <row r="854" spans="1:4" hidden="1">
      <c r="A854">
        <v>30</v>
      </c>
      <c r="B854" t="s">
        <v>580</v>
      </c>
      <c r="C854" t="s">
        <v>532</v>
      </c>
      <c r="D854">
        <v>371</v>
      </c>
    </row>
    <row r="855" spans="1:4" hidden="1">
      <c r="A855">
        <v>30</v>
      </c>
      <c r="B855" t="s">
        <v>539</v>
      </c>
      <c r="C855" t="s">
        <v>528</v>
      </c>
      <c r="D855">
        <v>11</v>
      </c>
    </row>
    <row r="856" spans="1:4" hidden="1">
      <c r="A856">
        <v>30</v>
      </c>
      <c r="B856" t="s">
        <v>540</v>
      </c>
      <c r="C856" t="s">
        <v>528</v>
      </c>
      <c r="D856">
        <v>9</v>
      </c>
    </row>
    <row r="857" spans="1:4" hidden="1">
      <c r="A857">
        <v>30</v>
      </c>
      <c r="B857" t="s">
        <v>541</v>
      </c>
      <c r="C857" t="s">
        <v>533</v>
      </c>
      <c r="D857">
        <v>2</v>
      </c>
    </row>
    <row r="858" spans="1:4" hidden="1">
      <c r="A858">
        <v>30</v>
      </c>
      <c r="B858" t="s">
        <v>542</v>
      </c>
      <c r="C858" t="s">
        <v>528</v>
      </c>
      <c r="D858">
        <v>14</v>
      </c>
    </row>
    <row r="859" spans="1:4" hidden="1">
      <c r="A859">
        <v>31</v>
      </c>
      <c r="B859" t="s">
        <v>543</v>
      </c>
      <c r="C859" t="s">
        <v>528</v>
      </c>
      <c r="D859">
        <v>1</v>
      </c>
    </row>
    <row r="860" spans="1:4" hidden="1">
      <c r="A860">
        <v>31</v>
      </c>
      <c r="B860" t="s">
        <v>539</v>
      </c>
      <c r="C860" t="s">
        <v>533</v>
      </c>
      <c r="D860">
        <v>9</v>
      </c>
    </row>
    <row r="861" spans="1:4">
      <c r="A861">
        <v>31</v>
      </c>
      <c r="B861" t="s">
        <v>539</v>
      </c>
      <c r="C861" t="s">
        <v>529</v>
      </c>
      <c r="D861">
        <v>2</v>
      </c>
    </row>
    <row r="862" spans="1:4" hidden="1">
      <c r="A862">
        <v>31</v>
      </c>
      <c r="B862" t="s">
        <v>544</v>
      </c>
      <c r="C862" t="s">
        <v>528</v>
      </c>
      <c r="D862">
        <v>4</v>
      </c>
    </row>
    <row r="863" spans="1:4" hidden="1">
      <c r="A863">
        <v>31</v>
      </c>
      <c r="B863" t="s">
        <v>540</v>
      </c>
      <c r="C863" t="s">
        <v>533</v>
      </c>
      <c r="D863">
        <v>13</v>
      </c>
    </row>
    <row r="864" spans="1:4">
      <c r="A864">
        <v>31</v>
      </c>
      <c r="B864" t="s">
        <v>540</v>
      </c>
      <c r="C864" t="s">
        <v>529</v>
      </c>
      <c r="D864">
        <v>2</v>
      </c>
    </row>
    <row r="865" spans="1:4" hidden="1">
      <c r="A865">
        <v>31</v>
      </c>
      <c r="B865" t="s">
        <v>541</v>
      </c>
      <c r="C865" t="s">
        <v>530</v>
      </c>
      <c r="D865">
        <v>2</v>
      </c>
    </row>
    <row r="866" spans="1:4" hidden="1">
      <c r="A866">
        <v>31</v>
      </c>
      <c r="B866" t="s">
        <v>542</v>
      </c>
      <c r="C866" t="s">
        <v>533</v>
      </c>
      <c r="D866">
        <v>10</v>
      </c>
    </row>
    <row r="867" spans="1:4">
      <c r="A867">
        <v>31</v>
      </c>
      <c r="B867" t="s">
        <v>542</v>
      </c>
      <c r="C867" t="s">
        <v>529</v>
      </c>
      <c r="D867">
        <v>2</v>
      </c>
    </row>
    <row r="868" spans="1:4" hidden="1">
      <c r="A868">
        <v>32</v>
      </c>
      <c r="B868" t="s">
        <v>543</v>
      </c>
      <c r="C868" t="s">
        <v>533</v>
      </c>
      <c r="D868">
        <v>2</v>
      </c>
    </row>
    <row r="869" spans="1:4">
      <c r="A869">
        <v>32</v>
      </c>
      <c r="B869" t="s">
        <v>543</v>
      </c>
      <c r="C869" t="s">
        <v>529</v>
      </c>
      <c r="D869">
        <v>1</v>
      </c>
    </row>
    <row r="870" spans="1:4" hidden="1">
      <c r="A870">
        <v>32</v>
      </c>
      <c r="B870" t="s">
        <v>539</v>
      </c>
      <c r="C870" t="s">
        <v>530</v>
      </c>
      <c r="D870">
        <v>28</v>
      </c>
    </row>
    <row r="871" spans="1:4" hidden="1">
      <c r="A871">
        <v>32</v>
      </c>
      <c r="B871" t="s">
        <v>544</v>
      </c>
      <c r="C871" t="s">
        <v>533</v>
      </c>
      <c r="D871">
        <v>17</v>
      </c>
    </row>
    <row r="872" spans="1:4">
      <c r="A872">
        <v>32</v>
      </c>
      <c r="B872" t="s">
        <v>544</v>
      </c>
      <c r="C872" t="s">
        <v>529</v>
      </c>
      <c r="D872">
        <v>4</v>
      </c>
    </row>
    <row r="873" spans="1:4" hidden="1">
      <c r="A873">
        <v>32</v>
      </c>
      <c r="B873" t="s">
        <v>540</v>
      </c>
      <c r="C873" t="s">
        <v>530</v>
      </c>
      <c r="D873">
        <v>33</v>
      </c>
    </row>
    <row r="874" spans="1:4" hidden="1">
      <c r="A874">
        <v>32</v>
      </c>
      <c r="B874" t="s">
        <v>542</v>
      </c>
      <c r="C874" t="s">
        <v>530</v>
      </c>
      <c r="D874">
        <v>26</v>
      </c>
    </row>
    <row r="875" spans="1:4" hidden="1">
      <c r="A875">
        <v>33</v>
      </c>
      <c r="B875" t="s">
        <v>580</v>
      </c>
      <c r="C875" t="s">
        <v>528</v>
      </c>
      <c r="D875">
        <v>6</v>
      </c>
    </row>
    <row r="876" spans="1:4" hidden="1">
      <c r="A876">
        <v>33</v>
      </c>
      <c r="B876" t="s">
        <v>543</v>
      </c>
      <c r="C876" t="s">
        <v>530</v>
      </c>
      <c r="D876">
        <v>24</v>
      </c>
    </row>
    <row r="877" spans="1:4" hidden="1">
      <c r="A877">
        <v>33</v>
      </c>
      <c r="B877" t="s">
        <v>544</v>
      </c>
      <c r="C877" t="s">
        <v>530</v>
      </c>
      <c r="D877">
        <v>53</v>
      </c>
    </row>
    <row r="878" spans="1:4" hidden="1">
      <c r="A878">
        <v>34</v>
      </c>
      <c r="B878" t="s">
        <v>580</v>
      </c>
      <c r="C878" t="s">
        <v>533</v>
      </c>
      <c r="D878">
        <v>32</v>
      </c>
    </row>
    <row r="879" spans="1:4">
      <c r="A879">
        <v>34</v>
      </c>
      <c r="B879" t="s">
        <v>580</v>
      </c>
      <c r="C879" t="s">
        <v>529</v>
      </c>
      <c r="D879">
        <v>1</v>
      </c>
    </row>
    <row r="880" spans="1:4" hidden="1">
      <c r="A880">
        <v>34</v>
      </c>
      <c r="B880" t="s">
        <v>541</v>
      </c>
      <c r="C880" t="s">
        <v>532</v>
      </c>
      <c r="D880">
        <v>4</v>
      </c>
    </row>
    <row r="881" spans="1:4" hidden="1">
      <c r="A881">
        <v>35</v>
      </c>
      <c r="B881" t="s">
        <v>580</v>
      </c>
      <c r="C881" t="s">
        <v>530</v>
      </c>
      <c r="D881">
        <v>56</v>
      </c>
    </row>
    <row r="882" spans="1:4" hidden="1">
      <c r="A882">
        <v>35</v>
      </c>
      <c r="B882" t="s">
        <v>539</v>
      </c>
      <c r="C882" t="s">
        <v>532</v>
      </c>
      <c r="D882">
        <v>51</v>
      </c>
    </row>
    <row r="883" spans="1:4" hidden="1">
      <c r="A883">
        <v>35</v>
      </c>
      <c r="B883" t="s">
        <v>540</v>
      </c>
      <c r="C883" t="s">
        <v>532</v>
      </c>
      <c r="D883">
        <v>22</v>
      </c>
    </row>
    <row r="884" spans="1:4" hidden="1">
      <c r="A884">
        <v>35</v>
      </c>
      <c r="B884" t="s">
        <v>542</v>
      </c>
      <c r="C884" t="s">
        <v>532</v>
      </c>
      <c r="D884">
        <v>30</v>
      </c>
    </row>
    <row r="885" spans="1:4" hidden="1">
      <c r="A885">
        <v>36</v>
      </c>
      <c r="B885" t="s">
        <v>543</v>
      </c>
      <c r="C885" t="s">
        <v>532</v>
      </c>
      <c r="D885">
        <v>21</v>
      </c>
    </row>
    <row r="886" spans="1:4" hidden="1">
      <c r="A886">
        <v>36</v>
      </c>
      <c r="B886" t="s">
        <v>544</v>
      </c>
      <c r="C886" t="s">
        <v>532</v>
      </c>
      <c r="D886">
        <v>65</v>
      </c>
    </row>
    <row r="887" spans="1:4" hidden="1">
      <c r="A887">
        <v>38</v>
      </c>
      <c r="B887" t="s">
        <v>580</v>
      </c>
      <c r="C887" t="s">
        <v>532</v>
      </c>
      <c r="D887">
        <v>72</v>
      </c>
    </row>
    <row r="888" spans="1:4" hidden="1">
      <c r="A888">
        <v>38</v>
      </c>
      <c r="B888" t="s">
        <v>539</v>
      </c>
      <c r="C888" t="s">
        <v>528</v>
      </c>
      <c r="D888">
        <v>1</v>
      </c>
    </row>
    <row r="889" spans="1:4" hidden="1">
      <c r="A889">
        <v>38</v>
      </c>
      <c r="B889" t="s">
        <v>540</v>
      </c>
      <c r="C889" t="s">
        <v>528</v>
      </c>
      <c r="D889">
        <v>1</v>
      </c>
    </row>
    <row r="890" spans="1:4" hidden="1">
      <c r="A890">
        <v>38</v>
      </c>
      <c r="B890" t="s">
        <v>542</v>
      </c>
      <c r="C890" t="s">
        <v>528</v>
      </c>
      <c r="D890">
        <v>1</v>
      </c>
    </row>
    <row r="891" spans="1:4" hidden="1">
      <c r="A891">
        <v>39</v>
      </c>
      <c r="B891" t="s">
        <v>543</v>
      </c>
      <c r="C891" t="s">
        <v>528</v>
      </c>
      <c r="D891">
        <v>1</v>
      </c>
    </row>
    <row r="892" spans="1:4" hidden="1">
      <c r="A892">
        <v>39</v>
      </c>
      <c r="B892" t="s">
        <v>539</v>
      </c>
      <c r="C892" t="s">
        <v>533</v>
      </c>
      <c r="D892">
        <v>5</v>
      </c>
    </row>
    <row r="893" spans="1:4">
      <c r="A893">
        <v>39</v>
      </c>
      <c r="B893" t="s">
        <v>539</v>
      </c>
      <c r="C893" t="s">
        <v>529</v>
      </c>
      <c r="D893">
        <v>1</v>
      </c>
    </row>
    <row r="894" spans="1:4" hidden="1">
      <c r="A894">
        <v>39</v>
      </c>
      <c r="B894" t="s">
        <v>544</v>
      </c>
      <c r="C894" t="s">
        <v>528</v>
      </c>
      <c r="D894">
        <v>2</v>
      </c>
    </row>
    <row r="895" spans="1:4" hidden="1">
      <c r="A895">
        <v>39</v>
      </c>
      <c r="B895" t="s">
        <v>540</v>
      </c>
      <c r="C895" t="s">
        <v>533</v>
      </c>
      <c r="D895">
        <v>3</v>
      </c>
    </row>
    <row r="896" spans="1:4" hidden="1">
      <c r="A896">
        <v>39</v>
      </c>
      <c r="B896" t="s">
        <v>542</v>
      </c>
      <c r="C896" t="s">
        <v>533</v>
      </c>
      <c r="D896">
        <v>6</v>
      </c>
    </row>
    <row r="897" spans="1:4" hidden="1">
      <c r="A897">
        <v>40</v>
      </c>
      <c r="B897" t="s">
        <v>543</v>
      </c>
      <c r="C897" t="s">
        <v>533</v>
      </c>
      <c r="D897">
        <v>2</v>
      </c>
    </row>
    <row r="898" spans="1:4" hidden="1">
      <c r="A898">
        <v>40</v>
      </c>
      <c r="B898" t="s">
        <v>539</v>
      </c>
      <c r="C898" t="s">
        <v>530</v>
      </c>
      <c r="D898">
        <v>18</v>
      </c>
    </row>
    <row r="899" spans="1:4" hidden="1">
      <c r="A899">
        <v>40</v>
      </c>
      <c r="B899" t="s">
        <v>544</v>
      </c>
      <c r="C899" t="s">
        <v>533</v>
      </c>
      <c r="D899">
        <v>11</v>
      </c>
    </row>
    <row r="900" spans="1:4">
      <c r="A900">
        <v>40</v>
      </c>
      <c r="B900" t="s">
        <v>544</v>
      </c>
      <c r="C900" t="s">
        <v>529</v>
      </c>
      <c r="D900">
        <v>2</v>
      </c>
    </row>
    <row r="901" spans="1:4" hidden="1">
      <c r="A901">
        <v>40</v>
      </c>
      <c r="B901" t="s">
        <v>540</v>
      </c>
      <c r="C901" t="s">
        <v>530</v>
      </c>
      <c r="D901">
        <v>22</v>
      </c>
    </row>
    <row r="902" spans="1:4" hidden="1">
      <c r="A902">
        <v>40</v>
      </c>
      <c r="B902" t="s">
        <v>542</v>
      </c>
      <c r="C902" t="s">
        <v>530</v>
      </c>
      <c r="D902">
        <v>8</v>
      </c>
    </row>
    <row r="903" spans="1:4" hidden="1">
      <c r="A903">
        <v>41</v>
      </c>
      <c r="B903" t="s">
        <v>580</v>
      </c>
      <c r="C903" t="s">
        <v>528</v>
      </c>
      <c r="D903">
        <v>1</v>
      </c>
    </row>
    <row r="904" spans="1:4" hidden="1">
      <c r="A904">
        <v>41</v>
      </c>
      <c r="B904" t="s">
        <v>543</v>
      </c>
      <c r="C904" t="s">
        <v>530</v>
      </c>
      <c r="D904">
        <v>13</v>
      </c>
    </row>
    <row r="905" spans="1:4" hidden="1">
      <c r="A905">
        <v>41</v>
      </c>
      <c r="B905" t="s">
        <v>544</v>
      </c>
      <c r="C905" t="s">
        <v>530</v>
      </c>
      <c r="D905">
        <v>27</v>
      </c>
    </row>
    <row r="906" spans="1:4" hidden="1">
      <c r="A906">
        <v>42</v>
      </c>
      <c r="B906" t="s">
        <v>580</v>
      </c>
      <c r="C906" t="s">
        <v>533</v>
      </c>
      <c r="D906">
        <v>11</v>
      </c>
    </row>
    <row r="907" spans="1:4" hidden="1">
      <c r="A907">
        <v>42</v>
      </c>
      <c r="B907" t="s">
        <v>541</v>
      </c>
      <c r="C907" t="s">
        <v>532</v>
      </c>
      <c r="D907">
        <v>2</v>
      </c>
    </row>
    <row r="908" spans="1:4" hidden="1">
      <c r="A908">
        <v>43</v>
      </c>
      <c r="B908" t="s">
        <v>580</v>
      </c>
      <c r="C908" t="s">
        <v>530</v>
      </c>
      <c r="D908">
        <v>11</v>
      </c>
    </row>
    <row r="909" spans="1:4" hidden="1">
      <c r="A909">
        <v>43</v>
      </c>
      <c r="B909" t="s">
        <v>539</v>
      </c>
      <c r="C909" t="s">
        <v>532</v>
      </c>
      <c r="D909">
        <v>8</v>
      </c>
    </row>
    <row r="910" spans="1:4" hidden="1">
      <c r="A910">
        <v>43</v>
      </c>
      <c r="B910" t="s">
        <v>540</v>
      </c>
      <c r="C910" t="s">
        <v>532</v>
      </c>
      <c r="D910">
        <v>8</v>
      </c>
    </row>
    <row r="911" spans="1:4" hidden="1">
      <c r="A911">
        <v>43</v>
      </c>
      <c r="B911" t="s">
        <v>542</v>
      </c>
      <c r="C911" t="s">
        <v>532</v>
      </c>
      <c r="D911">
        <v>1</v>
      </c>
    </row>
    <row r="912" spans="1:4" hidden="1">
      <c r="A912">
        <v>44</v>
      </c>
      <c r="B912" t="s">
        <v>544</v>
      </c>
      <c r="C912" t="s">
        <v>532</v>
      </c>
      <c r="D912">
        <v>4</v>
      </c>
    </row>
    <row r="913" spans="1:4" hidden="1">
      <c r="A913">
        <v>46</v>
      </c>
      <c r="B913" t="s">
        <v>580</v>
      </c>
      <c r="C913" t="s">
        <v>532</v>
      </c>
      <c r="D913">
        <v>3</v>
      </c>
    </row>
    <row r="914" spans="1:4" hidden="1">
      <c r="A914">
        <v>48</v>
      </c>
      <c r="B914" t="s">
        <v>539</v>
      </c>
      <c r="C914" t="s">
        <v>530</v>
      </c>
      <c r="D914">
        <v>1</v>
      </c>
    </row>
    <row r="915" spans="1:4" hidden="1">
      <c r="A915">
        <v>48</v>
      </c>
      <c r="B915" t="s">
        <v>544</v>
      </c>
      <c r="C915" t="s">
        <v>533</v>
      </c>
      <c r="D915">
        <v>1</v>
      </c>
    </row>
    <row r="916" spans="1:4" hidden="1">
      <c r="A916">
        <v>48</v>
      </c>
      <c r="B916" t="s">
        <v>540</v>
      </c>
      <c r="C916" t="s">
        <v>530</v>
      </c>
      <c r="D916">
        <v>1</v>
      </c>
    </row>
    <row r="917" spans="1:4" hidden="1">
      <c r="A917">
        <v>48</v>
      </c>
      <c r="B917" t="s">
        <v>542</v>
      </c>
      <c r="C917" t="s">
        <v>530</v>
      </c>
      <c r="D917">
        <v>1</v>
      </c>
    </row>
    <row r="918" spans="1:4" hidden="1">
      <c r="A918">
        <v>49</v>
      </c>
      <c r="B918" t="s">
        <v>543</v>
      </c>
      <c r="C918" t="s">
        <v>530</v>
      </c>
      <c r="D918">
        <v>1</v>
      </c>
    </row>
    <row r="919" spans="1:4" hidden="1">
      <c r="A919">
        <v>49</v>
      </c>
      <c r="B919" t="s">
        <v>544</v>
      </c>
      <c r="C919" t="s">
        <v>530</v>
      </c>
      <c r="D919">
        <v>3</v>
      </c>
    </row>
    <row r="920" spans="1:4" hidden="1">
      <c r="A920">
        <v>51</v>
      </c>
      <c r="B920" t="s">
        <v>580</v>
      </c>
      <c r="C920" t="s">
        <v>530</v>
      </c>
      <c r="D920">
        <v>1</v>
      </c>
    </row>
    <row r="921" spans="1:4" hidden="1">
      <c r="A921">
        <v>51</v>
      </c>
      <c r="B921" t="s">
        <v>539</v>
      </c>
      <c r="C921" t="s">
        <v>532</v>
      </c>
      <c r="D921">
        <v>1</v>
      </c>
    </row>
    <row r="922" spans="1:4" hidden="1">
      <c r="A922">
        <v>52</v>
      </c>
      <c r="B922" t="s">
        <v>543</v>
      </c>
      <c r="C922" t="s">
        <v>532</v>
      </c>
      <c r="D922">
        <v>1</v>
      </c>
    </row>
    <row r="923" spans="1:4" hidden="1">
      <c r="A923">
        <v>54</v>
      </c>
      <c r="B923" t="s">
        <v>580</v>
      </c>
      <c r="C923" t="s">
        <v>532</v>
      </c>
      <c r="D923">
        <v>2</v>
      </c>
    </row>
    <row r="924" spans="1:4" hidden="1">
      <c r="A924">
        <v>56</v>
      </c>
      <c r="B924" t="s">
        <v>542</v>
      </c>
      <c r="C924" t="s">
        <v>530</v>
      </c>
      <c r="D924">
        <v>1</v>
      </c>
    </row>
    <row r="925" spans="1:4" hidden="1">
      <c r="A925">
        <v>59</v>
      </c>
      <c r="B925" t="s">
        <v>580</v>
      </c>
      <c r="C925" t="s">
        <v>530</v>
      </c>
      <c r="D925">
        <v>1</v>
      </c>
    </row>
    <row r="926" spans="1:4" hidden="1">
      <c r="A926">
        <v>60</v>
      </c>
      <c r="B926" t="s">
        <v>544</v>
      </c>
      <c r="C926" t="s">
        <v>532</v>
      </c>
      <c r="D926">
        <v>1</v>
      </c>
    </row>
    <row r="927" spans="1:4" hidden="1">
      <c r="A927">
        <v>0</v>
      </c>
      <c r="B927" t="s">
        <v>543</v>
      </c>
      <c r="C927" t="s">
        <v>528</v>
      </c>
      <c r="D927">
        <v>176</v>
      </c>
    </row>
    <row r="928" spans="1:4" hidden="1">
      <c r="A928">
        <v>0</v>
      </c>
      <c r="B928" t="s">
        <v>539</v>
      </c>
      <c r="C928" t="s">
        <v>533</v>
      </c>
      <c r="D928">
        <v>1298</v>
      </c>
    </row>
    <row r="929" spans="1:4">
      <c r="A929">
        <v>0</v>
      </c>
      <c r="B929" t="s">
        <v>539</v>
      </c>
      <c r="C929" t="s">
        <v>529</v>
      </c>
      <c r="D929">
        <v>243</v>
      </c>
    </row>
    <row r="930" spans="1:4" hidden="1">
      <c r="A930">
        <v>0</v>
      </c>
      <c r="B930" t="s">
        <v>544</v>
      </c>
      <c r="C930" t="s">
        <v>528</v>
      </c>
      <c r="D930">
        <v>818</v>
      </c>
    </row>
    <row r="931" spans="1:4" hidden="1">
      <c r="A931">
        <v>0</v>
      </c>
      <c r="B931" t="s">
        <v>540</v>
      </c>
      <c r="C931" t="s">
        <v>533</v>
      </c>
      <c r="D931">
        <v>1014</v>
      </c>
    </row>
    <row r="932" spans="1:4">
      <c r="A932">
        <v>0</v>
      </c>
      <c r="B932" t="s">
        <v>540</v>
      </c>
      <c r="C932" t="s">
        <v>529</v>
      </c>
      <c r="D932">
        <v>173</v>
      </c>
    </row>
    <row r="933" spans="1:4" hidden="1">
      <c r="A933">
        <v>0</v>
      </c>
      <c r="B933" t="s">
        <v>541</v>
      </c>
      <c r="C933" t="s">
        <v>530</v>
      </c>
      <c r="D933">
        <v>121</v>
      </c>
    </row>
    <row r="934" spans="1:4" hidden="1">
      <c r="A934">
        <v>0</v>
      </c>
      <c r="B934" t="s">
        <v>542</v>
      </c>
      <c r="C934" t="s">
        <v>533</v>
      </c>
      <c r="D934">
        <v>1050</v>
      </c>
    </row>
    <row r="935" spans="1:4">
      <c r="A935">
        <v>0</v>
      </c>
      <c r="B935" t="s">
        <v>542</v>
      </c>
      <c r="C935" t="s">
        <v>529</v>
      </c>
      <c r="D935">
        <v>213</v>
      </c>
    </row>
    <row r="936" spans="1:4" hidden="1">
      <c r="A936">
        <v>1</v>
      </c>
      <c r="B936" t="s">
        <v>543</v>
      </c>
      <c r="C936" t="s">
        <v>533</v>
      </c>
      <c r="D936">
        <v>200</v>
      </c>
    </row>
    <row r="937" spans="1:4">
      <c r="A937">
        <v>1</v>
      </c>
      <c r="B937" t="s">
        <v>543</v>
      </c>
      <c r="C937" t="s">
        <v>529</v>
      </c>
      <c r="D937">
        <v>17</v>
      </c>
    </row>
    <row r="938" spans="1:4" hidden="1">
      <c r="A938">
        <v>1</v>
      </c>
      <c r="B938" t="s">
        <v>539</v>
      </c>
      <c r="C938" t="s">
        <v>530</v>
      </c>
      <c r="D938">
        <v>1214</v>
      </c>
    </row>
    <row r="939" spans="1:4" hidden="1">
      <c r="A939">
        <v>1</v>
      </c>
      <c r="B939" t="s">
        <v>544</v>
      </c>
      <c r="C939" t="s">
        <v>533</v>
      </c>
      <c r="D939">
        <v>744</v>
      </c>
    </row>
    <row r="940" spans="1:4">
      <c r="A940">
        <v>1</v>
      </c>
      <c r="B940" t="s">
        <v>544</v>
      </c>
      <c r="C940" t="s">
        <v>529</v>
      </c>
      <c r="D940">
        <v>80</v>
      </c>
    </row>
    <row r="941" spans="1:4" hidden="1">
      <c r="A941">
        <v>1</v>
      </c>
      <c r="B941" t="s">
        <v>540</v>
      </c>
      <c r="C941" t="s">
        <v>530</v>
      </c>
      <c r="D941">
        <v>1301</v>
      </c>
    </row>
    <row r="942" spans="1:4" hidden="1">
      <c r="A942">
        <v>1</v>
      </c>
      <c r="B942" t="s">
        <v>542</v>
      </c>
      <c r="C942" t="s">
        <v>530</v>
      </c>
      <c r="D942">
        <v>778</v>
      </c>
    </row>
    <row r="943" spans="1:4" hidden="1">
      <c r="A943">
        <v>2</v>
      </c>
      <c r="B943" t="s">
        <v>580</v>
      </c>
      <c r="C943" t="s">
        <v>528</v>
      </c>
      <c r="D943">
        <v>143</v>
      </c>
    </row>
    <row r="944" spans="1:4" hidden="1">
      <c r="A944">
        <v>2</v>
      </c>
      <c r="B944" t="s">
        <v>543</v>
      </c>
      <c r="C944" t="s">
        <v>530</v>
      </c>
      <c r="D944">
        <v>263</v>
      </c>
    </row>
    <row r="945" spans="1:4" hidden="1">
      <c r="A945">
        <v>2</v>
      </c>
      <c r="B945" t="s">
        <v>544</v>
      </c>
      <c r="C945" t="s">
        <v>530</v>
      </c>
      <c r="D945">
        <v>1020</v>
      </c>
    </row>
    <row r="946" spans="1:4" hidden="1">
      <c r="A946">
        <v>3</v>
      </c>
      <c r="B946" t="s">
        <v>580</v>
      </c>
      <c r="C946" t="s">
        <v>533</v>
      </c>
      <c r="D946">
        <v>265</v>
      </c>
    </row>
    <row r="947" spans="1:4">
      <c r="A947">
        <v>3</v>
      </c>
      <c r="B947" t="s">
        <v>580</v>
      </c>
      <c r="C947" t="s">
        <v>529</v>
      </c>
      <c r="D947">
        <v>55</v>
      </c>
    </row>
    <row r="948" spans="1:4" hidden="1">
      <c r="A948">
        <v>3</v>
      </c>
      <c r="B948" t="s">
        <v>541</v>
      </c>
      <c r="C948" t="s">
        <v>532</v>
      </c>
      <c r="D948">
        <v>20</v>
      </c>
    </row>
    <row r="949" spans="1:4" hidden="1">
      <c r="A949">
        <v>4</v>
      </c>
      <c r="B949" t="s">
        <v>580</v>
      </c>
      <c r="C949" t="s">
        <v>530</v>
      </c>
      <c r="D949">
        <v>690</v>
      </c>
    </row>
    <row r="950" spans="1:4" hidden="1">
      <c r="A950">
        <v>4</v>
      </c>
      <c r="B950" t="s">
        <v>539</v>
      </c>
      <c r="C950" t="s">
        <v>532</v>
      </c>
      <c r="D950">
        <v>308</v>
      </c>
    </row>
    <row r="951" spans="1:4" hidden="1">
      <c r="A951">
        <v>4</v>
      </c>
      <c r="B951" t="s">
        <v>540</v>
      </c>
      <c r="C951" t="s">
        <v>532</v>
      </c>
      <c r="D951">
        <v>310</v>
      </c>
    </row>
    <row r="952" spans="1:4" hidden="1">
      <c r="A952">
        <v>4</v>
      </c>
      <c r="B952" t="s">
        <v>542</v>
      </c>
      <c r="C952" t="s">
        <v>532</v>
      </c>
      <c r="D952">
        <v>251</v>
      </c>
    </row>
    <row r="953" spans="1:4" hidden="1">
      <c r="A953">
        <v>5</v>
      </c>
      <c r="B953" t="s">
        <v>543</v>
      </c>
      <c r="C953" t="s">
        <v>532</v>
      </c>
      <c r="D953">
        <v>167</v>
      </c>
    </row>
    <row r="954" spans="1:4" hidden="1">
      <c r="A954">
        <v>5</v>
      </c>
      <c r="B954" t="s">
        <v>544</v>
      </c>
      <c r="C954" t="s">
        <v>532</v>
      </c>
      <c r="D954">
        <v>602</v>
      </c>
    </row>
    <row r="955" spans="1:4" hidden="1">
      <c r="A955">
        <v>7</v>
      </c>
      <c r="B955" t="s">
        <v>580</v>
      </c>
      <c r="C955" t="s">
        <v>532</v>
      </c>
      <c r="D955">
        <v>588</v>
      </c>
    </row>
    <row r="956" spans="1:4" hidden="1">
      <c r="A956">
        <v>7</v>
      </c>
      <c r="B956" t="s">
        <v>539</v>
      </c>
      <c r="C956" t="s">
        <v>528</v>
      </c>
      <c r="D956">
        <v>16</v>
      </c>
    </row>
    <row r="957" spans="1:4" hidden="1">
      <c r="A957">
        <v>7</v>
      </c>
      <c r="B957" t="s">
        <v>540</v>
      </c>
      <c r="C957" t="s">
        <v>528</v>
      </c>
      <c r="D957">
        <v>16</v>
      </c>
    </row>
    <row r="958" spans="1:4" hidden="1">
      <c r="A958">
        <v>7</v>
      </c>
      <c r="B958" t="s">
        <v>541</v>
      </c>
      <c r="C958" t="s">
        <v>533</v>
      </c>
      <c r="D958">
        <v>1</v>
      </c>
    </row>
    <row r="959" spans="1:4" hidden="1">
      <c r="A959">
        <v>7</v>
      </c>
      <c r="B959" t="s">
        <v>542</v>
      </c>
      <c r="C959" t="s">
        <v>528</v>
      </c>
      <c r="D959">
        <v>17</v>
      </c>
    </row>
    <row r="960" spans="1:4" hidden="1">
      <c r="A960">
        <v>8</v>
      </c>
      <c r="B960" t="s">
        <v>543</v>
      </c>
      <c r="C960" t="s">
        <v>528</v>
      </c>
      <c r="D960">
        <v>3</v>
      </c>
    </row>
    <row r="961" spans="1:4" hidden="1">
      <c r="A961">
        <v>8</v>
      </c>
      <c r="B961" t="s">
        <v>539</v>
      </c>
      <c r="C961" t="s">
        <v>533</v>
      </c>
      <c r="D961">
        <v>40</v>
      </c>
    </row>
    <row r="962" spans="1:4">
      <c r="A962">
        <v>8</v>
      </c>
      <c r="B962" t="s">
        <v>539</v>
      </c>
      <c r="C962" t="s">
        <v>529</v>
      </c>
      <c r="D962">
        <v>6</v>
      </c>
    </row>
    <row r="963" spans="1:4" hidden="1">
      <c r="A963">
        <v>8</v>
      </c>
      <c r="B963" t="s">
        <v>544</v>
      </c>
      <c r="C963" t="s">
        <v>528</v>
      </c>
      <c r="D963">
        <v>25</v>
      </c>
    </row>
    <row r="964" spans="1:4" hidden="1">
      <c r="A964">
        <v>8</v>
      </c>
      <c r="B964" t="s">
        <v>540</v>
      </c>
      <c r="C964" t="s">
        <v>533</v>
      </c>
      <c r="D964">
        <v>44</v>
      </c>
    </row>
    <row r="965" spans="1:4">
      <c r="A965">
        <v>8</v>
      </c>
      <c r="B965" t="s">
        <v>540</v>
      </c>
      <c r="C965" t="s">
        <v>529</v>
      </c>
      <c r="D965">
        <v>8</v>
      </c>
    </row>
    <row r="966" spans="1:4" hidden="1">
      <c r="A966">
        <v>8</v>
      </c>
      <c r="B966" t="s">
        <v>541</v>
      </c>
      <c r="C966" t="s">
        <v>530</v>
      </c>
      <c r="D966">
        <v>3</v>
      </c>
    </row>
    <row r="967" spans="1:4" hidden="1">
      <c r="A967">
        <v>8</v>
      </c>
      <c r="B967" t="s">
        <v>542</v>
      </c>
      <c r="C967" t="s">
        <v>533</v>
      </c>
      <c r="D967">
        <v>32</v>
      </c>
    </row>
    <row r="968" spans="1:4">
      <c r="A968">
        <v>8</v>
      </c>
      <c r="B968" t="s">
        <v>542</v>
      </c>
      <c r="C968" t="s">
        <v>529</v>
      </c>
      <c r="D968">
        <v>4</v>
      </c>
    </row>
    <row r="969" spans="1:4" hidden="1">
      <c r="A969">
        <v>9</v>
      </c>
      <c r="B969" t="s">
        <v>543</v>
      </c>
      <c r="C969" t="s">
        <v>533</v>
      </c>
      <c r="D969">
        <v>13</v>
      </c>
    </row>
    <row r="970" spans="1:4">
      <c r="A970">
        <v>9</v>
      </c>
      <c r="B970" t="s">
        <v>543</v>
      </c>
      <c r="C970" t="s">
        <v>529</v>
      </c>
      <c r="D970">
        <v>3</v>
      </c>
    </row>
    <row r="971" spans="1:4" hidden="1">
      <c r="A971">
        <v>9</v>
      </c>
      <c r="B971" t="s">
        <v>539</v>
      </c>
      <c r="C971" t="s">
        <v>530</v>
      </c>
      <c r="D971">
        <v>95</v>
      </c>
    </row>
    <row r="972" spans="1:4" hidden="1">
      <c r="A972">
        <v>9</v>
      </c>
      <c r="B972" t="s">
        <v>544</v>
      </c>
      <c r="C972" t="s">
        <v>533</v>
      </c>
      <c r="D972">
        <v>61</v>
      </c>
    </row>
    <row r="973" spans="1:4">
      <c r="A973">
        <v>9</v>
      </c>
      <c r="B973" t="s">
        <v>544</v>
      </c>
      <c r="C973" t="s">
        <v>529</v>
      </c>
      <c r="D973">
        <v>8</v>
      </c>
    </row>
    <row r="974" spans="1:4" hidden="1">
      <c r="A974">
        <v>9</v>
      </c>
      <c r="B974" t="s">
        <v>540</v>
      </c>
      <c r="C974" t="s">
        <v>530</v>
      </c>
      <c r="D974">
        <v>96</v>
      </c>
    </row>
    <row r="975" spans="1:4" hidden="1">
      <c r="A975">
        <v>9</v>
      </c>
      <c r="B975" t="s">
        <v>542</v>
      </c>
      <c r="C975" t="s">
        <v>530</v>
      </c>
      <c r="D975">
        <v>62</v>
      </c>
    </row>
    <row r="976" spans="1:4" hidden="1">
      <c r="A976">
        <v>10</v>
      </c>
      <c r="B976" t="s">
        <v>580</v>
      </c>
      <c r="C976" t="s">
        <v>528</v>
      </c>
      <c r="D976">
        <v>26</v>
      </c>
    </row>
    <row r="977" spans="1:4" hidden="1">
      <c r="A977">
        <v>10</v>
      </c>
      <c r="B977" t="s">
        <v>543</v>
      </c>
      <c r="C977" t="s">
        <v>530</v>
      </c>
      <c r="D977">
        <v>55</v>
      </c>
    </row>
    <row r="978" spans="1:4" hidden="1">
      <c r="A978">
        <v>10</v>
      </c>
      <c r="B978" t="s">
        <v>544</v>
      </c>
      <c r="C978" t="s">
        <v>530</v>
      </c>
      <c r="D978">
        <v>208</v>
      </c>
    </row>
    <row r="979" spans="1:4" hidden="1">
      <c r="A979">
        <v>11</v>
      </c>
      <c r="B979" t="s">
        <v>580</v>
      </c>
      <c r="C979" t="s">
        <v>533</v>
      </c>
      <c r="D979">
        <v>50</v>
      </c>
    </row>
    <row r="980" spans="1:4">
      <c r="A980">
        <v>11</v>
      </c>
      <c r="B980" t="s">
        <v>580</v>
      </c>
      <c r="C980" t="s">
        <v>529</v>
      </c>
      <c r="D980">
        <v>14</v>
      </c>
    </row>
    <row r="981" spans="1:4" hidden="1">
      <c r="A981">
        <v>11</v>
      </c>
      <c r="B981" t="s">
        <v>541</v>
      </c>
      <c r="C981" t="s">
        <v>532</v>
      </c>
      <c r="D981">
        <v>12</v>
      </c>
    </row>
    <row r="982" spans="1:4" hidden="1">
      <c r="A982">
        <v>12</v>
      </c>
      <c r="B982" t="s">
        <v>580</v>
      </c>
      <c r="C982" t="s">
        <v>530</v>
      </c>
      <c r="D982">
        <v>178</v>
      </c>
    </row>
    <row r="983" spans="1:4" hidden="1">
      <c r="A983">
        <v>12</v>
      </c>
      <c r="B983" t="s">
        <v>539</v>
      </c>
      <c r="C983" t="s">
        <v>532</v>
      </c>
      <c r="D983">
        <v>70</v>
      </c>
    </row>
    <row r="984" spans="1:4" hidden="1">
      <c r="A984">
        <v>12</v>
      </c>
      <c r="B984" t="s">
        <v>540</v>
      </c>
      <c r="C984" t="s">
        <v>532</v>
      </c>
      <c r="D984">
        <v>90</v>
      </c>
    </row>
    <row r="985" spans="1:4" hidden="1">
      <c r="A985">
        <v>12</v>
      </c>
      <c r="B985" t="s">
        <v>542</v>
      </c>
      <c r="C985" t="s">
        <v>532</v>
      </c>
      <c r="D985">
        <v>82</v>
      </c>
    </row>
    <row r="986" spans="1:4" hidden="1">
      <c r="A986">
        <v>13</v>
      </c>
      <c r="B986" t="s">
        <v>543</v>
      </c>
      <c r="C986" t="s">
        <v>532</v>
      </c>
      <c r="D986">
        <v>48</v>
      </c>
    </row>
    <row r="987" spans="1:4" hidden="1">
      <c r="A987">
        <v>13</v>
      </c>
      <c r="B987" t="s">
        <v>544</v>
      </c>
      <c r="C987" t="s">
        <v>532</v>
      </c>
      <c r="D987">
        <v>168</v>
      </c>
    </row>
    <row r="988" spans="1:4" hidden="1">
      <c r="A988">
        <v>14</v>
      </c>
      <c r="B988" t="s">
        <v>541</v>
      </c>
      <c r="C988" t="s">
        <v>528</v>
      </c>
      <c r="D988">
        <v>1</v>
      </c>
    </row>
    <row r="989" spans="1:4" hidden="1">
      <c r="A989">
        <v>15</v>
      </c>
      <c r="B989" t="s">
        <v>580</v>
      </c>
      <c r="C989" t="s">
        <v>532</v>
      </c>
      <c r="D989">
        <v>327</v>
      </c>
    </row>
    <row r="990" spans="1:4" hidden="1">
      <c r="A990">
        <v>15</v>
      </c>
      <c r="B990" t="s">
        <v>539</v>
      </c>
      <c r="C990" t="s">
        <v>528</v>
      </c>
      <c r="D990">
        <v>9</v>
      </c>
    </row>
    <row r="991" spans="1:4" hidden="1">
      <c r="A991">
        <v>15</v>
      </c>
      <c r="B991" t="s">
        <v>540</v>
      </c>
      <c r="C991" t="s">
        <v>528</v>
      </c>
      <c r="D991">
        <v>11</v>
      </c>
    </row>
    <row r="992" spans="1:4" hidden="1">
      <c r="A992">
        <v>15</v>
      </c>
      <c r="B992" t="s">
        <v>541</v>
      </c>
      <c r="C992" t="s">
        <v>533</v>
      </c>
      <c r="D992">
        <v>4</v>
      </c>
    </row>
    <row r="993" spans="1:4" hidden="1">
      <c r="A993">
        <v>15</v>
      </c>
      <c r="B993" t="s">
        <v>542</v>
      </c>
      <c r="C993" t="s">
        <v>528</v>
      </c>
      <c r="D993">
        <v>16</v>
      </c>
    </row>
    <row r="994" spans="1:4" hidden="1">
      <c r="A994">
        <v>16</v>
      </c>
      <c r="B994" t="s">
        <v>543</v>
      </c>
      <c r="C994" t="s">
        <v>528</v>
      </c>
      <c r="D994">
        <v>3</v>
      </c>
    </row>
    <row r="995" spans="1:4" hidden="1">
      <c r="A995">
        <v>16</v>
      </c>
      <c r="B995" t="s">
        <v>539</v>
      </c>
      <c r="C995" t="s">
        <v>533</v>
      </c>
      <c r="D995">
        <v>26</v>
      </c>
    </row>
    <row r="996" spans="1:4">
      <c r="A996">
        <v>16</v>
      </c>
      <c r="B996" t="s">
        <v>539</v>
      </c>
      <c r="C996" t="s">
        <v>529</v>
      </c>
      <c r="D996">
        <v>3</v>
      </c>
    </row>
    <row r="997" spans="1:4" hidden="1">
      <c r="A997">
        <v>16</v>
      </c>
      <c r="B997" t="s">
        <v>544</v>
      </c>
      <c r="C997" t="s">
        <v>528</v>
      </c>
      <c r="D997">
        <v>9</v>
      </c>
    </row>
    <row r="998" spans="1:4" hidden="1">
      <c r="A998">
        <v>16</v>
      </c>
      <c r="B998" t="s">
        <v>540</v>
      </c>
      <c r="C998" t="s">
        <v>533</v>
      </c>
      <c r="D998">
        <v>27</v>
      </c>
    </row>
    <row r="999" spans="1:4">
      <c r="A999">
        <v>16</v>
      </c>
      <c r="B999" t="s">
        <v>540</v>
      </c>
      <c r="C999" t="s">
        <v>529</v>
      </c>
      <c r="D999">
        <v>1</v>
      </c>
    </row>
    <row r="1000" spans="1:4" hidden="1">
      <c r="A1000">
        <v>16</v>
      </c>
      <c r="B1000" t="s">
        <v>541</v>
      </c>
      <c r="C1000" t="s">
        <v>530</v>
      </c>
      <c r="D1000">
        <v>2</v>
      </c>
    </row>
    <row r="1001" spans="1:4" hidden="1">
      <c r="A1001">
        <v>16</v>
      </c>
      <c r="B1001" t="s">
        <v>542</v>
      </c>
      <c r="C1001" t="s">
        <v>533</v>
      </c>
      <c r="D1001">
        <v>29</v>
      </c>
    </row>
    <row r="1002" spans="1:4">
      <c r="A1002">
        <v>16</v>
      </c>
      <c r="B1002" t="s">
        <v>542</v>
      </c>
      <c r="C1002" t="s">
        <v>529</v>
      </c>
      <c r="D1002">
        <v>1</v>
      </c>
    </row>
    <row r="1003" spans="1:4" hidden="1">
      <c r="A1003">
        <v>17</v>
      </c>
      <c r="B1003" t="s">
        <v>543</v>
      </c>
      <c r="C1003" t="s">
        <v>533</v>
      </c>
      <c r="D1003">
        <v>11</v>
      </c>
    </row>
    <row r="1004" spans="1:4">
      <c r="A1004">
        <v>17</v>
      </c>
      <c r="B1004" t="s">
        <v>543</v>
      </c>
      <c r="C1004" t="s">
        <v>529</v>
      </c>
      <c r="D1004">
        <v>1</v>
      </c>
    </row>
    <row r="1005" spans="1:4" hidden="1">
      <c r="A1005">
        <v>17</v>
      </c>
      <c r="B1005" t="s">
        <v>539</v>
      </c>
      <c r="C1005" t="s">
        <v>530</v>
      </c>
      <c r="D1005">
        <v>54</v>
      </c>
    </row>
    <row r="1006" spans="1:4" hidden="1">
      <c r="A1006">
        <v>17</v>
      </c>
      <c r="B1006" t="s">
        <v>544</v>
      </c>
      <c r="C1006" t="s">
        <v>533</v>
      </c>
      <c r="D1006">
        <v>44</v>
      </c>
    </row>
    <row r="1007" spans="1:4">
      <c r="A1007">
        <v>17</v>
      </c>
      <c r="B1007" t="s">
        <v>544</v>
      </c>
      <c r="C1007" t="s">
        <v>529</v>
      </c>
      <c r="D1007">
        <v>5</v>
      </c>
    </row>
    <row r="1008" spans="1:4" hidden="1">
      <c r="A1008">
        <v>17</v>
      </c>
      <c r="B1008" t="s">
        <v>540</v>
      </c>
      <c r="C1008" t="s">
        <v>530</v>
      </c>
      <c r="D1008">
        <v>74</v>
      </c>
    </row>
    <row r="1009" spans="1:4" hidden="1">
      <c r="A1009">
        <v>17</v>
      </c>
      <c r="B1009" t="s">
        <v>542</v>
      </c>
      <c r="C1009" t="s">
        <v>530</v>
      </c>
      <c r="D1009">
        <v>48</v>
      </c>
    </row>
    <row r="1010" spans="1:4" hidden="1">
      <c r="A1010">
        <v>18</v>
      </c>
      <c r="B1010" t="s">
        <v>580</v>
      </c>
      <c r="C1010" t="s">
        <v>528</v>
      </c>
      <c r="D1010">
        <v>26</v>
      </c>
    </row>
    <row r="1011" spans="1:4" hidden="1">
      <c r="A1011">
        <v>18</v>
      </c>
      <c r="B1011" t="s">
        <v>543</v>
      </c>
      <c r="C1011" t="s">
        <v>530</v>
      </c>
      <c r="D1011">
        <v>37</v>
      </c>
    </row>
    <row r="1012" spans="1:4" hidden="1">
      <c r="A1012">
        <v>18</v>
      </c>
      <c r="B1012" t="s">
        <v>544</v>
      </c>
      <c r="C1012" t="s">
        <v>530</v>
      </c>
      <c r="D1012">
        <v>170</v>
      </c>
    </row>
    <row r="1013" spans="1:4" hidden="1">
      <c r="A1013">
        <v>19</v>
      </c>
      <c r="B1013" t="s">
        <v>580</v>
      </c>
      <c r="C1013" t="s">
        <v>533</v>
      </c>
      <c r="D1013">
        <v>103</v>
      </c>
    </row>
    <row r="1014" spans="1:4">
      <c r="A1014">
        <v>19</v>
      </c>
      <c r="B1014" t="s">
        <v>580</v>
      </c>
      <c r="C1014" t="s">
        <v>529</v>
      </c>
      <c r="D1014">
        <v>14</v>
      </c>
    </row>
    <row r="1015" spans="1:4" hidden="1">
      <c r="A1015">
        <v>19</v>
      </c>
      <c r="B1015" t="s">
        <v>541</v>
      </c>
      <c r="C1015" t="s">
        <v>532</v>
      </c>
      <c r="D1015">
        <v>19</v>
      </c>
    </row>
    <row r="1016" spans="1:4" hidden="1">
      <c r="A1016">
        <v>20</v>
      </c>
      <c r="B1016" t="s">
        <v>580</v>
      </c>
      <c r="C1016" t="s">
        <v>530</v>
      </c>
      <c r="D1016">
        <v>388</v>
      </c>
    </row>
    <row r="1017" spans="1:4" hidden="1">
      <c r="A1017">
        <v>20</v>
      </c>
      <c r="B1017" t="s">
        <v>539</v>
      </c>
      <c r="C1017" t="s">
        <v>532</v>
      </c>
      <c r="D1017">
        <v>272</v>
      </c>
    </row>
    <row r="1018" spans="1:4" hidden="1">
      <c r="A1018">
        <v>20</v>
      </c>
      <c r="B1018" t="s">
        <v>540</v>
      </c>
      <c r="C1018" t="s">
        <v>532</v>
      </c>
      <c r="D1018">
        <v>196</v>
      </c>
    </row>
    <row r="1019" spans="1:4" hidden="1">
      <c r="A1019">
        <v>20</v>
      </c>
      <c r="B1019" t="s">
        <v>542</v>
      </c>
      <c r="C1019" t="s">
        <v>532</v>
      </c>
      <c r="D1019">
        <v>219</v>
      </c>
    </row>
    <row r="1020" spans="1:4" hidden="1">
      <c r="A1020">
        <v>21</v>
      </c>
      <c r="B1020" t="s">
        <v>543</v>
      </c>
      <c r="C1020" t="s">
        <v>532</v>
      </c>
      <c r="D1020">
        <v>85</v>
      </c>
    </row>
    <row r="1021" spans="1:4" hidden="1">
      <c r="A1021">
        <v>21</v>
      </c>
      <c r="B1021" t="s">
        <v>544</v>
      </c>
      <c r="C1021" t="s">
        <v>532</v>
      </c>
      <c r="D1021">
        <v>407</v>
      </c>
    </row>
    <row r="1022" spans="1:4" hidden="1">
      <c r="A1022">
        <v>23</v>
      </c>
      <c r="B1022" t="s">
        <v>580</v>
      </c>
      <c r="C1022" t="s">
        <v>532</v>
      </c>
      <c r="D1022">
        <v>275</v>
      </c>
    </row>
    <row r="1023" spans="1:4" hidden="1">
      <c r="A1023">
        <v>23</v>
      </c>
      <c r="B1023" t="s">
        <v>539</v>
      </c>
      <c r="C1023" t="s">
        <v>528</v>
      </c>
      <c r="D1023">
        <v>10</v>
      </c>
    </row>
    <row r="1024" spans="1:4" hidden="1">
      <c r="A1024">
        <v>23</v>
      </c>
      <c r="B1024" t="s">
        <v>540</v>
      </c>
      <c r="C1024" t="s">
        <v>528</v>
      </c>
      <c r="D1024">
        <v>11</v>
      </c>
    </row>
    <row r="1025" spans="1:4" hidden="1">
      <c r="A1025">
        <v>23</v>
      </c>
      <c r="B1025" t="s">
        <v>541</v>
      </c>
      <c r="C1025" t="s">
        <v>533</v>
      </c>
      <c r="D1025">
        <v>2</v>
      </c>
    </row>
    <row r="1026" spans="1:4" hidden="1">
      <c r="A1026">
        <v>23</v>
      </c>
      <c r="B1026" t="s">
        <v>542</v>
      </c>
      <c r="C1026" t="s">
        <v>528</v>
      </c>
      <c r="D1026">
        <v>4</v>
      </c>
    </row>
    <row r="1027" spans="1:4" hidden="1">
      <c r="A1027">
        <v>24</v>
      </c>
      <c r="B1027" t="s">
        <v>543</v>
      </c>
      <c r="C1027" t="s">
        <v>528</v>
      </c>
      <c r="D1027">
        <v>4</v>
      </c>
    </row>
    <row r="1028" spans="1:4" hidden="1">
      <c r="A1028">
        <v>24</v>
      </c>
      <c r="B1028" t="s">
        <v>539</v>
      </c>
      <c r="C1028" t="s">
        <v>533</v>
      </c>
      <c r="D1028">
        <v>24</v>
      </c>
    </row>
    <row r="1029" spans="1:4">
      <c r="A1029">
        <v>24</v>
      </c>
      <c r="B1029" t="s">
        <v>539</v>
      </c>
      <c r="C1029" t="s">
        <v>529</v>
      </c>
      <c r="D1029">
        <v>4</v>
      </c>
    </row>
    <row r="1030" spans="1:4" hidden="1">
      <c r="A1030">
        <v>24</v>
      </c>
      <c r="B1030" t="s">
        <v>544</v>
      </c>
      <c r="C1030" t="s">
        <v>528</v>
      </c>
      <c r="D1030">
        <v>13</v>
      </c>
    </row>
    <row r="1031" spans="1:4" hidden="1">
      <c r="A1031">
        <v>24</v>
      </c>
      <c r="B1031" t="s">
        <v>540</v>
      </c>
      <c r="C1031" t="s">
        <v>533</v>
      </c>
      <c r="D1031">
        <v>21</v>
      </c>
    </row>
    <row r="1032" spans="1:4">
      <c r="A1032">
        <v>24</v>
      </c>
      <c r="B1032" t="s">
        <v>540</v>
      </c>
      <c r="C1032" t="s">
        <v>529</v>
      </c>
      <c r="D1032">
        <v>6</v>
      </c>
    </row>
    <row r="1033" spans="1:4" hidden="1">
      <c r="A1033">
        <v>24</v>
      </c>
      <c r="B1033" t="s">
        <v>541</v>
      </c>
      <c r="C1033" t="s">
        <v>530</v>
      </c>
      <c r="D1033">
        <v>6</v>
      </c>
    </row>
    <row r="1034" spans="1:4" hidden="1">
      <c r="A1034">
        <v>24</v>
      </c>
      <c r="B1034" t="s">
        <v>542</v>
      </c>
      <c r="C1034" t="s">
        <v>533</v>
      </c>
      <c r="D1034">
        <v>9</v>
      </c>
    </row>
    <row r="1035" spans="1:4">
      <c r="A1035">
        <v>24</v>
      </c>
      <c r="B1035" t="s">
        <v>542</v>
      </c>
      <c r="C1035" t="s">
        <v>529</v>
      </c>
      <c r="D1035">
        <v>3</v>
      </c>
    </row>
    <row r="1036" spans="1:4" hidden="1">
      <c r="A1036">
        <v>25</v>
      </c>
      <c r="B1036" t="s">
        <v>543</v>
      </c>
      <c r="C1036" t="s">
        <v>533</v>
      </c>
      <c r="D1036">
        <v>26</v>
      </c>
    </row>
    <row r="1037" spans="1:4">
      <c r="A1037">
        <v>25</v>
      </c>
      <c r="B1037" t="s">
        <v>543</v>
      </c>
      <c r="C1037" t="s">
        <v>529</v>
      </c>
      <c r="D1037">
        <v>1</v>
      </c>
    </row>
    <row r="1038" spans="1:4" hidden="1">
      <c r="A1038">
        <v>25</v>
      </c>
      <c r="B1038" t="s">
        <v>539</v>
      </c>
      <c r="C1038" t="s">
        <v>530</v>
      </c>
      <c r="D1038">
        <v>81</v>
      </c>
    </row>
    <row r="1039" spans="1:4" hidden="1">
      <c r="A1039">
        <v>25</v>
      </c>
      <c r="B1039" t="s">
        <v>544</v>
      </c>
      <c r="C1039" t="s">
        <v>533</v>
      </c>
      <c r="D1039">
        <v>39</v>
      </c>
    </row>
    <row r="1040" spans="1:4">
      <c r="A1040">
        <v>25</v>
      </c>
      <c r="B1040" t="s">
        <v>544</v>
      </c>
      <c r="C1040" t="s">
        <v>529</v>
      </c>
      <c r="D1040">
        <v>5</v>
      </c>
    </row>
    <row r="1041" spans="1:4" hidden="1">
      <c r="A1041">
        <v>25</v>
      </c>
      <c r="B1041" t="s">
        <v>540</v>
      </c>
      <c r="C1041" t="s">
        <v>530</v>
      </c>
      <c r="D1041">
        <v>85</v>
      </c>
    </row>
    <row r="1042" spans="1:4" hidden="1">
      <c r="A1042">
        <v>25</v>
      </c>
      <c r="B1042" t="s">
        <v>542</v>
      </c>
      <c r="C1042" t="s">
        <v>530</v>
      </c>
      <c r="D1042">
        <v>56</v>
      </c>
    </row>
    <row r="1043" spans="1:4" hidden="1">
      <c r="A1043">
        <v>26</v>
      </c>
      <c r="B1043" t="s">
        <v>580</v>
      </c>
      <c r="C1043" t="s">
        <v>528</v>
      </c>
      <c r="D1043">
        <v>11</v>
      </c>
    </row>
    <row r="1044" spans="1:4" hidden="1">
      <c r="A1044">
        <v>26</v>
      </c>
      <c r="B1044" t="s">
        <v>543</v>
      </c>
      <c r="C1044" t="s">
        <v>530</v>
      </c>
      <c r="D1044">
        <v>43</v>
      </c>
    </row>
    <row r="1045" spans="1:4" hidden="1">
      <c r="A1045">
        <v>26</v>
      </c>
      <c r="B1045" t="s">
        <v>544</v>
      </c>
      <c r="C1045" t="s">
        <v>530</v>
      </c>
      <c r="D1045">
        <v>161</v>
      </c>
    </row>
    <row r="1046" spans="1:4" hidden="1">
      <c r="A1046">
        <v>27</v>
      </c>
      <c r="B1046" t="s">
        <v>580</v>
      </c>
      <c r="C1046" t="s">
        <v>533</v>
      </c>
      <c r="D1046">
        <v>51</v>
      </c>
    </row>
    <row r="1047" spans="1:4">
      <c r="A1047">
        <v>27</v>
      </c>
      <c r="B1047" t="s">
        <v>580</v>
      </c>
      <c r="C1047" t="s">
        <v>529</v>
      </c>
      <c r="D1047">
        <v>9</v>
      </c>
    </row>
    <row r="1048" spans="1:4" hidden="1">
      <c r="A1048">
        <v>27</v>
      </c>
      <c r="B1048" t="s">
        <v>544</v>
      </c>
      <c r="C1048" t="s">
        <v>581</v>
      </c>
      <c r="D1048">
        <v>1</v>
      </c>
    </row>
    <row r="1049" spans="1:4" hidden="1">
      <c r="A1049">
        <v>27</v>
      </c>
      <c r="B1049" t="s">
        <v>541</v>
      </c>
      <c r="C1049" t="s">
        <v>532</v>
      </c>
      <c r="D1049">
        <v>12</v>
      </c>
    </row>
    <row r="1050" spans="1:4" hidden="1">
      <c r="A1050">
        <v>28</v>
      </c>
      <c r="B1050" t="s">
        <v>580</v>
      </c>
      <c r="C1050" t="s">
        <v>530</v>
      </c>
      <c r="D1050">
        <v>181</v>
      </c>
    </row>
    <row r="1051" spans="1:4" hidden="1">
      <c r="A1051">
        <v>28</v>
      </c>
      <c r="B1051" t="s">
        <v>539</v>
      </c>
      <c r="C1051" t="s">
        <v>532</v>
      </c>
      <c r="D1051">
        <v>154</v>
      </c>
    </row>
    <row r="1052" spans="1:4" hidden="1">
      <c r="A1052">
        <v>28</v>
      </c>
      <c r="B1052" t="s">
        <v>540</v>
      </c>
      <c r="C1052" t="s">
        <v>532</v>
      </c>
      <c r="D1052">
        <v>112</v>
      </c>
    </row>
    <row r="1053" spans="1:4" hidden="1">
      <c r="A1053">
        <v>28</v>
      </c>
      <c r="B1053" t="s">
        <v>542</v>
      </c>
      <c r="C1053" t="s">
        <v>532</v>
      </c>
      <c r="D1053">
        <v>110</v>
      </c>
    </row>
    <row r="1054" spans="1:4" hidden="1">
      <c r="A1054">
        <v>29</v>
      </c>
      <c r="B1054" t="s">
        <v>543</v>
      </c>
      <c r="C1054" t="s">
        <v>532</v>
      </c>
      <c r="D1054">
        <v>72</v>
      </c>
    </row>
    <row r="1055" spans="1:4" hidden="1">
      <c r="A1055">
        <v>29</v>
      </c>
      <c r="B1055" t="s">
        <v>544</v>
      </c>
      <c r="C1055" t="s">
        <v>532</v>
      </c>
      <c r="D1055">
        <v>292</v>
      </c>
    </row>
    <row r="1056" spans="1:4" hidden="1">
      <c r="A1056">
        <v>31</v>
      </c>
      <c r="B1056" t="s">
        <v>580</v>
      </c>
      <c r="C1056" t="s">
        <v>532</v>
      </c>
      <c r="D1056">
        <v>145</v>
      </c>
    </row>
    <row r="1057" spans="1:4" hidden="1">
      <c r="A1057">
        <v>31</v>
      </c>
      <c r="B1057" t="s">
        <v>539</v>
      </c>
      <c r="C1057" t="s">
        <v>528</v>
      </c>
      <c r="D1057">
        <v>5</v>
      </c>
    </row>
    <row r="1058" spans="1:4" hidden="1">
      <c r="A1058">
        <v>31</v>
      </c>
      <c r="B1058" t="s">
        <v>540</v>
      </c>
      <c r="C1058" t="s">
        <v>528</v>
      </c>
      <c r="D1058">
        <v>2</v>
      </c>
    </row>
    <row r="1059" spans="1:4" hidden="1">
      <c r="A1059">
        <v>31</v>
      </c>
      <c r="B1059" t="s">
        <v>541</v>
      </c>
      <c r="C1059" t="s">
        <v>533</v>
      </c>
      <c r="D1059">
        <v>1</v>
      </c>
    </row>
    <row r="1060" spans="1:4" hidden="1">
      <c r="A1060">
        <v>31</v>
      </c>
      <c r="B1060" t="s">
        <v>542</v>
      </c>
      <c r="C1060" t="s">
        <v>528</v>
      </c>
      <c r="D1060">
        <v>1</v>
      </c>
    </row>
    <row r="1061" spans="1:4" hidden="1">
      <c r="A1061">
        <v>32</v>
      </c>
      <c r="B1061" t="s">
        <v>543</v>
      </c>
      <c r="C1061" t="s">
        <v>528</v>
      </c>
      <c r="D1061">
        <v>1</v>
      </c>
    </row>
    <row r="1062" spans="1:4" hidden="1">
      <c r="A1062">
        <v>32</v>
      </c>
      <c r="B1062" t="s">
        <v>539</v>
      </c>
      <c r="C1062" t="s">
        <v>533</v>
      </c>
      <c r="D1062">
        <v>9</v>
      </c>
    </row>
    <row r="1063" spans="1:4" hidden="1">
      <c r="A1063">
        <v>32</v>
      </c>
      <c r="B1063" t="s">
        <v>544</v>
      </c>
      <c r="C1063" t="s">
        <v>528</v>
      </c>
      <c r="D1063">
        <v>6</v>
      </c>
    </row>
    <row r="1064" spans="1:4" hidden="1">
      <c r="A1064">
        <v>32</v>
      </c>
      <c r="B1064" t="s">
        <v>540</v>
      </c>
      <c r="C1064" t="s">
        <v>533</v>
      </c>
      <c r="D1064">
        <v>4</v>
      </c>
    </row>
    <row r="1065" spans="1:4">
      <c r="A1065">
        <v>32</v>
      </c>
      <c r="B1065" t="s">
        <v>540</v>
      </c>
      <c r="C1065" t="s">
        <v>529</v>
      </c>
      <c r="D1065">
        <v>2</v>
      </c>
    </row>
    <row r="1066" spans="1:4" hidden="1">
      <c r="A1066">
        <v>32</v>
      </c>
      <c r="B1066" t="s">
        <v>541</v>
      </c>
      <c r="C1066" t="s">
        <v>530</v>
      </c>
      <c r="D1066">
        <v>1</v>
      </c>
    </row>
    <row r="1067" spans="1:4" hidden="1">
      <c r="A1067">
        <v>32</v>
      </c>
      <c r="B1067" t="s">
        <v>542</v>
      </c>
      <c r="C1067" t="s">
        <v>533</v>
      </c>
      <c r="D1067">
        <v>12</v>
      </c>
    </row>
    <row r="1068" spans="1:4">
      <c r="A1068">
        <v>32</v>
      </c>
      <c r="B1068" t="s">
        <v>542</v>
      </c>
      <c r="C1068" t="s">
        <v>529</v>
      </c>
      <c r="D1068">
        <v>2</v>
      </c>
    </row>
    <row r="1069" spans="1:4" hidden="1">
      <c r="A1069">
        <v>33</v>
      </c>
      <c r="B1069" t="s">
        <v>543</v>
      </c>
      <c r="C1069" t="s">
        <v>533</v>
      </c>
      <c r="D1069">
        <v>3</v>
      </c>
    </row>
    <row r="1070" spans="1:4">
      <c r="A1070">
        <v>33</v>
      </c>
      <c r="B1070" t="s">
        <v>543</v>
      </c>
      <c r="C1070" t="s">
        <v>529</v>
      </c>
      <c r="D1070">
        <v>1</v>
      </c>
    </row>
    <row r="1071" spans="1:4" hidden="1">
      <c r="A1071">
        <v>33</v>
      </c>
      <c r="B1071" t="s">
        <v>539</v>
      </c>
      <c r="C1071" t="s">
        <v>530</v>
      </c>
      <c r="D1071">
        <v>27</v>
      </c>
    </row>
    <row r="1072" spans="1:4" hidden="1">
      <c r="A1072">
        <v>33</v>
      </c>
      <c r="B1072" t="s">
        <v>544</v>
      </c>
      <c r="C1072" t="s">
        <v>533</v>
      </c>
      <c r="D1072">
        <v>11</v>
      </c>
    </row>
    <row r="1073" spans="1:4">
      <c r="A1073">
        <v>33</v>
      </c>
      <c r="B1073" t="s">
        <v>544</v>
      </c>
      <c r="C1073" t="s">
        <v>529</v>
      </c>
      <c r="D1073">
        <v>3</v>
      </c>
    </row>
    <row r="1074" spans="1:4" hidden="1">
      <c r="A1074">
        <v>33</v>
      </c>
      <c r="B1074" t="s">
        <v>540</v>
      </c>
      <c r="C1074" t="s">
        <v>530</v>
      </c>
      <c r="D1074">
        <v>28</v>
      </c>
    </row>
    <row r="1075" spans="1:4" hidden="1">
      <c r="A1075">
        <v>33</v>
      </c>
      <c r="B1075" t="s">
        <v>542</v>
      </c>
      <c r="C1075" t="s">
        <v>530</v>
      </c>
      <c r="D1075">
        <v>21</v>
      </c>
    </row>
    <row r="1076" spans="1:4" hidden="1">
      <c r="A1076">
        <v>34</v>
      </c>
      <c r="B1076" t="s">
        <v>580</v>
      </c>
      <c r="C1076" t="s">
        <v>528</v>
      </c>
      <c r="D1076">
        <v>7</v>
      </c>
    </row>
    <row r="1077" spans="1:4" hidden="1">
      <c r="A1077">
        <v>34</v>
      </c>
      <c r="B1077" t="s">
        <v>543</v>
      </c>
      <c r="C1077" t="s">
        <v>530</v>
      </c>
      <c r="D1077">
        <v>17</v>
      </c>
    </row>
    <row r="1078" spans="1:4" hidden="1">
      <c r="A1078">
        <v>34</v>
      </c>
      <c r="B1078" t="s">
        <v>544</v>
      </c>
      <c r="C1078" t="s">
        <v>530</v>
      </c>
      <c r="D1078">
        <v>59</v>
      </c>
    </row>
    <row r="1079" spans="1:4" hidden="1">
      <c r="A1079">
        <v>35</v>
      </c>
      <c r="B1079" t="s">
        <v>580</v>
      </c>
      <c r="C1079" t="s">
        <v>533</v>
      </c>
      <c r="D1079">
        <v>19</v>
      </c>
    </row>
    <row r="1080" spans="1:4">
      <c r="A1080">
        <v>35</v>
      </c>
      <c r="B1080" t="s">
        <v>580</v>
      </c>
      <c r="C1080" t="s">
        <v>529</v>
      </c>
      <c r="D1080">
        <v>3</v>
      </c>
    </row>
    <row r="1081" spans="1:4" hidden="1">
      <c r="A1081">
        <v>35</v>
      </c>
      <c r="B1081" t="s">
        <v>541</v>
      </c>
      <c r="C1081" t="s">
        <v>532</v>
      </c>
      <c r="D1081">
        <v>3</v>
      </c>
    </row>
    <row r="1082" spans="1:4" hidden="1">
      <c r="A1082">
        <v>36</v>
      </c>
      <c r="B1082" t="s">
        <v>580</v>
      </c>
      <c r="C1082" t="s">
        <v>530</v>
      </c>
      <c r="D1082">
        <v>63</v>
      </c>
    </row>
    <row r="1083" spans="1:4" hidden="1">
      <c r="A1083">
        <v>36</v>
      </c>
      <c r="B1083" t="s">
        <v>539</v>
      </c>
      <c r="C1083" t="s">
        <v>532</v>
      </c>
      <c r="D1083">
        <v>27</v>
      </c>
    </row>
    <row r="1084" spans="1:4" hidden="1">
      <c r="A1084">
        <v>36</v>
      </c>
      <c r="B1084" t="s">
        <v>540</v>
      </c>
      <c r="C1084" t="s">
        <v>532</v>
      </c>
      <c r="D1084">
        <v>23</v>
      </c>
    </row>
    <row r="1085" spans="1:4" hidden="1">
      <c r="A1085">
        <v>36</v>
      </c>
      <c r="B1085" t="s">
        <v>542</v>
      </c>
      <c r="C1085" t="s">
        <v>532</v>
      </c>
      <c r="D1085">
        <v>31</v>
      </c>
    </row>
    <row r="1086" spans="1:4" hidden="1">
      <c r="A1086">
        <v>37</v>
      </c>
      <c r="B1086" t="s">
        <v>580</v>
      </c>
      <c r="C1086" t="s">
        <v>581</v>
      </c>
      <c r="D1086">
        <v>1</v>
      </c>
    </row>
    <row r="1087" spans="1:4" hidden="1">
      <c r="A1087">
        <v>37</v>
      </c>
      <c r="B1087" t="s">
        <v>543</v>
      </c>
      <c r="C1087" t="s">
        <v>532</v>
      </c>
      <c r="D1087">
        <v>12</v>
      </c>
    </row>
    <row r="1088" spans="1:4" hidden="1">
      <c r="A1088">
        <v>37</v>
      </c>
      <c r="B1088" t="s">
        <v>544</v>
      </c>
      <c r="C1088" t="s">
        <v>532</v>
      </c>
      <c r="D1088">
        <v>61</v>
      </c>
    </row>
    <row r="1089" spans="1:4" hidden="1">
      <c r="A1089">
        <v>39</v>
      </c>
      <c r="B1089" t="s">
        <v>580</v>
      </c>
      <c r="C1089" t="s">
        <v>532</v>
      </c>
      <c r="D1089">
        <v>67</v>
      </c>
    </row>
    <row r="1090" spans="1:4" hidden="1">
      <c r="A1090">
        <v>39</v>
      </c>
      <c r="B1090" t="s">
        <v>539</v>
      </c>
      <c r="C1090" t="s">
        <v>528</v>
      </c>
      <c r="D1090">
        <v>1</v>
      </c>
    </row>
    <row r="1091" spans="1:4" hidden="1">
      <c r="A1091">
        <v>39</v>
      </c>
      <c r="B1091" t="s">
        <v>540</v>
      </c>
      <c r="C1091" t="s">
        <v>528</v>
      </c>
      <c r="D1091">
        <v>1</v>
      </c>
    </row>
    <row r="1092" spans="1:4" hidden="1">
      <c r="A1092">
        <v>39</v>
      </c>
      <c r="B1092" t="s">
        <v>541</v>
      </c>
      <c r="C1092" t="s">
        <v>533</v>
      </c>
      <c r="D1092">
        <v>2</v>
      </c>
    </row>
    <row r="1093" spans="1:4" hidden="1">
      <c r="A1093">
        <v>39</v>
      </c>
      <c r="B1093" t="s">
        <v>542</v>
      </c>
      <c r="C1093" t="s">
        <v>528</v>
      </c>
      <c r="D1093">
        <v>4</v>
      </c>
    </row>
    <row r="1094" spans="1:4" hidden="1">
      <c r="A1094">
        <v>40</v>
      </c>
      <c r="B1094" t="s">
        <v>539</v>
      </c>
      <c r="C1094" t="s">
        <v>533</v>
      </c>
      <c r="D1094">
        <v>4</v>
      </c>
    </row>
    <row r="1095" spans="1:4" hidden="1">
      <c r="A1095">
        <v>40</v>
      </c>
      <c r="B1095" t="s">
        <v>544</v>
      </c>
      <c r="C1095" t="s">
        <v>528</v>
      </c>
      <c r="D1095">
        <v>1</v>
      </c>
    </row>
    <row r="1096" spans="1:4" hidden="1">
      <c r="A1096">
        <v>40</v>
      </c>
      <c r="B1096" t="s">
        <v>540</v>
      </c>
      <c r="C1096" t="s">
        <v>533</v>
      </c>
      <c r="D1096">
        <v>5</v>
      </c>
    </row>
    <row r="1097" spans="1:4" hidden="1">
      <c r="A1097">
        <v>40</v>
      </c>
      <c r="B1097" t="s">
        <v>541</v>
      </c>
      <c r="C1097" t="s">
        <v>530</v>
      </c>
      <c r="D1097">
        <v>1</v>
      </c>
    </row>
    <row r="1098" spans="1:4" hidden="1">
      <c r="A1098">
        <v>40</v>
      </c>
      <c r="B1098" t="s">
        <v>542</v>
      </c>
      <c r="C1098" t="s">
        <v>533</v>
      </c>
      <c r="D1098">
        <v>3</v>
      </c>
    </row>
    <row r="1099" spans="1:4" hidden="1">
      <c r="A1099">
        <v>41</v>
      </c>
      <c r="B1099" t="s">
        <v>543</v>
      </c>
      <c r="C1099" t="s">
        <v>533</v>
      </c>
      <c r="D1099">
        <v>2</v>
      </c>
    </row>
    <row r="1100" spans="1:4" hidden="1">
      <c r="A1100">
        <v>41</v>
      </c>
      <c r="B1100" t="s">
        <v>539</v>
      </c>
      <c r="C1100" t="s">
        <v>530</v>
      </c>
      <c r="D1100">
        <v>17</v>
      </c>
    </row>
    <row r="1101" spans="1:4" hidden="1">
      <c r="A1101">
        <v>41</v>
      </c>
      <c r="B1101" t="s">
        <v>544</v>
      </c>
      <c r="C1101" t="s">
        <v>533</v>
      </c>
      <c r="D1101">
        <v>10</v>
      </c>
    </row>
    <row r="1102" spans="1:4">
      <c r="A1102">
        <v>41</v>
      </c>
      <c r="B1102" t="s">
        <v>544</v>
      </c>
      <c r="C1102" t="s">
        <v>529</v>
      </c>
      <c r="D1102">
        <v>2</v>
      </c>
    </row>
    <row r="1103" spans="1:4" hidden="1">
      <c r="A1103">
        <v>41</v>
      </c>
      <c r="B1103" t="s">
        <v>540</v>
      </c>
      <c r="C1103" t="s">
        <v>530</v>
      </c>
      <c r="D1103">
        <v>14</v>
      </c>
    </row>
    <row r="1104" spans="1:4" hidden="1">
      <c r="A1104">
        <v>41</v>
      </c>
      <c r="B1104" t="s">
        <v>542</v>
      </c>
      <c r="C1104" t="s">
        <v>530</v>
      </c>
      <c r="D1104">
        <v>2</v>
      </c>
    </row>
    <row r="1105" spans="1:4" hidden="1">
      <c r="A1105">
        <v>42</v>
      </c>
      <c r="B1105" t="s">
        <v>580</v>
      </c>
      <c r="C1105" t="s">
        <v>528</v>
      </c>
      <c r="D1105">
        <v>2</v>
      </c>
    </row>
    <row r="1106" spans="1:4" hidden="1">
      <c r="A1106">
        <v>42</v>
      </c>
      <c r="B1106" t="s">
        <v>543</v>
      </c>
      <c r="C1106" t="s">
        <v>530</v>
      </c>
      <c r="D1106">
        <v>7</v>
      </c>
    </row>
    <row r="1107" spans="1:4" hidden="1">
      <c r="A1107">
        <v>42</v>
      </c>
      <c r="B1107" t="s">
        <v>544</v>
      </c>
      <c r="C1107" t="s">
        <v>530</v>
      </c>
      <c r="D1107">
        <v>19</v>
      </c>
    </row>
    <row r="1108" spans="1:4" hidden="1">
      <c r="A1108">
        <v>43</v>
      </c>
      <c r="B1108" t="s">
        <v>580</v>
      </c>
      <c r="C1108" t="s">
        <v>533</v>
      </c>
      <c r="D1108">
        <v>1</v>
      </c>
    </row>
    <row r="1109" spans="1:4" hidden="1">
      <c r="A1109">
        <v>43</v>
      </c>
      <c r="B1109" t="s">
        <v>541</v>
      </c>
      <c r="C1109" t="s">
        <v>532</v>
      </c>
      <c r="D1109">
        <v>1</v>
      </c>
    </row>
    <row r="1110" spans="1:4" hidden="1">
      <c r="A1110">
        <v>44</v>
      </c>
      <c r="B1110" t="s">
        <v>580</v>
      </c>
      <c r="C1110" t="s">
        <v>530</v>
      </c>
      <c r="D1110">
        <v>4</v>
      </c>
    </row>
    <row r="1111" spans="1:4" hidden="1">
      <c r="A1111">
        <v>44</v>
      </c>
      <c r="B1111" t="s">
        <v>539</v>
      </c>
      <c r="C1111" t="s">
        <v>532</v>
      </c>
      <c r="D1111">
        <v>4</v>
      </c>
    </row>
    <row r="1112" spans="1:4" hidden="1">
      <c r="A1112">
        <v>44</v>
      </c>
      <c r="B1112" t="s">
        <v>540</v>
      </c>
      <c r="C1112" t="s">
        <v>532</v>
      </c>
      <c r="D1112">
        <v>1</v>
      </c>
    </row>
    <row r="1113" spans="1:4" hidden="1">
      <c r="A1113">
        <v>45</v>
      </c>
      <c r="B1113" t="s">
        <v>544</v>
      </c>
      <c r="C1113" t="s">
        <v>532</v>
      </c>
      <c r="D1113">
        <v>5</v>
      </c>
    </row>
    <row r="1114" spans="1:4" hidden="1">
      <c r="A1114">
        <v>47</v>
      </c>
      <c r="B1114" t="s">
        <v>580</v>
      </c>
      <c r="C1114" t="s">
        <v>532</v>
      </c>
      <c r="D1114">
        <v>2</v>
      </c>
    </row>
    <row r="1115" spans="1:4" hidden="1">
      <c r="A1115">
        <v>49</v>
      </c>
      <c r="B1115" t="s">
        <v>539</v>
      </c>
      <c r="C1115" t="s">
        <v>530</v>
      </c>
      <c r="D1115">
        <v>1</v>
      </c>
    </row>
    <row r="1116" spans="1:4" hidden="1">
      <c r="A1116">
        <v>51</v>
      </c>
      <c r="B1116" t="s">
        <v>541</v>
      </c>
      <c r="C1116" t="s">
        <v>532</v>
      </c>
      <c r="D1116">
        <v>1</v>
      </c>
    </row>
    <row r="1117" spans="1:4" hidden="1">
      <c r="A1117">
        <v>52</v>
      </c>
      <c r="B1117" t="s">
        <v>580</v>
      </c>
      <c r="C1117" t="s">
        <v>530</v>
      </c>
      <c r="D1117">
        <v>1</v>
      </c>
    </row>
    <row r="1118" spans="1:4" hidden="1">
      <c r="A1118">
        <v>52</v>
      </c>
      <c r="B1118" t="s">
        <v>539</v>
      </c>
      <c r="C1118" t="s">
        <v>532</v>
      </c>
      <c r="D1118">
        <v>1</v>
      </c>
    </row>
    <row r="1119" spans="1:4" hidden="1">
      <c r="A1119">
        <v>52</v>
      </c>
      <c r="B1119" t="s">
        <v>542</v>
      </c>
      <c r="C1119" t="s">
        <v>532</v>
      </c>
      <c r="D1119">
        <v>2</v>
      </c>
    </row>
    <row r="1120" spans="1:4" hidden="1">
      <c r="A1120">
        <v>53</v>
      </c>
      <c r="B1120" t="s">
        <v>544</v>
      </c>
      <c r="C1120" t="s">
        <v>532</v>
      </c>
      <c r="D1120">
        <v>1</v>
      </c>
    </row>
    <row r="1121" spans="1:4" hidden="1">
      <c r="A1121">
        <v>55</v>
      </c>
      <c r="B1121" t="s">
        <v>580</v>
      </c>
      <c r="C1121" t="s">
        <v>532</v>
      </c>
      <c r="D1121">
        <v>1</v>
      </c>
    </row>
    <row r="1122" spans="1:4" hidden="1">
      <c r="A1122">
        <v>60</v>
      </c>
      <c r="B1122" t="s">
        <v>580</v>
      </c>
      <c r="C1122" t="s">
        <v>530</v>
      </c>
      <c r="D1122">
        <v>1</v>
      </c>
    </row>
    <row r="1123" spans="1:4" hidden="1">
      <c r="A1123">
        <v>60</v>
      </c>
      <c r="B1123" t="s">
        <v>540</v>
      </c>
      <c r="C1123" t="s">
        <v>532</v>
      </c>
      <c r="D1123">
        <v>1</v>
      </c>
    </row>
    <row r="1124" spans="1:4" hidden="1">
      <c r="A1124">
        <v>75</v>
      </c>
      <c r="B1124" t="s">
        <v>580</v>
      </c>
      <c r="C1124" t="s">
        <v>533</v>
      </c>
      <c r="D1124">
        <v>1</v>
      </c>
    </row>
    <row r="1125" spans="1:4" hidden="1">
      <c r="A1125">
        <v>0</v>
      </c>
      <c r="B1125" t="s">
        <v>580</v>
      </c>
      <c r="C1125" t="s">
        <v>532</v>
      </c>
      <c r="D1125">
        <v>11890</v>
      </c>
    </row>
    <row r="1126" spans="1:4" hidden="1">
      <c r="A1126">
        <v>0</v>
      </c>
      <c r="B1126" t="s">
        <v>539</v>
      </c>
      <c r="C1126" t="s">
        <v>528</v>
      </c>
      <c r="D1126">
        <v>541</v>
      </c>
    </row>
    <row r="1127" spans="1:4" hidden="1">
      <c r="A1127">
        <v>0</v>
      </c>
      <c r="B1127" t="s">
        <v>540</v>
      </c>
      <c r="C1127" t="s">
        <v>528</v>
      </c>
      <c r="D1127">
        <v>378</v>
      </c>
    </row>
    <row r="1128" spans="1:4" hidden="1">
      <c r="A1128">
        <v>0</v>
      </c>
      <c r="B1128" t="s">
        <v>541</v>
      </c>
      <c r="C1128" t="s">
        <v>533</v>
      </c>
      <c r="D1128">
        <v>63</v>
      </c>
    </row>
    <row r="1129" spans="1:4">
      <c r="A1129">
        <v>0</v>
      </c>
      <c r="B1129" t="s">
        <v>541</v>
      </c>
      <c r="C1129" t="s">
        <v>529</v>
      </c>
      <c r="D1129">
        <v>11</v>
      </c>
    </row>
    <row r="1130" spans="1:4" hidden="1">
      <c r="A1130">
        <v>0</v>
      </c>
      <c r="B1130" t="s">
        <v>542</v>
      </c>
      <c r="C1130" t="s">
        <v>528</v>
      </c>
      <c r="D1130">
        <v>559</v>
      </c>
    </row>
    <row r="1131" spans="1:4" hidden="1">
      <c r="A1131">
        <v>1</v>
      </c>
      <c r="B1131" t="s">
        <v>543</v>
      </c>
      <c r="C1131" t="s">
        <v>528</v>
      </c>
      <c r="D1131">
        <v>41</v>
      </c>
    </row>
    <row r="1132" spans="1:4" hidden="1">
      <c r="A1132">
        <v>1</v>
      </c>
      <c r="B1132" t="s">
        <v>539</v>
      </c>
      <c r="C1132" t="s">
        <v>533</v>
      </c>
      <c r="D1132">
        <v>447</v>
      </c>
    </row>
    <row r="1133" spans="1:4">
      <c r="A1133">
        <v>1</v>
      </c>
      <c r="B1133" t="s">
        <v>539</v>
      </c>
      <c r="C1133" t="s">
        <v>529</v>
      </c>
      <c r="D1133">
        <v>45</v>
      </c>
    </row>
    <row r="1134" spans="1:4" hidden="1">
      <c r="A1134">
        <v>1</v>
      </c>
      <c r="B1134" t="s">
        <v>544</v>
      </c>
      <c r="C1134" t="s">
        <v>528</v>
      </c>
      <c r="D1134">
        <v>229</v>
      </c>
    </row>
    <row r="1135" spans="1:4" hidden="1">
      <c r="A1135">
        <v>1</v>
      </c>
      <c r="B1135" t="s">
        <v>540</v>
      </c>
      <c r="C1135" t="s">
        <v>533</v>
      </c>
      <c r="D1135">
        <v>384</v>
      </c>
    </row>
    <row r="1136" spans="1:4">
      <c r="A1136">
        <v>1</v>
      </c>
      <c r="B1136" t="s">
        <v>540</v>
      </c>
      <c r="C1136" t="s">
        <v>529</v>
      </c>
      <c r="D1136">
        <v>59</v>
      </c>
    </row>
    <row r="1137" spans="1:4" hidden="1">
      <c r="A1137">
        <v>1</v>
      </c>
      <c r="B1137" t="s">
        <v>541</v>
      </c>
      <c r="C1137" t="s">
        <v>530</v>
      </c>
      <c r="D1137">
        <v>50</v>
      </c>
    </row>
    <row r="1138" spans="1:4" hidden="1">
      <c r="A1138">
        <v>1</v>
      </c>
      <c r="B1138" t="s">
        <v>542</v>
      </c>
      <c r="C1138" t="s">
        <v>533</v>
      </c>
      <c r="D1138">
        <v>364</v>
      </c>
    </row>
    <row r="1139" spans="1:4">
      <c r="A1139">
        <v>1</v>
      </c>
      <c r="B1139" t="s">
        <v>542</v>
      </c>
      <c r="C1139" t="s">
        <v>529</v>
      </c>
      <c r="D1139">
        <v>43</v>
      </c>
    </row>
    <row r="1140" spans="1:4" hidden="1">
      <c r="A1140">
        <v>2</v>
      </c>
      <c r="B1140" t="s">
        <v>543</v>
      </c>
      <c r="C1140" t="s">
        <v>533</v>
      </c>
      <c r="D1140">
        <v>64</v>
      </c>
    </row>
    <row r="1141" spans="1:4">
      <c r="A1141">
        <v>2</v>
      </c>
      <c r="B1141" t="s">
        <v>543</v>
      </c>
      <c r="C1141" t="s">
        <v>529</v>
      </c>
      <c r="D1141">
        <v>6</v>
      </c>
    </row>
    <row r="1142" spans="1:4" hidden="1">
      <c r="A1142">
        <v>2</v>
      </c>
      <c r="B1142" t="s">
        <v>539</v>
      </c>
      <c r="C1142" t="s">
        <v>530</v>
      </c>
      <c r="D1142">
        <v>462</v>
      </c>
    </row>
    <row r="1143" spans="1:4" hidden="1">
      <c r="A1143">
        <v>2</v>
      </c>
      <c r="B1143" t="s">
        <v>544</v>
      </c>
      <c r="C1143" t="s">
        <v>533</v>
      </c>
      <c r="D1143">
        <v>308</v>
      </c>
    </row>
    <row r="1144" spans="1:4">
      <c r="A1144">
        <v>2</v>
      </c>
      <c r="B1144" t="s">
        <v>544</v>
      </c>
      <c r="C1144" t="s">
        <v>529</v>
      </c>
      <c r="D1144">
        <v>46</v>
      </c>
    </row>
    <row r="1145" spans="1:4" hidden="1">
      <c r="A1145">
        <v>2</v>
      </c>
      <c r="B1145" t="s">
        <v>540</v>
      </c>
      <c r="C1145" t="s">
        <v>530</v>
      </c>
      <c r="D1145">
        <v>489</v>
      </c>
    </row>
    <row r="1146" spans="1:4" hidden="1">
      <c r="A1146">
        <v>2</v>
      </c>
      <c r="B1146" t="s">
        <v>542</v>
      </c>
      <c r="C1146" t="s">
        <v>530</v>
      </c>
      <c r="D1146">
        <v>343</v>
      </c>
    </row>
    <row r="1147" spans="1:4" hidden="1">
      <c r="A1147">
        <v>3</v>
      </c>
      <c r="B1147" t="s">
        <v>580</v>
      </c>
      <c r="C1147" t="s">
        <v>528</v>
      </c>
      <c r="D1147">
        <v>104</v>
      </c>
    </row>
    <row r="1148" spans="1:4" hidden="1">
      <c r="A1148">
        <v>3</v>
      </c>
      <c r="B1148" t="s">
        <v>543</v>
      </c>
      <c r="C1148" t="s">
        <v>530</v>
      </c>
      <c r="D1148">
        <v>169</v>
      </c>
    </row>
    <row r="1149" spans="1:4" hidden="1">
      <c r="A1149">
        <v>3</v>
      </c>
      <c r="B1149" t="s">
        <v>544</v>
      </c>
      <c r="C1149" t="s">
        <v>530</v>
      </c>
      <c r="D1149">
        <v>623</v>
      </c>
    </row>
    <row r="1150" spans="1:4" hidden="1">
      <c r="A1150">
        <v>4</v>
      </c>
      <c r="B1150" t="s">
        <v>580</v>
      </c>
      <c r="C1150" t="s">
        <v>533</v>
      </c>
      <c r="D1150">
        <v>243</v>
      </c>
    </row>
    <row r="1151" spans="1:4">
      <c r="A1151">
        <v>4</v>
      </c>
      <c r="B1151" t="s">
        <v>580</v>
      </c>
      <c r="C1151" t="s">
        <v>529</v>
      </c>
      <c r="D1151">
        <v>44</v>
      </c>
    </row>
    <row r="1152" spans="1:4" hidden="1">
      <c r="A1152">
        <v>4</v>
      </c>
      <c r="B1152" t="s">
        <v>541</v>
      </c>
      <c r="C1152" t="s">
        <v>532</v>
      </c>
      <c r="D1152">
        <v>15</v>
      </c>
    </row>
    <row r="1153" spans="1:4" hidden="1">
      <c r="A1153">
        <v>5</v>
      </c>
      <c r="B1153" t="s">
        <v>580</v>
      </c>
      <c r="C1153" t="s">
        <v>530</v>
      </c>
      <c r="D1153">
        <v>674</v>
      </c>
    </row>
    <row r="1154" spans="1:4" hidden="1">
      <c r="A1154">
        <v>5</v>
      </c>
      <c r="B1154" t="s">
        <v>539</v>
      </c>
      <c r="C1154" t="s">
        <v>532</v>
      </c>
      <c r="D1154">
        <v>325</v>
      </c>
    </row>
    <row r="1155" spans="1:4" hidden="1">
      <c r="A1155">
        <v>5</v>
      </c>
      <c r="B1155" t="s">
        <v>540</v>
      </c>
      <c r="C1155" t="s">
        <v>532</v>
      </c>
      <c r="D1155">
        <v>302</v>
      </c>
    </row>
    <row r="1156" spans="1:4" hidden="1">
      <c r="A1156">
        <v>5</v>
      </c>
      <c r="B1156" t="s">
        <v>542</v>
      </c>
      <c r="C1156" t="s">
        <v>532</v>
      </c>
      <c r="D1156">
        <v>226</v>
      </c>
    </row>
    <row r="1157" spans="1:4" hidden="1">
      <c r="A1157">
        <v>6</v>
      </c>
      <c r="B1157" t="s">
        <v>543</v>
      </c>
      <c r="C1157" t="s">
        <v>532</v>
      </c>
      <c r="D1157">
        <v>131</v>
      </c>
    </row>
    <row r="1158" spans="1:4" hidden="1">
      <c r="A1158">
        <v>6</v>
      </c>
      <c r="B1158" t="s">
        <v>544</v>
      </c>
      <c r="C1158" t="s">
        <v>532</v>
      </c>
      <c r="D1158">
        <v>541</v>
      </c>
    </row>
    <row r="1159" spans="1:4" hidden="1">
      <c r="A1159">
        <v>8</v>
      </c>
      <c r="B1159" t="s">
        <v>580</v>
      </c>
      <c r="C1159" t="s">
        <v>532</v>
      </c>
      <c r="D1159">
        <v>428</v>
      </c>
    </row>
    <row r="1160" spans="1:4" hidden="1">
      <c r="A1160">
        <v>8</v>
      </c>
      <c r="B1160" t="s">
        <v>539</v>
      </c>
      <c r="C1160" t="s">
        <v>528</v>
      </c>
      <c r="D1160">
        <v>20</v>
      </c>
    </row>
    <row r="1161" spans="1:4" hidden="1">
      <c r="A1161">
        <v>8</v>
      </c>
      <c r="B1161" t="s">
        <v>540</v>
      </c>
      <c r="C1161" t="s">
        <v>528</v>
      </c>
      <c r="D1161">
        <v>18</v>
      </c>
    </row>
    <row r="1162" spans="1:4" hidden="1">
      <c r="A1162">
        <v>8</v>
      </c>
      <c r="B1162" t="s">
        <v>541</v>
      </c>
      <c r="C1162" t="s">
        <v>533</v>
      </c>
      <c r="D1162">
        <v>2</v>
      </c>
    </row>
    <row r="1163" spans="1:4" hidden="1">
      <c r="A1163">
        <v>8</v>
      </c>
      <c r="B1163" t="s">
        <v>542</v>
      </c>
      <c r="C1163" t="s">
        <v>528</v>
      </c>
      <c r="D1163">
        <v>8</v>
      </c>
    </row>
    <row r="1164" spans="1:4" hidden="1">
      <c r="A1164">
        <v>9</v>
      </c>
      <c r="B1164" t="s">
        <v>543</v>
      </c>
      <c r="C1164" t="s">
        <v>528</v>
      </c>
      <c r="D1164">
        <v>4</v>
      </c>
    </row>
    <row r="1165" spans="1:4" hidden="1">
      <c r="A1165">
        <v>9</v>
      </c>
      <c r="B1165" t="s">
        <v>539</v>
      </c>
      <c r="C1165" t="s">
        <v>533</v>
      </c>
      <c r="D1165">
        <v>35</v>
      </c>
    </row>
    <row r="1166" spans="1:4">
      <c r="A1166">
        <v>9</v>
      </c>
      <c r="B1166" t="s">
        <v>539</v>
      </c>
      <c r="C1166" t="s">
        <v>529</v>
      </c>
      <c r="D1166">
        <v>2</v>
      </c>
    </row>
    <row r="1167" spans="1:4" hidden="1">
      <c r="A1167">
        <v>9</v>
      </c>
      <c r="B1167" t="s">
        <v>544</v>
      </c>
      <c r="C1167" t="s">
        <v>528</v>
      </c>
      <c r="D1167">
        <v>22</v>
      </c>
    </row>
    <row r="1168" spans="1:4" hidden="1">
      <c r="A1168">
        <v>9</v>
      </c>
      <c r="B1168" t="s">
        <v>540</v>
      </c>
      <c r="C1168" t="s">
        <v>533</v>
      </c>
      <c r="D1168">
        <v>24</v>
      </c>
    </row>
    <row r="1169" spans="1:4">
      <c r="A1169">
        <v>9</v>
      </c>
      <c r="B1169" t="s">
        <v>540</v>
      </c>
      <c r="C1169" t="s">
        <v>529</v>
      </c>
      <c r="D1169">
        <v>4</v>
      </c>
    </row>
    <row r="1170" spans="1:4" hidden="1">
      <c r="A1170">
        <v>9</v>
      </c>
      <c r="B1170" t="s">
        <v>541</v>
      </c>
      <c r="C1170" t="s">
        <v>530</v>
      </c>
      <c r="D1170">
        <v>4</v>
      </c>
    </row>
    <row r="1171" spans="1:4" hidden="1">
      <c r="A1171">
        <v>9</v>
      </c>
      <c r="B1171" t="s">
        <v>542</v>
      </c>
      <c r="C1171" t="s">
        <v>533</v>
      </c>
      <c r="D1171">
        <v>34</v>
      </c>
    </row>
    <row r="1172" spans="1:4">
      <c r="A1172">
        <v>9</v>
      </c>
      <c r="B1172" t="s">
        <v>542</v>
      </c>
      <c r="C1172" t="s">
        <v>529</v>
      </c>
      <c r="D1172">
        <v>3</v>
      </c>
    </row>
    <row r="1173" spans="1:4" hidden="1">
      <c r="A1173">
        <v>10</v>
      </c>
      <c r="B1173" t="s">
        <v>543</v>
      </c>
      <c r="C1173" t="s">
        <v>533</v>
      </c>
      <c r="D1173">
        <v>8</v>
      </c>
    </row>
    <row r="1174" spans="1:4">
      <c r="A1174">
        <v>10</v>
      </c>
      <c r="B1174" t="s">
        <v>543</v>
      </c>
      <c r="C1174" t="s">
        <v>529</v>
      </c>
      <c r="D1174">
        <v>1</v>
      </c>
    </row>
    <row r="1175" spans="1:4" hidden="1">
      <c r="A1175">
        <v>10</v>
      </c>
      <c r="B1175" t="s">
        <v>539</v>
      </c>
      <c r="C1175" t="s">
        <v>530</v>
      </c>
      <c r="D1175">
        <v>86</v>
      </c>
    </row>
    <row r="1176" spans="1:4" hidden="1">
      <c r="A1176">
        <v>10</v>
      </c>
      <c r="B1176" t="s">
        <v>544</v>
      </c>
      <c r="C1176" t="s">
        <v>533</v>
      </c>
      <c r="D1176">
        <v>59</v>
      </c>
    </row>
    <row r="1177" spans="1:4">
      <c r="A1177">
        <v>10</v>
      </c>
      <c r="B1177" t="s">
        <v>544</v>
      </c>
      <c r="C1177" t="s">
        <v>529</v>
      </c>
      <c r="D1177">
        <v>2</v>
      </c>
    </row>
    <row r="1178" spans="1:4" hidden="1">
      <c r="A1178">
        <v>10</v>
      </c>
      <c r="B1178" t="s">
        <v>540</v>
      </c>
      <c r="C1178" t="s">
        <v>530</v>
      </c>
      <c r="D1178">
        <v>89</v>
      </c>
    </row>
    <row r="1179" spans="1:4" hidden="1">
      <c r="A1179">
        <v>10</v>
      </c>
      <c r="B1179" t="s">
        <v>542</v>
      </c>
      <c r="C1179" t="s">
        <v>530</v>
      </c>
      <c r="D1179">
        <v>59</v>
      </c>
    </row>
    <row r="1180" spans="1:4" hidden="1">
      <c r="A1180">
        <v>11</v>
      </c>
      <c r="B1180" t="s">
        <v>580</v>
      </c>
      <c r="C1180" t="s">
        <v>528</v>
      </c>
      <c r="D1180">
        <v>20</v>
      </c>
    </row>
    <row r="1181" spans="1:4" hidden="1">
      <c r="A1181">
        <v>11</v>
      </c>
      <c r="B1181" t="s">
        <v>543</v>
      </c>
      <c r="C1181" t="s">
        <v>530</v>
      </c>
      <c r="D1181">
        <v>49</v>
      </c>
    </row>
    <row r="1182" spans="1:4" hidden="1">
      <c r="A1182">
        <v>11</v>
      </c>
      <c r="B1182" t="s">
        <v>544</v>
      </c>
      <c r="C1182" t="s">
        <v>530</v>
      </c>
      <c r="D1182">
        <v>188</v>
      </c>
    </row>
    <row r="1183" spans="1:4" hidden="1">
      <c r="A1183">
        <v>12</v>
      </c>
      <c r="B1183" t="s">
        <v>580</v>
      </c>
      <c r="C1183" t="s">
        <v>533</v>
      </c>
      <c r="D1183">
        <v>54</v>
      </c>
    </row>
    <row r="1184" spans="1:4">
      <c r="A1184">
        <v>12</v>
      </c>
      <c r="B1184" t="s">
        <v>580</v>
      </c>
      <c r="C1184" t="s">
        <v>529</v>
      </c>
      <c r="D1184">
        <v>6</v>
      </c>
    </row>
    <row r="1185" spans="1:4" hidden="1">
      <c r="A1185">
        <v>12</v>
      </c>
      <c r="B1185" t="s">
        <v>541</v>
      </c>
      <c r="C1185" t="s">
        <v>532</v>
      </c>
      <c r="D1185">
        <v>11</v>
      </c>
    </row>
    <row r="1186" spans="1:4" hidden="1">
      <c r="A1186">
        <v>13</v>
      </c>
      <c r="B1186" t="s">
        <v>580</v>
      </c>
      <c r="C1186" t="s">
        <v>530</v>
      </c>
      <c r="D1186">
        <v>170</v>
      </c>
    </row>
    <row r="1187" spans="1:4" hidden="1">
      <c r="A1187">
        <v>13</v>
      </c>
      <c r="B1187" t="s">
        <v>539</v>
      </c>
      <c r="C1187" t="s">
        <v>532</v>
      </c>
      <c r="D1187">
        <v>94</v>
      </c>
    </row>
    <row r="1188" spans="1:4" hidden="1">
      <c r="A1188">
        <v>13</v>
      </c>
      <c r="B1188" t="s">
        <v>540</v>
      </c>
      <c r="C1188" t="s">
        <v>532</v>
      </c>
      <c r="D1188">
        <v>82</v>
      </c>
    </row>
    <row r="1189" spans="1:4" hidden="1">
      <c r="A1189">
        <v>13</v>
      </c>
      <c r="B1189" t="s">
        <v>542</v>
      </c>
      <c r="C1189" t="s">
        <v>532</v>
      </c>
      <c r="D1189">
        <v>74</v>
      </c>
    </row>
    <row r="1190" spans="1:4" hidden="1">
      <c r="A1190">
        <v>14</v>
      </c>
      <c r="B1190" t="s">
        <v>543</v>
      </c>
      <c r="C1190" t="s">
        <v>532</v>
      </c>
      <c r="D1190">
        <v>89</v>
      </c>
    </row>
    <row r="1191" spans="1:4" hidden="1">
      <c r="A1191">
        <v>14</v>
      </c>
      <c r="B1191" t="s">
        <v>544</v>
      </c>
      <c r="C1191" t="s">
        <v>532</v>
      </c>
      <c r="D1191">
        <v>326</v>
      </c>
    </row>
    <row r="1192" spans="1:4" hidden="1">
      <c r="A1192">
        <v>16</v>
      </c>
      <c r="B1192" t="s">
        <v>580</v>
      </c>
      <c r="C1192" t="s">
        <v>532</v>
      </c>
      <c r="D1192">
        <v>297</v>
      </c>
    </row>
    <row r="1193" spans="1:4" hidden="1">
      <c r="A1193">
        <v>16</v>
      </c>
      <c r="B1193" t="s">
        <v>539</v>
      </c>
      <c r="C1193" t="s">
        <v>528</v>
      </c>
      <c r="D1193">
        <v>5</v>
      </c>
    </row>
    <row r="1194" spans="1:4" hidden="1">
      <c r="A1194">
        <v>16</v>
      </c>
      <c r="B1194" t="s">
        <v>540</v>
      </c>
      <c r="C1194" t="s">
        <v>528</v>
      </c>
      <c r="D1194">
        <v>9</v>
      </c>
    </row>
    <row r="1195" spans="1:4" hidden="1">
      <c r="A1195">
        <v>16</v>
      </c>
      <c r="B1195" t="s">
        <v>541</v>
      </c>
      <c r="C1195" t="s">
        <v>533</v>
      </c>
      <c r="D1195">
        <v>1</v>
      </c>
    </row>
    <row r="1196" spans="1:4" hidden="1">
      <c r="A1196">
        <v>16</v>
      </c>
      <c r="B1196" t="s">
        <v>542</v>
      </c>
      <c r="C1196" t="s">
        <v>528</v>
      </c>
      <c r="D1196">
        <v>7</v>
      </c>
    </row>
    <row r="1197" spans="1:4" hidden="1">
      <c r="A1197">
        <v>17</v>
      </c>
      <c r="B1197" t="s">
        <v>543</v>
      </c>
      <c r="C1197" t="s">
        <v>528</v>
      </c>
      <c r="D1197">
        <v>5</v>
      </c>
    </row>
    <row r="1198" spans="1:4" hidden="1">
      <c r="A1198">
        <v>17</v>
      </c>
      <c r="B1198" t="s">
        <v>539</v>
      </c>
      <c r="C1198" t="s">
        <v>533</v>
      </c>
      <c r="D1198">
        <v>21</v>
      </c>
    </row>
    <row r="1199" spans="1:4">
      <c r="A1199">
        <v>17</v>
      </c>
      <c r="B1199" t="s">
        <v>539</v>
      </c>
      <c r="C1199" t="s">
        <v>529</v>
      </c>
      <c r="D1199">
        <v>3</v>
      </c>
    </row>
    <row r="1200" spans="1:4" hidden="1">
      <c r="A1200">
        <v>17</v>
      </c>
      <c r="B1200" t="s">
        <v>544</v>
      </c>
      <c r="C1200" t="s">
        <v>528</v>
      </c>
      <c r="D1200">
        <v>14</v>
      </c>
    </row>
    <row r="1201" spans="1:4" hidden="1">
      <c r="A1201">
        <v>17</v>
      </c>
      <c r="B1201" t="s">
        <v>540</v>
      </c>
      <c r="C1201" t="s">
        <v>533</v>
      </c>
      <c r="D1201">
        <v>31</v>
      </c>
    </row>
    <row r="1202" spans="1:4">
      <c r="A1202">
        <v>17</v>
      </c>
      <c r="B1202" t="s">
        <v>540</v>
      </c>
      <c r="C1202" t="s">
        <v>529</v>
      </c>
      <c r="D1202">
        <v>3</v>
      </c>
    </row>
    <row r="1203" spans="1:4" hidden="1">
      <c r="A1203">
        <v>17</v>
      </c>
      <c r="B1203" t="s">
        <v>541</v>
      </c>
      <c r="C1203" t="s">
        <v>530</v>
      </c>
      <c r="D1203">
        <v>5</v>
      </c>
    </row>
    <row r="1204" spans="1:4" hidden="1">
      <c r="A1204">
        <v>17</v>
      </c>
      <c r="B1204" t="s">
        <v>542</v>
      </c>
      <c r="C1204" t="s">
        <v>533</v>
      </c>
      <c r="D1204">
        <v>19</v>
      </c>
    </row>
    <row r="1205" spans="1:4">
      <c r="A1205">
        <v>17</v>
      </c>
      <c r="B1205" t="s">
        <v>542</v>
      </c>
      <c r="C1205" t="s">
        <v>529</v>
      </c>
      <c r="D1205">
        <v>2</v>
      </c>
    </row>
    <row r="1206" spans="1:4" hidden="1">
      <c r="A1206">
        <v>18</v>
      </c>
      <c r="B1206" t="s">
        <v>543</v>
      </c>
      <c r="C1206" t="s">
        <v>533</v>
      </c>
      <c r="D1206">
        <v>16</v>
      </c>
    </row>
    <row r="1207" spans="1:4">
      <c r="A1207">
        <v>18</v>
      </c>
      <c r="B1207" t="s">
        <v>543</v>
      </c>
      <c r="C1207" t="s">
        <v>529</v>
      </c>
      <c r="D1207">
        <v>1</v>
      </c>
    </row>
    <row r="1208" spans="1:4" hidden="1">
      <c r="A1208">
        <v>18</v>
      </c>
      <c r="B1208" t="s">
        <v>539</v>
      </c>
      <c r="C1208" t="s">
        <v>530</v>
      </c>
      <c r="D1208">
        <v>71</v>
      </c>
    </row>
    <row r="1209" spans="1:4" hidden="1">
      <c r="A1209">
        <v>18</v>
      </c>
      <c r="B1209" t="s">
        <v>544</v>
      </c>
      <c r="C1209" t="s">
        <v>533</v>
      </c>
      <c r="D1209">
        <v>53</v>
      </c>
    </row>
    <row r="1210" spans="1:4">
      <c r="A1210">
        <v>18</v>
      </c>
      <c r="B1210" t="s">
        <v>544</v>
      </c>
      <c r="C1210" t="s">
        <v>529</v>
      </c>
      <c r="D1210">
        <v>1</v>
      </c>
    </row>
    <row r="1211" spans="1:4" hidden="1">
      <c r="A1211">
        <v>18</v>
      </c>
      <c r="B1211" t="s">
        <v>540</v>
      </c>
      <c r="C1211" t="s">
        <v>530</v>
      </c>
      <c r="D1211">
        <v>82</v>
      </c>
    </row>
    <row r="1212" spans="1:4" hidden="1">
      <c r="A1212">
        <v>18</v>
      </c>
      <c r="B1212" t="s">
        <v>542</v>
      </c>
      <c r="C1212" t="s">
        <v>530</v>
      </c>
      <c r="D1212">
        <v>56</v>
      </c>
    </row>
    <row r="1213" spans="1:4" hidden="1">
      <c r="A1213">
        <v>19</v>
      </c>
      <c r="B1213" t="s">
        <v>580</v>
      </c>
      <c r="C1213" t="s">
        <v>528</v>
      </c>
      <c r="D1213">
        <v>24</v>
      </c>
    </row>
    <row r="1214" spans="1:4" hidden="1">
      <c r="A1214">
        <v>19</v>
      </c>
      <c r="B1214" t="s">
        <v>543</v>
      </c>
      <c r="C1214" t="s">
        <v>530</v>
      </c>
      <c r="D1214">
        <v>72</v>
      </c>
    </row>
    <row r="1215" spans="1:4" hidden="1">
      <c r="A1215">
        <v>19</v>
      </c>
      <c r="B1215" t="s">
        <v>544</v>
      </c>
      <c r="C1215" t="s">
        <v>530</v>
      </c>
      <c r="D1215">
        <v>283</v>
      </c>
    </row>
    <row r="1216" spans="1:4" hidden="1">
      <c r="A1216">
        <v>20</v>
      </c>
      <c r="B1216" t="s">
        <v>580</v>
      </c>
      <c r="C1216" t="s">
        <v>533</v>
      </c>
      <c r="D1216">
        <v>108</v>
      </c>
    </row>
    <row r="1217" spans="1:4">
      <c r="A1217">
        <v>20</v>
      </c>
      <c r="B1217" t="s">
        <v>580</v>
      </c>
      <c r="C1217" t="s">
        <v>529</v>
      </c>
      <c r="D1217">
        <v>9</v>
      </c>
    </row>
    <row r="1218" spans="1:4" hidden="1">
      <c r="A1218">
        <v>20</v>
      </c>
      <c r="B1218" t="s">
        <v>541</v>
      </c>
      <c r="C1218" t="s">
        <v>532</v>
      </c>
      <c r="D1218">
        <v>47</v>
      </c>
    </row>
    <row r="1219" spans="1:4" hidden="1">
      <c r="A1219">
        <v>21</v>
      </c>
      <c r="B1219" t="s">
        <v>580</v>
      </c>
      <c r="C1219" t="s">
        <v>530</v>
      </c>
      <c r="D1219">
        <v>296</v>
      </c>
    </row>
    <row r="1220" spans="1:4" hidden="1">
      <c r="A1220">
        <v>21</v>
      </c>
      <c r="B1220" t="s">
        <v>539</v>
      </c>
      <c r="C1220" t="s">
        <v>532</v>
      </c>
      <c r="D1220">
        <v>235</v>
      </c>
    </row>
    <row r="1221" spans="1:4" hidden="1">
      <c r="A1221">
        <v>21</v>
      </c>
      <c r="B1221" t="s">
        <v>540</v>
      </c>
      <c r="C1221" t="s">
        <v>532</v>
      </c>
      <c r="D1221">
        <v>157</v>
      </c>
    </row>
    <row r="1222" spans="1:4" hidden="1">
      <c r="A1222">
        <v>21</v>
      </c>
      <c r="B1222" t="s">
        <v>542</v>
      </c>
      <c r="C1222" t="s">
        <v>532</v>
      </c>
      <c r="D1222">
        <v>173</v>
      </c>
    </row>
    <row r="1223" spans="1:4" hidden="1">
      <c r="A1223">
        <v>22</v>
      </c>
      <c r="B1223" t="s">
        <v>543</v>
      </c>
      <c r="C1223" t="s">
        <v>532</v>
      </c>
      <c r="D1223">
        <v>57</v>
      </c>
    </row>
    <row r="1224" spans="1:4" hidden="1">
      <c r="A1224">
        <v>22</v>
      </c>
      <c r="B1224" t="s">
        <v>544</v>
      </c>
      <c r="C1224" t="s">
        <v>532</v>
      </c>
      <c r="D1224">
        <v>308</v>
      </c>
    </row>
    <row r="1225" spans="1:4" hidden="1">
      <c r="A1225">
        <v>24</v>
      </c>
      <c r="B1225" t="s">
        <v>580</v>
      </c>
      <c r="C1225" t="s">
        <v>532</v>
      </c>
      <c r="D1225">
        <v>271</v>
      </c>
    </row>
    <row r="1226" spans="1:4" hidden="1">
      <c r="A1226">
        <v>24</v>
      </c>
      <c r="B1226" t="s">
        <v>539</v>
      </c>
      <c r="C1226" t="s">
        <v>528</v>
      </c>
      <c r="D1226">
        <v>7</v>
      </c>
    </row>
    <row r="1227" spans="1:4" hidden="1">
      <c r="A1227">
        <v>24</v>
      </c>
      <c r="B1227" t="s">
        <v>540</v>
      </c>
      <c r="C1227" t="s">
        <v>528</v>
      </c>
      <c r="D1227">
        <v>5</v>
      </c>
    </row>
    <row r="1228" spans="1:4" hidden="1">
      <c r="A1228">
        <v>24</v>
      </c>
      <c r="B1228" t="s">
        <v>541</v>
      </c>
      <c r="C1228" t="s">
        <v>533</v>
      </c>
      <c r="D1228">
        <v>2</v>
      </c>
    </row>
    <row r="1229" spans="1:4">
      <c r="A1229">
        <v>24</v>
      </c>
      <c r="B1229" t="s">
        <v>541</v>
      </c>
      <c r="C1229" t="s">
        <v>529</v>
      </c>
      <c r="D1229">
        <v>2</v>
      </c>
    </row>
    <row r="1230" spans="1:4" hidden="1">
      <c r="A1230">
        <v>24</v>
      </c>
      <c r="B1230" t="s">
        <v>542</v>
      </c>
      <c r="C1230" t="s">
        <v>528</v>
      </c>
      <c r="D1230">
        <v>4</v>
      </c>
    </row>
    <row r="1231" spans="1:4" hidden="1">
      <c r="A1231">
        <v>25</v>
      </c>
      <c r="B1231" t="s">
        <v>543</v>
      </c>
      <c r="C1231" t="s">
        <v>528</v>
      </c>
      <c r="D1231">
        <v>4</v>
      </c>
    </row>
    <row r="1232" spans="1:4" hidden="1">
      <c r="A1232">
        <v>25</v>
      </c>
      <c r="B1232" t="s">
        <v>539</v>
      </c>
      <c r="C1232" t="s">
        <v>533</v>
      </c>
      <c r="D1232">
        <v>29</v>
      </c>
    </row>
    <row r="1233" spans="1:4">
      <c r="A1233">
        <v>25</v>
      </c>
      <c r="B1233" t="s">
        <v>539</v>
      </c>
      <c r="C1233" t="s">
        <v>529</v>
      </c>
      <c r="D1233">
        <v>1</v>
      </c>
    </row>
    <row r="1234" spans="1:4" hidden="1">
      <c r="A1234">
        <v>25</v>
      </c>
      <c r="B1234" t="s">
        <v>544</v>
      </c>
      <c r="C1234" t="s">
        <v>528</v>
      </c>
      <c r="D1234">
        <v>10</v>
      </c>
    </row>
    <row r="1235" spans="1:4" hidden="1">
      <c r="A1235">
        <v>25</v>
      </c>
      <c r="B1235" t="s">
        <v>540</v>
      </c>
      <c r="C1235" t="s">
        <v>533</v>
      </c>
      <c r="D1235">
        <v>33</v>
      </c>
    </row>
    <row r="1236" spans="1:4">
      <c r="A1236">
        <v>25</v>
      </c>
      <c r="B1236" t="s">
        <v>540</v>
      </c>
      <c r="C1236" t="s">
        <v>529</v>
      </c>
      <c r="D1236">
        <v>3</v>
      </c>
    </row>
    <row r="1237" spans="1:4" hidden="1">
      <c r="A1237">
        <v>25</v>
      </c>
      <c r="B1237" t="s">
        <v>541</v>
      </c>
      <c r="C1237" t="s">
        <v>530</v>
      </c>
      <c r="D1237">
        <v>1</v>
      </c>
    </row>
    <row r="1238" spans="1:4" hidden="1">
      <c r="A1238">
        <v>25</v>
      </c>
      <c r="B1238" t="s">
        <v>542</v>
      </c>
      <c r="C1238" t="s">
        <v>533</v>
      </c>
      <c r="D1238">
        <v>18</v>
      </c>
    </row>
    <row r="1239" spans="1:4">
      <c r="A1239">
        <v>25</v>
      </c>
      <c r="B1239" t="s">
        <v>542</v>
      </c>
      <c r="C1239" t="s">
        <v>529</v>
      </c>
      <c r="D1239">
        <v>4</v>
      </c>
    </row>
    <row r="1240" spans="1:4" hidden="1">
      <c r="A1240">
        <v>26</v>
      </c>
      <c r="B1240" t="s">
        <v>543</v>
      </c>
      <c r="C1240" t="s">
        <v>533</v>
      </c>
      <c r="D1240">
        <v>10</v>
      </c>
    </row>
    <row r="1241" spans="1:4">
      <c r="A1241">
        <v>26</v>
      </c>
      <c r="B1241" t="s">
        <v>543</v>
      </c>
      <c r="C1241" t="s">
        <v>529</v>
      </c>
      <c r="D1241">
        <v>1</v>
      </c>
    </row>
    <row r="1242" spans="1:4" hidden="1">
      <c r="A1242">
        <v>26</v>
      </c>
      <c r="B1242" t="s">
        <v>539</v>
      </c>
      <c r="C1242" t="s">
        <v>530</v>
      </c>
      <c r="D1242">
        <v>88</v>
      </c>
    </row>
    <row r="1243" spans="1:4" hidden="1">
      <c r="A1243">
        <v>26</v>
      </c>
      <c r="B1243" t="s">
        <v>544</v>
      </c>
      <c r="C1243" t="s">
        <v>533</v>
      </c>
      <c r="D1243">
        <v>49</v>
      </c>
    </row>
    <row r="1244" spans="1:4">
      <c r="A1244">
        <v>26</v>
      </c>
      <c r="B1244" t="s">
        <v>544</v>
      </c>
      <c r="C1244" t="s">
        <v>529</v>
      </c>
      <c r="D1244">
        <v>4</v>
      </c>
    </row>
    <row r="1245" spans="1:4" hidden="1">
      <c r="A1245">
        <v>26</v>
      </c>
      <c r="B1245" t="s">
        <v>540</v>
      </c>
      <c r="C1245" t="s">
        <v>530</v>
      </c>
      <c r="D1245">
        <v>82</v>
      </c>
    </row>
    <row r="1246" spans="1:4" hidden="1">
      <c r="A1246">
        <v>26</v>
      </c>
      <c r="B1246" t="s">
        <v>542</v>
      </c>
      <c r="C1246" t="s">
        <v>530</v>
      </c>
      <c r="D1246">
        <v>48</v>
      </c>
    </row>
    <row r="1247" spans="1:4" hidden="1">
      <c r="A1247">
        <v>27</v>
      </c>
      <c r="B1247" t="s">
        <v>580</v>
      </c>
      <c r="C1247" t="s">
        <v>528</v>
      </c>
      <c r="D1247">
        <v>12</v>
      </c>
    </row>
    <row r="1248" spans="1:4" hidden="1">
      <c r="A1248">
        <v>27</v>
      </c>
      <c r="B1248" t="s">
        <v>543</v>
      </c>
      <c r="C1248" t="s">
        <v>530</v>
      </c>
      <c r="D1248">
        <v>45</v>
      </c>
    </row>
    <row r="1249" spans="1:4" hidden="1">
      <c r="A1249">
        <v>27</v>
      </c>
      <c r="B1249" t="s">
        <v>544</v>
      </c>
      <c r="C1249" t="s">
        <v>530</v>
      </c>
      <c r="D1249">
        <v>155</v>
      </c>
    </row>
    <row r="1250" spans="1:4" hidden="1">
      <c r="A1250">
        <v>28</v>
      </c>
      <c r="B1250" t="s">
        <v>580</v>
      </c>
      <c r="C1250" t="s">
        <v>533</v>
      </c>
      <c r="D1250">
        <v>71</v>
      </c>
    </row>
    <row r="1251" spans="1:4">
      <c r="A1251">
        <v>28</v>
      </c>
      <c r="B1251" t="s">
        <v>580</v>
      </c>
      <c r="C1251" t="s">
        <v>529</v>
      </c>
      <c r="D1251">
        <v>10</v>
      </c>
    </row>
    <row r="1252" spans="1:4" hidden="1">
      <c r="A1252">
        <v>28</v>
      </c>
      <c r="B1252" t="s">
        <v>541</v>
      </c>
      <c r="C1252" t="s">
        <v>532</v>
      </c>
      <c r="D1252">
        <v>17</v>
      </c>
    </row>
    <row r="1253" spans="1:4" hidden="1">
      <c r="A1253">
        <v>29</v>
      </c>
      <c r="B1253" t="s">
        <v>580</v>
      </c>
      <c r="C1253" t="s">
        <v>530</v>
      </c>
      <c r="D1253">
        <v>277</v>
      </c>
    </row>
    <row r="1254" spans="1:4" hidden="1">
      <c r="A1254">
        <v>29</v>
      </c>
      <c r="B1254" t="s">
        <v>539</v>
      </c>
      <c r="C1254" t="s">
        <v>532</v>
      </c>
      <c r="D1254">
        <v>172</v>
      </c>
    </row>
    <row r="1255" spans="1:4" hidden="1">
      <c r="A1255">
        <v>29</v>
      </c>
      <c r="B1255" t="s">
        <v>540</v>
      </c>
      <c r="C1255" t="s">
        <v>532</v>
      </c>
      <c r="D1255">
        <v>129</v>
      </c>
    </row>
    <row r="1256" spans="1:4" hidden="1">
      <c r="A1256">
        <v>29</v>
      </c>
      <c r="B1256" t="s">
        <v>542</v>
      </c>
      <c r="C1256" t="s">
        <v>532</v>
      </c>
      <c r="D1256">
        <v>153</v>
      </c>
    </row>
    <row r="1257" spans="1:4" hidden="1">
      <c r="A1257">
        <v>30</v>
      </c>
      <c r="B1257" t="s">
        <v>543</v>
      </c>
      <c r="C1257" t="s">
        <v>532</v>
      </c>
      <c r="D1257">
        <v>73</v>
      </c>
    </row>
    <row r="1258" spans="1:4" hidden="1">
      <c r="A1258">
        <v>30</v>
      </c>
      <c r="B1258" t="s">
        <v>544</v>
      </c>
      <c r="C1258" t="s">
        <v>532</v>
      </c>
      <c r="D1258">
        <v>247</v>
      </c>
    </row>
    <row r="1259" spans="1:4" hidden="1">
      <c r="A1259">
        <v>32</v>
      </c>
      <c r="B1259" t="s">
        <v>580</v>
      </c>
      <c r="C1259" t="s">
        <v>532</v>
      </c>
      <c r="D1259">
        <v>127</v>
      </c>
    </row>
    <row r="1260" spans="1:4" hidden="1">
      <c r="A1260">
        <v>32</v>
      </c>
      <c r="B1260" t="s">
        <v>539</v>
      </c>
      <c r="C1260" t="s">
        <v>528</v>
      </c>
      <c r="D1260">
        <v>3</v>
      </c>
    </row>
    <row r="1261" spans="1:4" hidden="1">
      <c r="A1261">
        <v>32</v>
      </c>
      <c r="B1261" t="s">
        <v>540</v>
      </c>
      <c r="C1261" t="s">
        <v>528</v>
      </c>
      <c r="D1261">
        <v>4</v>
      </c>
    </row>
    <row r="1262" spans="1:4" hidden="1">
      <c r="A1262">
        <v>32</v>
      </c>
      <c r="B1262" t="s">
        <v>542</v>
      </c>
      <c r="C1262" t="s">
        <v>528</v>
      </c>
      <c r="D1262">
        <v>3</v>
      </c>
    </row>
    <row r="1263" spans="1:4" hidden="1">
      <c r="A1263">
        <v>33</v>
      </c>
      <c r="B1263" t="s">
        <v>539</v>
      </c>
      <c r="C1263" t="s">
        <v>533</v>
      </c>
      <c r="D1263">
        <v>10</v>
      </c>
    </row>
    <row r="1264" spans="1:4">
      <c r="A1264">
        <v>33</v>
      </c>
      <c r="B1264" t="s">
        <v>539</v>
      </c>
      <c r="C1264" t="s">
        <v>529</v>
      </c>
      <c r="D1264">
        <v>1</v>
      </c>
    </row>
    <row r="1265" spans="1:4" hidden="1">
      <c r="A1265">
        <v>33</v>
      </c>
      <c r="B1265" t="s">
        <v>544</v>
      </c>
      <c r="C1265" t="s">
        <v>528</v>
      </c>
      <c r="D1265">
        <v>7</v>
      </c>
    </row>
    <row r="1266" spans="1:4" hidden="1">
      <c r="A1266">
        <v>33</v>
      </c>
      <c r="B1266" t="s">
        <v>540</v>
      </c>
      <c r="C1266" t="s">
        <v>533</v>
      </c>
      <c r="D1266">
        <v>9</v>
      </c>
    </row>
    <row r="1267" spans="1:4" hidden="1">
      <c r="A1267">
        <v>33</v>
      </c>
      <c r="B1267" t="s">
        <v>541</v>
      </c>
      <c r="C1267" t="s">
        <v>530</v>
      </c>
      <c r="D1267">
        <v>1</v>
      </c>
    </row>
    <row r="1268" spans="1:4" hidden="1">
      <c r="A1268">
        <v>33</v>
      </c>
      <c r="B1268" t="s">
        <v>542</v>
      </c>
      <c r="C1268" t="s">
        <v>533</v>
      </c>
      <c r="D1268">
        <v>7</v>
      </c>
    </row>
    <row r="1269" spans="1:4" hidden="1">
      <c r="A1269">
        <v>34</v>
      </c>
      <c r="B1269" t="s">
        <v>543</v>
      </c>
      <c r="C1269" t="s">
        <v>533</v>
      </c>
      <c r="D1269">
        <v>2</v>
      </c>
    </row>
    <row r="1270" spans="1:4">
      <c r="A1270">
        <v>34</v>
      </c>
      <c r="B1270" t="s">
        <v>543</v>
      </c>
      <c r="C1270" t="s">
        <v>529</v>
      </c>
      <c r="D1270">
        <v>2</v>
      </c>
    </row>
    <row r="1271" spans="1:4" hidden="1">
      <c r="A1271">
        <v>34</v>
      </c>
      <c r="B1271" t="s">
        <v>539</v>
      </c>
      <c r="C1271" t="s">
        <v>530</v>
      </c>
      <c r="D1271">
        <v>29</v>
      </c>
    </row>
    <row r="1272" spans="1:4" hidden="1">
      <c r="A1272">
        <v>34</v>
      </c>
      <c r="B1272" t="s">
        <v>544</v>
      </c>
      <c r="C1272" t="s">
        <v>533</v>
      </c>
      <c r="D1272">
        <v>10</v>
      </c>
    </row>
    <row r="1273" spans="1:4">
      <c r="A1273">
        <v>34</v>
      </c>
      <c r="B1273" t="s">
        <v>544</v>
      </c>
      <c r="C1273" t="s">
        <v>529</v>
      </c>
      <c r="D1273">
        <v>1</v>
      </c>
    </row>
    <row r="1274" spans="1:4" hidden="1">
      <c r="A1274">
        <v>34</v>
      </c>
      <c r="B1274" t="s">
        <v>540</v>
      </c>
      <c r="C1274" t="s">
        <v>530</v>
      </c>
      <c r="D1274">
        <v>22</v>
      </c>
    </row>
    <row r="1275" spans="1:4" hidden="1">
      <c r="A1275">
        <v>34</v>
      </c>
      <c r="B1275" t="s">
        <v>542</v>
      </c>
      <c r="C1275" t="s">
        <v>530</v>
      </c>
      <c r="D1275">
        <v>20</v>
      </c>
    </row>
    <row r="1276" spans="1:4" hidden="1">
      <c r="A1276">
        <v>35</v>
      </c>
      <c r="B1276" t="s">
        <v>580</v>
      </c>
      <c r="C1276" t="s">
        <v>528</v>
      </c>
      <c r="D1276">
        <v>5</v>
      </c>
    </row>
    <row r="1277" spans="1:4" hidden="1">
      <c r="A1277">
        <v>35</v>
      </c>
      <c r="B1277" t="s">
        <v>543</v>
      </c>
      <c r="C1277" t="s">
        <v>530</v>
      </c>
      <c r="D1277">
        <v>14</v>
      </c>
    </row>
    <row r="1278" spans="1:4" hidden="1">
      <c r="A1278">
        <v>35</v>
      </c>
      <c r="B1278" t="s">
        <v>544</v>
      </c>
      <c r="C1278" t="s">
        <v>530</v>
      </c>
      <c r="D1278">
        <v>56</v>
      </c>
    </row>
    <row r="1279" spans="1:4" hidden="1">
      <c r="A1279">
        <v>36</v>
      </c>
      <c r="B1279" t="s">
        <v>580</v>
      </c>
      <c r="C1279" t="s">
        <v>533</v>
      </c>
      <c r="D1279">
        <v>8</v>
      </c>
    </row>
    <row r="1280" spans="1:4">
      <c r="A1280">
        <v>36</v>
      </c>
      <c r="B1280" t="s">
        <v>580</v>
      </c>
      <c r="C1280" t="s">
        <v>529</v>
      </c>
      <c r="D1280">
        <v>2</v>
      </c>
    </row>
    <row r="1281" spans="1:4" hidden="1">
      <c r="A1281">
        <v>36</v>
      </c>
      <c r="B1281" t="s">
        <v>541</v>
      </c>
      <c r="C1281" t="s">
        <v>532</v>
      </c>
      <c r="D1281">
        <v>2</v>
      </c>
    </row>
    <row r="1282" spans="1:4" hidden="1">
      <c r="A1282">
        <v>37</v>
      </c>
      <c r="B1282" t="s">
        <v>580</v>
      </c>
      <c r="C1282" t="s">
        <v>530</v>
      </c>
      <c r="D1282">
        <v>64</v>
      </c>
    </row>
    <row r="1283" spans="1:4" hidden="1">
      <c r="A1283">
        <v>37</v>
      </c>
      <c r="B1283" t="s">
        <v>539</v>
      </c>
      <c r="C1283" t="s">
        <v>532</v>
      </c>
      <c r="D1283">
        <v>23</v>
      </c>
    </row>
    <row r="1284" spans="1:4" hidden="1">
      <c r="A1284">
        <v>37</v>
      </c>
      <c r="B1284" t="s">
        <v>540</v>
      </c>
      <c r="C1284" t="s">
        <v>532</v>
      </c>
      <c r="D1284">
        <v>15</v>
      </c>
    </row>
    <row r="1285" spans="1:4" hidden="1">
      <c r="A1285">
        <v>37</v>
      </c>
      <c r="B1285" t="s">
        <v>542</v>
      </c>
      <c r="C1285" t="s">
        <v>532</v>
      </c>
      <c r="D1285">
        <v>18</v>
      </c>
    </row>
    <row r="1286" spans="1:4" hidden="1">
      <c r="A1286">
        <v>38</v>
      </c>
      <c r="B1286" t="s">
        <v>543</v>
      </c>
      <c r="C1286" t="s">
        <v>532</v>
      </c>
      <c r="D1286">
        <v>10</v>
      </c>
    </row>
    <row r="1287" spans="1:4" hidden="1">
      <c r="A1287">
        <v>38</v>
      </c>
      <c r="B1287" t="s">
        <v>544</v>
      </c>
      <c r="C1287" t="s">
        <v>532</v>
      </c>
      <c r="D1287">
        <v>52</v>
      </c>
    </row>
    <row r="1288" spans="1:4" hidden="1">
      <c r="A1288">
        <v>40</v>
      </c>
      <c r="B1288" t="s">
        <v>580</v>
      </c>
      <c r="C1288" t="s">
        <v>532</v>
      </c>
      <c r="D1288">
        <v>63</v>
      </c>
    </row>
    <row r="1289" spans="1:4" hidden="1">
      <c r="A1289">
        <v>40</v>
      </c>
      <c r="B1289" t="s">
        <v>539</v>
      </c>
      <c r="C1289" t="s">
        <v>528</v>
      </c>
      <c r="D1289">
        <v>1</v>
      </c>
    </row>
    <row r="1290" spans="1:4" hidden="1">
      <c r="A1290">
        <v>40</v>
      </c>
      <c r="B1290" t="s">
        <v>540</v>
      </c>
      <c r="C1290" t="s">
        <v>528</v>
      </c>
      <c r="D1290">
        <v>3</v>
      </c>
    </row>
    <row r="1291" spans="1:4" hidden="1">
      <c r="A1291">
        <v>40</v>
      </c>
      <c r="B1291" t="s">
        <v>542</v>
      </c>
      <c r="C1291" t="s">
        <v>528</v>
      </c>
      <c r="D1291">
        <v>1</v>
      </c>
    </row>
    <row r="1292" spans="1:4" hidden="1">
      <c r="A1292">
        <v>41</v>
      </c>
      <c r="B1292" t="s">
        <v>543</v>
      </c>
      <c r="C1292" t="s">
        <v>528</v>
      </c>
      <c r="D1292">
        <v>2</v>
      </c>
    </row>
    <row r="1293" spans="1:4" hidden="1">
      <c r="A1293">
        <v>41</v>
      </c>
      <c r="B1293" t="s">
        <v>539</v>
      </c>
      <c r="C1293" t="s">
        <v>533</v>
      </c>
      <c r="D1293">
        <v>4</v>
      </c>
    </row>
    <row r="1294" spans="1:4">
      <c r="A1294">
        <v>41</v>
      </c>
      <c r="B1294" t="s">
        <v>539</v>
      </c>
      <c r="C1294" t="s">
        <v>529</v>
      </c>
      <c r="D1294">
        <v>1</v>
      </c>
    </row>
    <row r="1295" spans="1:4" hidden="1">
      <c r="A1295">
        <v>41</v>
      </c>
      <c r="B1295" t="s">
        <v>544</v>
      </c>
      <c r="C1295" t="s">
        <v>528</v>
      </c>
      <c r="D1295">
        <v>1</v>
      </c>
    </row>
    <row r="1296" spans="1:4" hidden="1">
      <c r="A1296">
        <v>41</v>
      </c>
      <c r="B1296" t="s">
        <v>540</v>
      </c>
      <c r="C1296" t="s">
        <v>533</v>
      </c>
      <c r="D1296">
        <v>6</v>
      </c>
    </row>
    <row r="1297" spans="1:4" hidden="1">
      <c r="A1297">
        <v>41</v>
      </c>
      <c r="B1297" t="s">
        <v>542</v>
      </c>
      <c r="C1297" t="s">
        <v>533</v>
      </c>
      <c r="D1297">
        <v>2</v>
      </c>
    </row>
    <row r="1298" spans="1:4" hidden="1">
      <c r="A1298">
        <v>42</v>
      </c>
      <c r="B1298" t="s">
        <v>543</v>
      </c>
      <c r="C1298" t="s">
        <v>533</v>
      </c>
      <c r="D1298">
        <v>4</v>
      </c>
    </row>
    <row r="1299" spans="1:4" hidden="1">
      <c r="A1299">
        <v>42</v>
      </c>
      <c r="B1299" t="s">
        <v>539</v>
      </c>
      <c r="C1299" t="s">
        <v>530</v>
      </c>
      <c r="D1299">
        <v>8</v>
      </c>
    </row>
    <row r="1300" spans="1:4" hidden="1">
      <c r="A1300">
        <v>42</v>
      </c>
      <c r="B1300" t="s">
        <v>544</v>
      </c>
      <c r="C1300" t="s">
        <v>533</v>
      </c>
      <c r="D1300">
        <v>4</v>
      </c>
    </row>
    <row r="1301" spans="1:4" hidden="1">
      <c r="A1301">
        <v>42</v>
      </c>
      <c r="B1301" t="s">
        <v>540</v>
      </c>
      <c r="C1301" t="s">
        <v>530</v>
      </c>
      <c r="D1301">
        <v>11</v>
      </c>
    </row>
    <row r="1302" spans="1:4" hidden="1">
      <c r="A1302">
        <v>42</v>
      </c>
      <c r="B1302" t="s">
        <v>542</v>
      </c>
      <c r="C1302" t="s">
        <v>530</v>
      </c>
      <c r="D1302">
        <v>7</v>
      </c>
    </row>
    <row r="1303" spans="1:4" hidden="1">
      <c r="A1303">
        <v>43</v>
      </c>
      <c r="B1303" t="s">
        <v>543</v>
      </c>
      <c r="C1303" t="s">
        <v>530</v>
      </c>
      <c r="D1303">
        <v>2</v>
      </c>
    </row>
    <row r="1304" spans="1:4" hidden="1">
      <c r="A1304">
        <v>43</v>
      </c>
      <c r="B1304" t="s">
        <v>544</v>
      </c>
      <c r="C1304" t="s">
        <v>530</v>
      </c>
      <c r="D1304">
        <v>12</v>
      </c>
    </row>
    <row r="1305" spans="1:4" hidden="1">
      <c r="A1305">
        <v>45</v>
      </c>
      <c r="B1305" t="s">
        <v>580</v>
      </c>
      <c r="C1305" t="s">
        <v>530</v>
      </c>
      <c r="D1305">
        <v>4</v>
      </c>
    </row>
    <row r="1306" spans="1:4" hidden="1">
      <c r="A1306">
        <v>45</v>
      </c>
      <c r="B1306" t="s">
        <v>539</v>
      </c>
      <c r="C1306" t="s">
        <v>532</v>
      </c>
      <c r="D1306">
        <v>4</v>
      </c>
    </row>
    <row r="1307" spans="1:4" hidden="1">
      <c r="A1307">
        <v>45</v>
      </c>
      <c r="B1307" t="s">
        <v>540</v>
      </c>
      <c r="C1307" t="s">
        <v>532</v>
      </c>
      <c r="D1307">
        <v>1</v>
      </c>
    </row>
    <row r="1308" spans="1:4" hidden="1">
      <c r="A1308">
        <v>45</v>
      </c>
      <c r="B1308" t="s">
        <v>542</v>
      </c>
      <c r="C1308" t="s">
        <v>532</v>
      </c>
      <c r="D1308">
        <v>1</v>
      </c>
    </row>
    <row r="1309" spans="1:4" hidden="1">
      <c r="A1309">
        <v>46</v>
      </c>
      <c r="B1309" t="s">
        <v>544</v>
      </c>
      <c r="C1309" t="s">
        <v>532</v>
      </c>
      <c r="D1309">
        <v>1</v>
      </c>
    </row>
    <row r="1310" spans="1:4" hidden="1">
      <c r="A1310">
        <v>48</v>
      </c>
      <c r="B1310" t="s">
        <v>580</v>
      </c>
      <c r="C1310" t="s">
        <v>532</v>
      </c>
      <c r="D1310">
        <v>1</v>
      </c>
    </row>
    <row r="1311" spans="1:4" hidden="1">
      <c r="A1311">
        <v>50</v>
      </c>
      <c r="B1311" t="s">
        <v>539</v>
      </c>
      <c r="C1311" t="s">
        <v>530</v>
      </c>
      <c r="D1311">
        <v>1</v>
      </c>
    </row>
    <row r="1312" spans="1:4" hidden="1">
      <c r="A1312">
        <v>50</v>
      </c>
      <c r="B1312" t="s">
        <v>542</v>
      </c>
      <c r="C1312" t="s">
        <v>530</v>
      </c>
      <c r="D1312">
        <v>1</v>
      </c>
    </row>
    <row r="1313" spans="1:4" hidden="1">
      <c r="A1313">
        <v>51</v>
      </c>
      <c r="B1313" t="s">
        <v>544</v>
      </c>
      <c r="C1313" t="s">
        <v>530</v>
      </c>
      <c r="D1313">
        <v>2</v>
      </c>
    </row>
    <row r="1314" spans="1:4" hidden="1">
      <c r="A1314">
        <v>53</v>
      </c>
      <c r="B1314" t="s">
        <v>539</v>
      </c>
      <c r="C1314" t="s">
        <v>532</v>
      </c>
      <c r="D1314">
        <v>1</v>
      </c>
    </row>
    <row r="1315" spans="1:4" hidden="1">
      <c r="A1315">
        <v>53</v>
      </c>
      <c r="B1315" t="s">
        <v>540</v>
      </c>
      <c r="C1315" t="s">
        <v>532</v>
      </c>
      <c r="D1315">
        <v>1</v>
      </c>
    </row>
    <row r="1316" spans="1:4" hidden="1">
      <c r="A1316">
        <v>56</v>
      </c>
      <c r="B1316" t="s">
        <v>580</v>
      </c>
      <c r="C1316" t="s">
        <v>532</v>
      </c>
      <c r="D1316">
        <v>1</v>
      </c>
    </row>
    <row r="1317" spans="1:4" hidden="1">
      <c r="A1317">
        <v>58</v>
      </c>
      <c r="B1317" t="s">
        <v>539</v>
      </c>
      <c r="C1317" t="s">
        <v>530</v>
      </c>
      <c r="D1317">
        <v>1</v>
      </c>
    </row>
    <row r="1318" spans="1:4" hidden="1">
      <c r="A1318">
        <v>61</v>
      </c>
      <c r="B1318" t="s">
        <v>540</v>
      </c>
      <c r="C1318" t="s">
        <v>532</v>
      </c>
      <c r="D1318">
        <v>1</v>
      </c>
    </row>
    <row r="1319" spans="1:4" hidden="1">
      <c r="A1319">
        <v>64</v>
      </c>
      <c r="B1319" t="s">
        <v>580</v>
      </c>
      <c r="C1319" t="s">
        <v>532</v>
      </c>
      <c r="D1319">
        <v>1</v>
      </c>
    </row>
    <row r="1320" spans="1:4" hidden="1">
      <c r="A1320">
        <v>0</v>
      </c>
      <c r="B1320" t="s">
        <v>541</v>
      </c>
      <c r="C1320" t="s">
        <v>528</v>
      </c>
      <c r="D1320">
        <v>32</v>
      </c>
    </row>
    <row r="1321" spans="1:4" hidden="1">
      <c r="A1321">
        <v>1</v>
      </c>
      <c r="B1321" t="s">
        <v>580</v>
      </c>
      <c r="C1321" t="s">
        <v>532</v>
      </c>
      <c r="D1321">
        <v>3991</v>
      </c>
    </row>
    <row r="1322" spans="1:4" hidden="1">
      <c r="A1322">
        <v>1</v>
      </c>
      <c r="B1322" t="s">
        <v>539</v>
      </c>
      <c r="C1322" t="s">
        <v>528</v>
      </c>
      <c r="D1322">
        <v>159</v>
      </c>
    </row>
    <row r="1323" spans="1:4" hidden="1">
      <c r="A1323">
        <v>1</v>
      </c>
      <c r="B1323" t="s">
        <v>540</v>
      </c>
      <c r="C1323" t="s">
        <v>528</v>
      </c>
      <c r="D1323">
        <v>149</v>
      </c>
    </row>
    <row r="1324" spans="1:4" hidden="1">
      <c r="A1324">
        <v>1</v>
      </c>
      <c r="B1324" t="s">
        <v>541</v>
      </c>
      <c r="C1324" t="s">
        <v>533</v>
      </c>
      <c r="D1324">
        <v>26</v>
      </c>
    </row>
    <row r="1325" spans="1:4">
      <c r="A1325">
        <v>1</v>
      </c>
      <c r="B1325" t="s">
        <v>541</v>
      </c>
      <c r="C1325" t="s">
        <v>529</v>
      </c>
      <c r="D1325">
        <v>1</v>
      </c>
    </row>
    <row r="1326" spans="1:4" hidden="1">
      <c r="A1326">
        <v>1</v>
      </c>
      <c r="B1326" t="s">
        <v>542</v>
      </c>
      <c r="C1326" t="s">
        <v>528</v>
      </c>
      <c r="D1326">
        <v>146</v>
      </c>
    </row>
    <row r="1327" spans="1:4" hidden="1">
      <c r="A1327">
        <v>2</v>
      </c>
      <c r="B1327" t="s">
        <v>543</v>
      </c>
      <c r="C1327" t="s">
        <v>528</v>
      </c>
      <c r="D1327">
        <v>18</v>
      </c>
    </row>
    <row r="1328" spans="1:4" hidden="1">
      <c r="A1328">
        <v>2</v>
      </c>
      <c r="B1328" t="s">
        <v>539</v>
      </c>
      <c r="C1328" t="s">
        <v>533</v>
      </c>
      <c r="D1328">
        <v>197</v>
      </c>
    </row>
    <row r="1329" spans="1:4">
      <c r="A1329">
        <v>2</v>
      </c>
      <c r="B1329" t="s">
        <v>539</v>
      </c>
      <c r="C1329" t="s">
        <v>529</v>
      </c>
      <c r="D1329">
        <v>16</v>
      </c>
    </row>
    <row r="1330" spans="1:4" hidden="1">
      <c r="A1330">
        <v>2</v>
      </c>
      <c r="B1330" t="s">
        <v>544</v>
      </c>
      <c r="C1330" t="s">
        <v>528</v>
      </c>
      <c r="D1330">
        <v>111</v>
      </c>
    </row>
    <row r="1331" spans="1:4" hidden="1">
      <c r="A1331">
        <v>2</v>
      </c>
      <c r="B1331" t="s">
        <v>540</v>
      </c>
      <c r="C1331" t="s">
        <v>533</v>
      </c>
      <c r="D1331">
        <v>160</v>
      </c>
    </row>
    <row r="1332" spans="1:4">
      <c r="A1332">
        <v>2</v>
      </c>
      <c r="B1332" t="s">
        <v>540</v>
      </c>
      <c r="C1332" t="s">
        <v>529</v>
      </c>
      <c r="D1332">
        <v>23</v>
      </c>
    </row>
    <row r="1333" spans="1:4" hidden="1">
      <c r="A1333">
        <v>2</v>
      </c>
      <c r="B1333" t="s">
        <v>541</v>
      </c>
      <c r="C1333" t="s">
        <v>530</v>
      </c>
      <c r="D1333">
        <v>14</v>
      </c>
    </row>
    <row r="1334" spans="1:4" hidden="1">
      <c r="A1334">
        <v>2</v>
      </c>
      <c r="B1334" t="s">
        <v>542</v>
      </c>
      <c r="C1334" t="s">
        <v>533</v>
      </c>
      <c r="D1334">
        <v>140</v>
      </c>
    </row>
    <row r="1335" spans="1:4">
      <c r="A1335">
        <v>2</v>
      </c>
      <c r="B1335" t="s">
        <v>542</v>
      </c>
      <c r="C1335" t="s">
        <v>529</v>
      </c>
      <c r="D1335">
        <v>13</v>
      </c>
    </row>
    <row r="1336" spans="1:4" hidden="1">
      <c r="A1336">
        <v>3</v>
      </c>
      <c r="B1336" t="s">
        <v>543</v>
      </c>
      <c r="C1336" t="s">
        <v>533</v>
      </c>
      <c r="D1336">
        <v>50</v>
      </c>
    </row>
    <row r="1337" spans="1:4">
      <c r="A1337">
        <v>3</v>
      </c>
      <c r="B1337" t="s">
        <v>543</v>
      </c>
      <c r="C1337" t="s">
        <v>529</v>
      </c>
      <c r="D1337">
        <v>3</v>
      </c>
    </row>
    <row r="1338" spans="1:4" hidden="1">
      <c r="A1338">
        <v>3</v>
      </c>
      <c r="B1338" t="s">
        <v>539</v>
      </c>
      <c r="C1338" t="s">
        <v>530</v>
      </c>
      <c r="D1338">
        <v>327</v>
      </c>
    </row>
    <row r="1339" spans="1:4" hidden="1">
      <c r="A1339">
        <v>3</v>
      </c>
      <c r="B1339" t="s">
        <v>544</v>
      </c>
      <c r="C1339" t="s">
        <v>533</v>
      </c>
      <c r="D1339">
        <v>203</v>
      </c>
    </row>
    <row r="1340" spans="1:4">
      <c r="A1340">
        <v>3</v>
      </c>
      <c r="B1340" t="s">
        <v>544</v>
      </c>
      <c r="C1340" t="s">
        <v>529</v>
      </c>
      <c r="D1340">
        <v>28</v>
      </c>
    </row>
    <row r="1341" spans="1:4" hidden="1">
      <c r="A1341">
        <v>3</v>
      </c>
      <c r="B1341" t="s">
        <v>540</v>
      </c>
      <c r="C1341" t="s">
        <v>530</v>
      </c>
      <c r="D1341">
        <v>352</v>
      </c>
    </row>
    <row r="1342" spans="1:4" hidden="1">
      <c r="A1342">
        <v>3</v>
      </c>
      <c r="B1342" t="s">
        <v>542</v>
      </c>
      <c r="C1342" t="s">
        <v>530</v>
      </c>
      <c r="D1342">
        <v>205</v>
      </c>
    </row>
    <row r="1343" spans="1:4" hidden="1">
      <c r="A1343">
        <v>4</v>
      </c>
      <c r="B1343" t="s">
        <v>580</v>
      </c>
      <c r="C1343" t="s">
        <v>528</v>
      </c>
      <c r="D1343">
        <v>88</v>
      </c>
    </row>
    <row r="1344" spans="1:4" hidden="1">
      <c r="A1344">
        <v>4</v>
      </c>
      <c r="B1344" t="s">
        <v>543</v>
      </c>
      <c r="C1344" t="s">
        <v>530</v>
      </c>
      <c r="D1344">
        <v>180</v>
      </c>
    </row>
    <row r="1345" spans="1:4" hidden="1">
      <c r="A1345">
        <v>4</v>
      </c>
      <c r="B1345" t="s">
        <v>544</v>
      </c>
      <c r="C1345" t="s">
        <v>530</v>
      </c>
      <c r="D1345">
        <v>551</v>
      </c>
    </row>
    <row r="1346" spans="1:4" hidden="1">
      <c r="A1346">
        <v>5</v>
      </c>
      <c r="B1346" t="s">
        <v>580</v>
      </c>
      <c r="C1346" t="s">
        <v>533</v>
      </c>
      <c r="D1346">
        <v>194</v>
      </c>
    </row>
    <row r="1347" spans="1:4">
      <c r="A1347">
        <v>5</v>
      </c>
      <c r="B1347" t="s">
        <v>580</v>
      </c>
      <c r="C1347" t="s">
        <v>529</v>
      </c>
      <c r="D1347">
        <v>30</v>
      </c>
    </row>
    <row r="1348" spans="1:4" hidden="1">
      <c r="A1348">
        <v>5</v>
      </c>
      <c r="B1348" t="s">
        <v>541</v>
      </c>
      <c r="C1348" t="s">
        <v>532</v>
      </c>
      <c r="D1348">
        <v>24</v>
      </c>
    </row>
    <row r="1349" spans="1:4" hidden="1">
      <c r="A1349">
        <v>6</v>
      </c>
      <c r="B1349" t="s">
        <v>580</v>
      </c>
      <c r="C1349" t="s">
        <v>530</v>
      </c>
      <c r="D1349">
        <v>574</v>
      </c>
    </row>
    <row r="1350" spans="1:4" hidden="1">
      <c r="A1350">
        <v>6</v>
      </c>
      <c r="B1350" t="s">
        <v>539</v>
      </c>
      <c r="C1350" t="s">
        <v>532</v>
      </c>
      <c r="D1350">
        <v>284</v>
      </c>
    </row>
    <row r="1351" spans="1:4" hidden="1">
      <c r="A1351">
        <v>6</v>
      </c>
      <c r="B1351" t="s">
        <v>540</v>
      </c>
      <c r="C1351" t="s">
        <v>532</v>
      </c>
      <c r="D1351">
        <v>251</v>
      </c>
    </row>
    <row r="1352" spans="1:4" hidden="1">
      <c r="A1352">
        <v>6</v>
      </c>
      <c r="B1352" t="s">
        <v>542</v>
      </c>
      <c r="C1352" t="s">
        <v>532</v>
      </c>
      <c r="D1352">
        <v>204</v>
      </c>
    </row>
    <row r="1353" spans="1:4" hidden="1">
      <c r="A1353">
        <v>7</v>
      </c>
      <c r="B1353" t="s">
        <v>543</v>
      </c>
      <c r="C1353" t="s">
        <v>532</v>
      </c>
      <c r="D1353">
        <v>105</v>
      </c>
    </row>
    <row r="1354" spans="1:4" hidden="1">
      <c r="A1354">
        <v>7</v>
      </c>
      <c r="B1354" t="s">
        <v>544</v>
      </c>
      <c r="C1354" t="s">
        <v>532</v>
      </c>
      <c r="D1354">
        <v>473</v>
      </c>
    </row>
    <row r="1355" spans="1:4" hidden="1">
      <c r="A1355">
        <v>8</v>
      </c>
      <c r="B1355" t="s">
        <v>541</v>
      </c>
      <c r="C1355" t="s">
        <v>528</v>
      </c>
      <c r="D1355">
        <v>3</v>
      </c>
    </row>
    <row r="1356" spans="1:4" hidden="1">
      <c r="A1356">
        <v>9</v>
      </c>
      <c r="B1356" t="s">
        <v>580</v>
      </c>
      <c r="C1356" t="s">
        <v>532</v>
      </c>
      <c r="D1356">
        <v>325</v>
      </c>
    </row>
    <row r="1357" spans="1:4" hidden="1">
      <c r="A1357">
        <v>9</v>
      </c>
      <c r="B1357" t="s">
        <v>539</v>
      </c>
      <c r="C1357" t="s">
        <v>528</v>
      </c>
      <c r="D1357">
        <v>12</v>
      </c>
    </row>
    <row r="1358" spans="1:4" hidden="1">
      <c r="A1358">
        <v>9</v>
      </c>
      <c r="B1358" t="s">
        <v>540</v>
      </c>
      <c r="C1358" t="s">
        <v>528</v>
      </c>
      <c r="D1358">
        <v>6</v>
      </c>
    </row>
    <row r="1359" spans="1:4" hidden="1">
      <c r="A1359">
        <v>9</v>
      </c>
      <c r="B1359" t="s">
        <v>541</v>
      </c>
      <c r="C1359" t="s">
        <v>533</v>
      </c>
      <c r="D1359">
        <v>1</v>
      </c>
    </row>
    <row r="1360" spans="1:4" hidden="1">
      <c r="A1360">
        <v>9</v>
      </c>
      <c r="B1360" t="s">
        <v>542</v>
      </c>
      <c r="C1360" t="s">
        <v>528</v>
      </c>
      <c r="D1360">
        <v>2</v>
      </c>
    </row>
    <row r="1361" spans="1:4" hidden="1">
      <c r="A1361">
        <v>10</v>
      </c>
      <c r="B1361" t="s">
        <v>543</v>
      </c>
      <c r="C1361" t="s">
        <v>528</v>
      </c>
      <c r="D1361">
        <v>3</v>
      </c>
    </row>
    <row r="1362" spans="1:4" hidden="1">
      <c r="A1362">
        <v>10</v>
      </c>
      <c r="B1362" t="s">
        <v>539</v>
      </c>
      <c r="C1362" t="s">
        <v>533</v>
      </c>
      <c r="D1362">
        <v>33</v>
      </c>
    </row>
    <row r="1363" spans="1:4">
      <c r="A1363">
        <v>10</v>
      </c>
      <c r="B1363" t="s">
        <v>539</v>
      </c>
      <c r="C1363" t="s">
        <v>529</v>
      </c>
      <c r="D1363">
        <v>4</v>
      </c>
    </row>
    <row r="1364" spans="1:4" hidden="1">
      <c r="A1364">
        <v>10</v>
      </c>
      <c r="B1364" t="s">
        <v>544</v>
      </c>
      <c r="C1364" t="s">
        <v>528</v>
      </c>
      <c r="D1364">
        <v>17</v>
      </c>
    </row>
    <row r="1365" spans="1:4" hidden="1">
      <c r="A1365">
        <v>10</v>
      </c>
      <c r="B1365" t="s">
        <v>540</v>
      </c>
      <c r="C1365" t="s">
        <v>533</v>
      </c>
      <c r="D1365">
        <v>38</v>
      </c>
    </row>
    <row r="1366" spans="1:4">
      <c r="A1366">
        <v>10</v>
      </c>
      <c r="B1366" t="s">
        <v>540</v>
      </c>
      <c r="C1366" t="s">
        <v>529</v>
      </c>
      <c r="D1366">
        <v>5</v>
      </c>
    </row>
    <row r="1367" spans="1:4" hidden="1">
      <c r="A1367">
        <v>10</v>
      </c>
      <c r="B1367" t="s">
        <v>541</v>
      </c>
      <c r="C1367" t="s">
        <v>530</v>
      </c>
      <c r="D1367">
        <v>3</v>
      </c>
    </row>
    <row r="1368" spans="1:4" hidden="1">
      <c r="A1368">
        <v>10</v>
      </c>
      <c r="B1368" t="s">
        <v>542</v>
      </c>
      <c r="C1368" t="s">
        <v>533</v>
      </c>
      <c r="D1368">
        <v>28</v>
      </c>
    </row>
    <row r="1369" spans="1:4">
      <c r="A1369">
        <v>10</v>
      </c>
      <c r="B1369" t="s">
        <v>542</v>
      </c>
      <c r="C1369" t="s">
        <v>529</v>
      </c>
      <c r="D1369">
        <v>2</v>
      </c>
    </row>
    <row r="1370" spans="1:4" hidden="1">
      <c r="A1370">
        <v>11</v>
      </c>
      <c r="B1370" t="s">
        <v>543</v>
      </c>
      <c r="C1370" t="s">
        <v>533</v>
      </c>
      <c r="D1370">
        <v>10</v>
      </c>
    </row>
    <row r="1371" spans="1:4">
      <c r="A1371">
        <v>11</v>
      </c>
      <c r="B1371" t="s">
        <v>543</v>
      </c>
      <c r="C1371" t="s">
        <v>529</v>
      </c>
      <c r="D1371">
        <v>1</v>
      </c>
    </row>
    <row r="1372" spans="1:4" hidden="1">
      <c r="A1372">
        <v>11</v>
      </c>
      <c r="B1372" t="s">
        <v>539</v>
      </c>
      <c r="C1372" t="s">
        <v>530</v>
      </c>
      <c r="D1372">
        <v>76</v>
      </c>
    </row>
    <row r="1373" spans="1:4" hidden="1">
      <c r="A1373">
        <v>11</v>
      </c>
      <c r="B1373" t="s">
        <v>544</v>
      </c>
      <c r="C1373" t="s">
        <v>533</v>
      </c>
      <c r="D1373">
        <v>53</v>
      </c>
    </row>
    <row r="1374" spans="1:4">
      <c r="A1374">
        <v>11</v>
      </c>
      <c r="B1374" t="s">
        <v>544</v>
      </c>
      <c r="C1374" t="s">
        <v>529</v>
      </c>
      <c r="D1374">
        <v>6</v>
      </c>
    </row>
    <row r="1375" spans="1:4" hidden="1">
      <c r="A1375">
        <v>11</v>
      </c>
      <c r="B1375" t="s">
        <v>540</v>
      </c>
      <c r="C1375" t="s">
        <v>530</v>
      </c>
      <c r="D1375">
        <v>88</v>
      </c>
    </row>
    <row r="1376" spans="1:4" hidden="1">
      <c r="A1376">
        <v>11</v>
      </c>
      <c r="B1376" t="s">
        <v>542</v>
      </c>
      <c r="C1376" t="s">
        <v>530</v>
      </c>
      <c r="D1376">
        <v>49</v>
      </c>
    </row>
    <row r="1377" spans="1:4" hidden="1">
      <c r="A1377">
        <v>12</v>
      </c>
      <c r="B1377" t="s">
        <v>580</v>
      </c>
      <c r="C1377" t="s">
        <v>528</v>
      </c>
      <c r="D1377">
        <v>15</v>
      </c>
    </row>
    <row r="1378" spans="1:4" hidden="1">
      <c r="A1378">
        <v>12</v>
      </c>
      <c r="B1378" t="s">
        <v>543</v>
      </c>
      <c r="C1378" t="s">
        <v>530</v>
      </c>
      <c r="D1378">
        <v>33</v>
      </c>
    </row>
    <row r="1379" spans="1:4" hidden="1">
      <c r="A1379">
        <v>12</v>
      </c>
      <c r="B1379" t="s">
        <v>544</v>
      </c>
      <c r="C1379" t="s">
        <v>530</v>
      </c>
      <c r="D1379">
        <v>178</v>
      </c>
    </row>
    <row r="1380" spans="1:4" hidden="1">
      <c r="A1380">
        <v>13</v>
      </c>
      <c r="B1380" t="s">
        <v>580</v>
      </c>
      <c r="C1380" t="s">
        <v>533</v>
      </c>
      <c r="D1380">
        <v>48</v>
      </c>
    </row>
    <row r="1381" spans="1:4">
      <c r="A1381">
        <v>13</v>
      </c>
      <c r="B1381" t="s">
        <v>580</v>
      </c>
      <c r="C1381" t="s">
        <v>529</v>
      </c>
      <c r="D1381">
        <v>9</v>
      </c>
    </row>
    <row r="1382" spans="1:4" hidden="1">
      <c r="A1382">
        <v>13</v>
      </c>
      <c r="B1382" t="s">
        <v>541</v>
      </c>
      <c r="C1382" t="s">
        <v>532</v>
      </c>
      <c r="D1382">
        <v>6</v>
      </c>
    </row>
    <row r="1383" spans="1:4" hidden="1">
      <c r="A1383">
        <v>14</v>
      </c>
      <c r="B1383" t="s">
        <v>580</v>
      </c>
      <c r="C1383" t="s">
        <v>530</v>
      </c>
      <c r="D1383">
        <v>354</v>
      </c>
    </row>
    <row r="1384" spans="1:4" hidden="1">
      <c r="A1384">
        <v>14</v>
      </c>
      <c r="B1384" t="s">
        <v>539</v>
      </c>
      <c r="C1384" t="s">
        <v>532</v>
      </c>
      <c r="D1384">
        <v>144</v>
      </c>
    </row>
    <row r="1385" spans="1:4" hidden="1">
      <c r="A1385">
        <v>14</v>
      </c>
      <c r="B1385" t="s">
        <v>540</v>
      </c>
      <c r="C1385" t="s">
        <v>532</v>
      </c>
      <c r="D1385">
        <v>174</v>
      </c>
    </row>
    <row r="1386" spans="1:4" hidden="1">
      <c r="A1386">
        <v>14</v>
      </c>
      <c r="B1386" t="s">
        <v>542</v>
      </c>
      <c r="C1386" t="s">
        <v>532</v>
      </c>
      <c r="D1386">
        <v>105</v>
      </c>
    </row>
    <row r="1387" spans="1:4" hidden="1">
      <c r="A1387">
        <v>15</v>
      </c>
      <c r="B1387" t="s">
        <v>543</v>
      </c>
      <c r="C1387" t="s">
        <v>532</v>
      </c>
      <c r="D1387">
        <v>63</v>
      </c>
    </row>
    <row r="1388" spans="1:4" hidden="1">
      <c r="A1388">
        <v>15</v>
      </c>
      <c r="B1388" t="s">
        <v>544</v>
      </c>
      <c r="C1388" t="s">
        <v>532</v>
      </c>
      <c r="D1388">
        <v>274</v>
      </c>
    </row>
    <row r="1389" spans="1:4" hidden="1">
      <c r="A1389">
        <v>17</v>
      </c>
      <c r="B1389" t="s">
        <v>580</v>
      </c>
      <c r="C1389" t="s">
        <v>532</v>
      </c>
      <c r="D1389">
        <v>227</v>
      </c>
    </row>
    <row r="1390" spans="1:4" hidden="1">
      <c r="A1390">
        <v>17</v>
      </c>
      <c r="B1390" t="s">
        <v>539</v>
      </c>
      <c r="C1390" t="s">
        <v>528</v>
      </c>
      <c r="D1390">
        <v>16</v>
      </c>
    </row>
    <row r="1391" spans="1:4" hidden="1">
      <c r="A1391">
        <v>17</v>
      </c>
      <c r="B1391" t="s">
        <v>540</v>
      </c>
      <c r="C1391" t="s">
        <v>528</v>
      </c>
      <c r="D1391">
        <v>4</v>
      </c>
    </row>
    <row r="1392" spans="1:4" hidden="1">
      <c r="A1392">
        <v>17</v>
      </c>
      <c r="B1392" t="s">
        <v>541</v>
      </c>
      <c r="C1392" t="s">
        <v>533</v>
      </c>
      <c r="D1392">
        <v>3</v>
      </c>
    </row>
    <row r="1393" spans="1:4" hidden="1">
      <c r="A1393">
        <v>17</v>
      </c>
      <c r="B1393" t="s">
        <v>542</v>
      </c>
      <c r="C1393" t="s">
        <v>528</v>
      </c>
      <c r="D1393">
        <v>10</v>
      </c>
    </row>
    <row r="1394" spans="1:4" hidden="1">
      <c r="A1394">
        <v>18</v>
      </c>
      <c r="B1394" t="s">
        <v>543</v>
      </c>
      <c r="C1394" t="s">
        <v>528</v>
      </c>
      <c r="D1394">
        <v>2</v>
      </c>
    </row>
    <row r="1395" spans="1:4" hidden="1">
      <c r="A1395">
        <v>18</v>
      </c>
      <c r="B1395" t="s">
        <v>539</v>
      </c>
      <c r="C1395" t="s">
        <v>533</v>
      </c>
      <c r="D1395">
        <v>23</v>
      </c>
    </row>
    <row r="1396" spans="1:4">
      <c r="A1396">
        <v>18</v>
      </c>
      <c r="B1396" t="s">
        <v>539</v>
      </c>
      <c r="C1396" t="s">
        <v>529</v>
      </c>
      <c r="D1396">
        <v>2</v>
      </c>
    </row>
    <row r="1397" spans="1:4" hidden="1">
      <c r="A1397">
        <v>18</v>
      </c>
      <c r="B1397" t="s">
        <v>544</v>
      </c>
      <c r="C1397" t="s">
        <v>528</v>
      </c>
      <c r="D1397">
        <v>20</v>
      </c>
    </row>
    <row r="1398" spans="1:4" hidden="1">
      <c r="A1398">
        <v>18</v>
      </c>
      <c r="B1398" t="s">
        <v>540</v>
      </c>
      <c r="C1398" t="s">
        <v>533</v>
      </c>
      <c r="D1398">
        <v>31</v>
      </c>
    </row>
    <row r="1399" spans="1:4">
      <c r="A1399">
        <v>18</v>
      </c>
      <c r="B1399" t="s">
        <v>540</v>
      </c>
      <c r="C1399" t="s">
        <v>529</v>
      </c>
      <c r="D1399">
        <v>3</v>
      </c>
    </row>
    <row r="1400" spans="1:4" hidden="1">
      <c r="A1400">
        <v>18</v>
      </c>
      <c r="B1400" t="s">
        <v>541</v>
      </c>
      <c r="C1400" t="s">
        <v>530</v>
      </c>
      <c r="D1400">
        <v>1</v>
      </c>
    </row>
    <row r="1401" spans="1:4" hidden="1">
      <c r="A1401">
        <v>18</v>
      </c>
      <c r="B1401" t="s">
        <v>542</v>
      </c>
      <c r="C1401" t="s">
        <v>533</v>
      </c>
      <c r="D1401">
        <v>41</v>
      </c>
    </row>
    <row r="1402" spans="1:4">
      <c r="A1402">
        <v>18</v>
      </c>
      <c r="B1402" t="s">
        <v>542</v>
      </c>
      <c r="C1402" t="s">
        <v>529</v>
      </c>
      <c r="D1402">
        <v>2</v>
      </c>
    </row>
    <row r="1403" spans="1:4" hidden="1">
      <c r="A1403">
        <v>19</v>
      </c>
      <c r="B1403" t="s">
        <v>543</v>
      </c>
      <c r="C1403" t="s">
        <v>533</v>
      </c>
      <c r="D1403">
        <v>20</v>
      </c>
    </row>
    <row r="1404" spans="1:4">
      <c r="A1404">
        <v>19</v>
      </c>
      <c r="B1404" t="s">
        <v>543</v>
      </c>
      <c r="C1404" t="s">
        <v>529</v>
      </c>
      <c r="D1404">
        <v>1</v>
      </c>
    </row>
    <row r="1405" spans="1:4" hidden="1">
      <c r="A1405">
        <v>19</v>
      </c>
      <c r="B1405" t="s">
        <v>539</v>
      </c>
      <c r="C1405" t="s">
        <v>530</v>
      </c>
      <c r="D1405">
        <v>115</v>
      </c>
    </row>
    <row r="1406" spans="1:4" hidden="1">
      <c r="A1406">
        <v>19</v>
      </c>
      <c r="B1406" t="s">
        <v>544</v>
      </c>
      <c r="C1406" t="s">
        <v>533</v>
      </c>
      <c r="D1406">
        <v>65</v>
      </c>
    </row>
    <row r="1407" spans="1:4">
      <c r="A1407">
        <v>19</v>
      </c>
      <c r="B1407" t="s">
        <v>544</v>
      </c>
      <c r="C1407" t="s">
        <v>529</v>
      </c>
      <c r="D1407">
        <v>6</v>
      </c>
    </row>
    <row r="1408" spans="1:4" hidden="1">
      <c r="A1408">
        <v>19</v>
      </c>
      <c r="B1408" t="s">
        <v>540</v>
      </c>
      <c r="C1408" t="s">
        <v>530</v>
      </c>
      <c r="D1408">
        <v>146</v>
      </c>
    </row>
    <row r="1409" spans="1:4" hidden="1">
      <c r="A1409">
        <v>19</v>
      </c>
      <c r="B1409" t="s">
        <v>542</v>
      </c>
      <c r="C1409" t="s">
        <v>530</v>
      </c>
      <c r="D1409">
        <v>78</v>
      </c>
    </row>
    <row r="1410" spans="1:4" hidden="1">
      <c r="A1410">
        <v>20</v>
      </c>
      <c r="B1410" t="s">
        <v>580</v>
      </c>
      <c r="C1410" t="s">
        <v>528</v>
      </c>
      <c r="D1410">
        <v>27</v>
      </c>
    </row>
    <row r="1411" spans="1:4" hidden="1">
      <c r="A1411">
        <v>20</v>
      </c>
      <c r="B1411" t="s">
        <v>543</v>
      </c>
      <c r="C1411" t="s">
        <v>530</v>
      </c>
      <c r="D1411">
        <v>74</v>
      </c>
    </row>
    <row r="1412" spans="1:4" hidden="1">
      <c r="A1412">
        <v>20</v>
      </c>
      <c r="B1412" t="s">
        <v>544</v>
      </c>
      <c r="C1412" t="s">
        <v>530</v>
      </c>
      <c r="D1412">
        <v>333</v>
      </c>
    </row>
    <row r="1413" spans="1:4" hidden="1">
      <c r="A1413">
        <v>21</v>
      </c>
      <c r="B1413" t="s">
        <v>580</v>
      </c>
      <c r="C1413" t="s">
        <v>533</v>
      </c>
      <c r="D1413">
        <v>72</v>
      </c>
    </row>
    <row r="1414" spans="1:4">
      <c r="A1414">
        <v>21</v>
      </c>
      <c r="B1414" t="s">
        <v>580</v>
      </c>
      <c r="C1414" t="s">
        <v>529</v>
      </c>
      <c r="D1414">
        <v>8</v>
      </c>
    </row>
    <row r="1415" spans="1:4" hidden="1">
      <c r="A1415">
        <v>21</v>
      </c>
      <c r="B1415" t="s">
        <v>541</v>
      </c>
      <c r="C1415" t="s">
        <v>532</v>
      </c>
      <c r="D1415">
        <v>23</v>
      </c>
    </row>
    <row r="1416" spans="1:4" hidden="1">
      <c r="A1416">
        <v>22</v>
      </c>
      <c r="B1416" t="s">
        <v>580</v>
      </c>
      <c r="C1416" t="s">
        <v>530</v>
      </c>
      <c r="D1416">
        <v>242</v>
      </c>
    </row>
    <row r="1417" spans="1:4" hidden="1">
      <c r="A1417">
        <v>22</v>
      </c>
      <c r="B1417" t="s">
        <v>539</v>
      </c>
      <c r="C1417" t="s">
        <v>532</v>
      </c>
      <c r="D1417">
        <v>142</v>
      </c>
    </row>
    <row r="1418" spans="1:4" hidden="1">
      <c r="A1418">
        <v>22</v>
      </c>
      <c r="B1418" t="s">
        <v>540</v>
      </c>
      <c r="C1418" t="s">
        <v>532</v>
      </c>
      <c r="D1418">
        <v>118</v>
      </c>
    </row>
    <row r="1419" spans="1:4" hidden="1">
      <c r="A1419">
        <v>22</v>
      </c>
      <c r="B1419" t="s">
        <v>542</v>
      </c>
      <c r="C1419" t="s">
        <v>532</v>
      </c>
      <c r="D1419">
        <v>131</v>
      </c>
    </row>
    <row r="1420" spans="1:4" hidden="1">
      <c r="A1420">
        <v>23</v>
      </c>
      <c r="B1420" t="s">
        <v>543</v>
      </c>
      <c r="C1420" t="s">
        <v>532</v>
      </c>
      <c r="D1420">
        <v>42</v>
      </c>
    </row>
    <row r="1421" spans="1:4" hidden="1">
      <c r="A1421">
        <v>23</v>
      </c>
      <c r="B1421" t="s">
        <v>544</v>
      </c>
      <c r="C1421" t="s">
        <v>532</v>
      </c>
      <c r="D1421">
        <v>220</v>
      </c>
    </row>
    <row r="1422" spans="1:4" hidden="1">
      <c r="A1422">
        <v>25</v>
      </c>
      <c r="B1422" t="s">
        <v>580</v>
      </c>
      <c r="C1422" t="s">
        <v>532</v>
      </c>
      <c r="D1422">
        <v>300</v>
      </c>
    </row>
    <row r="1423" spans="1:4" hidden="1">
      <c r="A1423">
        <v>25</v>
      </c>
      <c r="B1423" t="s">
        <v>539</v>
      </c>
      <c r="C1423" t="s">
        <v>528</v>
      </c>
      <c r="D1423">
        <v>8</v>
      </c>
    </row>
    <row r="1424" spans="1:4" hidden="1">
      <c r="A1424">
        <v>25</v>
      </c>
      <c r="B1424" t="s">
        <v>540</v>
      </c>
      <c r="C1424" t="s">
        <v>528</v>
      </c>
      <c r="D1424">
        <v>5</v>
      </c>
    </row>
    <row r="1425" spans="1:4" hidden="1">
      <c r="A1425">
        <v>25</v>
      </c>
      <c r="B1425" t="s">
        <v>541</v>
      </c>
      <c r="C1425" t="s">
        <v>533</v>
      </c>
      <c r="D1425">
        <v>2</v>
      </c>
    </row>
    <row r="1426" spans="1:4" hidden="1">
      <c r="A1426">
        <v>25</v>
      </c>
      <c r="B1426" t="s">
        <v>542</v>
      </c>
      <c r="C1426" t="s">
        <v>528</v>
      </c>
      <c r="D1426">
        <v>10</v>
      </c>
    </row>
    <row r="1427" spans="1:4" hidden="1">
      <c r="A1427">
        <v>26</v>
      </c>
      <c r="B1427" t="s">
        <v>543</v>
      </c>
      <c r="C1427" t="s">
        <v>528</v>
      </c>
      <c r="D1427">
        <v>7</v>
      </c>
    </row>
    <row r="1428" spans="1:4" hidden="1">
      <c r="A1428">
        <v>26</v>
      </c>
      <c r="B1428" t="s">
        <v>539</v>
      </c>
      <c r="C1428" t="s">
        <v>533</v>
      </c>
      <c r="D1428">
        <v>28</v>
      </c>
    </row>
    <row r="1429" spans="1:4">
      <c r="A1429">
        <v>26</v>
      </c>
      <c r="B1429" t="s">
        <v>539</v>
      </c>
      <c r="C1429" t="s">
        <v>529</v>
      </c>
      <c r="D1429">
        <v>2</v>
      </c>
    </row>
    <row r="1430" spans="1:4" hidden="1">
      <c r="A1430">
        <v>26</v>
      </c>
      <c r="B1430" t="s">
        <v>544</v>
      </c>
      <c r="C1430" t="s">
        <v>528</v>
      </c>
      <c r="D1430">
        <v>12</v>
      </c>
    </row>
    <row r="1431" spans="1:4" hidden="1">
      <c r="A1431">
        <v>26</v>
      </c>
      <c r="B1431" t="s">
        <v>540</v>
      </c>
      <c r="C1431" t="s">
        <v>533</v>
      </c>
      <c r="D1431">
        <v>29</v>
      </c>
    </row>
    <row r="1432" spans="1:4">
      <c r="A1432">
        <v>26</v>
      </c>
      <c r="B1432" t="s">
        <v>540</v>
      </c>
      <c r="C1432" t="s">
        <v>529</v>
      </c>
      <c r="D1432">
        <v>3</v>
      </c>
    </row>
    <row r="1433" spans="1:4" hidden="1">
      <c r="A1433">
        <v>26</v>
      </c>
      <c r="B1433" t="s">
        <v>541</v>
      </c>
      <c r="C1433" t="s">
        <v>530</v>
      </c>
      <c r="D1433">
        <v>7</v>
      </c>
    </row>
    <row r="1434" spans="1:4" hidden="1">
      <c r="A1434">
        <v>26</v>
      </c>
      <c r="B1434" t="s">
        <v>542</v>
      </c>
      <c r="C1434" t="s">
        <v>533</v>
      </c>
      <c r="D1434">
        <v>22</v>
      </c>
    </row>
    <row r="1435" spans="1:4">
      <c r="A1435">
        <v>26</v>
      </c>
      <c r="B1435" t="s">
        <v>542</v>
      </c>
      <c r="C1435" t="s">
        <v>529</v>
      </c>
      <c r="D1435">
        <v>2</v>
      </c>
    </row>
    <row r="1436" spans="1:4" hidden="1">
      <c r="A1436">
        <v>27</v>
      </c>
      <c r="B1436" t="s">
        <v>543</v>
      </c>
      <c r="C1436" t="s">
        <v>533</v>
      </c>
      <c r="D1436">
        <v>16</v>
      </c>
    </row>
    <row r="1437" spans="1:4" hidden="1">
      <c r="A1437">
        <v>27</v>
      </c>
      <c r="B1437" t="s">
        <v>539</v>
      </c>
      <c r="C1437" t="s">
        <v>530</v>
      </c>
      <c r="D1437">
        <v>78</v>
      </c>
    </row>
    <row r="1438" spans="1:4" hidden="1">
      <c r="A1438">
        <v>27</v>
      </c>
      <c r="B1438" t="s">
        <v>544</v>
      </c>
      <c r="C1438" t="s">
        <v>533</v>
      </c>
      <c r="D1438">
        <v>54</v>
      </c>
    </row>
    <row r="1439" spans="1:4">
      <c r="A1439">
        <v>27</v>
      </c>
      <c r="B1439" t="s">
        <v>544</v>
      </c>
      <c r="C1439" t="s">
        <v>529</v>
      </c>
      <c r="D1439">
        <v>7</v>
      </c>
    </row>
    <row r="1440" spans="1:4" hidden="1">
      <c r="A1440">
        <v>27</v>
      </c>
      <c r="B1440" t="s">
        <v>540</v>
      </c>
      <c r="C1440" t="s">
        <v>530</v>
      </c>
      <c r="D1440">
        <v>58</v>
      </c>
    </row>
    <row r="1441" spans="1:4" hidden="1">
      <c r="A1441">
        <v>27</v>
      </c>
      <c r="B1441" t="s">
        <v>542</v>
      </c>
      <c r="C1441" t="s">
        <v>530</v>
      </c>
      <c r="D1441">
        <v>30</v>
      </c>
    </row>
    <row r="1442" spans="1:4" hidden="1">
      <c r="A1442">
        <v>28</v>
      </c>
      <c r="B1442" t="s">
        <v>580</v>
      </c>
      <c r="C1442" t="s">
        <v>528</v>
      </c>
      <c r="D1442">
        <v>12</v>
      </c>
    </row>
    <row r="1443" spans="1:4" hidden="1">
      <c r="A1443">
        <v>28</v>
      </c>
      <c r="B1443" t="s">
        <v>543</v>
      </c>
      <c r="C1443" t="s">
        <v>530</v>
      </c>
      <c r="D1443">
        <v>53</v>
      </c>
    </row>
    <row r="1444" spans="1:4" hidden="1">
      <c r="A1444">
        <v>28</v>
      </c>
      <c r="B1444" t="s">
        <v>544</v>
      </c>
      <c r="C1444" t="s">
        <v>530</v>
      </c>
      <c r="D1444">
        <v>169</v>
      </c>
    </row>
    <row r="1445" spans="1:4" hidden="1">
      <c r="A1445">
        <v>29</v>
      </c>
      <c r="B1445" t="s">
        <v>580</v>
      </c>
      <c r="C1445" t="s">
        <v>533</v>
      </c>
      <c r="D1445">
        <v>109</v>
      </c>
    </row>
    <row r="1446" spans="1:4">
      <c r="A1446">
        <v>29</v>
      </c>
      <c r="B1446" t="s">
        <v>580</v>
      </c>
      <c r="C1446" t="s">
        <v>529</v>
      </c>
      <c r="D1446">
        <v>7</v>
      </c>
    </row>
    <row r="1447" spans="1:4" hidden="1">
      <c r="A1447">
        <v>29</v>
      </c>
      <c r="B1447" t="s">
        <v>541</v>
      </c>
      <c r="C1447" t="s">
        <v>532</v>
      </c>
      <c r="D1447">
        <v>21</v>
      </c>
    </row>
    <row r="1448" spans="1:4" hidden="1">
      <c r="A1448">
        <v>30</v>
      </c>
      <c r="B1448" t="s">
        <v>580</v>
      </c>
      <c r="C1448" t="s">
        <v>530</v>
      </c>
      <c r="D1448">
        <v>304</v>
      </c>
    </row>
    <row r="1449" spans="1:4" hidden="1">
      <c r="A1449">
        <v>30</v>
      </c>
      <c r="B1449" t="s">
        <v>539</v>
      </c>
      <c r="C1449" t="s">
        <v>532</v>
      </c>
      <c r="D1449">
        <v>170</v>
      </c>
    </row>
    <row r="1450" spans="1:4" hidden="1">
      <c r="A1450">
        <v>30</v>
      </c>
      <c r="B1450" t="s">
        <v>540</v>
      </c>
      <c r="C1450" t="s">
        <v>532</v>
      </c>
      <c r="D1450">
        <v>113</v>
      </c>
    </row>
    <row r="1451" spans="1:4" hidden="1">
      <c r="A1451">
        <v>30</v>
      </c>
      <c r="B1451" t="s">
        <v>542</v>
      </c>
      <c r="C1451" t="s">
        <v>532</v>
      </c>
      <c r="D1451">
        <v>96</v>
      </c>
    </row>
    <row r="1452" spans="1:4" hidden="1">
      <c r="A1452">
        <v>31</v>
      </c>
      <c r="B1452" t="s">
        <v>543</v>
      </c>
      <c r="C1452" t="s">
        <v>532</v>
      </c>
      <c r="D1452">
        <v>28</v>
      </c>
    </row>
    <row r="1453" spans="1:4" hidden="1">
      <c r="A1453">
        <v>31</v>
      </c>
      <c r="B1453" t="s">
        <v>544</v>
      </c>
      <c r="C1453" t="s">
        <v>532</v>
      </c>
      <c r="D1453">
        <v>83</v>
      </c>
    </row>
    <row r="1454" spans="1:4" hidden="1">
      <c r="A1454">
        <v>33</v>
      </c>
      <c r="B1454" t="s">
        <v>580</v>
      </c>
      <c r="C1454" t="s">
        <v>532</v>
      </c>
      <c r="D1454">
        <v>129</v>
      </c>
    </row>
    <row r="1455" spans="1:4" hidden="1">
      <c r="A1455">
        <v>33</v>
      </c>
      <c r="B1455" t="s">
        <v>539</v>
      </c>
      <c r="C1455" t="s">
        <v>528</v>
      </c>
      <c r="D1455">
        <v>6</v>
      </c>
    </row>
    <row r="1456" spans="1:4" hidden="1">
      <c r="A1456">
        <v>33</v>
      </c>
      <c r="B1456" t="s">
        <v>540</v>
      </c>
      <c r="C1456" t="s">
        <v>528</v>
      </c>
      <c r="D1456">
        <v>1</v>
      </c>
    </row>
    <row r="1457" spans="1:4" hidden="1">
      <c r="A1457">
        <v>33</v>
      </c>
      <c r="B1457" t="s">
        <v>542</v>
      </c>
      <c r="C1457" t="s">
        <v>528</v>
      </c>
      <c r="D1457">
        <v>4</v>
      </c>
    </row>
    <row r="1458" spans="1:4" hidden="1">
      <c r="A1458">
        <v>34</v>
      </c>
      <c r="B1458" t="s">
        <v>539</v>
      </c>
      <c r="C1458" t="s">
        <v>533</v>
      </c>
      <c r="D1458">
        <v>10</v>
      </c>
    </row>
    <row r="1459" spans="1:4">
      <c r="A1459">
        <v>34</v>
      </c>
      <c r="B1459" t="s">
        <v>539</v>
      </c>
      <c r="C1459" t="s">
        <v>529</v>
      </c>
      <c r="D1459">
        <v>2</v>
      </c>
    </row>
    <row r="1460" spans="1:4" hidden="1">
      <c r="A1460">
        <v>34</v>
      </c>
      <c r="B1460" t="s">
        <v>544</v>
      </c>
      <c r="C1460" t="s">
        <v>528</v>
      </c>
      <c r="D1460">
        <v>5</v>
      </c>
    </row>
    <row r="1461" spans="1:4" hidden="1">
      <c r="A1461">
        <v>34</v>
      </c>
      <c r="B1461" t="s">
        <v>540</v>
      </c>
      <c r="C1461" t="s">
        <v>533</v>
      </c>
      <c r="D1461">
        <v>9</v>
      </c>
    </row>
    <row r="1462" spans="1:4" hidden="1">
      <c r="A1462">
        <v>34</v>
      </c>
      <c r="B1462" t="s">
        <v>542</v>
      </c>
      <c r="C1462" t="s">
        <v>533</v>
      </c>
      <c r="D1462">
        <v>7</v>
      </c>
    </row>
    <row r="1463" spans="1:4" hidden="1">
      <c r="A1463">
        <v>35</v>
      </c>
      <c r="B1463" t="s">
        <v>543</v>
      </c>
      <c r="C1463" t="s">
        <v>533</v>
      </c>
      <c r="D1463">
        <v>10</v>
      </c>
    </row>
    <row r="1464" spans="1:4" hidden="1">
      <c r="A1464">
        <v>35</v>
      </c>
      <c r="B1464" t="s">
        <v>539</v>
      </c>
      <c r="C1464" t="s">
        <v>530</v>
      </c>
      <c r="D1464">
        <v>28</v>
      </c>
    </row>
    <row r="1465" spans="1:4" hidden="1">
      <c r="A1465">
        <v>35</v>
      </c>
      <c r="B1465" t="s">
        <v>544</v>
      </c>
      <c r="C1465" t="s">
        <v>533</v>
      </c>
      <c r="D1465">
        <v>15</v>
      </c>
    </row>
    <row r="1466" spans="1:4">
      <c r="A1466">
        <v>35</v>
      </c>
      <c r="B1466" t="s">
        <v>544</v>
      </c>
      <c r="C1466" t="s">
        <v>529</v>
      </c>
      <c r="D1466">
        <v>2</v>
      </c>
    </row>
    <row r="1467" spans="1:4" hidden="1">
      <c r="A1467">
        <v>35</v>
      </c>
      <c r="B1467" t="s">
        <v>540</v>
      </c>
      <c r="C1467" t="s">
        <v>530</v>
      </c>
      <c r="D1467">
        <v>27</v>
      </c>
    </row>
    <row r="1468" spans="1:4" hidden="1">
      <c r="A1468">
        <v>35</v>
      </c>
      <c r="B1468" t="s">
        <v>542</v>
      </c>
      <c r="C1468" t="s">
        <v>530</v>
      </c>
      <c r="D1468">
        <v>9</v>
      </c>
    </row>
    <row r="1469" spans="1:4" hidden="1">
      <c r="A1469">
        <v>36</v>
      </c>
      <c r="B1469" t="s">
        <v>580</v>
      </c>
      <c r="C1469" t="s">
        <v>528</v>
      </c>
      <c r="D1469">
        <v>2</v>
      </c>
    </row>
    <row r="1470" spans="1:4" hidden="1">
      <c r="A1470">
        <v>36</v>
      </c>
      <c r="B1470" t="s">
        <v>543</v>
      </c>
      <c r="C1470" t="s">
        <v>530</v>
      </c>
      <c r="D1470">
        <v>14</v>
      </c>
    </row>
    <row r="1471" spans="1:4" hidden="1">
      <c r="A1471">
        <v>36</v>
      </c>
      <c r="B1471" t="s">
        <v>544</v>
      </c>
      <c r="C1471" t="s">
        <v>530</v>
      </c>
      <c r="D1471">
        <v>44</v>
      </c>
    </row>
    <row r="1472" spans="1:4" hidden="1">
      <c r="A1472">
        <v>37</v>
      </c>
      <c r="B1472" t="s">
        <v>580</v>
      </c>
      <c r="C1472" t="s">
        <v>533</v>
      </c>
      <c r="D1472">
        <v>11</v>
      </c>
    </row>
    <row r="1473" spans="1:4">
      <c r="A1473">
        <v>37</v>
      </c>
      <c r="B1473" t="s">
        <v>580</v>
      </c>
      <c r="C1473" t="s">
        <v>529</v>
      </c>
      <c r="D1473">
        <v>3</v>
      </c>
    </row>
    <row r="1474" spans="1:4" hidden="1">
      <c r="A1474">
        <v>37</v>
      </c>
      <c r="B1474" t="s">
        <v>541</v>
      </c>
      <c r="C1474" t="s">
        <v>532</v>
      </c>
      <c r="D1474">
        <v>3</v>
      </c>
    </row>
    <row r="1475" spans="1:4" hidden="1">
      <c r="A1475">
        <v>38</v>
      </c>
      <c r="B1475" t="s">
        <v>580</v>
      </c>
      <c r="C1475" t="s">
        <v>530</v>
      </c>
      <c r="D1475">
        <v>48</v>
      </c>
    </row>
    <row r="1476" spans="1:4" hidden="1">
      <c r="A1476">
        <v>38</v>
      </c>
      <c r="B1476" t="s">
        <v>539</v>
      </c>
      <c r="C1476" t="s">
        <v>532</v>
      </c>
      <c r="D1476">
        <v>34</v>
      </c>
    </row>
    <row r="1477" spans="1:4" hidden="1">
      <c r="A1477">
        <v>38</v>
      </c>
      <c r="B1477" t="s">
        <v>540</v>
      </c>
      <c r="C1477" t="s">
        <v>532</v>
      </c>
      <c r="D1477">
        <v>20</v>
      </c>
    </row>
    <row r="1478" spans="1:4" hidden="1">
      <c r="A1478">
        <v>38</v>
      </c>
      <c r="B1478" t="s">
        <v>542</v>
      </c>
      <c r="C1478" t="s">
        <v>532</v>
      </c>
      <c r="D1478">
        <v>15</v>
      </c>
    </row>
    <row r="1479" spans="1:4" hidden="1">
      <c r="A1479">
        <v>39</v>
      </c>
      <c r="B1479" t="s">
        <v>543</v>
      </c>
      <c r="C1479" t="s">
        <v>532</v>
      </c>
      <c r="D1479">
        <v>6</v>
      </c>
    </row>
    <row r="1480" spans="1:4" hidden="1">
      <c r="A1480">
        <v>39</v>
      </c>
      <c r="B1480" t="s">
        <v>544</v>
      </c>
      <c r="C1480" t="s">
        <v>532</v>
      </c>
      <c r="D1480">
        <v>34</v>
      </c>
    </row>
    <row r="1481" spans="1:4" hidden="1">
      <c r="A1481">
        <v>41</v>
      </c>
      <c r="B1481" t="s">
        <v>580</v>
      </c>
      <c r="C1481" t="s">
        <v>532</v>
      </c>
      <c r="D1481">
        <v>43</v>
      </c>
    </row>
    <row r="1482" spans="1:4" hidden="1">
      <c r="A1482">
        <v>41</v>
      </c>
      <c r="B1482" t="s">
        <v>539</v>
      </c>
      <c r="C1482" t="s">
        <v>528</v>
      </c>
      <c r="D1482">
        <v>2</v>
      </c>
    </row>
    <row r="1483" spans="1:4" hidden="1">
      <c r="A1483">
        <v>41</v>
      </c>
      <c r="B1483" t="s">
        <v>540</v>
      </c>
      <c r="C1483" t="s">
        <v>528</v>
      </c>
      <c r="D1483">
        <v>1</v>
      </c>
    </row>
    <row r="1484" spans="1:4" hidden="1">
      <c r="A1484">
        <v>41</v>
      </c>
      <c r="B1484" t="s">
        <v>542</v>
      </c>
      <c r="C1484" t="s">
        <v>528</v>
      </c>
      <c r="D1484">
        <v>1</v>
      </c>
    </row>
    <row r="1485" spans="1:4" hidden="1">
      <c r="A1485">
        <v>42</v>
      </c>
      <c r="B1485" t="s">
        <v>539</v>
      </c>
      <c r="C1485" t="s">
        <v>533</v>
      </c>
      <c r="D1485">
        <v>2</v>
      </c>
    </row>
    <row r="1486" spans="1:4" hidden="1">
      <c r="A1486">
        <v>42</v>
      </c>
      <c r="B1486" t="s">
        <v>540</v>
      </c>
      <c r="C1486" t="s">
        <v>533</v>
      </c>
      <c r="D1486">
        <v>2</v>
      </c>
    </row>
    <row r="1487" spans="1:4" hidden="1">
      <c r="A1487">
        <v>42</v>
      </c>
      <c r="B1487" t="s">
        <v>541</v>
      </c>
      <c r="C1487" t="s">
        <v>530</v>
      </c>
      <c r="D1487">
        <v>2</v>
      </c>
    </row>
    <row r="1488" spans="1:4" hidden="1">
      <c r="A1488">
        <v>42</v>
      </c>
      <c r="B1488" t="s">
        <v>542</v>
      </c>
      <c r="C1488" t="s">
        <v>533</v>
      </c>
      <c r="D1488">
        <v>3</v>
      </c>
    </row>
    <row r="1489" spans="1:4" hidden="1">
      <c r="A1489">
        <v>43</v>
      </c>
      <c r="B1489" t="s">
        <v>539</v>
      </c>
      <c r="C1489" t="s">
        <v>530</v>
      </c>
      <c r="D1489">
        <v>3</v>
      </c>
    </row>
    <row r="1490" spans="1:4" hidden="1">
      <c r="A1490">
        <v>43</v>
      </c>
      <c r="B1490" t="s">
        <v>544</v>
      </c>
      <c r="C1490" t="s">
        <v>533</v>
      </c>
      <c r="D1490">
        <v>1</v>
      </c>
    </row>
    <row r="1491" spans="1:4" hidden="1">
      <c r="A1491">
        <v>43</v>
      </c>
      <c r="B1491" t="s">
        <v>540</v>
      </c>
      <c r="C1491" t="s">
        <v>530</v>
      </c>
      <c r="D1491">
        <v>2</v>
      </c>
    </row>
    <row r="1492" spans="1:4" hidden="1">
      <c r="A1492">
        <v>43</v>
      </c>
      <c r="B1492" t="s">
        <v>542</v>
      </c>
      <c r="C1492" t="s">
        <v>530</v>
      </c>
      <c r="D1492">
        <v>2</v>
      </c>
    </row>
    <row r="1493" spans="1:4" hidden="1">
      <c r="A1493">
        <v>44</v>
      </c>
      <c r="B1493" t="s">
        <v>544</v>
      </c>
      <c r="C1493" t="s">
        <v>530</v>
      </c>
      <c r="D1493">
        <v>4</v>
      </c>
    </row>
    <row r="1494" spans="1:4" hidden="1">
      <c r="A1494">
        <v>46</v>
      </c>
      <c r="B1494" t="s">
        <v>539</v>
      </c>
      <c r="C1494" t="s">
        <v>532</v>
      </c>
      <c r="D1494">
        <v>1</v>
      </c>
    </row>
    <row r="1495" spans="1:4" hidden="1">
      <c r="A1495">
        <v>54</v>
      </c>
      <c r="B1495" t="s">
        <v>539</v>
      </c>
      <c r="C1495" t="s">
        <v>532</v>
      </c>
      <c r="D1495">
        <v>1</v>
      </c>
    </row>
    <row r="1496" spans="1:4" hidden="1">
      <c r="A1496">
        <v>57</v>
      </c>
      <c r="B1496" t="s">
        <v>580</v>
      </c>
      <c r="C1496" t="s">
        <v>532</v>
      </c>
      <c r="D1496">
        <v>1</v>
      </c>
    </row>
    <row r="1497" spans="1:4" hidden="1">
      <c r="A1497">
        <v>59</v>
      </c>
      <c r="B1497" t="s">
        <v>542</v>
      </c>
      <c r="C1497" t="s">
        <v>530</v>
      </c>
      <c r="D1497">
        <v>1</v>
      </c>
    </row>
  </sheetData>
  <autoFilter ref="A1:D1497">
    <filterColumn colId="2">
      <filters>
        <filter val="05.&gt;60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city_</vt:lpstr>
      <vt:lpstr>Sheet6</vt:lpstr>
      <vt:lpstr>Sheet7</vt:lpstr>
      <vt:lpstr>Sheet9</vt:lpstr>
      <vt:lpstr>Sheet10</vt:lpstr>
      <vt:lpstr>Sheet11</vt:lpstr>
      <vt:lpstr>Sheet8</vt:lpstr>
      <vt:lpstr>Sheet12</vt:lpstr>
      <vt:lpstr>Sheet9!temp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</dc:creator>
  <cp:lastModifiedBy>王一</cp:lastModifiedBy>
  <cp:lastPrinted>2016-04-28T05:30:40Z</cp:lastPrinted>
  <dcterms:created xsi:type="dcterms:W3CDTF">2016-04-26T03:20:01Z</dcterms:created>
  <dcterms:modified xsi:type="dcterms:W3CDTF">2016-05-11T07:38:25Z</dcterms:modified>
</cp:coreProperties>
</file>