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G36" i="1"/>
  <c r="G37"/>
  <c r="G35"/>
  <c r="F36"/>
  <c r="F37"/>
  <c r="F35"/>
  <c r="I4"/>
  <c r="I5"/>
  <c r="I6"/>
  <c r="I7"/>
  <c r="I8"/>
  <c r="I9"/>
  <c r="I10"/>
  <c r="I11"/>
  <c r="I12"/>
  <c r="I3"/>
  <c r="F4"/>
  <c r="F5"/>
  <c r="F6"/>
  <c r="F7"/>
  <c r="F8"/>
  <c r="F9"/>
  <c r="F10"/>
  <c r="F11"/>
  <c r="F12"/>
  <c r="F3"/>
  <c r="H12"/>
  <c r="H11"/>
  <c r="H4"/>
  <c r="H5"/>
  <c r="H6"/>
  <c r="H7"/>
  <c r="H8"/>
  <c r="H9"/>
  <c r="H10"/>
  <c r="H3"/>
  <c r="E11"/>
  <c r="E12"/>
  <c r="E5"/>
  <c r="E6"/>
  <c r="E7"/>
  <c r="E8"/>
  <c r="E9"/>
  <c r="E10"/>
  <c r="E4"/>
  <c r="E3"/>
</calcChain>
</file>

<file path=xl/sharedStrings.xml><?xml version="1.0" encoding="utf-8"?>
<sst xmlns="http://schemas.openxmlformats.org/spreadsheetml/2006/main" count="17" uniqueCount="16">
  <si>
    <t>f</t>
  </si>
  <si>
    <t>U2 RC</t>
  </si>
  <si>
    <t>U2 RC_OZ</t>
  </si>
  <si>
    <t>U2 %</t>
  </si>
  <si>
    <t>Č.</t>
  </si>
  <si>
    <t>au_RC</t>
  </si>
  <si>
    <t>au_RC_OZ</t>
  </si>
  <si>
    <t>měření fázového posunu</t>
  </si>
  <si>
    <t>měřený obvod</t>
  </si>
  <si>
    <t>RC</t>
  </si>
  <si>
    <t>OZ</t>
  </si>
  <si>
    <t>RCOZ</t>
  </si>
  <si>
    <t>dílků v 1</t>
  </si>
  <si>
    <t>protnutí Y</t>
  </si>
  <si>
    <t>sin phi</t>
  </si>
  <si>
    <t>phi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</si>
</sst>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2" fontId="0" fillId="0" borderId="4" xfId="0" applyNumberFormat="1" applyBorder="1"/>
    <xf numFmtId="164" fontId="0" fillId="0" borderId="4" xfId="0" applyNumberFormat="1" applyBorder="1"/>
    <xf numFmtId="2" fontId="0" fillId="0" borderId="6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11" xfId="0" applyNumberFormat="1" applyBorder="1"/>
    <xf numFmtId="164" fontId="0" fillId="0" borderId="12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smoothMarker"/>
        <c:ser>
          <c:idx val="0"/>
          <c:order val="0"/>
          <c:tx>
            <c:strRef>
              <c:f>List1!$F$2</c:f>
              <c:strCache>
                <c:ptCount val="1"/>
                <c:pt idx="0">
                  <c:v>au_RC</c:v>
                </c:pt>
              </c:strCache>
            </c:strRef>
          </c:tx>
          <c:marker>
            <c:symbol val="none"/>
          </c:marker>
          <c:xVal>
            <c:numRef>
              <c:f>List1!$C$3:$C$12</c:f>
              <c:numCache>
                <c:formatCode>General</c:formatCode>
                <c:ptCount val="10"/>
                <c:pt idx="0">
                  <c:v>100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40000</c:v>
                </c:pt>
                <c:pt idx="9">
                  <c:v>100000</c:v>
                </c:pt>
              </c:numCache>
            </c:numRef>
          </c:xVal>
          <c:yVal>
            <c:numRef>
              <c:f>List1!$F$3:$F$12</c:f>
              <c:numCache>
                <c:formatCode>0.000</c:formatCode>
                <c:ptCount val="10"/>
                <c:pt idx="0">
                  <c:v>0</c:v>
                </c:pt>
                <c:pt idx="1">
                  <c:v>-1.1103465569966273</c:v>
                </c:pt>
                <c:pt idx="2">
                  <c:v>-1.5144142787623671</c:v>
                </c:pt>
                <c:pt idx="3">
                  <c:v>-1.7237229523256667</c:v>
                </c:pt>
                <c:pt idx="4">
                  <c:v>-1.9382002601611279</c:v>
                </c:pt>
                <c:pt idx="5">
                  <c:v>-2.3837281543841731</c:v>
                </c:pt>
                <c:pt idx="6">
                  <c:v>-3.349821745875273</c:v>
                </c:pt>
                <c:pt idx="7">
                  <c:v>-4.293403299784659</c:v>
                </c:pt>
                <c:pt idx="8">
                  <c:v>-27.95880017344075</c:v>
                </c:pt>
                <c:pt idx="9">
                  <c:v>-40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List1!$I$2</c:f>
              <c:strCache>
                <c:ptCount val="1"/>
                <c:pt idx="0">
                  <c:v>au_RC_OZ</c:v>
                </c:pt>
              </c:strCache>
            </c:strRef>
          </c:tx>
          <c:marker>
            <c:symbol val="none"/>
          </c:marker>
          <c:xVal>
            <c:numRef>
              <c:f>List1!$C$3:$C$12</c:f>
              <c:numCache>
                <c:formatCode>General</c:formatCode>
                <c:ptCount val="10"/>
                <c:pt idx="0">
                  <c:v>100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40000</c:v>
                </c:pt>
                <c:pt idx="9">
                  <c:v>100000</c:v>
                </c:pt>
              </c:numCache>
            </c:numRef>
          </c:xVal>
          <c:yVal>
            <c:numRef>
              <c:f>List1!$I$3:$I$12</c:f>
              <c:numCache>
                <c:formatCode>0.000</c:formatCode>
                <c:ptCount val="10"/>
                <c:pt idx="0">
                  <c:v>9.5424250943932485</c:v>
                </c:pt>
                <c:pt idx="1">
                  <c:v>8.2994669594163604</c:v>
                </c:pt>
                <c:pt idx="2">
                  <c:v>7.9588001734407516</c:v>
                </c:pt>
                <c:pt idx="3">
                  <c:v>7.6042248342321201</c:v>
                </c:pt>
                <c:pt idx="4">
                  <c:v>7.2345567203518568</c:v>
                </c:pt>
                <c:pt idx="5">
                  <c:v>6.8484536164441252</c:v>
                </c:pt>
                <c:pt idx="6">
                  <c:v>6.0205999132796242</c:v>
                </c:pt>
                <c:pt idx="7">
                  <c:v>5.1054501020661212</c:v>
                </c:pt>
                <c:pt idx="8">
                  <c:v>-20</c:v>
                </c:pt>
                <c:pt idx="9">
                  <c:v>-27.95880017344075</c:v>
                </c:pt>
              </c:numCache>
            </c:numRef>
          </c:yVal>
          <c:smooth val="1"/>
        </c:ser>
        <c:axId val="70521984"/>
        <c:axId val="70520192"/>
      </c:scatterChart>
      <c:valAx>
        <c:axId val="70521984"/>
        <c:scaling>
          <c:logBase val="10"/>
          <c:orientation val="minMax"/>
        </c:scaling>
        <c:axPos val="b"/>
        <c:numFmt formatCode="General" sourceLinked="1"/>
        <c:tickLblPos val="nextTo"/>
        <c:crossAx val="70520192"/>
        <c:crosses val="autoZero"/>
        <c:crossBetween val="midCat"/>
      </c:valAx>
      <c:valAx>
        <c:axId val="70520192"/>
        <c:scaling>
          <c:orientation val="minMax"/>
        </c:scaling>
        <c:axPos val="l"/>
        <c:majorGridlines/>
        <c:numFmt formatCode="0.000" sourceLinked="1"/>
        <c:tickLblPos val="nextTo"/>
        <c:crossAx val="70521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7326</xdr:colOff>
      <xdr:row>13</xdr:row>
      <xdr:rowOff>36634</xdr:rowOff>
    </xdr:from>
    <xdr:to>
      <xdr:col>9</xdr:col>
      <xdr:colOff>36634</xdr:colOff>
      <xdr:row>27</xdr:row>
      <xdr:rowOff>109903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37"/>
  <sheetViews>
    <sheetView tabSelected="1" topLeftCell="A22" zoomScale="130" zoomScaleNormal="130" workbookViewId="0">
      <selection activeCell="K31" sqref="K31"/>
    </sheetView>
  </sheetViews>
  <sheetFormatPr defaultRowHeight="15"/>
  <sheetData>
    <row r="1" spans="2:9" ht="15.75" thickBot="1"/>
    <row r="2" spans="2:9" ht="15.75" thickBot="1">
      <c r="B2" s="17" t="s">
        <v>4</v>
      </c>
      <c r="C2" s="18" t="s">
        <v>0</v>
      </c>
      <c r="D2" s="18" t="s">
        <v>1</v>
      </c>
      <c r="E2" s="18" t="s">
        <v>3</v>
      </c>
      <c r="F2" s="18" t="s">
        <v>5</v>
      </c>
      <c r="G2" s="18" t="s">
        <v>2</v>
      </c>
      <c r="H2" s="18" t="s">
        <v>3</v>
      </c>
      <c r="I2" s="19" t="s">
        <v>6</v>
      </c>
    </row>
    <row r="3" spans="2:9">
      <c r="B3" s="12">
        <v>1</v>
      </c>
      <c r="C3" s="11">
        <v>100</v>
      </c>
      <c r="D3" s="7">
        <v>1</v>
      </c>
      <c r="E3" s="8">
        <f>(1*4)/D3</f>
        <v>4</v>
      </c>
      <c r="F3" s="8">
        <f>20*LOG10(D3)</f>
        <v>0</v>
      </c>
      <c r="G3" s="7">
        <v>3</v>
      </c>
      <c r="H3" s="8">
        <f>(3*4)/G3</f>
        <v>4</v>
      </c>
      <c r="I3" s="9">
        <f>20*LOG10(G3)</f>
        <v>9.5424250943932485</v>
      </c>
    </row>
    <row r="4" spans="2:9">
      <c r="B4" s="13">
        <v>2</v>
      </c>
      <c r="C4" s="2">
        <v>800</v>
      </c>
      <c r="D4" s="3">
        <v>0.88</v>
      </c>
      <c r="E4" s="4">
        <f>(1*4)/D4</f>
        <v>4.5454545454545459</v>
      </c>
      <c r="F4" s="8">
        <f t="shared" ref="F4:F12" si="0">20*LOG10(D4)</f>
        <v>-1.1103465569966273</v>
      </c>
      <c r="G4" s="3">
        <v>2.6</v>
      </c>
      <c r="H4" s="4">
        <f t="shared" ref="H4:H12" si="1">(3*4)/G4</f>
        <v>4.615384615384615</v>
      </c>
      <c r="I4" s="9">
        <f t="shared" ref="I4:I12" si="2">20*LOG10(G4)</f>
        <v>8.2994669594163604</v>
      </c>
    </row>
    <row r="5" spans="2:9">
      <c r="B5" s="13">
        <v>3</v>
      </c>
      <c r="C5" s="2">
        <v>900</v>
      </c>
      <c r="D5" s="3">
        <v>0.84</v>
      </c>
      <c r="E5" s="4">
        <f t="shared" ref="E5:E12" si="3">(1*4)/D5</f>
        <v>4.7619047619047619</v>
      </c>
      <c r="F5" s="8">
        <f t="shared" si="0"/>
        <v>-1.5144142787623671</v>
      </c>
      <c r="G5" s="3">
        <v>2.5</v>
      </c>
      <c r="H5" s="4">
        <f t="shared" si="1"/>
        <v>4.8</v>
      </c>
      <c r="I5" s="9">
        <f t="shared" si="2"/>
        <v>7.9588001734407516</v>
      </c>
    </row>
    <row r="6" spans="2:9">
      <c r="B6" s="13">
        <v>4</v>
      </c>
      <c r="C6" s="2">
        <v>1000</v>
      </c>
      <c r="D6" s="3">
        <v>0.82</v>
      </c>
      <c r="E6" s="4">
        <f t="shared" si="3"/>
        <v>4.8780487804878048</v>
      </c>
      <c r="F6" s="8">
        <f t="shared" si="0"/>
        <v>-1.7237229523256667</v>
      </c>
      <c r="G6" s="3">
        <v>2.4</v>
      </c>
      <c r="H6" s="4">
        <f t="shared" si="1"/>
        <v>5</v>
      </c>
      <c r="I6" s="9">
        <f t="shared" si="2"/>
        <v>7.6042248342321201</v>
      </c>
    </row>
    <row r="7" spans="2:9">
      <c r="B7" s="13">
        <v>5</v>
      </c>
      <c r="C7" s="2">
        <v>1100</v>
      </c>
      <c r="D7" s="3">
        <v>0.8</v>
      </c>
      <c r="E7" s="4">
        <f t="shared" si="3"/>
        <v>5</v>
      </c>
      <c r="F7" s="8">
        <f t="shared" si="0"/>
        <v>-1.9382002601611279</v>
      </c>
      <c r="G7" s="3">
        <v>2.2999999999999998</v>
      </c>
      <c r="H7" s="4">
        <f t="shared" si="1"/>
        <v>5.2173913043478262</v>
      </c>
      <c r="I7" s="9">
        <f t="shared" si="2"/>
        <v>7.2345567203518568</v>
      </c>
    </row>
    <row r="8" spans="2:9">
      <c r="B8" s="13">
        <v>6</v>
      </c>
      <c r="C8" s="2">
        <v>1200</v>
      </c>
      <c r="D8" s="3">
        <v>0.76</v>
      </c>
      <c r="E8" s="4">
        <f t="shared" si="3"/>
        <v>5.2631578947368425</v>
      </c>
      <c r="F8" s="8">
        <f t="shared" si="0"/>
        <v>-2.3837281543841731</v>
      </c>
      <c r="G8" s="3">
        <v>2.2000000000000002</v>
      </c>
      <c r="H8" s="4">
        <f t="shared" si="1"/>
        <v>5.4545454545454541</v>
      </c>
      <c r="I8" s="9">
        <f t="shared" si="2"/>
        <v>6.8484536164441252</v>
      </c>
    </row>
    <row r="9" spans="2:9">
      <c r="B9" s="13">
        <v>7</v>
      </c>
      <c r="C9" s="2">
        <v>1500</v>
      </c>
      <c r="D9" s="3">
        <v>0.68</v>
      </c>
      <c r="E9" s="4">
        <f t="shared" si="3"/>
        <v>5.8823529411764701</v>
      </c>
      <c r="F9" s="8">
        <f t="shared" si="0"/>
        <v>-3.349821745875273</v>
      </c>
      <c r="G9" s="3">
        <v>2</v>
      </c>
      <c r="H9" s="4">
        <f t="shared" si="1"/>
        <v>6</v>
      </c>
      <c r="I9" s="9">
        <f t="shared" si="2"/>
        <v>6.0205999132796242</v>
      </c>
    </row>
    <row r="10" spans="2:9">
      <c r="B10" s="13">
        <v>8</v>
      </c>
      <c r="C10" s="2">
        <v>1800</v>
      </c>
      <c r="D10" s="3">
        <v>0.61</v>
      </c>
      <c r="E10" s="4">
        <f t="shared" si="3"/>
        <v>6.557377049180328</v>
      </c>
      <c r="F10" s="8">
        <f t="shared" si="0"/>
        <v>-4.293403299784659</v>
      </c>
      <c r="G10" s="3">
        <v>1.8</v>
      </c>
      <c r="H10" s="4">
        <f t="shared" si="1"/>
        <v>6.6666666666666661</v>
      </c>
      <c r="I10" s="9">
        <f t="shared" si="2"/>
        <v>5.1054501020661212</v>
      </c>
    </row>
    <row r="11" spans="2:9">
      <c r="B11" s="13">
        <v>9</v>
      </c>
      <c r="C11" s="2">
        <v>40000</v>
      </c>
      <c r="D11" s="3">
        <v>0.04</v>
      </c>
      <c r="E11" s="4">
        <f>(0.1*4)/D11</f>
        <v>10</v>
      </c>
      <c r="F11" s="8">
        <f t="shared" si="0"/>
        <v>-27.95880017344075</v>
      </c>
      <c r="G11" s="3">
        <v>0.1</v>
      </c>
      <c r="H11" s="4">
        <f>(0.1*4)/G11</f>
        <v>4</v>
      </c>
      <c r="I11" s="9">
        <f t="shared" si="2"/>
        <v>-20</v>
      </c>
    </row>
    <row r="12" spans="2:9" ht="15.75" thickBot="1">
      <c r="B12" s="14">
        <v>10</v>
      </c>
      <c r="C12" s="10">
        <v>100000</v>
      </c>
      <c r="D12" s="5">
        <v>0.01</v>
      </c>
      <c r="E12" s="6">
        <f>(0.01*4)/D12</f>
        <v>4</v>
      </c>
      <c r="F12" s="15">
        <f t="shared" si="0"/>
        <v>-40</v>
      </c>
      <c r="G12" s="5">
        <v>0.04</v>
      </c>
      <c r="H12" s="6">
        <f>(0.1*4)/G12</f>
        <v>10</v>
      </c>
      <c r="I12" s="16">
        <f t="shared" si="2"/>
        <v>-27.95880017344075</v>
      </c>
    </row>
    <row r="32" spans="4:4">
      <c r="D32" t="s">
        <v>7</v>
      </c>
    </row>
    <row r="34" spans="3:7">
      <c r="C34" t="s">
        <v>8</v>
      </c>
      <c r="D34" t="s">
        <v>12</v>
      </c>
      <c r="E34" t="s">
        <v>13</v>
      </c>
      <c r="F34" t="s">
        <v>14</v>
      </c>
      <c r="G34" t="s">
        <v>15</v>
      </c>
    </row>
    <row r="35" spans="3:7">
      <c r="C35" t="s">
        <v>9</v>
      </c>
      <c r="D35">
        <v>14</v>
      </c>
      <c r="E35">
        <v>10</v>
      </c>
      <c r="F35" s="1">
        <f>(1/D35)*E35</f>
        <v>0.71428571428571419</v>
      </c>
      <c r="G35">
        <f>ASIN(F35)*180/PI( )</f>
        <v>45.584691402807017</v>
      </c>
    </row>
    <row r="36" spans="3:7">
      <c r="C36" t="s">
        <v>10</v>
      </c>
      <c r="D36">
        <v>11</v>
      </c>
      <c r="E36">
        <v>1</v>
      </c>
      <c r="F36" s="1">
        <f t="shared" ref="F36:F37" si="4">(1/D36)*E36</f>
        <v>9.0909090909090912E-2</v>
      </c>
      <c r="G36">
        <f t="shared" ref="G36:G37" si="5">ASIN(F36)*180/PI( )</f>
        <v>5.2159085704541237</v>
      </c>
    </row>
    <row r="37" spans="3:7">
      <c r="C37" t="s">
        <v>11</v>
      </c>
      <c r="D37">
        <v>8</v>
      </c>
      <c r="E37">
        <v>6</v>
      </c>
      <c r="F37" s="1">
        <f t="shared" si="4"/>
        <v>0.75</v>
      </c>
      <c r="G37">
        <f t="shared" si="5"/>
        <v>48.590377890729144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wykys</dc:creator>
  <cp:lastModifiedBy>wykys</cp:lastModifiedBy>
  <dcterms:created xsi:type="dcterms:W3CDTF">2014-12-09T10:14:59Z</dcterms:created>
  <dcterms:modified xsi:type="dcterms:W3CDTF">2014-12-10T01:39:25Z</dcterms:modified>
</cp:coreProperties>
</file>