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toniq.sharepoint.com/sites/TectoniqPtyLtd/Shared Documents/Exploration/Altiplano/Peru/Minaspata Exploration/Minaspata surface geochem/"/>
    </mc:Choice>
  </mc:AlternateContent>
  <xr:revisionPtr revIDLastSave="9" documentId="8_{2FC479E0-D1F9-7B44-9982-0AC3FE89CE59}" xr6:coauthVersionLast="47" xr6:coauthVersionMax="47" xr10:uidLastSave="{4028857E-D8E8-BC46-86E3-D891D3B91E91}"/>
  <bookViews>
    <workbookView xWindow="-66100" yWindow="760" windowWidth="35480" windowHeight="23140" xr2:uid="{D784AFCA-C25A-7C48-A932-9C9D6B218670}"/>
  </bookViews>
  <sheets>
    <sheet name="Master Data" sheetId="1" r:id="rId1"/>
    <sheet name="Abbreviations" sheetId="4" r:id="rId2"/>
    <sheet name="BC data" sheetId="2" r:id="rId3"/>
    <sheet name="wt% oxide conversion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3" i="2" l="1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CU288" i="2"/>
  <c r="CR288" i="2"/>
  <c r="Q288" i="2"/>
  <c r="Q287" i="2"/>
  <c r="Q286" i="2"/>
  <c r="Q285" i="2"/>
  <c r="Q284" i="2"/>
  <c r="CR283" i="2"/>
  <c r="Q283" i="2"/>
  <c r="CU282" i="2"/>
  <c r="CR282" i="2"/>
  <c r="Q282" i="2"/>
  <c r="CR281" i="2"/>
  <c r="Q281" i="2"/>
  <c r="CU280" i="2"/>
  <c r="CR280" i="2"/>
  <c r="Q280" i="2"/>
  <c r="CU279" i="2"/>
  <c r="CR279" i="2"/>
  <c r="Q279" i="2"/>
  <c r="CU278" i="2"/>
  <c r="CR278" i="2"/>
  <c r="Q278" i="2"/>
  <c r="CR277" i="2"/>
  <c r="Q277" i="2"/>
  <c r="CU276" i="2"/>
  <c r="CR276" i="2"/>
  <c r="Q276" i="2"/>
  <c r="CU275" i="2"/>
  <c r="CR275" i="2"/>
  <c r="Q275" i="2"/>
  <c r="CU274" i="2"/>
  <c r="CR274" i="2"/>
  <c r="Q274" i="2"/>
  <c r="Q273" i="2"/>
  <c r="Q272" i="2"/>
  <c r="Q271" i="2"/>
  <c r="Q270" i="2"/>
  <c r="Q269" i="2"/>
  <c r="Q268" i="2"/>
  <c r="Q267" i="2"/>
  <c r="Q266" i="2"/>
  <c r="CU265" i="2"/>
  <c r="Q265" i="2"/>
  <c r="CU264" i="2"/>
  <c r="CR264" i="2"/>
  <c r="Q264" i="2"/>
  <c r="CU263" i="2"/>
  <c r="Q263" i="2"/>
  <c r="CU262" i="2"/>
  <c r="CR262" i="2"/>
  <c r="Q262" i="2"/>
  <c r="CU261" i="2"/>
  <c r="CR261" i="2"/>
  <c r="Q261" i="2"/>
  <c r="CU260" i="2"/>
  <c r="CR260" i="2"/>
  <c r="Q260" i="2"/>
  <c r="CU259" i="2"/>
  <c r="Q259" i="2"/>
  <c r="CU258" i="2"/>
  <c r="CR258" i="2"/>
  <c r="Q258" i="2"/>
  <c r="Q257" i="2"/>
  <c r="CU256" i="2"/>
  <c r="Q256" i="2"/>
  <c r="CU255" i="2"/>
  <c r="CR255" i="2"/>
  <c r="Q255" i="2"/>
  <c r="CU254" i="2"/>
  <c r="CR254" i="2"/>
  <c r="Q254" i="2"/>
  <c r="CU253" i="2"/>
  <c r="CR253" i="2"/>
  <c r="Q253" i="2"/>
  <c r="CU252" i="2"/>
  <c r="CR252" i="2"/>
  <c r="Q252" i="2"/>
  <c r="CU251" i="2"/>
  <c r="CR251" i="2"/>
  <c r="Q251" i="2"/>
  <c r="Q250" i="2"/>
  <c r="Q249" i="2"/>
  <c r="Q248" i="2"/>
  <c r="CU247" i="2"/>
  <c r="CR247" i="2"/>
  <c r="Q247" i="2"/>
  <c r="Q246" i="2"/>
  <c r="Q245" i="2"/>
  <c r="Q244" i="2"/>
  <c r="Q243" i="2"/>
  <c r="CU242" i="2"/>
  <c r="CR242" i="2"/>
  <c r="Q242" i="2"/>
  <c r="Q241" i="2"/>
  <c r="Q240" i="2"/>
  <c r="Q239" i="2"/>
  <c r="Q238" i="2"/>
  <c r="CU237" i="2"/>
  <c r="CR237" i="2"/>
  <c r="Q237" i="2"/>
  <c r="Q236" i="2"/>
  <c r="Q235" i="2"/>
  <c r="Q234" i="2"/>
  <c r="Q233" i="2"/>
  <c r="Q232" i="2"/>
  <c r="Q231" i="2"/>
  <c r="CU230" i="2"/>
  <c r="CR230" i="2"/>
  <c r="Q230" i="2"/>
  <c r="Q229" i="2"/>
  <c r="CU228" i="2"/>
  <c r="CR228" i="2"/>
  <c r="Q228" i="2"/>
  <c r="Q227" i="2"/>
  <c r="Q226" i="2"/>
  <c r="CU225" i="2"/>
  <c r="CR225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CU210" i="2"/>
  <c r="CR210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CU187" i="2"/>
  <c r="CR187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CU169" i="2"/>
  <c r="CR169" i="2"/>
  <c r="Q169" i="2"/>
  <c r="Q168" i="2"/>
  <c r="Q167" i="2"/>
  <c r="Q166" i="2"/>
  <c r="Q165" i="2"/>
  <c r="Q164" i="2"/>
  <c r="Q163" i="2"/>
  <c r="Q162" i="2"/>
  <c r="Q161" i="2"/>
  <c r="Q160" i="2"/>
  <c r="CU159" i="2"/>
  <c r="CR159" i="2"/>
  <c r="Q159" i="2"/>
  <c r="Q158" i="2"/>
  <c r="Q157" i="2"/>
  <c r="CU156" i="2"/>
  <c r="CR156" i="2"/>
  <c r="Q156" i="2"/>
  <c r="Q155" i="2"/>
  <c r="Q154" i="2"/>
  <c r="Q153" i="2"/>
  <c r="Q152" i="2"/>
  <c r="Q151" i="2"/>
  <c r="Q150" i="2"/>
  <c r="CU149" i="2"/>
  <c r="CR149" i="2"/>
  <c r="Q149" i="2"/>
  <c r="Q148" i="2"/>
  <c r="Q147" i="2"/>
  <c r="Q146" i="2"/>
  <c r="Q145" i="2"/>
  <c r="CU144" i="2"/>
  <c r="CR144" i="2"/>
  <c r="Q144" i="2"/>
  <c r="CU143" i="2"/>
  <c r="CR143" i="2"/>
  <c r="Q143" i="2"/>
  <c r="Q142" i="2"/>
  <c r="Q141" i="2"/>
  <c r="Q140" i="2"/>
  <c r="CU139" i="2"/>
  <c r="CR139" i="2"/>
  <c r="Q139" i="2"/>
  <c r="Q138" i="2"/>
  <c r="Q137" i="2"/>
  <c r="CU136" i="2"/>
  <c r="CR136" i="2"/>
  <c r="Q136" i="2"/>
  <c r="Q135" i="2"/>
  <c r="CU134" i="2"/>
  <c r="CR134" i="2"/>
  <c r="Q134" i="2"/>
  <c r="Q133" i="2"/>
  <c r="Q132" i="2"/>
  <c r="Q131" i="2"/>
  <c r="Q130" i="2"/>
  <c r="CU129" i="2"/>
  <c r="Q129" i="2"/>
  <c r="Q128" i="2"/>
  <c r="CU127" i="2"/>
  <c r="CR127" i="2"/>
  <c r="Q127" i="2"/>
  <c r="Q126" i="2"/>
  <c r="Q125" i="2"/>
  <c r="Q124" i="2"/>
  <c r="CU123" i="2"/>
  <c r="CR123" i="2"/>
  <c r="Q123" i="2"/>
  <c r="Q122" i="2"/>
  <c r="CU121" i="2"/>
  <c r="CR121" i="2"/>
  <c r="Q121" i="2"/>
  <c r="Q120" i="2"/>
  <c r="CU119" i="2"/>
  <c r="CR119" i="2"/>
  <c r="Q119" i="2"/>
  <c r="CU118" i="2"/>
  <c r="CR118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CU104" i="2"/>
  <c r="CR104" i="2"/>
  <c r="Q104" i="2"/>
  <c r="Q103" i="2"/>
  <c r="Q102" i="2"/>
  <c r="Q101" i="2"/>
  <c r="CU100" i="2"/>
  <c r="CR100" i="2"/>
  <c r="Q100" i="2"/>
  <c r="Q99" i="2"/>
  <c r="Q98" i="2"/>
  <c r="CU97" i="2"/>
  <c r="CR97" i="2"/>
  <c r="Q97" i="2"/>
  <c r="CU96" i="2"/>
  <c r="CR96" i="2"/>
  <c r="Q96" i="2"/>
  <c r="CU95" i="2"/>
  <c r="CR95" i="2"/>
  <c r="Q95" i="2"/>
  <c r="Q94" i="2"/>
  <c r="Q93" i="2"/>
  <c r="Q92" i="2"/>
  <c r="Q91" i="2"/>
  <c r="Q90" i="2"/>
  <c r="CU89" i="2"/>
  <c r="CR89" i="2"/>
  <c r="Q89" i="2"/>
  <c r="CU88" i="2"/>
  <c r="CR88" i="2"/>
  <c r="Q88" i="2"/>
  <c r="Q87" i="2"/>
  <c r="Q86" i="2"/>
  <c r="CU85" i="2"/>
  <c r="Q85" i="2"/>
  <c r="CU84" i="2"/>
  <c r="Q84" i="2"/>
  <c r="Q83" i="2"/>
  <c r="CU82" i="2"/>
  <c r="CR82" i="2"/>
  <c r="Q82" i="2"/>
  <c r="Q81" i="2"/>
  <c r="Q80" i="2"/>
  <c r="CU79" i="2"/>
  <c r="Q79" i="2"/>
  <c r="Q78" i="2"/>
  <c r="Q77" i="2"/>
  <c r="CU76" i="2"/>
  <c r="CR76" i="2"/>
  <c r="Q76" i="2"/>
  <c r="CU75" i="2"/>
  <c r="CR75" i="2"/>
  <c r="Q75" i="2"/>
  <c r="Q74" i="2"/>
  <c r="Q73" i="2"/>
  <c r="Q72" i="2"/>
  <c r="Q71" i="2"/>
  <c r="CU70" i="2"/>
  <c r="Q70" i="2"/>
  <c r="Q69" i="2"/>
  <c r="Q68" i="2"/>
  <c r="CU67" i="2"/>
  <c r="CR67" i="2"/>
  <c r="Q67" i="2"/>
  <c r="Q66" i="2"/>
  <c r="CU65" i="2"/>
  <c r="CR65" i="2"/>
  <c r="Q65" i="2"/>
  <c r="Q64" i="2"/>
  <c r="Q63" i="2"/>
  <c r="CU62" i="2"/>
  <c r="CR62" i="2"/>
  <c r="Q62" i="2"/>
  <c r="Q61" i="2"/>
  <c r="CU60" i="2"/>
  <c r="Q60" i="2"/>
  <c r="CU59" i="2"/>
  <c r="CR59" i="2"/>
  <c r="Q59" i="2"/>
  <c r="Q58" i="2"/>
  <c r="Q57" i="2"/>
  <c r="CU56" i="2"/>
  <c r="CR56" i="2"/>
  <c r="Q56" i="2"/>
  <c r="Q55" i="2"/>
  <c r="CU54" i="2"/>
  <c r="CR54" i="2"/>
  <c r="Q54" i="2"/>
  <c r="CU53" i="2"/>
  <c r="CR53" i="2"/>
  <c r="Q53" i="2"/>
  <c r="CU52" i="2"/>
  <c r="CR52" i="2"/>
  <c r="Q52" i="2"/>
  <c r="Q51" i="2"/>
  <c r="Q50" i="2"/>
  <c r="Q49" i="2"/>
  <c r="Q48" i="2"/>
  <c r="Q47" i="2"/>
  <c r="Q46" i="2"/>
  <c r="Q45" i="2"/>
  <c r="Q44" i="2"/>
  <c r="Q43" i="2"/>
  <c r="Q42" i="2"/>
  <c r="Q41" i="2"/>
  <c r="CU40" i="2"/>
  <c r="CR40" i="2"/>
  <c r="Q40" i="2"/>
  <c r="CU39" i="2"/>
  <c r="CR39" i="2"/>
  <c r="Q39" i="2"/>
  <c r="Q38" i="2"/>
  <c r="Q37" i="2"/>
  <c r="CU36" i="2"/>
  <c r="CR36" i="2"/>
  <c r="Q36" i="2"/>
  <c r="Q35" i="2"/>
  <c r="CU34" i="2"/>
  <c r="CR34" i="2"/>
  <c r="Q34" i="2"/>
  <c r="CU33" i="2"/>
  <c r="CT33" i="2"/>
  <c r="CR33" i="2"/>
  <c r="Q33" i="2"/>
  <c r="Q32" i="2"/>
  <c r="Q31" i="2"/>
  <c r="CU30" i="2"/>
  <c r="CR30" i="2"/>
  <c r="Q30" i="2"/>
  <c r="CU29" i="2"/>
  <c r="CR29" i="2"/>
  <c r="Q29" i="2"/>
  <c r="CU28" i="2"/>
  <c r="CR28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CU6" i="2"/>
  <c r="CR6" i="2"/>
  <c r="Q6" i="2"/>
  <c r="CU5" i="2"/>
  <c r="CT5" i="2"/>
  <c r="CR5" i="2"/>
  <c r="Q5" i="2"/>
  <c r="CU4" i="2"/>
  <c r="CR4" i="2"/>
  <c r="Q4" i="2"/>
  <c r="CU3" i="2"/>
  <c r="CT3" i="2"/>
  <c r="CR3" i="2"/>
  <c r="Q3" i="2"/>
  <c r="CU2" i="2"/>
  <c r="CR2" i="2"/>
  <c r="Q2" i="2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CU462" i="1"/>
  <c r="CR462" i="1"/>
  <c r="Q462" i="1"/>
  <c r="Q461" i="1"/>
  <c r="Q460" i="1"/>
  <c r="Q459" i="1"/>
  <c r="Q458" i="1"/>
  <c r="CR457" i="1"/>
  <c r="Q457" i="1"/>
  <c r="CU456" i="1"/>
  <c r="CR456" i="1"/>
  <c r="Q456" i="1"/>
  <c r="CR455" i="1"/>
  <c r="Q455" i="1"/>
  <c r="CU454" i="1"/>
  <c r="CR454" i="1"/>
  <c r="Q454" i="1"/>
  <c r="CU453" i="1"/>
  <c r="CR453" i="1"/>
  <c r="Q453" i="1"/>
  <c r="CU452" i="1"/>
  <c r="CR452" i="1"/>
  <c r="Q452" i="1"/>
  <c r="CR451" i="1"/>
  <c r="Q451" i="1"/>
  <c r="CU450" i="1"/>
  <c r="CR450" i="1"/>
  <c r="Q450" i="1"/>
  <c r="CU449" i="1"/>
  <c r="CR449" i="1"/>
  <c r="Q449" i="1"/>
  <c r="CU448" i="1"/>
  <c r="CR448" i="1"/>
  <c r="Q448" i="1"/>
  <c r="Q447" i="1"/>
  <c r="Q446" i="1"/>
  <c r="Q445" i="1"/>
  <c r="Q444" i="1"/>
  <c r="Q443" i="1"/>
  <c r="Q442" i="1"/>
  <c r="Q441" i="1"/>
  <c r="Q440" i="1"/>
  <c r="CU439" i="1"/>
  <c r="Q439" i="1"/>
  <c r="CU438" i="1"/>
  <c r="CR438" i="1"/>
  <c r="Q438" i="1"/>
  <c r="CU437" i="1"/>
  <c r="Q437" i="1"/>
  <c r="CU436" i="1"/>
  <c r="CR436" i="1"/>
  <c r="Q436" i="1"/>
  <c r="CU435" i="1"/>
  <c r="CR435" i="1"/>
  <c r="Q435" i="1"/>
  <c r="CU434" i="1"/>
  <c r="CR434" i="1"/>
  <c r="Q434" i="1"/>
  <c r="CU433" i="1"/>
  <c r="Q433" i="1"/>
  <c r="CU432" i="1"/>
  <c r="CR432" i="1"/>
  <c r="Q432" i="1"/>
  <c r="Q431" i="1"/>
  <c r="CU430" i="1"/>
  <c r="Q430" i="1"/>
  <c r="CU429" i="1"/>
  <c r="CR429" i="1"/>
  <c r="Q429" i="1"/>
  <c r="CU428" i="1"/>
  <c r="CR428" i="1"/>
  <c r="Q428" i="1"/>
  <c r="CU427" i="1"/>
  <c r="CR427" i="1"/>
  <c r="Q427" i="1"/>
  <c r="CU426" i="1"/>
  <c r="CR426" i="1"/>
  <c r="Q426" i="1"/>
  <c r="CU425" i="1"/>
  <c r="CR425" i="1"/>
  <c r="Q425" i="1"/>
  <c r="Q424" i="1"/>
  <c r="Q423" i="1"/>
  <c r="Q422" i="1"/>
  <c r="CU421" i="1"/>
  <c r="CR421" i="1"/>
  <c r="Q421" i="1"/>
  <c r="Q420" i="1"/>
  <c r="Q419" i="1"/>
  <c r="Q418" i="1"/>
  <c r="Q417" i="1"/>
  <c r="CU416" i="1"/>
  <c r="CR416" i="1"/>
  <c r="Q416" i="1"/>
  <c r="Q415" i="1"/>
  <c r="Q414" i="1"/>
  <c r="Q413" i="1"/>
  <c r="Q412" i="1"/>
  <c r="CU411" i="1"/>
  <c r="CR411" i="1"/>
  <c r="Q411" i="1"/>
  <c r="Q410" i="1"/>
  <c r="Q409" i="1"/>
  <c r="Q408" i="1"/>
  <c r="Q407" i="1"/>
  <c r="Q406" i="1"/>
  <c r="Q405" i="1"/>
  <c r="CU404" i="1"/>
  <c r="CR404" i="1"/>
  <c r="Q404" i="1"/>
  <c r="Q403" i="1"/>
  <c r="CU402" i="1"/>
  <c r="CR402" i="1"/>
  <c r="Q402" i="1"/>
  <c r="Q401" i="1"/>
  <c r="Q400" i="1"/>
  <c r="CU399" i="1"/>
  <c r="CR399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CU384" i="1"/>
  <c r="CR384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CU361" i="1"/>
  <c r="CR361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CU343" i="1"/>
  <c r="CR343" i="1"/>
  <c r="Q343" i="1"/>
  <c r="Q342" i="1"/>
  <c r="Q341" i="1"/>
  <c r="Q340" i="1"/>
  <c r="Q339" i="1"/>
  <c r="Q338" i="1"/>
  <c r="Q337" i="1"/>
  <c r="Q336" i="1"/>
  <c r="Q335" i="1"/>
  <c r="Q334" i="1"/>
  <c r="CU333" i="1"/>
  <c r="CR333" i="1"/>
  <c r="Q333" i="1"/>
  <c r="Q332" i="1"/>
  <c r="Q331" i="1"/>
  <c r="CU330" i="1"/>
  <c r="CR330" i="1"/>
  <c r="Q330" i="1"/>
  <c r="Q329" i="1"/>
  <c r="Q328" i="1"/>
  <c r="Q327" i="1"/>
  <c r="Q326" i="1"/>
  <c r="Q325" i="1"/>
  <c r="Q324" i="1"/>
  <c r="CU323" i="1"/>
  <c r="CR323" i="1"/>
  <c r="Q323" i="1"/>
  <c r="Q322" i="1"/>
  <c r="Q321" i="1"/>
  <c r="Q320" i="1"/>
  <c r="Q319" i="1"/>
  <c r="CU318" i="1"/>
  <c r="CR318" i="1"/>
  <c r="Q318" i="1"/>
  <c r="CU317" i="1"/>
  <c r="CR317" i="1"/>
  <c r="Q317" i="1"/>
  <c r="Q316" i="1"/>
  <c r="Q315" i="1"/>
  <c r="Q314" i="1"/>
  <c r="CU313" i="1"/>
  <c r="CR313" i="1"/>
  <c r="Q313" i="1"/>
  <c r="Q312" i="1"/>
  <c r="Q311" i="1"/>
  <c r="CU310" i="1"/>
  <c r="CR310" i="1"/>
  <c r="Q310" i="1"/>
  <c r="Q309" i="1"/>
  <c r="CU308" i="1"/>
  <c r="CR308" i="1"/>
  <c r="Q308" i="1"/>
  <c r="Q307" i="1"/>
  <c r="Q306" i="1"/>
  <c r="Q305" i="1"/>
  <c r="Q304" i="1"/>
  <c r="CU303" i="1"/>
  <c r="Q303" i="1"/>
  <c r="Q302" i="1"/>
  <c r="CU301" i="1"/>
  <c r="CR301" i="1"/>
  <c r="Q301" i="1"/>
  <c r="Q300" i="1"/>
  <c r="Q299" i="1"/>
  <c r="Q298" i="1"/>
  <c r="CU297" i="1"/>
  <c r="CR297" i="1"/>
  <c r="Q297" i="1"/>
  <c r="Q296" i="1"/>
  <c r="CU295" i="1"/>
  <c r="CR295" i="1"/>
  <c r="Q295" i="1"/>
  <c r="Q294" i="1"/>
  <c r="CU293" i="1"/>
  <c r="CR293" i="1"/>
  <c r="Q293" i="1"/>
  <c r="CU292" i="1"/>
  <c r="CR292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CU278" i="1"/>
  <c r="CR278" i="1"/>
  <c r="Q278" i="1"/>
  <c r="Q277" i="1"/>
  <c r="Q276" i="1"/>
  <c r="Q275" i="1"/>
  <c r="CU274" i="1"/>
  <c r="CR274" i="1"/>
  <c r="Q274" i="1"/>
  <c r="Q273" i="1"/>
  <c r="Q272" i="1"/>
  <c r="CU271" i="1"/>
  <c r="CR271" i="1"/>
  <c r="Q271" i="1"/>
  <c r="CU270" i="1"/>
  <c r="CR270" i="1"/>
  <c r="Q270" i="1"/>
  <c r="CU269" i="1"/>
  <c r="CR269" i="1"/>
  <c r="Q269" i="1"/>
  <c r="Q268" i="1"/>
  <c r="Q267" i="1"/>
  <c r="Q266" i="1"/>
  <c r="Q265" i="1"/>
  <c r="Q264" i="1"/>
  <c r="CU263" i="1"/>
  <c r="CR263" i="1"/>
  <c r="Q263" i="1"/>
  <c r="CU262" i="1"/>
  <c r="CR262" i="1"/>
  <c r="Q262" i="1"/>
  <c r="Q261" i="1"/>
  <c r="Q260" i="1"/>
  <c r="CU259" i="1"/>
  <c r="Q259" i="1"/>
  <c r="CU258" i="1"/>
  <c r="Q258" i="1"/>
  <c r="Q257" i="1"/>
  <c r="CU256" i="1"/>
  <c r="CR256" i="1"/>
  <c r="Q256" i="1"/>
  <c r="Q255" i="1"/>
  <c r="Q254" i="1"/>
  <c r="CU253" i="1"/>
  <c r="Q253" i="1"/>
  <c r="Q252" i="1"/>
  <c r="Q251" i="1"/>
  <c r="CU250" i="1"/>
  <c r="CR250" i="1"/>
  <c r="Q250" i="1"/>
  <c r="CU249" i="1"/>
  <c r="CR249" i="1"/>
  <c r="Q249" i="1"/>
  <c r="Q248" i="1"/>
  <c r="Q247" i="1"/>
  <c r="Q246" i="1"/>
  <c r="Q245" i="1"/>
  <c r="CU244" i="1"/>
  <c r="Q244" i="1"/>
  <c r="Q243" i="1"/>
  <c r="Q242" i="1"/>
  <c r="CU241" i="1"/>
  <c r="CR241" i="1"/>
  <c r="Q241" i="1"/>
  <c r="Q240" i="1"/>
  <c r="CU239" i="1"/>
  <c r="CR239" i="1"/>
  <c r="Q239" i="1"/>
  <c r="Q238" i="1"/>
  <c r="Q237" i="1"/>
  <c r="CU236" i="1"/>
  <c r="CR236" i="1"/>
  <c r="Q236" i="1"/>
  <c r="Q235" i="1"/>
  <c r="CU234" i="1"/>
  <c r="Q234" i="1"/>
  <c r="CU233" i="1"/>
  <c r="CR233" i="1"/>
  <c r="Q233" i="1"/>
  <c r="Q232" i="1"/>
  <c r="Q231" i="1"/>
  <c r="CU230" i="1"/>
  <c r="CR230" i="1"/>
  <c r="Q230" i="1"/>
  <c r="Q229" i="1"/>
  <c r="CU228" i="1"/>
  <c r="CR228" i="1"/>
  <c r="Q228" i="1"/>
  <c r="CU227" i="1"/>
  <c r="CR227" i="1"/>
  <c r="Q227" i="1"/>
  <c r="CU226" i="1"/>
  <c r="CR226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CU214" i="1"/>
  <c r="CR214" i="1"/>
  <c r="Q214" i="1"/>
  <c r="CU213" i="1"/>
  <c r="CR213" i="1"/>
  <c r="Q213" i="1"/>
  <c r="Q212" i="1"/>
  <c r="Q211" i="1"/>
  <c r="CU210" i="1"/>
  <c r="CR210" i="1"/>
  <c r="Q210" i="1"/>
  <c r="Q209" i="1"/>
  <c r="CU208" i="1"/>
  <c r="CR208" i="1"/>
  <c r="Q208" i="1"/>
  <c r="CU207" i="1"/>
  <c r="CT207" i="1"/>
  <c r="CR207" i="1"/>
  <c r="Q207" i="1"/>
  <c r="Q206" i="1"/>
  <c r="Q205" i="1"/>
  <c r="CU204" i="1"/>
  <c r="CR204" i="1"/>
  <c r="Q204" i="1"/>
  <c r="CU203" i="1"/>
  <c r="CR203" i="1"/>
  <c r="Q203" i="1"/>
  <c r="CU202" i="1"/>
  <c r="CR202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CU180" i="1"/>
  <c r="CR180" i="1"/>
  <c r="Q180" i="1"/>
  <c r="CU179" i="1"/>
  <c r="CT179" i="1"/>
  <c r="CR179" i="1"/>
  <c r="Q179" i="1"/>
  <c r="CU178" i="1"/>
  <c r="CR178" i="1"/>
  <c r="Q178" i="1"/>
  <c r="CU177" i="1"/>
  <c r="CT177" i="1"/>
  <c r="CR177" i="1"/>
  <c r="Q177" i="1"/>
  <c r="CU176" i="1"/>
  <c r="CR176" i="1"/>
  <c r="Q176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2" i="1"/>
  <c r="V321" i="3"/>
  <c r="U321" i="3"/>
  <c r="T321" i="3"/>
  <c r="R321" i="3"/>
  <c r="Q321" i="3"/>
  <c r="O321" i="3"/>
  <c r="N321" i="3"/>
  <c r="M321" i="3"/>
  <c r="V320" i="3"/>
  <c r="U320" i="3"/>
  <c r="T320" i="3"/>
  <c r="R320" i="3"/>
  <c r="Q320" i="3"/>
  <c r="O320" i="3"/>
  <c r="N320" i="3"/>
  <c r="M320" i="3"/>
  <c r="V319" i="3"/>
  <c r="U319" i="3"/>
  <c r="T319" i="3"/>
  <c r="R319" i="3"/>
  <c r="Q319" i="3"/>
  <c r="O319" i="3"/>
  <c r="N319" i="3"/>
  <c r="M319" i="3"/>
  <c r="V318" i="3"/>
  <c r="U318" i="3"/>
  <c r="R318" i="3"/>
  <c r="Q318" i="3"/>
  <c r="O318" i="3"/>
  <c r="N318" i="3"/>
  <c r="M318" i="3"/>
  <c r="V317" i="3"/>
  <c r="U317" i="3"/>
  <c r="T317" i="3"/>
  <c r="R317" i="3"/>
  <c r="Q317" i="3"/>
  <c r="O317" i="3"/>
  <c r="N317" i="3"/>
  <c r="M317" i="3"/>
  <c r="V316" i="3"/>
  <c r="U316" i="3"/>
  <c r="T316" i="3"/>
  <c r="R316" i="3"/>
  <c r="Q316" i="3"/>
  <c r="O316" i="3"/>
  <c r="N316" i="3"/>
  <c r="M316" i="3"/>
  <c r="V21" i="3"/>
  <c r="M7" i="3"/>
  <c r="N7" i="3"/>
  <c r="O7" i="3"/>
  <c r="Q7" i="3"/>
  <c r="R7" i="3"/>
  <c r="S7" i="3"/>
  <c r="T7" i="3"/>
  <c r="U7" i="3"/>
  <c r="V7" i="3"/>
  <c r="M8" i="3"/>
  <c r="N8" i="3"/>
  <c r="O8" i="3"/>
  <c r="Q8" i="3"/>
  <c r="R8" i="3"/>
  <c r="S8" i="3"/>
  <c r="T8" i="3"/>
  <c r="U8" i="3"/>
  <c r="V8" i="3"/>
  <c r="M9" i="3"/>
  <c r="N9" i="3"/>
  <c r="O9" i="3"/>
  <c r="Q9" i="3"/>
  <c r="R9" i="3"/>
  <c r="S9" i="3"/>
  <c r="T9" i="3"/>
  <c r="U9" i="3"/>
  <c r="V9" i="3"/>
  <c r="N11" i="3"/>
  <c r="O11" i="3"/>
  <c r="Q11" i="3"/>
  <c r="S11" i="3"/>
  <c r="U11" i="3"/>
  <c r="V11" i="3"/>
  <c r="N12" i="3"/>
  <c r="O12" i="3"/>
  <c r="Q12" i="3"/>
  <c r="R12" i="3"/>
  <c r="S12" i="3"/>
  <c r="U12" i="3"/>
  <c r="V12" i="3"/>
  <c r="N15" i="3"/>
  <c r="O15" i="3"/>
  <c r="Q15" i="3"/>
  <c r="U15" i="3"/>
  <c r="V15" i="3"/>
  <c r="M16" i="3"/>
  <c r="N16" i="3"/>
  <c r="O16" i="3"/>
  <c r="S16" i="3"/>
  <c r="T16" i="3"/>
  <c r="U16" i="3"/>
  <c r="V16" i="3"/>
  <c r="M18" i="3"/>
  <c r="N18" i="3"/>
  <c r="O18" i="3"/>
  <c r="Q18" i="3"/>
  <c r="R18" i="3"/>
  <c r="T18" i="3"/>
  <c r="U18" i="3"/>
  <c r="V18" i="3"/>
  <c r="N21" i="3"/>
  <c r="O21" i="3"/>
  <c r="Q21" i="3"/>
  <c r="R21" i="3"/>
  <c r="S21" i="3"/>
  <c r="T21" i="3"/>
  <c r="U21" i="3"/>
  <c r="M23" i="3"/>
  <c r="N23" i="3"/>
  <c r="O23" i="3"/>
  <c r="Q23" i="3"/>
  <c r="R23" i="3"/>
  <c r="S23" i="3"/>
  <c r="U23" i="3"/>
  <c r="V23" i="3"/>
  <c r="M26" i="3"/>
  <c r="N26" i="3"/>
  <c r="O26" i="3"/>
  <c r="Q26" i="3"/>
  <c r="R26" i="3"/>
  <c r="S26" i="3"/>
  <c r="U26" i="3"/>
  <c r="V26" i="3"/>
  <c r="N28" i="3"/>
  <c r="O28" i="3"/>
  <c r="Q28" i="3"/>
  <c r="S28" i="3"/>
  <c r="U28" i="3"/>
  <c r="V28" i="3"/>
  <c r="M33" i="3"/>
  <c r="N33" i="3"/>
  <c r="O33" i="3"/>
  <c r="Q33" i="3"/>
  <c r="R33" i="3"/>
  <c r="S33" i="3"/>
  <c r="T33" i="3"/>
  <c r="U33" i="3"/>
  <c r="V33" i="3"/>
  <c r="M35" i="3"/>
  <c r="N35" i="3"/>
  <c r="O35" i="3"/>
  <c r="Q35" i="3"/>
  <c r="R35" i="3"/>
  <c r="S35" i="3"/>
  <c r="T35" i="3"/>
  <c r="U35" i="3"/>
  <c r="V35" i="3"/>
  <c r="M37" i="3"/>
  <c r="N37" i="3"/>
  <c r="O37" i="3"/>
  <c r="Q37" i="3"/>
  <c r="S37" i="3"/>
  <c r="T37" i="3"/>
  <c r="U37" i="3"/>
  <c r="V37" i="3"/>
  <c r="M38" i="3"/>
  <c r="N38" i="3"/>
  <c r="O38" i="3"/>
  <c r="Q38" i="3"/>
  <c r="R38" i="3"/>
  <c r="S38" i="3"/>
  <c r="T38" i="3"/>
  <c r="U38" i="3"/>
  <c r="V38" i="3"/>
  <c r="M42" i="3"/>
  <c r="N42" i="3"/>
  <c r="O42" i="3"/>
  <c r="Q42" i="3"/>
  <c r="R42" i="3"/>
  <c r="S42" i="3"/>
  <c r="T42" i="3"/>
  <c r="U42" i="3"/>
  <c r="V42" i="3"/>
  <c r="M43" i="3"/>
  <c r="N43" i="3"/>
  <c r="O43" i="3"/>
  <c r="Q43" i="3"/>
  <c r="R43" i="3"/>
  <c r="S43" i="3"/>
  <c r="T43" i="3"/>
  <c r="U43" i="3"/>
  <c r="V43" i="3"/>
  <c r="M53" i="3"/>
  <c r="N53" i="3"/>
  <c r="O53" i="3"/>
  <c r="Q53" i="3"/>
  <c r="R53" i="3"/>
  <c r="T53" i="3"/>
  <c r="U53" i="3"/>
  <c r="V53" i="3"/>
  <c r="N62" i="3"/>
  <c r="O62" i="3"/>
  <c r="Q62" i="3"/>
  <c r="U62" i="3"/>
  <c r="V62" i="3"/>
  <c r="M63" i="3"/>
  <c r="N63" i="3"/>
  <c r="O63" i="3"/>
  <c r="Q63" i="3"/>
  <c r="R63" i="3"/>
  <c r="S63" i="3"/>
  <c r="T63" i="3"/>
  <c r="U63" i="3"/>
  <c r="V63" i="3"/>
  <c r="M64" i="3"/>
  <c r="N64" i="3"/>
  <c r="O64" i="3"/>
  <c r="Q64" i="3"/>
  <c r="R64" i="3"/>
  <c r="U64" i="3"/>
  <c r="V64" i="3"/>
  <c r="N66" i="3"/>
  <c r="O66" i="3"/>
  <c r="Q66" i="3"/>
  <c r="U66" i="3"/>
  <c r="V66" i="3"/>
  <c r="N77" i="3"/>
  <c r="O77" i="3"/>
  <c r="Q77" i="3"/>
  <c r="U77" i="3"/>
  <c r="V77" i="3"/>
  <c r="M79" i="3"/>
  <c r="N79" i="3"/>
  <c r="O79" i="3"/>
  <c r="Q79" i="3"/>
  <c r="R79" i="3"/>
  <c r="S79" i="3"/>
  <c r="T79" i="3"/>
  <c r="U79" i="3"/>
  <c r="V79" i="3"/>
  <c r="M83" i="3"/>
  <c r="N83" i="3"/>
  <c r="O83" i="3"/>
  <c r="Q83" i="3"/>
  <c r="R83" i="3"/>
  <c r="S83" i="3"/>
  <c r="T83" i="3"/>
  <c r="U83" i="3"/>
  <c r="V83" i="3"/>
  <c r="M86" i="3"/>
  <c r="N86" i="3"/>
  <c r="O86" i="3"/>
  <c r="Q86" i="3"/>
  <c r="R86" i="3"/>
  <c r="S86" i="3"/>
  <c r="T86" i="3"/>
  <c r="U86" i="3"/>
  <c r="V86" i="3"/>
  <c r="N97" i="3"/>
  <c r="O97" i="3"/>
  <c r="Q97" i="3"/>
  <c r="R97" i="3"/>
  <c r="U97" i="3"/>
  <c r="V97" i="3"/>
  <c r="M98" i="3"/>
  <c r="N98" i="3"/>
  <c r="O98" i="3"/>
  <c r="Q98" i="3"/>
  <c r="R98" i="3"/>
  <c r="S98" i="3"/>
  <c r="U98" i="3"/>
  <c r="V98" i="3"/>
  <c r="M100" i="3"/>
  <c r="N100" i="3"/>
  <c r="O100" i="3"/>
  <c r="Q100" i="3"/>
  <c r="R100" i="3"/>
  <c r="T100" i="3"/>
  <c r="U100" i="3"/>
  <c r="V100" i="3"/>
  <c r="M103" i="3"/>
  <c r="N103" i="3"/>
  <c r="O103" i="3"/>
  <c r="Q103" i="3"/>
  <c r="R103" i="3"/>
  <c r="S103" i="3"/>
  <c r="T103" i="3"/>
  <c r="U103" i="3"/>
  <c r="V103" i="3"/>
  <c r="N105" i="3"/>
  <c r="O105" i="3"/>
  <c r="Q105" i="3"/>
  <c r="R105" i="3"/>
  <c r="S105" i="3"/>
  <c r="U105" i="3"/>
  <c r="V105" i="3"/>
  <c r="M108" i="3"/>
  <c r="N108" i="3"/>
  <c r="O108" i="3"/>
  <c r="Q108" i="3"/>
  <c r="R108" i="3"/>
  <c r="S108" i="3"/>
  <c r="T108" i="3"/>
  <c r="U108" i="3"/>
  <c r="V108" i="3"/>
  <c r="N111" i="3"/>
  <c r="O111" i="3"/>
  <c r="Q111" i="3"/>
  <c r="U111" i="3"/>
  <c r="N116" i="3"/>
  <c r="O116" i="3"/>
  <c r="Q116" i="3"/>
  <c r="R116" i="3"/>
  <c r="S116" i="3"/>
  <c r="T116" i="3"/>
  <c r="U116" i="3"/>
  <c r="V116" i="3"/>
  <c r="N117" i="3"/>
  <c r="O117" i="3"/>
  <c r="Q117" i="3"/>
  <c r="R117" i="3"/>
  <c r="S117" i="3"/>
  <c r="U117" i="3"/>
  <c r="V117" i="3"/>
  <c r="N119" i="3"/>
  <c r="O119" i="3"/>
  <c r="Q119" i="3"/>
  <c r="T119" i="3"/>
  <c r="U119" i="3"/>
  <c r="V119" i="3"/>
  <c r="M123" i="3"/>
  <c r="N123" i="3"/>
  <c r="O123" i="3"/>
  <c r="Q123" i="3"/>
  <c r="R123" i="3"/>
  <c r="T123" i="3"/>
  <c r="U123" i="3"/>
  <c r="V123" i="3"/>
  <c r="M127" i="3"/>
  <c r="N127" i="3"/>
  <c r="O127" i="3"/>
  <c r="Q127" i="3"/>
  <c r="R127" i="3"/>
  <c r="S127" i="3"/>
  <c r="T127" i="3"/>
  <c r="U127" i="3"/>
  <c r="V127" i="3"/>
  <c r="M130" i="3"/>
  <c r="N130" i="3"/>
  <c r="O130" i="3"/>
  <c r="Q130" i="3"/>
  <c r="R130" i="3"/>
  <c r="T130" i="3"/>
  <c r="U130" i="3"/>
  <c r="V130" i="3"/>
  <c r="M138" i="3"/>
  <c r="N138" i="3"/>
  <c r="O138" i="3"/>
  <c r="Q138" i="3"/>
  <c r="R138" i="3"/>
  <c r="S138" i="3"/>
  <c r="T138" i="3"/>
  <c r="U138" i="3"/>
  <c r="V138" i="3"/>
  <c r="M177" i="3"/>
  <c r="N177" i="3"/>
  <c r="O177" i="3"/>
  <c r="Q177" i="3"/>
  <c r="R177" i="3"/>
  <c r="S177" i="3"/>
  <c r="T177" i="3"/>
  <c r="U177" i="3"/>
  <c r="V177" i="3"/>
  <c r="M190" i="3"/>
  <c r="N190" i="3"/>
  <c r="O190" i="3"/>
  <c r="Q190" i="3"/>
  <c r="R190" i="3"/>
  <c r="S190" i="3"/>
  <c r="T190" i="3"/>
  <c r="U190" i="3"/>
  <c r="V190" i="3"/>
  <c r="M193" i="3"/>
  <c r="N193" i="3"/>
  <c r="O193" i="3"/>
  <c r="Q193" i="3"/>
  <c r="R193" i="3"/>
  <c r="T193" i="3"/>
  <c r="U193" i="3"/>
  <c r="V193" i="3"/>
  <c r="M194" i="3"/>
  <c r="N194" i="3"/>
  <c r="O194" i="3"/>
  <c r="Q194" i="3"/>
  <c r="R194" i="3"/>
  <c r="S194" i="3"/>
  <c r="T194" i="3"/>
  <c r="U194" i="3"/>
  <c r="V194" i="3"/>
  <c r="M201" i="3"/>
  <c r="N201" i="3"/>
  <c r="O201" i="3"/>
  <c r="Q201" i="3"/>
  <c r="R201" i="3"/>
  <c r="U201" i="3"/>
  <c r="V201" i="3"/>
  <c r="N202" i="3"/>
  <c r="O202" i="3"/>
  <c r="Q202" i="3"/>
  <c r="S202" i="3"/>
  <c r="U202" i="3"/>
  <c r="V202" i="3"/>
  <c r="M206" i="3"/>
  <c r="N206" i="3"/>
  <c r="O206" i="3"/>
  <c r="Q206" i="3"/>
  <c r="R206" i="3"/>
  <c r="S206" i="3"/>
  <c r="U206" i="3"/>
  <c r="V206" i="3"/>
  <c r="M210" i="3"/>
  <c r="N210" i="3"/>
  <c r="O210" i="3"/>
  <c r="Q210" i="3"/>
  <c r="R210" i="3"/>
  <c r="S210" i="3"/>
  <c r="T210" i="3"/>
  <c r="U210" i="3"/>
  <c r="V210" i="3"/>
  <c r="M214" i="3"/>
  <c r="N214" i="3"/>
  <c r="O214" i="3"/>
  <c r="Q214" i="3"/>
  <c r="R214" i="3"/>
  <c r="S214" i="3"/>
  <c r="U214" i="3"/>
  <c r="V214" i="3"/>
  <c r="M215" i="3"/>
  <c r="N215" i="3"/>
  <c r="O215" i="3"/>
  <c r="Q215" i="3"/>
  <c r="R215" i="3"/>
  <c r="U215" i="3"/>
  <c r="V215" i="3"/>
  <c r="M221" i="3"/>
  <c r="N221" i="3"/>
  <c r="O221" i="3"/>
  <c r="Q221" i="3"/>
  <c r="R221" i="3"/>
  <c r="S221" i="3"/>
  <c r="T221" i="3"/>
  <c r="U221" i="3"/>
  <c r="V221" i="3"/>
  <c r="N222" i="3"/>
  <c r="O222" i="3"/>
  <c r="Q222" i="3"/>
  <c r="R222" i="3"/>
  <c r="S222" i="3"/>
  <c r="U222" i="3"/>
  <c r="V222" i="3"/>
  <c r="M223" i="3"/>
  <c r="N223" i="3"/>
  <c r="O223" i="3"/>
  <c r="Q223" i="3"/>
  <c r="R223" i="3"/>
  <c r="S223" i="3"/>
  <c r="T223" i="3"/>
  <c r="U223" i="3"/>
  <c r="V223" i="3"/>
  <c r="M225" i="3"/>
  <c r="N225" i="3"/>
  <c r="O225" i="3"/>
  <c r="Q225" i="3"/>
  <c r="R225" i="3"/>
  <c r="S225" i="3"/>
  <c r="T225" i="3"/>
  <c r="U225" i="3"/>
  <c r="V225" i="3"/>
  <c r="N245" i="3"/>
  <c r="O245" i="3"/>
  <c r="Q245" i="3"/>
  <c r="R245" i="3"/>
  <c r="S245" i="3"/>
  <c r="U245" i="3"/>
  <c r="V245" i="3"/>
  <c r="N246" i="3"/>
  <c r="O246" i="3"/>
  <c r="Q246" i="3"/>
  <c r="R246" i="3"/>
  <c r="S246" i="3"/>
  <c r="U246" i="3"/>
  <c r="V246" i="3"/>
  <c r="N247" i="3"/>
  <c r="O247" i="3"/>
  <c r="Q247" i="3"/>
  <c r="R247" i="3"/>
  <c r="S247" i="3"/>
  <c r="U247" i="3"/>
  <c r="V247" i="3"/>
  <c r="N256" i="3"/>
  <c r="O256" i="3"/>
  <c r="Q256" i="3"/>
  <c r="R256" i="3"/>
  <c r="U256" i="3"/>
  <c r="V256" i="3"/>
  <c r="N257" i="3"/>
  <c r="O257" i="3"/>
  <c r="Q257" i="3"/>
  <c r="R257" i="3"/>
  <c r="S257" i="3"/>
  <c r="U257" i="3"/>
  <c r="V257" i="3"/>
  <c r="N258" i="3"/>
  <c r="O258" i="3"/>
  <c r="Q258" i="3"/>
  <c r="R258" i="3"/>
  <c r="S258" i="3"/>
  <c r="T258" i="3"/>
  <c r="U258" i="3"/>
  <c r="V258" i="3"/>
  <c r="M259" i="3"/>
  <c r="N259" i="3"/>
  <c r="O259" i="3"/>
  <c r="Q259" i="3"/>
  <c r="R259" i="3"/>
  <c r="S259" i="3"/>
  <c r="T259" i="3"/>
  <c r="U259" i="3"/>
  <c r="V259" i="3"/>
  <c r="M260" i="3"/>
  <c r="N260" i="3"/>
  <c r="O260" i="3"/>
  <c r="Q260" i="3"/>
  <c r="R260" i="3"/>
  <c r="S260" i="3"/>
  <c r="U260" i="3"/>
  <c r="V260" i="3"/>
  <c r="N261" i="3"/>
  <c r="O261" i="3"/>
  <c r="Q261" i="3"/>
  <c r="R261" i="3"/>
  <c r="S261" i="3"/>
  <c r="U261" i="3"/>
  <c r="V261" i="3"/>
  <c r="N262" i="3"/>
  <c r="O262" i="3"/>
  <c r="Q262" i="3"/>
  <c r="R262" i="3"/>
  <c r="S262" i="3"/>
  <c r="U262" i="3"/>
  <c r="V262" i="3"/>
  <c r="N263" i="3"/>
  <c r="O263" i="3"/>
  <c r="Q263" i="3"/>
  <c r="R263" i="3"/>
  <c r="S263" i="3"/>
  <c r="U263" i="3"/>
  <c r="V263" i="3"/>
  <c r="N264" i="3"/>
  <c r="O264" i="3"/>
  <c r="Q264" i="3"/>
  <c r="R264" i="3"/>
  <c r="S264" i="3"/>
  <c r="T264" i="3"/>
  <c r="U264" i="3"/>
  <c r="V264" i="3"/>
  <c r="N265" i="3"/>
  <c r="O265" i="3"/>
  <c r="Q265" i="3"/>
  <c r="R265" i="3"/>
  <c r="S265" i="3"/>
  <c r="T265" i="3"/>
  <c r="U265" i="3"/>
  <c r="V265" i="3"/>
  <c r="N266" i="3"/>
  <c r="O266" i="3"/>
  <c r="Q266" i="3"/>
  <c r="R266" i="3"/>
  <c r="S266" i="3"/>
  <c r="U266" i="3"/>
  <c r="V266" i="3"/>
  <c r="N267" i="3"/>
  <c r="O267" i="3"/>
  <c r="Q267" i="3"/>
  <c r="R267" i="3"/>
  <c r="S267" i="3"/>
  <c r="U267" i="3"/>
  <c r="V267" i="3"/>
  <c r="N268" i="3"/>
  <c r="O268" i="3"/>
  <c r="Q268" i="3"/>
  <c r="R268" i="3"/>
  <c r="S268" i="3"/>
  <c r="T268" i="3"/>
  <c r="U268" i="3"/>
  <c r="V268" i="3"/>
  <c r="M269" i="3"/>
  <c r="N269" i="3"/>
  <c r="O269" i="3"/>
  <c r="Q269" i="3"/>
  <c r="R269" i="3"/>
  <c r="S269" i="3"/>
  <c r="U269" i="3"/>
  <c r="V269" i="3"/>
  <c r="N270" i="3"/>
  <c r="O270" i="3"/>
  <c r="Q270" i="3"/>
  <c r="R270" i="3"/>
  <c r="S270" i="3"/>
  <c r="U270" i="3"/>
  <c r="V270" i="3"/>
  <c r="N271" i="3"/>
  <c r="O271" i="3"/>
  <c r="Q271" i="3"/>
  <c r="R271" i="3"/>
  <c r="S271" i="3"/>
  <c r="T271" i="3"/>
  <c r="U271" i="3"/>
  <c r="V271" i="3"/>
  <c r="M272" i="3"/>
  <c r="N272" i="3"/>
  <c r="O272" i="3"/>
  <c r="Q272" i="3"/>
  <c r="R272" i="3"/>
  <c r="S272" i="3"/>
  <c r="T272" i="3"/>
  <c r="U272" i="3"/>
  <c r="V272" i="3"/>
  <c r="N273" i="3"/>
  <c r="O273" i="3"/>
  <c r="Q273" i="3"/>
  <c r="R273" i="3"/>
  <c r="S273" i="3"/>
  <c r="T273" i="3"/>
  <c r="U273" i="3"/>
  <c r="V273" i="3"/>
  <c r="N274" i="3"/>
  <c r="O274" i="3"/>
  <c r="Q274" i="3"/>
  <c r="U274" i="3"/>
  <c r="V274" i="3"/>
  <c r="N275" i="3"/>
  <c r="O275" i="3"/>
  <c r="Q275" i="3"/>
  <c r="U275" i="3"/>
  <c r="M276" i="3"/>
  <c r="N276" i="3"/>
  <c r="O276" i="3"/>
  <c r="Q276" i="3"/>
  <c r="R276" i="3"/>
  <c r="S276" i="3"/>
  <c r="U276" i="3"/>
  <c r="V276" i="3"/>
  <c r="M277" i="3"/>
  <c r="N277" i="3"/>
  <c r="O277" i="3"/>
  <c r="Q277" i="3"/>
  <c r="S277" i="3"/>
  <c r="U277" i="3"/>
  <c r="V277" i="3"/>
  <c r="M278" i="3"/>
  <c r="N278" i="3"/>
  <c r="O278" i="3"/>
  <c r="Q278" i="3"/>
  <c r="R278" i="3"/>
  <c r="S278" i="3"/>
  <c r="T278" i="3"/>
  <c r="U278" i="3"/>
  <c r="V278" i="3"/>
  <c r="M279" i="3"/>
  <c r="N279" i="3"/>
  <c r="O279" i="3"/>
  <c r="Q279" i="3"/>
  <c r="R279" i="3"/>
  <c r="S279" i="3"/>
  <c r="T279" i="3"/>
  <c r="U279" i="3"/>
  <c r="V279" i="3"/>
  <c r="N280" i="3"/>
  <c r="O280" i="3"/>
  <c r="Q280" i="3"/>
  <c r="R280" i="3"/>
  <c r="U280" i="3"/>
  <c r="V280" i="3"/>
  <c r="N281" i="3"/>
  <c r="O281" i="3"/>
  <c r="Q281" i="3"/>
  <c r="U281" i="3"/>
  <c r="V281" i="3"/>
  <c r="N282" i="3"/>
  <c r="O282" i="3"/>
  <c r="Q282" i="3"/>
  <c r="R282" i="3"/>
  <c r="S282" i="3"/>
  <c r="T282" i="3"/>
  <c r="U282" i="3"/>
  <c r="V282" i="3"/>
  <c r="M283" i="3"/>
  <c r="N283" i="3"/>
  <c r="O283" i="3"/>
  <c r="Q283" i="3"/>
  <c r="R283" i="3"/>
  <c r="S283" i="3"/>
  <c r="T283" i="3"/>
  <c r="U283" i="3"/>
  <c r="V283" i="3"/>
  <c r="M284" i="3"/>
  <c r="N284" i="3"/>
  <c r="O284" i="3"/>
  <c r="Q284" i="3"/>
  <c r="R284" i="3"/>
  <c r="S284" i="3"/>
  <c r="T284" i="3"/>
  <c r="U284" i="3"/>
  <c r="V284" i="3"/>
  <c r="M285" i="3"/>
  <c r="N285" i="3"/>
  <c r="O285" i="3"/>
  <c r="Q285" i="3"/>
  <c r="R285" i="3"/>
  <c r="S285" i="3"/>
  <c r="T285" i="3"/>
  <c r="U285" i="3"/>
  <c r="V285" i="3"/>
  <c r="N286" i="3"/>
  <c r="O286" i="3"/>
  <c r="Q286" i="3"/>
  <c r="R286" i="3"/>
  <c r="U286" i="3"/>
  <c r="V286" i="3"/>
  <c r="N287" i="3"/>
  <c r="O287" i="3"/>
  <c r="Q287" i="3"/>
  <c r="U287" i="3"/>
  <c r="M288" i="3"/>
  <c r="N288" i="3"/>
  <c r="O288" i="3"/>
  <c r="Q288" i="3"/>
  <c r="R288" i="3"/>
  <c r="T288" i="3"/>
  <c r="U288" i="3"/>
  <c r="V288" i="3"/>
  <c r="V2" i="3"/>
  <c r="U2" i="3"/>
  <c r="T2" i="3"/>
  <c r="S2" i="3"/>
  <c r="R2" i="3"/>
  <c r="Q2" i="3"/>
  <c r="O2" i="3"/>
  <c r="N2" i="3"/>
  <c r="M2" i="3"/>
  <c r="CX175" i="1"/>
  <c r="CW175" i="1"/>
  <c r="CV175" i="1"/>
  <c r="CS175" i="1"/>
  <c r="CR175" i="1"/>
  <c r="CQ175" i="1"/>
  <c r="CO175" i="1"/>
  <c r="CX174" i="1"/>
  <c r="CW174" i="1"/>
  <c r="CV174" i="1"/>
  <c r="CS174" i="1"/>
  <c r="CR174" i="1"/>
  <c r="CQ174" i="1"/>
  <c r="CO174" i="1"/>
  <c r="CX173" i="1"/>
  <c r="CW173" i="1"/>
  <c r="CV173" i="1"/>
  <c r="CU173" i="1"/>
  <c r="CT173" i="1"/>
  <c r="CS173" i="1"/>
  <c r="CR173" i="1"/>
  <c r="CQ173" i="1"/>
  <c r="CO173" i="1"/>
  <c r="CX172" i="1"/>
  <c r="CW172" i="1"/>
  <c r="CV172" i="1"/>
  <c r="CU172" i="1"/>
  <c r="CT172" i="1"/>
  <c r="CS172" i="1"/>
  <c r="CR172" i="1"/>
  <c r="CQ172" i="1"/>
  <c r="CO172" i="1"/>
  <c r="CX171" i="1"/>
  <c r="CW171" i="1"/>
  <c r="CV171" i="1"/>
  <c r="CU171" i="1"/>
  <c r="CT171" i="1"/>
  <c r="CS171" i="1"/>
  <c r="CR171" i="1"/>
  <c r="CQ171" i="1"/>
  <c r="CO171" i="1"/>
  <c r="CX170" i="1"/>
  <c r="CW170" i="1"/>
  <c r="CV170" i="1"/>
  <c r="CU170" i="1"/>
  <c r="CT170" i="1"/>
  <c r="CS170" i="1"/>
  <c r="CR170" i="1"/>
  <c r="CQ170" i="1"/>
  <c r="CO170" i="1"/>
  <c r="CX169" i="1"/>
  <c r="CW169" i="1"/>
  <c r="CV169" i="1"/>
  <c r="CS169" i="1"/>
  <c r="CR169" i="1"/>
  <c r="CQ169" i="1"/>
  <c r="CO169" i="1"/>
  <c r="CX168" i="1"/>
  <c r="CW168" i="1"/>
  <c r="CV168" i="1"/>
  <c r="CU168" i="1"/>
  <c r="CT168" i="1"/>
  <c r="CS168" i="1"/>
  <c r="CR168" i="1"/>
  <c r="CQ168" i="1"/>
  <c r="CO168" i="1"/>
  <c r="CX167" i="1"/>
  <c r="CW167" i="1"/>
  <c r="CV167" i="1"/>
  <c r="CS167" i="1"/>
  <c r="CR167" i="1"/>
  <c r="CQ167" i="1"/>
  <c r="CO167" i="1"/>
  <c r="CX166" i="1"/>
  <c r="CW166" i="1"/>
  <c r="CV166" i="1"/>
  <c r="CS166" i="1"/>
  <c r="CR166" i="1"/>
  <c r="CQ166" i="1"/>
  <c r="CO166" i="1"/>
  <c r="CX165" i="1"/>
  <c r="CW165" i="1"/>
  <c r="CV165" i="1"/>
  <c r="CS165" i="1"/>
  <c r="CR165" i="1"/>
  <c r="CQ165" i="1"/>
  <c r="CO165" i="1"/>
  <c r="CX164" i="1"/>
  <c r="CW164" i="1"/>
  <c r="CV164" i="1"/>
  <c r="CU164" i="1"/>
  <c r="CT164" i="1"/>
  <c r="CS164" i="1"/>
  <c r="CR164" i="1"/>
  <c r="CQ164" i="1"/>
  <c r="CO164" i="1"/>
  <c r="CX163" i="1"/>
  <c r="CW163" i="1"/>
  <c r="CV163" i="1"/>
  <c r="CS163" i="1"/>
  <c r="CR163" i="1"/>
  <c r="CQ163" i="1"/>
  <c r="CO163" i="1"/>
  <c r="CX162" i="1"/>
  <c r="CW162" i="1"/>
  <c r="CV162" i="1"/>
  <c r="CS162" i="1"/>
  <c r="CR162" i="1"/>
  <c r="CQ162" i="1"/>
  <c r="CO162" i="1"/>
  <c r="CX161" i="1"/>
  <c r="CW161" i="1"/>
  <c r="CV161" i="1"/>
  <c r="CS161" i="1"/>
  <c r="CR161" i="1"/>
  <c r="CQ161" i="1"/>
  <c r="CO161" i="1"/>
  <c r="CX160" i="1"/>
  <c r="CW160" i="1"/>
  <c r="CV160" i="1"/>
  <c r="CS160" i="1"/>
  <c r="CR160" i="1"/>
  <c r="CQ160" i="1"/>
  <c r="CO160" i="1"/>
  <c r="CX159" i="1"/>
  <c r="CW159" i="1"/>
  <c r="CV159" i="1"/>
  <c r="CS159" i="1"/>
  <c r="CR159" i="1"/>
  <c r="CQ159" i="1"/>
  <c r="CO159" i="1"/>
  <c r="CX158" i="1"/>
  <c r="CW158" i="1"/>
  <c r="CV158" i="1"/>
  <c r="CU158" i="1"/>
  <c r="CT158" i="1"/>
  <c r="CS158" i="1"/>
  <c r="CR158" i="1"/>
  <c r="CQ158" i="1"/>
  <c r="CO158" i="1"/>
  <c r="CX157" i="1"/>
  <c r="CW157" i="1"/>
  <c r="CV157" i="1"/>
  <c r="CU157" i="1"/>
  <c r="CT157" i="1"/>
  <c r="CS157" i="1"/>
  <c r="CR157" i="1"/>
  <c r="CQ157" i="1"/>
  <c r="CO157" i="1"/>
  <c r="CX156" i="1"/>
  <c r="CW156" i="1"/>
  <c r="CV156" i="1"/>
  <c r="CU156" i="1"/>
  <c r="CT156" i="1"/>
  <c r="CS156" i="1"/>
  <c r="CR156" i="1"/>
  <c r="CQ156" i="1"/>
  <c r="CO156" i="1"/>
  <c r="CX155" i="1"/>
  <c r="CW155" i="1"/>
  <c r="CV155" i="1"/>
  <c r="CU155" i="1"/>
  <c r="CT155" i="1"/>
  <c r="CS155" i="1"/>
  <c r="CR155" i="1"/>
  <c r="CQ155" i="1"/>
  <c r="CO155" i="1"/>
  <c r="CX154" i="1"/>
  <c r="CW154" i="1"/>
  <c r="CV154" i="1"/>
  <c r="CU154" i="1"/>
  <c r="CT154" i="1"/>
  <c r="CS154" i="1"/>
  <c r="CR154" i="1"/>
  <c r="CQ154" i="1"/>
  <c r="CO154" i="1"/>
  <c r="CX153" i="1"/>
  <c r="CW153" i="1"/>
  <c r="CV153" i="1"/>
  <c r="CU153" i="1"/>
  <c r="CT153" i="1"/>
  <c r="CS153" i="1"/>
  <c r="CR153" i="1"/>
  <c r="CQ153" i="1"/>
  <c r="CO153" i="1"/>
  <c r="CX152" i="1"/>
  <c r="CW152" i="1"/>
  <c r="CV152" i="1"/>
  <c r="CU152" i="1"/>
  <c r="CT152" i="1"/>
  <c r="CS152" i="1"/>
  <c r="CR152" i="1"/>
  <c r="CQ152" i="1"/>
  <c r="CO152" i="1"/>
  <c r="CX151" i="1"/>
  <c r="CW151" i="1"/>
  <c r="CV151" i="1"/>
  <c r="CU151" i="1"/>
  <c r="CT151" i="1"/>
  <c r="CS151" i="1"/>
  <c r="CR151" i="1"/>
  <c r="CQ151" i="1"/>
  <c r="CO151" i="1"/>
  <c r="CX150" i="1"/>
  <c r="CW150" i="1"/>
  <c r="CV150" i="1"/>
  <c r="CU150" i="1"/>
  <c r="CT150" i="1"/>
  <c r="CS150" i="1"/>
  <c r="CR150" i="1"/>
  <c r="CQ150" i="1"/>
  <c r="CO150" i="1"/>
  <c r="CX149" i="1"/>
  <c r="CW149" i="1"/>
  <c r="CV149" i="1"/>
  <c r="CU149" i="1"/>
  <c r="CT149" i="1"/>
  <c r="CS149" i="1"/>
  <c r="CR149" i="1"/>
  <c r="CQ149" i="1"/>
  <c r="CO149" i="1"/>
  <c r="CX148" i="1"/>
  <c r="CW148" i="1"/>
  <c r="CV148" i="1"/>
  <c r="CU148" i="1"/>
  <c r="CT148" i="1"/>
  <c r="CS148" i="1"/>
  <c r="CR148" i="1"/>
  <c r="CQ148" i="1"/>
  <c r="CO148" i="1"/>
  <c r="CX147" i="1"/>
  <c r="CW147" i="1"/>
  <c r="CV147" i="1"/>
  <c r="CU147" i="1"/>
  <c r="CT147" i="1"/>
  <c r="CS147" i="1"/>
  <c r="CR147" i="1"/>
  <c r="CQ147" i="1"/>
  <c r="CO147" i="1"/>
  <c r="CX146" i="1"/>
  <c r="CW146" i="1"/>
  <c r="CV146" i="1"/>
  <c r="CU146" i="1"/>
  <c r="CT146" i="1"/>
  <c r="CS146" i="1"/>
  <c r="CR146" i="1"/>
  <c r="CQ146" i="1"/>
  <c r="CO146" i="1"/>
  <c r="CX145" i="1"/>
  <c r="CW145" i="1"/>
  <c r="CV145" i="1"/>
  <c r="CU145" i="1"/>
  <c r="CT145" i="1"/>
  <c r="CS145" i="1"/>
  <c r="CR145" i="1"/>
  <c r="CQ145" i="1"/>
  <c r="CO145" i="1"/>
  <c r="CX144" i="1"/>
  <c r="CW144" i="1"/>
  <c r="CV144" i="1"/>
  <c r="CU144" i="1"/>
  <c r="CT144" i="1"/>
  <c r="CS144" i="1"/>
  <c r="CR144" i="1"/>
  <c r="CQ144" i="1"/>
  <c r="CO144" i="1"/>
  <c r="CX143" i="1"/>
  <c r="CW143" i="1"/>
  <c r="CV143" i="1"/>
  <c r="CU143" i="1"/>
  <c r="CT143" i="1"/>
  <c r="CS143" i="1"/>
  <c r="CR143" i="1"/>
  <c r="CQ143" i="1"/>
  <c r="CO143" i="1"/>
  <c r="CX142" i="1"/>
  <c r="CW142" i="1"/>
  <c r="CV142" i="1"/>
  <c r="CU142" i="1"/>
  <c r="CT142" i="1"/>
  <c r="CS142" i="1"/>
  <c r="CR142" i="1"/>
  <c r="CQ142" i="1"/>
  <c r="CO142" i="1"/>
  <c r="CX141" i="1"/>
  <c r="CW141" i="1"/>
  <c r="CV141" i="1"/>
  <c r="CU141" i="1"/>
  <c r="CT141" i="1"/>
  <c r="CS141" i="1"/>
  <c r="CR141" i="1"/>
  <c r="CQ141" i="1"/>
  <c r="CO141" i="1"/>
  <c r="CX140" i="1"/>
  <c r="CW140" i="1"/>
  <c r="CV140" i="1"/>
  <c r="CU140" i="1"/>
  <c r="CT140" i="1"/>
  <c r="CS140" i="1"/>
  <c r="CR140" i="1"/>
  <c r="CQ140" i="1"/>
  <c r="CO140" i="1"/>
  <c r="CX139" i="1"/>
  <c r="CW139" i="1"/>
  <c r="CV139" i="1"/>
  <c r="CU139" i="1"/>
  <c r="CT139" i="1"/>
  <c r="CS139" i="1"/>
  <c r="CR139" i="1"/>
  <c r="CQ139" i="1"/>
  <c r="CO139" i="1"/>
  <c r="CX138" i="1"/>
  <c r="CW138" i="1"/>
  <c r="CV138" i="1"/>
  <c r="CU138" i="1"/>
  <c r="CT138" i="1"/>
  <c r="CS138" i="1"/>
  <c r="CR138" i="1"/>
  <c r="CQ138" i="1"/>
  <c r="CO138" i="1"/>
  <c r="CX137" i="1"/>
  <c r="CW137" i="1"/>
  <c r="CV137" i="1"/>
  <c r="CU137" i="1"/>
  <c r="CT137" i="1"/>
  <c r="CS137" i="1"/>
  <c r="CR137" i="1"/>
  <c r="CQ137" i="1"/>
  <c r="CO137" i="1"/>
  <c r="CX136" i="1"/>
  <c r="CW136" i="1"/>
  <c r="CV136" i="1"/>
  <c r="CU136" i="1"/>
  <c r="CT136" i="1"/>
  <c r="CS136" i="1"/>
  <c r="CR136" i="1"/>
  <c r="CQ136" i="1"/>
  <c r="CO136" i="1"/>
  <c r="CX135" i="1"/>
  <c r="CW135" i="1"/>
  <c r="CV135" i="1"/>
  <c r="CU135" i="1"/>
  <c r="CT135" i="1"/>
  <c r="CS135" i="1"/>
  <c r="CR135" i="1"/>
  <c r="CQ135" i="1"/>
  <c r="CO135" i="1"/>
  <c r="CX134" i="1"/>
  <c r="CW134" i="1"/>
  <c r="CV134" i="1"/>
  <c r="CU134" i="1"/>
  <c r="CT134" i="1"/>
  <c r="CS134" i="1"/>
  <c r="CR134" i="1"/>
  <c r="CQ134" i="1"/>
  <c r="CO134" i="1"/>
  <c r="CX133" i="1"/>
  <c r="CW133" i="1"/>
  <c r="CV133" i="1"/>
  <c r="CU133" i="1"/>
  <c r="CT133" i="1"/>
  <c r="CS133" i="1"/>
  <c r="CR133" i="1"/>
  <c r="CQ133" i="1"/>
  <c r="CO133" i="1"/>
  <c r="CX132" i="1"/>
  <c r="CW132" i="1"/>
  <c r="CV132" i="1"/>
  <c r="CU132" i="1"/>
  <c r="CT132" i="1"/>
  <c r="CS132" i="1"/>
  <c r="CR132" i="1"/>
  <c r="CQ132" i="1"/>
  <c r="CO132" i="1"/>
  <c r="CX131" i="1"/>
  <c r="CW131" i="1"/>
  <c r="CV131" i="1"/>
  <c r="CU131" i="1"/>
  <c r="CT131" i="1"/>
  <c r="CS131" i="1"/>
  <c r="CR131" i="1"/>
  <c r="CQ131" i="1"/>
  <c r="CO131" i="1"/>
  <c r="CX130" i="1"/>
  <c r="CW130" i="1"/>
  <c r="CV130" i="1"/>
  <c r="CU130" i="1"/>
  <c r="CT130" i="1"/>
  <c r="CS130" i="1"/>
  <c r="CR130" i="1"/>
  <c r="CQ130" i="1"/>
  <c r="CO130" i="1"/>
  <c r="CX129" i="1"/>
  <c r="CW129" i="1"/>
  <c r="CV129" i="1"/>
  <c r="CU129" i="1"/>
  <c r="CT129" i="1"/>
  <c r="CS129" i="1"/>
  <c r="CR129" i="1"/>
  <c r="CQ129" i="1"/>
  <c r="CO129" i="1"/>
  <c r="CX128" i="1"/>
  <c r="CW128" i="1"/>
  <c r="CV128" i="1"/>
  <c r="CU128" i="1"/>
  <c r="CT128" i="1"/>
  <c r="CS128" i="1"/>
  <c r="CR128" i="1"/>
  <c r="CQ128" i="1"/>
  <c r="CO128" i="1"/>
  <c r="CX127" i="1"/>
  <c r="CW127" i="1"/>
  <c r="CV127" i="1"/>
  <c r="CU127" i="1"/>
  <c r="CT127" i="1"/>
  <c r="CS127" i="1"/>
  <c r="CR127" i="1"/>
  <c r="CQ127" i="1"/>
  <c r="CO127" i="1"/>
  <c r="CX126" i="1"/>
  <c r="CW126" i="1"/>
  <c r="CV126" i="1"/>
  <c r="CU126" i="1"/>
  <c r="CT126" i="1"/>
  <c r="CS126" i="1"/>
  <c r="CR126" i="1"/>
  <c r="CQ126" i="1"/>
  <c r="CO126" i="1"/>
  <c r="CX125" i="1"/>
  <c r="CW125" i="1"/>
  <c r="CV125" i="1"/>
  <c r="CU125" i="1"/>
  <c r="CT125" i="1"/>
  <c r="CS125" i="1"/>
  <c r="CR125" i="1"/>
  <c r="CQ125" i="1"/>
  <c r="CO125" i="1"/>
  <c r="CX124" i="1"/>
  <c r="CW124" i="1"/>
  <c r="CV124" i="1"/>
  <c r="CU124" i="1"/>
  <c r="CT124" i="1"/>
  <c r="CS124" i="1"/>
  <c r="CR124" i="1"/>
  <c r="CQ124" i="1"/>
  <c r="CO124" i="1"/>
  <c r="CX123" i="1"/>
  <c r="CW123" i="1"/>
  <c r="CV123" i="1"/>
  <c r="CU123" i="1"/>
  <c r="CT123" i="1"/>
  <c r="CS123" i="1"/>
  <c r="CR123" i="1"/>
  <c r="CQ123" i="1"/>
  <c r="CO123" i="1"/>
  <c r="CX122" i="1"/>
  <c r="CW122" i="1"/>
  <c r="CV122" i="1"/>
  <c r="CU122" i="1"/>
  <c r="CT122" i="1"/>
  <c r="CS122" i="1"/>
  <c r="CR122" i="1"/>
  <c r="CQ122" i="1"/>
  <c r="CO122" i="1"/>
  <c r="CX121" i="1"/>
  <c r="CW121" i="1"/>
  <c r="CV121" i="1"/>
  <c r="CU121" i="1"/>
  <c r="CT121" i="1"/>
  <c r="CS121" i="1"/>
  <c r="CR121" i="1"/>
  <c r="CQ121" i="1"/>
  <c r="CO121" i="1"/>
  <c r="CX120" i="1"/>
  <c r="CW120" i="1"/>
  <c r="CV120" i="1"/>
  <c r="CU120" i="1"/>
  <c r="CT120" i="1"/>
  <c r="CS120" i="1"/>
  <c r="CR120" i="1"/>
  <c r="CQ120" i="1"/>
  <c r="CO120" i="1"/>
  <c r="CX119" i="1"/>
  <c r="CW119" i="1"/>
  <c r="CV119" i="1"/>
  <c r="CU119" i="1"/>
  <c r="CT119" i="1"/>
  <c r="CS119" i="1"/>
  <c r="CR119" i="1"/>
  <c r="CQ119" i="1"/>
  <c r="CO119" i="1"/>
  <c r="CX118" i="1"/>
  <c r="CW118" i="1"/>
  <c r="CV118" i="1"/>
  <c r="CU118" i="1"/>
  <c r="CT118" i="1"/>
  <c r="CS118" i="1"/>
  <c r="CR118" i="1"/>
  <c r="CQ118" i="1"/>
  <c r="CO118" i="1"/>
  <c r="CX117" i="1"/>
  <c r="CW117" i="1"/>
  <c r="CV117" i="1"/>
  <c r="CU117" i="1"/>
  <c r="CT117" i="1"/>
  <c r="CS117" i="1"/>
  <c r="CR117" i="1"/>
  <c r="CQ117" i="1"/>
  <c r="CO117" i="1"/>
  <c r="CX116" i="1"/>
  <c r="CW116" i="1"/>
  <c r="CV116" i="1"/>
  <c r="CU116" i="1"/>
  <c r="CT116" i="1"/>
  <c r="CS116" i="1"/>
  <c r="CR116" i="1"/>
  <c r="CQ116" i="1"/>
  <c r="CO116" i="1"/>
  <c r="CX115" i="1"/>
  <c r="CW115" i="1"/>
  <c r="CV115" i="1"/>
  <c r="CU115" i="1"/>
  <c r="CT115" i="1"/>
  <c r="CS115" i="1"/>
  <c r="CR115" i="1"/>
  <c r="CQ115" i="1"/>
  <c r="CO115" i="1"/>
  <c r="CX114" i="1"/>
  <c r="CW114" i="1"/>
  <c r="CV114" i="1"/>
  <c r="CU114" i="1"/>
  <c r="CT114" i="1"/>
  <c r="CS114" i="1"/>
  <c r="CR114" i="1"/>
  <c r="CQ114" i="1"/>
  <c r="CO114" i="1"/>
  <c r="CX113" i="1"/>
  <c r="CW113" i="1"/>
  <c r="CV113" i="1"/>
  <c r="CU113" i="1"/>
  <c r="CT113" i="1"/>
  <c r="CS113" i="1"/>
  <c r="CR113" i="1"/>
  <c r="CQ113" i="1"/>
  <c r="CO113" i="1"/>
  <c r="CX112" i="1"/>
  <c r="CW112" i="1"/>
  <c r="CV112" i="1"/>
  <c r="CU112" i="1"/>
  <c r="CT112" i="1"/>
  <c r="CS112" i="1"/>
  <c r="CR112" i="1"/>
  <c r="CQ112" i="1"/>
  <c r="CO112" i="1"/>
  <c r="CX111" i="1"/>
  <c r="CW111" i="1"/>
  <c r="CV111" i="1"/>
  <c r="CU111" i="1"/>
  <c r="CT111" i="1"/>
  <c r="CS111" i="1"/>
  <c r="CR111" i="1"/>
  <c r="CQ111" i="1"/>
  <c r="CO111" i="1"/>
  <c r="CX110" i="1"/>
  <c r="CW110" i="1"/>
  <c r="CV110" i="1"/>
  <c r="CU110" i="1"/>
  <c r="CT110" i="1"/>
  <c r="CS110" i="1"/>
  <c r="CR110" i="1"/>
  <c r="CQ110" i="1"/>
  <c r="CO110" i="1"/>
  <c r="CX109" i="1"/>
  <c r="CW109" i="1"/>
  <c r="CV109" i="1"/>
  <c r="CU109" i="1"/>
  <c r="CT109" i="1"/>
  <c r="CS109" i="1"/>
  <c r="CR109" i="1"/>
  <c r="CQ109" i="1"/>
  <c r="CO109" i="1"/>
  <c r="CX108" i="1"/>
  <c r="CW108" i="1"/>
  <c r="CV108" i="1"/>
  <c r="CU108" i="1"/>
  <c r="CT108" i="1"/>
  <c r="CS108" i="1"/>
  <c r="CR108" i="1"/>
  <c r="CQ108" i="1"/>
  <c r="CO108" i="1"/>
  <c r="CX107" i="1"/>
  <c r="CW107" i="1"/>
  <c r="CV107" i="1"/>
  <c r="CU107" i="1"/>
  <c r="CT107" i="1"/>
  <c r="CS107" i="1"/>
  <c r="CR107" i="1"/>
  <c r="CQ107" i="1"/>
  <c r="CO107" i="1"/>
  <c r="CX106" i="1"/>
  <c r="CW106" i="1"/>
  <c r="CV106" i="1"/>
  <c r="CU106" i="1"/>
  <c r="CT106" i="1"/>
  <c r="CS106" i="1"/>
  <c r="CR106" i="1"/>
  <c r="CQ106" i="1"/>
  <c r="CO106" i="1"/>
  <c r="CX105" i="1"/>
  <c r="CW105" i="1"/>
  <c r="CV105" i="1"/>
  <c r="CS105" i="1"/>
  <c r="CR105" i="1"/>
  <c r="CQ105" i="1"/>
  <c r="CO105" i="1"/>
  <c r="CX104" i="1"/>
  <c r="CW104" i="1"/>
  <c r="CV104" i="1"/>
  <c r="CU104" i="1"/>
  <c r="CT104" i="1"/>
  <c r="CS104" i="1"/>
  <c r="CR104" i="1"/>
  <c r="CQ104" i="1"/>
  <c r="CO104" i="1"/>
  <c r="CX103" i="1"/>
  <c r="CW103" i="1"/>
  <c r="CV103" i="1"/>
  <c r="CU103" i="1"/>
  <c r="CT103" i="1"/>
  <c r="CS103" i="1"/>
  <c r="CR103" i="1"/>
  <c r="CQ103" i="1"/>
  <c r="CO103" i="1"/>
  <c r="CX102" i="1"/>
  <c r="CW102" i="1"/>
  <c r="CV102" i="1"/>
  <c r="CU102" i="1"/>
  <c r="CT102" i="1"/>
  <c r="CS102" i="1"/>
  <c r="CR102" i="1"/>
  <c r="CQ102" i="1"/>
  <c r="CO102" i="1"/>
  <c r="CX101" i="1"/>
  <c r="CW101" i="1"/>
  <c r="CV101" i="1"/>
  <c r="CU101" i="1"/>
  <c r="CT101" i="1"/>
  <c r="CS101" i="1"/>
  <c r="CR101" i="1"/>
  <c r="CQ101" i="1"/>
  <c r="CO101" i="1"/>
  <c r="CX100" i="1"/>
  <c r="CW100" i="1"/>
  <c r="CV100" i="1"/>
  <c r="CU100" i="1"/>
  <c r="CT100" i="1"/>
  <c r="CS100" i="1"/>
  <c r="CR100" i="1"/>
  <c r="CQ100" i="1"/>
  <c r="CO100" i="1"/>
  <c r="CX99" i="1"/>
  <c r="CW99" i="1"/>
  <c r="CV99" i="1"/>
  <c r="CU99" i="1"/>
  <c r="CT99" i="1"/>
  <c r="CS99" i="1"/>
  <c r="CR99" i="1"/>
  <c r="CQ99" i="1"/>
  <c r="CO99" i="1"/>
  <c r="CX98" i="1"/>
  <c r="CW98" i="1"/>
  <c r="CV98" i="1"/>
  <c r="CU98" i="1"/>
  <c r="CT98" i="1"/>
  <c r="CS98" i="1"/>
  <c r="CR98" i="1"/>
  <c r="CQ98" i="1"/>
  <c r="CO98" i="1"/>
  <c r="CX97" i="1"/>
  <c r="CW97" i="1"/>
  <c r="CV97" i="1"/>
  <c r="CU97" i="1"/>
  <c r="CT97" i="1"/>
  <c r="CS97" i="1"/>
  <c r="CR97" i="1"/>
  <c r="CQ97" i="1"/>
  <c r="CO97" i="1"/>
  <c r="CX96" i="1"/>
  <c r="CW96" i="1"/>
  <c r="CV96" i="1"/>
  <c r="CU96" i="1"/>
  <c r="CT96" i="1"/>
  <c r="CS96" i="1"/>
  <c r="CR96" i="1"/>
  <c r="CQ96" i="1"/>
  <c r="CO96" i="1"/>
  <c r="CX95" i="1"/>
  <c r="CW95" i="1"/>
  <c r="CV95" i="1"/>
  <c r="CU95" i="1"/>
  <c r="CT95" i="1"/>
  <c r="CS95" i="1"/>
  <c r="CR95" i="1"/>
  <c r="CQ95" i="1"/>
  <c r="CO95" i="1"/>
  <c r="CX94" i="1"/>
  <c r="CW94" i="1"/>
  <c r="CV94" i="1"/>
  <c r="CU94" i="1"/>
  <c r="CT94" i="1"/>
  <c r="CS94" i="1"/>
  <c r="CR94" i="1"/>
  <c r="CQ94" i="1"/>
  <c r="CO94" i="1"/>
  <c r="CX93" i="1"/>
  <c r="CW93" i="1"/>
  <c r="CV93" i="1"/>
  <c r="CU93" i="1"/>
  <c r="CT93" i="1"/>
  <c r="CS93" i="1"/>
  <c r="CR93" i="1"/>
  <c r="CQ93" i="1"/>
  <c r="CO93" i="1"/>
  <c r="CX92" i="1"/>
  <c r="CW92" i="1"/>
  <c r="CV92" i="1"/>
  <c r="CU92" i="1"/>
  <c r="CT92" i="1"/>
  <c r="CS92" i="1"/>
  <c r="CR92" i="1"/>
  <c r="CQ92" i="1"/>
  <c r="CO92" i="1"/>
  <c r="CX91" i="1"/>
  <c r="CW91" i="1"/>
  <c r="CV91" i="1"/>
  <c r="CU91" i="1"/>
  <c r="CT91" i="1"/>
  <c r="CS91" i="1"/>
  <c r="CR91" i="1"/>
  <c r="CQ91" i="1"/>
  <c r="CO91" i="1"/>
  <c r="CX90" i="1"/>
  <c r="CW90" i="1"/>
  <c r="CV90" i="1"/>
  <c r="CU90" i="1"/>
  <c r="CT90" i="1"/>
  <c r="CS90" i="1"/>
  <c r="CR90" i="1"/>
  <c r="CQ90" i="1"/>
  <c r="CO90" i="1"/>
  <c r="CX89" i="1"/>
  <c r="CW89" i="1"/>
  <c r="CV89" i="1"/>
  <c r="CU89" i="1"/>
  <c r="CT89" i="1"/>
  <c r="CS89" i="1"/>
  <c r="CR89" i="1"/>
  <c r="CQ89" i="1"/>
  <c r="CO89" i="1"/>
  <c r="CX88" i="1"/>
  <c r="CW88" i="1"/>
  <c r="CV88" i="1"/>
  <c r="CU88" i="1"/>
  <c r="CT88" i="1"/>
  <c r="CS88" i="1"/>
  <c r="CR88" i="1"/>
  <c r="CQ88" i="1"/>
  <c r="CO88" i="1"/>
  <c r="CX87" i="1"/>
  <c r="CW87" i="1"/>
  <c r="CV87" i="1"/>
  <c r="CU87" i="1"/>
  <c r="CT87" i="1"/>
  <c r="CS87" i="1"/>
  <c r="CR87" i="1"/>
  <c r="CQ87" i="1"/>
  <c r="CO87" i="1"/>
  <c r="CX86" i="1"/>
  <c r="CW86" i="1"/>
  <c r="CV86" i="1"/>
  <c r="CU86" i="1"/>
  <c r="CT86" i="1"/>
  <c r="CS86" i="1"/>
  <c r="CR86" i="1"/>
  <c r="CQ86" i="1"/>
  <c r="CO86" i="1"/>
  <c r="CX85" i="1"/>
  <c r="CW85" i="1"/>
  <c r="CV85" i="1"/>
  <c r="CU85" i="1"/>
  <c r="CT85" i="1"/>
  <c r="CS85" i="1"/>
  <c r="CR85" i="1"/>
  <c r="CQ85" i="1"/>
  <c r="CO85" i="1"/>
  <c r="CX84" i="1"/>
  <c r="CW84" i="1"/>
  <c r="CV84" i="1"/>
  <c r="CU84" i="1"/>
  <c r="CT84" i="1"/>
  <c r="CS84" i="1"/>
  <c r="CR84" i="1"/>
  <c r="CQ84" i="1"/>
  <c r="CO84" i="1"/>
  <c r="CX83" i="1"/>
  <c r="CW83" i="1"/>
  <c r="CV83" i="1"/>
  <c r="CU83" i="1"/>
  <c r="CT83" i="1"/>
  <c r="CS83" i="1"/>
  <c r="CR83" i="1"/>
  <c r="CQ83" i="1"/>
  <c r="CO83" i="1"/>
  <c r="CX82" i="1"/>
  <c r="CW82" i="1"/>
  <c r="CV82" i="1"/>
  <c r="CU82" i="1"/>
  <c r="CT82" i="1"/>
  <c r="CS82" i="1"/>
  <c r="CR82" i="1"/>
  <c r="CQ82" i="1"/>
  <c r="CO82" i="1"/>
  <c r="CX81" i="1"/>
  <c r="CW81" i="1"/>
  <c r="CV81" i="1"/>
  <c r="CU81" i="1"/>
  <c r="CT81" i="1"/>
  <c r="CS81" i="1"/>
  <c r="CR81" i="1"/>
  <c r="CQ81" i="1"/>
  <c r="CO81" i="1"/>
  <c r="CX80" i="1"/>
  <c r="CW80" i="1"/>
  <c r="CV80" i="1"/>
  <c r="CU80" i="1"/>
  <c r="CT80" i="1"/>
  <c r="CS80" i="1"/>
  <c r="CR80" i="1"/>
  <c r="CQ80" i="1"/>
  <c r="CO80" i="1"/>
  <c r="CX79" i="1"/>
  <c r="CW79" i="1"/>
  <c r="CV79" i="1"/>
  <c r="CU79" i="1"/>
  <c r="CT79" i="1"/>
  <c r="CS79" i="1"/>
  <c r="CR79" i="1"/>
  <c r="CQ79" i="1"/>
  <c r="CO79" i="1"/>
  <c r="CX78" i="1"/>
  <c r="CW78" i="1"/>
  <c r="CV78" i="1"/>
  <c r="CU78" i="1"/>
  <c r="CT78" i="1"/>
  <c r="CS78" i="1"/>
  <c r="CR78" i="1"/>
  <c r="CQ78" i="1"/>
  <c r="CO78" i="1"/>
  <c r="CX77" i="1"/>
  <c r="CW77" i="1"/>
  <c r="CV77" i="1"/>
  <c r="CU77" i="1"/>
  <c r="CT77" i="1"/>
  <c r="CS77" i="1"/>
  <c r="CR77" i="1"/>
  <c r="CQ77" i="1"/>
  <c r="CO77" i="1"/>
  <c r="CX76" i="1"/>
  <c r="CW76" i="1"/>
  <c r="CV76" i="1"/>
  <c r="CU76" i="1"/>
  <c r="CT76" i="1"/>
  <c r="CS76" i="1"/>
  <c r="CR76" i="1"/>
  <c r="CQ76" i="1"/>
  <c r="CO76" i="1"/>
  <c r="CX75" i="1"/>
  <c r="CW75" i="1"/>
  <c r="CV75" i="1"/>
  <c r="CU75" i="1"/>
  <c r="CT75" i="1"/>
  <c r="CS75" i="1"/>
  <c r="CR75" i="1"/>
  <c r="CQ75" i="1"/>
  <c r="CO75" i="1"/>
  <c r="CX74" i="1"/>
  <c r="CW74" i="1"/>
  <c r="CV74" i="1"/>
  <c r="CU74" i="1"/>
  <c r="CT74" i="1"/>
  <c r="CS74" i="1"/>
  <c r="CR74" i="1"/>
  <c r="CQ74" i="1"/>
  <c r="CO74" i="1"/>
  <c r="CX73" i="1"/>
  <c r="CW73" i="1"/>
  <c r="CV73" i="1"/>
  <c r="CU73" i="1"/>
  <c r="CT73" i="1"/>
  <c r="CS73" i="1"/>
  <c r="CR73" i="1"/>
  <c r="CQ73" i="1"/>
  <c r="CO73" i="1"/>
  <c r="CX72" i="1"/>
  <c r="CW72" i="1"/>
  <c r="CV72" i="1"/>
  <c r="CU72" i="1"/>
  <c r="CT72" i="1"/>
  <c r="CS72" i="1"/>
  <c r="CR72" i="1"/>
  <c r="CQ72" i="1"/>
  <c r="CO72" i="1"/>
  <c r="CX71" i="1"/>
  <c r="CW71" i="1"/>
  <c r="CV71" i="1"/>
  <c r="CU71" i="1"/>
  <c r="CT71" i="1"/>
  <c r="CS71" i="1"/>
  <c r="CR71" i="1"/>
  <c r="CQ71" i="1"/>
  <c r="CO71" i="1"/>
  <c r="CX70" i="1"/>
  <c r="CW70" i="1"/>
  <c r="CV70" i="1"/>
  <c r="CU70" i="1"/>
  <c r="CT70" i="1"/>
  <c r="CS70" i="1"/>
  <c r="CR70" i="1"/>
  <c r="CQ70" i="1"/>
  <c r="CO70" i="1"/>
  <c r="CX69" i="1"/>
  <c r="CW69" i="1"/>
  <c r="CV69" i="1"/>
  <c r="CU69" i="1"/>
  <c r="CT69" i="1"/>
  <c r="CS69" i="1"/>
  <c r="CR69" i="1"/>
  <c r="CQ69" i="1"/>
  <c r="CO69" i="1"/>
  <c r="CX68" i="1"/>
  <c r="CW68" i="1"/>
  <c r="CV68" i="1"/>
  <c r="CU68" i="1"/>
  <c r="CT68" i="1"/>
  <c r="CS68" i="1"/>
  <c r="CR68" i="1"/>
  <c r="CQ68" i="1"/>
  <c r="CO68" i="1"/>
  <c r="CX67" i="1"/>
  <c r="CW67" i="1"/>
  <c r="CV67" i="1"/>
  <c r="CU67" i="1"/>
  <c r="CT67" i="1"/>
  <c r="CS67" i="1"/>
  <c r="CR67" i="1"/>
  <c r="CQ67" i="1"/>
  <c r="CO67" i="1"/>
  <c r="CX66" i="1"/>
  <c r="CW66" i="1"/>
  <c r="CV66" i="1"/>
  <c r="CU66" i="1"/>
  <c r="CT66" i="1"/>
  <c r="CS66" i="1"/>
  <c r="CR66" i="1"/>
  <c r="CQ66" i="1"/>
  <c r="CO66" i="1"/>
  <c r="CX65" i="1"/>
  <c r="CW65" i="1"/>
  <c r="CV65" i="1"/>
  <c r="CU65" i="1"/>
  <c r="CT65" i="1"/>
  <c r="CS65" i="1"/>
  <c r="CR65" i="1"/>
  <c r="CQ65" i="1"/>
  <c r="CO65" i="1"/>
  <c r="CX64" i="1"/>
  <c r="CW64" i="1"/>
  <c r="CV64" i="1"/>
  <c r="CU64" i="1"/>
  <c r="CT64" i="1"/>
  <c r="CS64" i="1"/>
  <c r="CR64" i="1"/>
  <c r="CQ64" i="1"/>
  <c r="CO64" i="1"/>
  <c r="CX63" i="1"/>
  <c r="CW63" i="1"/>
  <c r="CV63" i="1"/>
  <c r="CU63" i="1"/>
  <c r="CT63" i="1"/>
  <c r="CS63" i="1"/>
  <c r="CR63" i="1"/>
  <c r="CQ63" i="1"/>
  <c r="CO63" i="1"/>
  <c r="CX62" i="1"/>
  <c r="CW62" i="1"/>
  <c r="CV62" i="1"/>
  <c r="CU62" i="1"/>
  <c r="CT62" i="1"/>
  <c r="CS62" i="1"/>
  <c r="CR62" i="1"/>
  <c r="CQ62" i="1"/>
  <c r="CO62" i="1"/>
  <c r="CX61" i="1"/>
  <c r="CW61" i="1"/>
  <c r="CV61" i="1"/>
  <c r="CU61" i="1"/>
  <c r="CT61" i="1"/>
  <c r="CS61" i="1"/>
  <c r="CR61" i="1"/>
  <c r="CQ61" i="1"/>
  <c r="CO61" i="1"/>
  <c r="CX60" i="1"/>
  <c r="CW60" i="1"/>
  <c r="CV60" i="1"/>
  <c r="CU60" i="1"/>
  <c r="CT60" i="1"/>
  <c r="CS60" i="1"/>
  <c r="CR60" i="1"/>
  <c r="CQ60" i="1"/>
  <c r="CO60" i="1"/>
  <c r="CX59" i="1"/>
  <c r="CW59" i="1"/>
  <c r="CV59" i="1"/>
  <c r="CU59" i="1"/>
  <c r="CT59" i="1"/>
  <c r="CS59" i="1"/>
  <c r="CR59" i="1"/>
  <c r="CQ59" i="1"/>
  <c r="CO59" i="1"/>
  <c r="CX58" i="1"/>
  <c r="CW58" i="1"/>
  <c r="CV58" i="1"/>
  <c r="CU58" i="1"/>
  <c r="CT58" i="1"/>
  <c r="CS58" i="1"/>
  <c r="CR58" i="1"/>
  <c r="CQ58" i="1"/>
  <c r="CO58" i="1"/>
  <c r="CX57" i="1"/>
  <c r="CW57" i="1"/>
  <c r="CV57" i="1"/>
  <c r="CU57" i="1"/>
  <c r="CT57" i="1"/>
  <c r="CS57" i="1"/>
  <c r="CR57" i="1"/>
  <c r="CQ57" i="1"/>
  <c r="CO57" i="1"/>
  <c r="CX56" i="1"/>
  <c r="CW56" i="1"/>
  <c r="CV56" i="1"/>
  <c r="CU56" i="1"/>
  <c r="CT56" i="1"/>
  <c r="CS56" i="1"/>
  <c r="CR56" i="1"/>
  <c r="CQ56" i="1"/>
  <c r="CO56" i="1"/>
  <c r="CX55" i="1"/>
  <c r="CW55" i="1"/>
  <c r="CV55" i="1"/>
  <c r="CU55" i="1"/>
  <c r="CT55" i="1"/>
  <c r="CS55" i="1"/>
  <c r="CR55" i="1"/>
  <c r="CQ55" i="1"/>
  <c r="CO55" i="1"/>
  <c r="CX54" i="1"/>
  <c r="CW54" i="1"/>
  <c r="CV54" i="1"/>
  <c r="CU54" i="1"/>
  <c r="CT54" i="1"/>
  <c r="CS54" i="1"/>
  <c r="CR54" i="1"/>
  <c r="CQ54" i="1"/>
  <c r="CO54" i="1"/>
  <c r="CX53" i="1"/>
  <c r="CW53" i="1"/>
  <c r="CV53" i="1"/>
  <c r="CU53" i="1"/>
  <c r="CT53" i="1"/>
  <c r="CS53" i="1"/>
  <c r="CR53" i="1"/>
  <c r="CQ53" i="1"/>
  <c r="CO53" i="1"/>
  <c r="CX52" i="1"/>
  <c r="CW52" i="1"/>
  <c r="CV52" i="1"/>
  <c r="CU52" i="1"/>
  <c r="CT52" i="1"/>
  <c r="CS52" i="1"/>
  <c r="CR52" i="1"/>
  <c r="CQ52" i="1"/>
  <c r="CO52" i="1"/>
  <c r="CX51" i="1"/>
  <c r="CW51" i="1"/>
  <c r="CV51" i="1"/>
  <c r="CU51" i="1"/>
  <c r="CT51" i="1"/>
  <c r="CS51" i="1"/>
  <c r="CR51" i="1"/>
  <c r="CQ51" i="1"/>
  <c r="CO51" i="1"/>
  <c r="CX50" i="1"/>
  <c r="CW50" i="1"/>
  <c r="CV50" i="1"/>
  <c r="CU50" i="1"/>
  <c r="CT50" i="1"/>
  <c r="CS50" i="1"/>
  <c r="CR50" i="1"/>
  <c r="CQ50" i="1"/>
  <c r="CO50" i="1"/>
  <c r="CX49" i="1"/>
  <c r="CW49" i="1"/>
  <c r="CV49" i="1"/>
  <c r="CT49" i="1"/>
  <c r="CS49" i="1"/>
  <c r="CR49" i="1"/>
  <c r="CO49" i="1"/>
  <c r="CX48" i="1"/>
  <c r="CW48" i="1"/>
  <c r="CV48" i="1"/>
  <c r="CU48" i="1"/>
  <c r="CT48" i="1"/>
  <c r="CS48" i="1"/>
  <c r="CR48" i="1"/>
  <c r="CQ48" i="1"/>
  <c r="CO48" i="1"/>
  <c r="CX47" i="1"/>
  <c r="CW47" i="1"/>
  <c r="CV47" i="1"/>
  <c r="CU47" i="1"/>
  <c r="CT47" i="1"/>
  <c r="CS47" i="1"/>
  <c r="CR47" i="1"/>
  <c r="CQ47" i="1"/>
  <c r="CO47" i="1"/>
  <c r="CX46" i="1"/>
  <c r="CW46" i="1"/>
  <c r="CV46" i="1"/>
  <c r="CU46" i="1"/>
  <c r="CT46" i="1"/>
  <c r="CS46" i="1"/>
  <c r="CR46" i="1"/>
  <c r="CQ46" i="1"/>
  <c r="CO46" i="1"/>
  <c r="CX45" i="1"/>
  <c r="CW45" i="1"/>
  <c r="CV45" i="1"/>
  <c r="CU45" i="1"/>
  <c r="CT45" i="1"/>
  <c r="CS45" i="1"/>
  <c r="CR45" i="1"/>
  <c r="CQ45" i="1"/>
  <c r="CO45" i="1"/>
  <c r="CX44" i="1"/>
  <c r="CW44" i="1"/>
  <c r="CV44" i="1"/>
  <c r="CU44" i="1"/>
  <c r="CT44" i="1"/>
  <c r="CS44" i="1"/>
  <c r="CR44" i="1"/>
  <c r="CQ44" i="1"/>
  <c r="CO44" i="1"/>
  <c r="CX43" i="1"/>
  <c r="CW43" i="1"/>
  <c r="CV43" i="1"/>
  <c r="CU43" i="1"/>
  <c r="CT43" i="1"/>
  <c r="CS43" i="1"/>
  <c r="CR43" i="1"/>
  <c r="CQ43" i="1"/>
  <c r="CO43" i="1"/>
  <c r="CX42" i="1"/>
  <c r="CW42" i="1"/>
  <c r="CV42" i="1"/>
  <c r="CU42" i="1"/>
  <c r="CT42" i="1"/>
  <c r="CS42" i="1"/>
  <c r="CR42" i="1"/>
  <c r="CQ42" i="1"/>
  <c r="CO42" i="1"/>
  <c r="CX41" i="1"/>
  <c r="CW41" i="1"/>
  <c r="CV41" i="1"/>
  <c r="CU41" i="1"/>
  <c r="CT41" i="1"/>
  <c r="CS41" i="1"/>
  <c r="CR41" i="1"/>
  <c r="CQ41" i="1"/>
  <c r="CO41" i="1"/>
  <c r="CX40" i="1"/>
  <c r="CW40" i="1"/>
  <c r="CV40" i="1"/>
  <c r="CU40" i="1"/>
  <c r="CT40" i="1"/>
  <c r="CS40" i="1"/>
  <c r="CR40" i="1"/>
  <c r="CQ40" i="1"/>
  <c r="CO40" i="1"/>
  <c r="CX39" i="1"/>
  <c r="CW39" i="1"/>
  <c r="CV39" i="1"/>
  <c r="CU39" i="1"/>
  <c r="CT39" i="1"/>
  <c r="CS39" i="1"/>
  <c r="CR39" i="1"/>
  <c r="CQ39" i="1"/>
  <c r="CO39" i="1"/>
  <c r="CX38" i="1"/>
  <c r="CW38" i="1"/>
  <c r="CV38" i="1"/>
  <c r="CU38" i="1"/>
  <c r="CT38" i="1"/>
  <c r="CS38" i="1"/>
  <c r="CR38" i="1"/>
  <c r="CQ38" i="1"/>
  <c r="CO38" i="1"/>
  <c r="CX37" i="1"/>
  <c r="CW37" i="1"/>
  <c r="CV37" i="1"/>
  <c r="CU37" i="1"/>
  <c r="CT37" i="1"/>
  <c r="CS37" i="1"/>
  <c r="CR37" i="1"/>
  <c r="CQ37" i="1"/>
  <c r="CO37" i="1"/>
  <c r="CX36" i="1"/>
  <c r="CW36" i="1"/>
  <c r="CV36" i="1"/>
  <c r="CU36" i="1"/>
  <c r="CT36" i="1"/>
  <c r="CS36" i="1"/>
  <c r="CR36" i="1"/>
  <c r="CQ36" i="1"/>
  <c r="CO36" i="1"/>
  <c r="CX35" i="1"/>
  <c r="CW35" i="1"/>
  <c r="CV35" i="1"/>
  <c r="CU35" i="1"/>
  <c r="CT35" i="1"/>
  <c r="CS35" i="1"/>
  <c r="CR35" i="1"/>
  <c r="CQ35" i="1"/>
  <c r="CO35" i="1"/>
  <c r="CX34" i="1"/>
  <c r="CW34" i="1"/>
  <c r="CV34" i="1"/>
  <c r="CU34" i="1"/>
  <c r="CT34" i="1"/>
  <c r="CS34" i="1"/>
  <c r="CR34" i="1"/>
  <c r="CQ34" i="1"/>
  <c r="CO34" i="1"/>
  <c r="CX33" i="1"/>
  <c r="CW33" i="1"/>
  <c r="CV33" i="1"/>
  <c r="CU33" i="1"/>
  <c r="CT33" i="1"/>
  <c r="CS33" i="1"/>
  <c r="CR33" i="1"/>
  <c r="CQ33" i="1"/>
  <c r="CO33" i="1"/>
  <c r="CX32" i="1"/>
  <c r="CW32" i="1"/>
  <c r="CV32" i="1"/>
  <c r="CU32" i="1"/>
  <c r="CT32" i="1"/>
  <c r="CS32" i="1"/>
  <c r="CR32" i="1"/>
  <c r="CQ32" i="1"/>
  <c r="CO32" i="1"/>
  <c r="CX31" i="1"/>
  <c r="CW31" i="1"/>
  <c r="CV31" i="1"/>
  <c r="CU31" i="1"/>
  <c r="CT31" i="1"/>
  <c r="CS31" i="1"/>
  <c r="CR31" i="1"/>
  <c r="CQ31" i="1"/>
  <c r="CO31" i="1"/>
  <c r="CX30" i="1"/>
  <c r="CW30" i="1"/>
  <c r="CV30" i="1"/>
  <c r="CU30" i="1"/>
  <c r="CT30" i="1"/>
  <c r="CS30" i="1"/>
  <c r="CR30" i="1"/>
  <c r="CQ30" i="1"/>
  <c r="CO30" i="1"/>
  <c r="CX29" i="1"/>
  <c r="CW29" i="1"/>
  <c r="CV29" i="1"/>
  <c r="CU29" i="1"/>
  <c r="CT29" i="1"/>
  <c r="CS29" i="1"/>
  <c r="CR29" i="1"/>
  <c r="CQ29" i="1"/>
  <c r="CO29" i="1"/>
  <c r="CX28" i="1"/>
  <c r="CW28" i="1"/>
  <c r="CV28" i="1"/>
  <c r="CU28" i="1"/>
  <c r="CT28" i="1"/>
  <c r="CS28" i="1"/>
  <c r="CR28" i="1"/>
  <c r="CQ28" i="1"/>
  <c r="CO28" i="1"/>
  <c r="CX27" i="1"/>
  <c r="CW27" i="1"/>
  <c r="CV27" i="1"/>
  <c r="CU27" i="1"/>
  <c r="CT27" i="1"/>
  <c r="CS27" i="1"/>
  <c r="CR27" i="1"/>
  <c r="CQ27" i="1"/>
  <c r="CO27" i="1"/>
  <c r="CX26" i="1"/>
  <c r="CW26" i="1"/>
  <c r="CV26" i="1"/>
  <c r="CU26" i="1"/>
  <c r="CT26" i="1"/>
  <c r="CS26" i="1"/>
  <c r="CR26" i="1"/>
  <c r="CQ26" i="1"/>
  <c r="CO26" i="1"/>
  <c r="CX25" i="1"/>
  <c r="CW25" i="1"/>
  <c r="CV25" i="1"/>
  <c r="CU25" i="1"/>
  <c r="CT25" i="1"/>
  <c r="CS25" i="1"/>
  <c r="CR25" i="1"/>
  <c r="CQ25" i="1"/>
  <c r="CO25" i="1"/>
  <c r="CX24" i="1"/>
  <c r="CW24" i="1"/>
  <c r="CV24" i="1"/>
  <c r="CS24" i="1"/>
  <c r="CR24" i="1"/>
  <c r="CQ24" i="1"/>
  <c r="CO24" i="1"/>
  <c r="CX23" i="1"/>
  <c r="CW23" i="1"/>
  <c r="CV23" i="1"/>
  <c r="CU23" i="1"/>
  <c r="CT23" i="1"/>
  <c r="CS23" i="1"/>
  <c r="CR23" i="1"/>
  <c r="CQ23" i="1"/>
  <c r="CO23" i="1"/>
  <c r="CX22" i="1"/>
  <c r="CW22" i="1"/>
  <c r="CV22" i="1"/>
  <c r="CU22" i="1"/>
  <c r="CT22" i="1"/>
  <c r="CS22" i="1"/>
  <c r="CR22" i="1"/>
  <c r="CQ22" i="1"/>
  <c r="CO22" i="1"/>
  <c r="CX21" i="1"/>
  <c r="CW21" i="1"/>
  <c r="CV21" i="1"/>
  <c r="CS21" i="1"/>
  <c r="CR21" i="1"/>
  <c r="CQ21" i="1"/>
  <c r="CO21" i="1"/>
  <c r="CX20" i="1"/>
  <c r="CW20" i="1"/>
  <c r="CV20" i="1"/>
  <c r="CU20" i="1"/>
  <c r="CT20" i="1"/>
  <c r="CS20" i="1"/>
  <c r="CR20" i="1"/>
  <c r="CQ20" i="1"/>
  <c r="CO20" i="1"/>
  <c r="CX19" i="1"/>
  <c r="CW19" i="1"/>
  <c r="CV19" i="1"/>
  <c r="CU19" i="1"/>
  <c r="CT19" i="1"/>
  <c r="CS19" i="1"/>
  <c r="CR19" i="1"/>
  <c r="CQ19" i="1"/>
  <c r="CO19" i="1"/>
  <c r="CX18" i="1"/>
  <c r="CW18" i="1"/>
  <c r="CV18" i="1"/>
  <c r="CU18" i="1"/>
  <c r="CT18" i="1"/>
  <c r="CS18" i="1"/>
  <c r="CR18" i="1"/>
  <c r="CQ18" i="1"/>
  <c r="CO18" i="1"/>
  <c r="CX17" i="1"/>
  <c r="CW17" i="1"/>
  <c r="CV17" i="1"/>
  <c r="CU17" i="1"/>
  <c r="CT17" i="1"/>
  <c r="CS17" i="1"/>
  <c r="CR17" i="1"/>
  <c r="CQ17" i="1"/>
  <c r="CO17" i="1"/>
  <c r="CX16" i="1"/>
  <c r="CW16" i="1"/>
  <c r="CV16" i="1"/>
  <c r="CU16" i="1"/>
  <c r="CT16" i="1"/>
  <c r="CS16" i="1"/>
  <c r="CR16" i="1"/>
  <c r="CQ16" i="1"/>
  <c r="CO16" i="1"/>
  <c r="CX15" i="1"/>
  <c r="CW15" i="1"/>
  <c r="CV15" i="1"/>
  <c r="CU15" i="1"/>
  <c r="CT15" i="1"/>
  <c r="CS15" i="1"/>
  <c r="CR15" i="1"/>
  <c r="CQ15" i="1"/>
  <c r="CO15" i="1"/>
  <c r="CV14" i="1"/>
  <c r="CU14" i="1"/>
  <c r="CT14" i="1"/>
  <c r="CS14" i="1"/>
  <c r="CR14" i="1"/>
  <c r="CQ14" i="1"/>
  <c r="CP14" i="1"/>
  <c r="CO14" i="1"/>
  <c r="CX13" i="1"/>
  <c r="CW13" i="1"/>
  <c r="CV13" i="1"/>
  <c r="CU13" i="1"/>
  <c r="CT13" i="1"/>
  <c r="CS13" i="1"/>
  <c r="CR13" i="1"/>
  <c r="CQ13" i="1"/>
  <c r="CP13" i="1"/>
  <c r="CO13" i="1"/>
  <c r="CX12" i="1"/>
  <c r="CW12" i="1"/>
  <c r="CV12" i="1"/>
  <c r="CU12" i="1"/>
  <c r="CT12" i="1"/>
  <c r="CS12" i="1"/>
  <c r="CR12" i="1"/>
  <c r="CQ12" i="1"/>
  <c r="CP12" i="1"/>
  <c r="CO12" i="1"/>
  <c r="CX11" i="1"/>
  <c r="CW11" i="1"/>
  <c r="CV11" i="1"/>
  <c r="CU11" i="1"/>
  <c r="CT11" i="1"/>
  <c r="CS11" i="1"/>
  <c r="CR11" i="1"/>
  <c r="CQ11" i="1"/>
  <c r="CP11" i="1"/>
  <c r="CO11" i="1"/>
  <c r="CX10" i="1"/>
  <c r="CW10" i="1"/>
  <c r="CV10" i="1"/>
  <c r="CU10" i="1"/>
  <c r="CT10" i="1"/>
  <c r="CS10" i="1"/>
  <c r="CR10" i="1"/>
  <c r="CQ10" i="1"/>
  <c r="CP10" i="1"/>
  <c r="CO10" i="1"/>
  <c r="CX9" i="1"/>
  <c r="CW9" i="1"/>
  <c r="CV9" i="1"/>
  <c r="CU9" i="1"/>
  <c r="CT9" i="1"/>
  <c r="CS9" i="1"/>
  <c r="CR9" i="1"/>
  <c r="CQ9" i="1"/>
  <c r="CP9" i="1"/>
  <c r="CO9" i="1"/>
  <c r="CX8" i="1"/>
  <c r="CW8" i="1"/>
  <c r="CV8" i="1"/>
  <c r="CU8" i="1"/>
  <c r="CT8" i="1"/>
  <c r="CS8" i="1"/>
  <c r="CR8" i="1"/>
  <c r="CQ8" i="1"/>
  <c r="CP8" i="1"/>
  <c r="CO8" i="1"/>
  <c r="CX7" i="1"/>
  <c r="CW7" i="1"/>
  <c r="CV7" i="1"/>
  <c r="CU7" i="1"/>
  <c r="CT7" i="1"/>
  <c r="CS7" i="1"/>
  <c r="CR7" i="1"/>
  <c r="CQ7" i="1"/>
  <c r="CP7" i="1"/>
  <c r="CO7" i="1"/>
  <c r="CX6" i="1"/>
  <c r="CW6" i="1"/>
  <c r="CV6" i="1"/>
  <c r="CU6" i="1"/>
  <c r="CT6" i="1"/>
  <c r="CS6" i="1"/>
  <c r="CR6" i="1"/>
  <c r="CQ6" i="1"/>
  <c r="CP6" i="1"/>
  <c r="CO6" i="1"/>
  <c r="CX5" i="1"/>
  <c r="CW5" i="1"/>
  <c r="CV5" i="1"/>
  <c r="CU5" i="1"/>
  <c r="CT5" i="1"/>
  <c r="CS5" i="1"/>
  <c r="CR5" i="1"/>
  <c r="CQ5" i="1"/>
  <c r="CP5" i="1"/>
  <c r="CO5" i="1"/>
  <c r="CX4" i="1"/>
  <c r="CW4" i="1"/>
  <c r="CV4" i="1"/>
  <c r="CU4" i="1"/>
  <c r="CT4" i="1"/>
  <c r="CS4" i="1"/>
  <c r="CR4" i="1"/>
  <c r="CQ4" i="1"/>
  <c r="CP4" i="1"/>
  <c r="CO4" i="1"/>
  <c r="CX3" i="1"/>
  <c r="CW3" i="1"/>
  <c r="CV3" i="1"/>
  <c r="CU3" i="1"/>
  <c r="CT3" i="1"/>
  <c r="CS3" i="1"/>
  <c r="CR3" i="1"/>
  <c r="CQ3" i="1"/>
  <c r="CP3" i="1"/>
  <c r="CO3" i="1"/>
  <c r="CX2" i="1"/>
  <c r="CW2" i="1"/>
  <c r="CV2" i="1"/>
  <c r="CU2" i="1"/>
  <c r="CT2" i="1"/>
  <c r="CS2" i="1"/>
  <c r="CR2" i="1"/>
  <c r="CQ2" i="1"/>
  <c r="CP2" i="1"/>
  <c r="CO2" i="1"/>
</calcChain>
</file>

<file path=xl/sharedStrings.xml><?xml version="1.0" encoding="utf-8"?>
<sst xmlns="http://schemas.openxmlformats.org/spreadsheetml/2006/main" count="8036" uniqueCount="1041">
  <si>
    <t>UNIQUE_ID</t>
  </si>
  <si>
    <t>SAMPLE ID</t>
  </si>
  <si>
    <t>LOCALITY</t>
  </si>
  <si>
    <t>COUNTRY</t>
  </si>
  <si>
    <t>LATITUDE</t>
  </si>
  <si>
    <t>LONGITUDE</t>
  </si>
  <si>
    <t>EAST</t>
  </si>
  <si>
    <t>NORTH</t>
  </si>
  <si>
    <t>ALTITUDE</t>
  </si>
  <si>
    <t>Comment</t>
  </si>
  <si>
    <t>Type</t>
  </si>
  <si>
    <t>From_m</t>
  </si>
  <si>
    <t>To_m</t>
  </si>
  <si>
    <t>Year</t>
  </si>
  <si>
    <t>JOURNAL</t>
  </si>
  <si>
    <t>AUTHOR</t>
  </si>
  <si>
    <t>DEPTH_INT</t>
  </si>
  <si>
    <t>METHOD</t>
  </si>
  <si>
    <t>MATERIAL</t>
  </si>
  <si>
    <t>TYPE</t>
  </si>
  <si>
    <t>COMPOSITIO</t>
  </si>
  <si>
    <t>ROCK_NAME</t>
  </si>
  <si>
    <t>IG_BODY</t>
  </si>
  <si>
    <t>SIO2_wt%</t>
  </si>
  <si>
    <t>TIO2_wt%</t>
  </si>
  <si>
    <t>AL2O3_wt%</t>
  </si>
  <si>
    <t>FE2O3T_wt%</t>
  </si>
  <si>
    <t>FEOT_wt%</t>
  </si>
  <si>
    <t>MNO_wt%</t>
  </si>
  <si>
    <t>MGO_wt%</t>
  </si>
  <si>
    <t>CAO_wt%</t>
  </si>
  <si>
    <t>NA2O_wt%</t>
  </si>
  <si>
    <t>K2O_wt%</t>
  </si>
  <si>
    <t>P2O5_wt%</t>
  </si>
  <si>
    <t>H2O_wt%</t>
  </si>
  <si>
    <t>CR2O3_wt%</t>
  </si>
  <si>
    <t>LOI_wt%</t>
  </si>
  <si>
    <t>TOTAL_wt%</t>
  </si>
  <si>
    <t>Li_ppm</t>
  </si>
  <si>
    <t>Sc_ppm</t>
  </si>
  <si>
    <t>V_ppm</t>
  </si>
  <si>
    <t>Cr_ppm</t>
  </si>
  <si>
    <t>Co_ppm</t>
  </si>
  <si>
    <t>Ni_ppm</t>
  </si>
  <si>
    <t>Cu_ppm</t>
  </si>
  <si>
    <t>Zn_ppm</t>
  </si>
  <si>
    <t>Ga_ppm</t>
  </si>
  <si>
    <t>Mo_ppm</t>
  </si>
  <si>
    <t>W_ppm</t>
  </si>
  <si>
    <t>Sn_ppm</t>
  </si>
  <si>
    <t>Sb_ppm</t>
  </si>
  <si>
    <t>Rb_ppm</t>
  </si>
  <si>
    <t>Sr_ppm</t>
  </si>
  <si>
    <t>Y_ppm</t>
  </si>
  <si>
    <t>Nb_ppm</t>
  </si>
  <si>
    <t>Zr_ppm</t>
  </si>
  <si>
    <t>Cs_ppm</t>
  </si>
  <si>
    <t>Cd_ppm</t>
  </si>
  <si>
    <t>Ba_ppm</t>
  </si>
  <si>
    <t>La_ppm</t>
  </si>
  <si>
    <t>Ce_ppm</t>
  </si>
  <si>
    <t>Pr_ppm</t>
  </si>
  <si>
    <t>Nd_ppm</t>
  </si>
  <si>
    <t>Sm_ppm</t>
  </si>
  <si>
    <t>Eu_ppm</t>
  </si>
  <si>
    <t>Gd_ppm</t>
  </si>
  <si>
    <t>Tb_ppm</t>
  </si>
  <si>
    <t>Dy_ppm</t>
  </si>
  <si>
    <t>Ho_ppm</t>
  </si>
  <si>
    <t>Er_ppm</t>
  </si>
  <si>
    <t>Tm_ppm</t>
  </si>
  <si>
    <t>Yb_ppm</t>
  </si>
  <si>
    <t>Lu_ppm</t>
  </si>
  <si>
    <t>Hf_ppm</t>
  </si>
  <si>
    <t>Ta_ppm</t>
  </si>
  <si>
    <t>Pb_ppm</t>
  </si>
  <si>
    <t>Th_ppm</t>
  </si>
  <si>
    <t>U_ppm</t>
  </si>
  <si>
    <t>Au_ppm</t>
  </si>
  <si>
    <t>Ag_ppm</t>
  </si>
  <si>
    <t>S_%</t>
  </si>
  <si>
    <t>As_ppm</t>
  </si>
  <si>
    <t>Se_ppm</t>
  </si>
  <si>
    <t>Te_ppm</t>
  </si>
  <si>
    <t>Ge_ppm</t>
  </si>
  <si>
    <t>Bi_ppm</t>
  </si>
  <si>
    <t>Tl_ppm</t>
  </si>
  <si>
    <t>Be_ppm</t>
  </si>
  <si>
    <t>B_ppm</t>
  </si>
  <si>
    <t>F_ppm</t>
  </si>
  <si>
    <t>Cl_ppm</t>
  </si>
  <si>
    <t>In_ppm</t>
  </si>
  <si>
    <t>Rb_K2O</t>
  </si>
  <si>
    <t>Rb_Yb</t>
  </si>
  <si>
    <t>Rb_La</t>
  </si>
  <si>
    <t>K2O_MgO</t>
  </si>
  <si>
    <t>Rb_MgO</t>
  </si>
  <si>
    <t>U_Ba</t>
  </si>
  <si>
    <t>Ba_La</t>
  </si>
  <si>
    <t>U_Th</t>
  </si>
  <si>
    <t>Rb_Sn</t>
  </si>
  <si>
    <t>K2O_Sn</t>
  </si>
  <si>
    <t>Hg_ppm</t>
  </si>
  <si>
    <t>HRS-14</t>
  </si>
  <si>
    <t>Falchani East</t>
  </si>
  <si>
    <t>PERU</t>
  </si>
  <si>
    <t>OC</t>
  </si>
  <si>
    <t>HeLiX</t>
  </si>
  <si>
    <t>XRF/ICP-MS</t>
  </si>
  <si>
    <t>Whole Rock</t>
  </si>
  <si>
    <t>Rock Chip</t>
  </si>
  <si>
    <t>Ignimbrite</t>
  </si>
  <si>
    <t>Macusani</t>
  </si>
  <si>
    <t>HRS-15</t>
  </si>
  <si>
    <t>Falchani E</t>
  </si>
  <si>
    <t>HRS-16</t>
  </si>
  <si>
    <t>Falchani West</t>
  </si>
  <si>
    <t>HRS-17</t>
  </si>
  <si>
    <t>Falchani W</t>
  </si>
  <si>
    <t>HRS-18</t>
  </si>
  <si>
    <t>Falchani</t>
  </si>
  <si>
    <t>HRS-19</t>
  </si>
  <si>
    <t>HRS-28</t>
  </si>
  <si>
    <t>Falchani ore</t>
  </si>
  <si>
    <t>welded ash</t>
  </si>
  <si>
    <t>HRS-29</t>
  </si>
  <si>
    <t>HRS-30</t>
  </si>
  <si>
    <t>HRS-31</t>
  </si>
  <si>
    <t>HRS-32</t>
  </si>
  <si>
    <t>HRS-33</t>
  </si>
  <si>
    <t>HRS-34</t>
  </si>
  <si>
    <t>TRS-1</t>
  </si>
  <si>
    <t>Macusani South</t>
  </si>
  <si>
    <t>Tectoniq</t>
  </si>
  <si>
    <t>ME-MS61</t>
  </si>
  <si>
    <t>TRS-2</t>
  </si>
  <si>
    <t>TRS-3</t>
  </si>
  <si>
    <t>Andesite</t>
  </si>
  <si>
    <t>TRS-4</t>
  </si>
  <si>
    <t>TRS-5</t>
  </si>
  <si>
    <t>TRS-6</t>
  </si>
  <si>
    <t>Alt Ignimbrite</t>
  </si>
  <si>
    <t>TRS-7</t>
  </si>
  <si>
    <t>TRS-8</t>
  </si>
  <si>
    <t>TRS-9</t>
  </si>
  <si>
    <t>TRS-10</t>
  </si>
  <si>
    <t>TRS-11</t>
  </si>
  <si>
    <t>TRS-12</t>
  </si>
  <si>
    <t>Rhyolite</t>
  </si>
  <si>
    <t>TRS-13</t>
  </si>
  <si>
    <t>TRS-14</t>
  </si>
  <si>
    <t>ash</t>
  </si>
  <si>
    <t>TRS-15</t>
  </si>
  <si>
    <t>TRS-16</t>
  </si>
  <si>
    <t>TRS-17</t>
  </si>
  <si>
    <t>Macusani SE</t>
  </si>
  <si>
    <t>TRS-18</t>
  </si>
  <si>
    <t>TRS-19</t>
  </si>
  <si>
    <t>TRS-20</t>
  </si>
  <si>
    <t>?Rhyolite</t>
  </si>
  <si>
    <t>TRS-21</t>
  </si>
  <si>
    <t>TRS-22</t>
  </si>
  <si>
    <t>Macusani E</t>
  </si>
  <si>
    <t>TRS-23</t>
  </si>
  <si>
    <t>diorite</t>
  </si>
  <si>
    <t>TRS-24</t>
  </si>
  <si>
    <t>dyke</t>
  </si>
  <si>
    <t>TRS-25</t>
  </si>
  <si>
    <t>TRS-26</t>
  </si>
  <si>
    <t>TRS-27</t>
  </si>
  <si>
    <t>TRS-28</t>
  </si>
  <si>
    <t>TRS-29</t>
  </si>
  <si>
    <t>welded ignimbrite</t>
  </si>
  <si>
    <t>TRS-379</t>
  </si>
  <si>
    <t>Macusani NW</t>
  </si>
  <si>
    <t>Off white ignimbrite</t>
  </si>
  <si>
    <t>TRS-380</t>
  </si>
  <si>
    <t>Red matrix porphyry</t>
  </si>
  <si>
    <t>TRS-381</t>
  </si>
  <si>
    <t>Grey-white ignimbrite</t>
  </si>
  <si>
    <t>TRS-382</t>
  </si>
  <si>
    <t>Hard white ignimbrite</t>
  </si>
  <si>
    <t>TRS-383</t>
  </si>
  <si>
    <t>Hard dark grey ignimbrite</t>
  </si>
  <si>
    <t>TRS-384</t>
  </si>
  <si>
    <t>Silicified, ferrugenised breccia</t>
  </si>
  <si>
    <t>&lt;10</t>
  </si>
  <si>
    <t>TRS-385</t>
  </si>
  <si>
    <t>Grey, porphyritic silicified ?ignimbrite</t>
  </si>
  <si>
    <t>TRS-386</t>
  </si>
  <si>
    <t>Off white, highly silicic altered ?ignimbrite</t>
  </si>
  <si>
    <t>TRS-387</t>
  </si>
  <si>
    <t>Greenish altered ?ignimbrite</t>
  </si>
  <si>
    <t>TRS-388</t>
  </si>
  <si>
    <t>Grey, silicified porphyritic ignimbrite</t>
  </si>
  <si>
    <t>TRS-389</t>
  </si>
  <si>
    <t>Altered orange ?ignimbrite</t>
  </si>
  <si>
    <t>TRS-390</t>
  </si>
  <si>
    <t>Dark brown-purple porphyry</t>
  </si>
  <si>
    <t>TRS-391</t>
  </si>
  <si>
    <t>Macusani North</t>
  </si>
  <si>
    <t>Grey ignimbrite</t>
  </si>
  <si>
    <t>TRS-392</t>
  </si>
  <si>
    <t>Very hard dark purple rock</t>
  </si>
  <si>
    <t>TRS-393</t>
  </si>
  <si>
    <t>Massive off white ignimbrite</t>
  </si>
  <si>
    <t>TRS-394</t>
  </si>
  <si>
    <t>Hard grey-green ignimbrite</t>
  </si>
  <si>
    <t>TRS-395</t>
  </si>
  <si>
    <t>Massive grey ignimbrite</t>
  </si>
  <si>
    <t>TRS-396</t>
  </si>
  <si>
    <t>Poorly consolidated off white ash</t>
  </si>
  <si>
    <t>TRS-397</t>
  </si>
  <si>
    <t>TRS-398</t>
  </si>
  <si>
    <t>White ignimbrite</t>
  </si>
  <si>
    <t>TRS-399</t>
  </si>
  <si>
    <t>Yellowish-white ignimbrite</t>
  </si>
  <si>
    <t>TRS-400</t>
  </si>
  <si>
    <t>TRS-401</t>
  </si>
  <si>
    <t>Massive white clast-rich ignimbrite</t>
  </si>
  <si>
    <t>TRS-402</t>
  </si>
  <si>
    <t>Massive white obsidian-rich ignimbrite</t>
  </si>
  <si>
    <t>TRS-403</t>
  </si>
  <si>
    <t>Black obsidian clasts from ignimbrite</t>
  </si>
  <si>
    <t>TRS-404</t>
  </si>
  <si>
    <t>Highly altered ?basement rock</t>
  </si>
  <si>
    <t>TRS-405</t>
  </si>
  <si>
    <t>Altered grey ignimbrite</t>
  </si>
  <si>
    <t>TRS-406</t>
  </si>
  <si>
    <t>Macusani Central</t>
  </si>
  <si>
    <t>Hard grey ignimbrite</t>
  </si>
  <si>
    <t>TRS-407</t>
  </si>
  <si>
    <t>Layered ignimbrite</t>
  </si>
  <si>
    <t>TRS-408</t>
  </si>
  <si>
    <t>Altered cream ignimbrite</t>
  </si>
  <si>
    <t>TRS-409</t>
  </si>
  <si>
    <t>Bleached silicified ignimbrite</t>
  </si>
  <si>
    <t>TRS-410</t>
  </si>
  <si>
    <t>Altered green ignimbrite</t>
  </si>
  <si>
    <t>TRS-411</t>
  </si>
  <si>
    <t>Layered silicified grey-green ignimbrite</t>
  </si>
  <si>
    <t>TRS-412</t>
  </si>
  <si>
    <t>Silicified altered ignimbrite</t>
  </si>
  <si>
    <t>TRS-413</t>
  </si>
  <si>
    <t>White silicified ignimbrite</t>
  </si>
  <si>
    <t>TRS-414</t>
  </si>
  <si>
    <t>Fe-altered silicified ignimbrite</t>
  </si>
  <si>
    <t>TRS-415</t>
  </si>
  <si>
    <t>TRS-416</t>
  </si>
  <si>
    <t>Altered greenish ignimbrite</t>
  </si>
  <si>
    <t>TRS-417</t>
  </si>
  <si>
    <t>White milky altered ignimbrite</t>
  </si>
  <si>
    <t>TRS-418</t>
  </si>
  <si>
    <t>Altered ignimbrite</t>
  </si>
  <si>
    <t>TRS-419</t>
  </si>
  <si>
    <t>TRS-420</t>
  </si>
  <si>
    <t>White layered ?ignimbrite</t>
  </si>
  <si>
    <t>TRS-421</t>
  </si>
  <si>
    <t>TRS-422</t>
  </si>
  <si>
    <t>TRS-423</t>
  </si>
  <si>
    <t>TRS-424</t>
  </si>
  <si>
    <t>TRS-425</t>
  </si>
  <si>
    <t>TRS-426</t>
  </si>
  <si>
    <t>TRS-427</t>
  </si>
  <si>
    <t>TRS-428</t>
  </si>
  <si>
    <t>Strange dark grey ignimbrite</t>
  </si>
  <si>
    <t>TRS-429</t>
  </si>
  <si>
    <t>TRS-430</t>
  </si>
  <si>
    <t>Altered flaggy ignimbrite</t>
  </si>
  <si>
    <t>TRS-431</t>
  </si>
  <si>
    <t>TRS-432</t>
  </si>
  <si>
    <t>Reddish silicified banded ignimbrite</t>
  </si>
  <si>
    <t>TRS-433</t>
  </si>
  <si>
    <t>TRS-434</t>
  </si>
  <si>
    <t>TRS-435</t>
  </si>
  <si>
    <t>Clast-rich off-white ignimbrite</t>
  </si>
  <si>
    <t>TRS-436</t>
  </si>
  <si>
    <t>TRS-437</t>
  </si>
  <si>
    <t>TRS-438</t>
  </si>
  <si>
    <t>TRS-439</t>
  </si>
  <si>
    <t>TRS-440</t>
  </si>
  <si>
    <t>TRS-441</t>
  </si>
  <si>
    <t>Fe-rich altered ignimbrite</t>
  </si>
  <si>
    <t>TRS-442</t>
  </si>
  <si>
    <t>Grey-white altered ignimbrite</t>
  </si>
  <si>
    <t>TRS-443</t>
  </si>
  <si>
    <t>Altered ?intrusive</t>
  </si>
  <si>
    <t>TRS-444</t>
  </si>
  <si>
    <t>Brecciated ?granite</t>
  </si>
  <si>
    <t>TRS-445</t>
  </si>
  <si>
    <t>Highly silicified "terrazo"</t>
  </si>
  <si>
    <t>TRS-446</t>
  </si>
  <si>
    <t>Very hard Fe-stained breccia</t>
  </si>
  <si>
    <t>TRS-447</t>
  </si>
  <si>
    <t>TRS-448</t>
  </si>
  <si>
    <t>Brecciated white silicified ignimbrite</t>
  </si>
  <si>
    <t>TRS-449</t>
  </si>
  <si>
    <t>TRS-450</t>
  </si>
  <si>
    <t>Orange altered ignimbrite</t>
  </si>
  <si>
    <t>TRS-451</t>
  </si>
  <si>
    <t>TRS-452</t>
  </si>
  <si>
    <t>TRS-453</t>
  </si>
  <si>
    <t>Altered layered ignimbrite</t>
  </si>
  <si>
    <t>TRS-454</t>
  </si>
  <si>
    <t>TRS-455</t>
  </si>
  <si>
    <t>Silicified grey ignimbrite</t>
  </si>
  <si>
    <t>TRS-456</t>
  </si>
  <si>
    <t>Altered pink ignimbrite</t>
  </si>
  <si>
    <t>TRS-457</t>
  </si>
  <si>
    <t>TRS-458</t>
  </si>
  <si>
    <t>TRS-459</t>
  </si>
  <si>
    <t>Cherty breccia</t>
  </si>
  <si>
    <t>TRS-460</t>
  </si>
  <si>
    <t>Bleached ignimbrite</t>
  </si>
  <si>
    <t>TRS-461</t>
  </si>
  <si>
    <t>Odd mineralized rock</t>
  </si>
  <si>
    <t>TRS-462</t>
  </si>
  <si>
    <t>TRS-463</t>
  </si>
  <si>
    <t>Grey ignimbrite with white clasts</t>
  </si>
  <si>
    <t>TRS-464</t>
  </si>
  <si>
    <t>Silicified orange ignimbrite</t>
  </si>
  <si>
    <t>TRS-465</t>
  </si>
  <si>
    <t>TRS-466</t>
  </si>
  <si>
    <t>TRS-467</t>
  </si>
  <si>
    <t>TRS-468</t>
  </si>
  <si>
    <t>Silicifed white ignimbrite</t>
  </si>
  <si>
    <t>TRS-469</t>
  </si>
  <si>
    <t>TRS-470</t>
  </si>
  <si>
    <t>TRS-471</t>
  </si>
  <si>
    <t>TRS-472</t>
  </si>
  <si>
    <t>Altered pale orange ignimbrite</t>
  </si>
  <si>
    <t>TRS-473</t>
  </si>
  <si>
    <t>Silicified grey layered ignimbrite</t>
  </si>
  <si>
    <t>TRS-474</t>
  </si>
  <si>
    <t>Grey flint</t>
  </si>
  <si>
    <t>TRS-475</t>
  </si>
  <si>
    <t>TRS-476</t>
  </si>
  <si>
    <t>Silicified white ignimbrite</t>
  </si>
  <si>
    <t>TRS-477</t>
  </si>
  <si>
    <t>Fine grained creamy ignimbrite</t>
  </si>
  <si>
    <t>TRS-478</t>
  </si>
  <si>
    <t>Silicifed grey ignimbrite</t>
  </si>
  <si>
    <t>TRS-479</t>
  </si>
  <si>
    <t>Fe-stained silicified ignimbrite</t>
  </si>
  <si>
    <t>TRS-480</t>
  </si>
  <si>
    <t>Layered cream ignimbrite</t>
  </si>
  <si>
    <t>TRS-481</t>
  </si>
  <si>
    <t>Layered grey ignimbrite</t>
  </si>
  <si>
    <t>TRS-482</t>
  </si>
  <si>
    <t>Grey fine grained ignimbrite</t>
  </si>
  <si>
    <t>TRS-483</t>
  </si>
  <si>
    <t>TRS-484</t>
  </si>
  <si>
    <t>Beige ignimbrite</t>
  </si>
  <si>
    <t>TRS-485</t>
  </si>
  <si>
    <t>TRS-486</t>
  </si>
  <si>
    <t>TRS-487</t>
  </si>
  <si>
    <t>Off-white ignimbrite</t>
  </si>
  <si>
    <t>TRS-488</t>
  </si>
  <si>
    <t>TRS-489</t>
  </si>
  <si>
    <t>TRS-490</t>
  </si>
  <si>
    <t>Clast-rich welded ignimbrite</t>
  </si>
  <si>
    <t>TRS-491</t>
  </si>
  <si>
    <t>TRS-492</t>
  </si>
  <si>
    <t>TRS-493</t>
  </si>
  <si>
    <t>"Terrazo" grey ignimbrite</t>
  </si>
  <si>
    <t>TRS-494</t>
  </si>
  <si>
    <t>TRS-495</t>
  </si>
  <si>
    <t>TRS-496</t>
  </si>
  <si>
    <t>Silicified white ignimbrite with clasts</t>
  </si>
  <si>
    <t>TRS-497</t>
  </si>
  <si>
    <t>TRS-498</t>
  </si>
  <si>
    <t>Silicified grey ?ignimbrite</t>
  </si>
  <si>
    <t>TRS-499</t>
  </si>
  <si>
    <t>Grey altered ignimbrite</t>
  </si>
  <si>
    <t>TRS-500</t>
  </si>
  <si>
    <t>TRS-501</t>
  </si>
  <si>
    <t>TRS-502</t>
  </si>
  <si>
    <t>TRS-503</t>
  </si>
  <si>
    <t>TRS-504</t>
  </si>
  <si>
    <t>TRS-505</t>
  </si>
  <si>
    <t>TRS-506</t>
  </si>
  <si>
    <t>TRS-507</t>
  </si>
  <si>
    <t>TRS-508</t>
  </si>
  <si>
    <t>TRS-509</t>
  </si>
  <si>
    <t>TRS-510</t>
  </si>
  <si>
    <t>Silicifed white layered ignimbrite</t>
  </si>
  <si>
    <t>C-BH-07</t>
  </si>
  <si>
    <t>GOLD ZONE</t>
  </si>
  <si>
    <t>DDH</t>
  </si>
  <si>
    <t>Bear Creek</t>
  </si>
  <si>
    <t>ME-MS61/AA/FAA</t>
  </si>
  <si>
    <t>DDH-C-BH-07</t>
  </si>
  <si>
    <t>Aggregate</t>
  </si>
  <si>
    <t>C-THQ-12A</t>
  </si>
  <si>
    <t>DDH-C-THQ-12A</t>
  </si>
  <si>
    <t>C-THQ-13A</t>
  </si>
  <si>
    <t>DDH-C-THQ-13A</t>
  </si>
  <si>
    <t>C-THQ-15A</t>
  </si>
  <si>
    <t>DDH-C-THQ-15A</t>
  </si>
  <si>
    <t>C1</t>
  </si>
  <si>
    <t>MAIN CORANI</t>
  </si>
  <si>
    <t>DDH-C1</t>
  </si>
  <si>
    <t/>
  </si>
  <si>
    <t>C10</t>
  </si>
  <si>
    <t xml:space="preserve">DDH  </t>
  </si>
  <si>
    <t>DDH-C10</t>
  </si>
  <si>
    <t>C102</t>
  </si>
  <si>
    <t>CORANI EAST</t>
  </si>
  <si>
    <t>DDH-C102</t>
  </si>
  <si>
    <t>C102A</t>
  </si>
  <si>
    <t>DDH-C102A</t>
  </si>
  <si>
    <t>C104</t>
  </si>
  <si>
    <t>DDH-C104</t>
  </si>
  <si>
    <t>C106</t>
  </si>
  <si>
    <t>DDH-C106</t>
  </si>
  <si>
    <t>C11</t>
  </si>
  <si>
    <t>DDH-C11</t>
  </si>
  <si>
    <t>C116</t>
  </si>
  <si>
    <t>DDH-C116</t>
  </si>
  <si>
    <t>C116A</t>
  </si>
  <si>
    <t>DDH-C116A</t>
  </si>
  <si>
    <t>C119</t>
  </si>
  <si>
    <t>DDH-C119</t>
  </si>
  <si>
    <t>C119A</t>
  </si>
  <si>
    <t>DDH-C119A</t>
  </si>
  <si>
    <t>C11A</t>
  </si>
  <si>
    <t>DDH-C11A</t>
  </si>
  <si>
    <t>C12</t>
  </si>
  <si>
    <t>DDH-C12</t>
  </si>
  <si>
    <t>C120</t>
  </si>
  <si>
    <t>DDH-C120</t>
  </si>
  <si>
    <t xml:space="preserve">C122 </t>
  </si>
  <si>
    <t xml:space="preserve">DDH-C122 </t>
  </si>
  <si>
    <t>C122A</t>
  </si>
  <si>
    <t>DDH-C122A</t>
  </si>
  <si>
    <t>C124</t>
  </si>
  <si>
    <t>DDH-C124</t>
  </si>
  <si>
    <t>C124A</t>
  </si>
  <si>
    <t>DDH-C124A</t>
  </si>
  <si>
    <t>C127</t>
  </si>
  <si>
    <t>DDH-C127</t>
  </si>
  <si>
    <t>C127A</t>
  </si>
  <si>
    <t>DDH-C127A</t>
  </si>
  <si>
    <t>C129</t>
  </si>
  <si>
    <t>DDH-C129</t>
  </si>
  <si>
    <t>C129A</t>
  </si>
  <si>
    <t>DDH-C129A</t>
  </si>
  <si>
    <t>C12A</t>
  </si>
  <si>
    <t>DDH-C12A</t>
  </si>
  <si>
    <t>C13</t>
  </si>
  <si>
    <t>DDH-C13</t>
  </si>
  <si>
    <t>C130</t>
  </si>
  <si>
    <t>CORANI MINE</t>
  </si>
  <si>
    <t>DDH-C130</t>
  </si>
  <si>
    <t>C130A</t>
  </si>
  <si>
    <t>DDH-C130A</t>
  </si>
  <si>
    <t>C137</t>
  </si>
  <si>
    <t>DDH-C137</t>
  </si>
  <si>
    <t>C137B</t>
  </si>
  <si>
    <t>DDH-C137B</t>
  </si>
  <si>
    <t>C14</t>
  </si>
  <si>
    <t>DDH-C14</t>
  </si>
  <si>
    <t>C140</t>
  </si>
  <si>
    <t>DDH-C140</t>
  </si>
  <si>
    <t xml:space="preserve">C140A </t>
  </si>
  <si>
    <t xml:space="preserve">DDH-C140A </t>
  </si>
  <si>
    <t>C142</t>
  </si>
  <si>
    <t>DDH-C142</t>
  </si>
  <si>
    <t>C143</t>
  </si>
  <si>
    <t>DDH-C143</t>
  </si>
  <si>
    <t>C143A</t>
  </si>
  <si>
    <t>DDH-C143A</t>
  </si>
  <si>
    <t>C144-MET</t>
  </si>
  <si>
    <t>CR30906</t>
  </si>
  <si>
    <t>DDH-C144-MET</t>
  </si>
  <si>
    <t>C145</t>
  </si>
  <si>
    <t>DDH-C145</t>
  </si>
  <si>
    <t>C146</t>
  </si>
  <si>
    <t>DDH-C146</t>
  </si>
  <si>
    <t>C147</t>
  </si>
  <si>
    <t>DDH-C147</t>
  </si>
  <si>
    <t>C147A</t>
  </si>
  <si>
    <t>DDH-C147A</t>
  </si>
  <si>
    <t>C147B</t>
  </si>
  <si>
    <t>DDH-C147B</t>
  </si>
  <si>
    <t>C148</t>
  </si>
  <si>
    <t>DDH-C148</t>
  </si>
  <si>
    <t>C148A</t>
  </si>
  <si>
    <t>DDH-C148A</t>
  </si>
  <si>
    <t>C149</t>
  </si>
  <si>
    <t>DDH-C149</t>
  </si>
  <si>
    <t>C15</t>
  </si>
  <si>
    <t>DDH-C15</t>
  </si>
  <si>
    <t>C150</t>
  </si>
  <si>
    <t>DDH-C150</t>
  </si>
  <si>
    <t>C151</t>
  </si>
  <si>
    <t>DDH-C151</t>
  </si>
  <si>
    <t>C151A</t>
  </si>
  <si>
    <t>DDH-C151A</t>
  </si>
  <si>
    <t>C152-MET</t>
  </si>
  <si>
    <t>CR29309</t>
  </si>
  <si>
    <t>DDH-C152-MET</t>
  </si>
  <si>
    <t>C153</t>
  </si>
  <si>
    <t>DDH-C153</t>
  </si>
  <si>
    <t>C153A</t>
  </si>
  <si>
    <t>DDH-C153A</t>
  </si>
  <si>
    <t>C155</t>
  </si>
  <si>
    <t>DDH-C155</t>
  </si>
  <si>
    <t>C155A</t>
  </si>
  <si>
    <t>DDH-C155A</t>
  </si>
  <si>
    <t>C158A</t>
  </si>
  <si>
    <t>DDH-C158A</t>
  </si>
  <si>
    <t>C15A</t>
  </si>
  <si>
    <t>DDH-C15A</t>
  </si>
  <si>
    <t>C16</t>
  </si>
  <si>
    <t>DDH-C16</t>
  </si>
  <si>
    <t>C163</t>
  </si>
  <si>
    <t>DDH-C163</t>
  </si>
  <si>
    <t>C163A</t>
  </si>
  <si>
    <t>DDH-C163A</t>
  </si>
  <si>
    <t>C166</t>
  </si>
  <si>
    <t>DDH-C166</t>
  </si>
  <si>
    <t>C166A</t>
  </si>
  <si>
    <t>DDH-C166A</t>
  </si>
  <si>
    <t>C16B</t>
  </si>
  <si>
    <t>DDH-C16B</t>
  </si>
  <si>
    <t>C17</t>
  </si>
  <si>
    <t>DDH-C17</t>
  </si>
  <si>
    <t>C171</t>
  </si>
  <si>
    <t>DDH-C171</t>
  </si>
  <si>
    <t>C172</t>
  </si>
  <si>
    <t>DDH-C172</t>
  </si>
  <si>
    <t>C172A</t>
  </si>
  <si>
    <t>DDH-C172A</t>
  </si>
  <si>
    <t>C174</t>
  </si>
  <si>
    <t>DDH-C174</t>
  </si>
  <si>
    <t>C175</t>
  </si>
  <si>
    <t>DDH-C175</t>
  </si>
  <si>
    <t>C175A</t>
  </si>
  <si>
    <t>DDH-C175A</t>
  </si>
  <si>
    <t>C177</t>
  </si>
  <si>
    <t>DDH-C177</t>
  </si>
  <si>
    <t>C177A</t>
  </si>
  <si>
    <t>DDH-C177A</t>
  </si>
  <si>
    <t>C179</t>
  </si>
  <si>
    <t>DDH-C179</t>
  </si>
  <si>
    <t>C179A</t>
  </si>
  <si>
    <t>DDH-C179A</t>
  </si>
  <si>
    <t>C18</t>
  </si>
  <si>
    <t>DDH-C18</t>
  </si>
  <si>
    <t>C180</t>
  </si>
  <si>
    <t>DDH-C180</t>
  </si>
  <si>
    <t>C180A</t>
  </si>
  <si>
    <t>DDH-C180A</t>
  </si>
  <si>
    <t>C182A</t>
  </si>
  <si>
    <t>DDH-C182A</t>
  </si>
  <si>
    <t>C183</t>
  </si>
  <si>
    <t>DDH-C183</t>
  </si>
  <si>
    <t>C184</t>
  </si>
  <si>
    <t>DDH-C184</t>
  </si>
  <si>
    <t>C188A</t>
  </si>
  <si>
    <t>DDH-C188A</t>
  </si>
  <si>
    <t>C18A</t>
  </si>
  <si>
    <t>DDH-C18A</t>
  </si>
  <si>
    <t>C2</t>
  </si>
  <si>
    <t>DDH-C2</t>
  </si>
  <si>
    <t>C210</t>
  </si>
  <si>
    <t>DDH-C210</t>
  </si>
  <si>
    <t>C210A</t>
  </si>
  <si>
    <t>DDH-C210A</t>
  </si>
  <si>
    <t>C211</t>
  </si>
  <si>
    <t>DDH-C211</t>
  </si>
  <si>
    <t>C211A</t>
  </si>
  <si>
    <t>DDH-C211A</t>
  </si>
  <si>
    <t>C212</t>
  </si>
  <si>
    <t>DDH-C212</t>
  </si>
  <si>
    <t>C212A</t>
  </si>
  <si>
    <t>DDH-C212A</t>
  </si>
  <si>
    <t>C213</t>
  </si>
  <si>
    <t>DDH-C213</t>
  </si>
  <si>
    <t>C214</t>
  </si>
  <si>
    <t>DDH-C214</t>
  </si>
  <si>
    <t>C214A</t>
  </si>
  <si>
    <t>DDH-C214A</t>
  </si>
  <si>
    <t>C215</t>
  </si>
  <si>
    <t>DDH-C215</t>
  </si>
  <si>
    <t>C215A</t>
  </si>
  <si>
    <t>DDH-C215A</t>
  </si>
  <si>
    <t>C216</t>
  </si>
  <si>
    <t>DDH-C216</t>
  </si>
  <si>
    <t>C22</t>
  </si>
  <si>
    <t>DDH-C22</t>
  </si>
  <si>
    <t>C223</t>
  </si>
  <si>
    <t>DDH-C223</t>
  </si>
  <si>
    <t>C223A</t>
  </si>
  <si>
    <t>DDH-C223A</t>
  </si>
  <si>
    <t>C224</t>
  </si>
  <si>
    <t>DDH-C224</t>
  </si>
  <si>
    <t>C229</t>
  </si>
  <si>
    <t>DDH-C229</t>
  </si>
  <si>
    <t>C229A</t>
  </si>
  <si>
    <t>DDH-C229A</t>
  </si>
  <si>
    <t>C22A</t>
  </si>
  <si>
    <t>DDH-C22A</t>
  </si>
  <si>
    <t>C23</t>
  </si>
  <si>
    <t>DDH-C23</t>
  </si>
  <si>
    <t>C230</t>
  </si>
  <si>
    <t>DDH-C230</t>
  </si>
  <si>
    <t>C230A</t>
  </si>
  <si>
    <t>DDH-C230A</t>
  </si>
  <si>
    <t>C231A</t>
  </si>
  <si>
    <t>DDH-C231A</t>
  </si>
  <si>
    <t>C232</t>
  </si>
  <si>
    <t>DDH-C232</t>
  </si>
  <si>
    <t>C232A</t>
  </si>
  <si>
    <t>DDH-C232A</t>
  </si>
  <si>
    <t>C233</t>
  </si>
  <si>
    <t>DDH-C233</t>
  </si>
  <si>
    <t>C233A</t>
  </si>
  <si>
    <t>DDH-C233A</t>
  </si>
  <si>
    <t>C234</t>
  </si>
  <si>
    <t>DDH-C234</t>
  </si>
  <si>
    <t>C234A</t>
  </si>
  <si>
    <t>DDH-C234A</t>
  </si>
  <si>
    <t>C235</t>
  </si>
  <si>
    <t>DDH-C235</t>
  </si>
  <si>
    <t>C235A</t>
  </si>
  <si>
    <t>DDH-C235A</t>
  </si>
  <si>
    <t>C236B</t>
  </si>
  <si>
    <t>DDH-C236B</t>
  </si>
  <si>
    <t>C237</t>
  </si>
  <si>
    <t>DDH-C237</t>
  </si>
  <si>
    <t>C239</t>
  </si>
  <si>
    <t>DDH-C239</t>
  </si>
  <si>
    <t>C23A</t>
  </si>
  <si>
    <t>DDH-C23A</t>
  </si>
  <si>
    <t>C23B</t>
  </si>
  <si>
    <t>DDH-C23B</t>
  </si>
  <si>
    <t>C23C</t>
  </si>
  <si>
    <t>DDH-C23C</t>
  </si>
  <si>
    <t>C25</t>
  </si>
  <si>
    <t>CR1164</t>
  </si>
  <si>
    <t>DDH-C25</t>
  </si>
  <si>
    <t>C25A</t>
  </si>
  <si>
    <t>CR4701</t>
  </si>
  <si>
    <t>DDH-C25A</t>
  </si>
  <si>
    <t>C25C</t>
  </si>
  <si>
    <t>DDH-C25C</t>
  </si>
  <si>
    <t>C26</t>
  </si>
  <si>
    <t>DDH-C26</t>
  </si>
  <si>
    <t>C26A</t>
  </si>
  <si>
    <t>DDH-C26A</t>
  </si>
  <si>
    <t>C27</t>
  </si>
  <si>
    <t>CR4659</t>
  </si>
  <si>
    <t>DDH-C27</t>
  </si>
  <si>
    <t>C27A</t>
  </si>
  <si>
    <t>DDH-C27A</t>
  </si>
  <si>
    <t>C27B</t>
  </si>
  <si>
    <t>CR2355</t>
  </si>
  <si>
    <t>DDH-C27B</t>
  </si>
  <si>
    <t>C28</t>
  </si>
  <si>
    <t>DDH-C28</t>
  </si>
  <si>
    <t>C28A</t>
  </si>
  <si>
    <t>DDH-C28A</t>
  </si>
  <si>
    <t>C29</t>
  </si>
  <si>
    <t>CR4752</t>
  </si>
  <si>
    <t>DDH-C29</t>
  </si>
  <si>
    <t>C29A</t>
  </si>
  <si>
    <t>DDH-C29A</t>
  </si>
  <si>
    <t>C29B</t>
  </si>
  <si>
    <t>DDH-C29B</t>
  </si>
  <si>
    <t>C2A</t>
  </si>
  <si>
    <t>DDH-C2A</t>
  </si>
  <si>
    <t>C2B</t>
  </si>
  <si>
    <t>DDH-C2B</t>
  </si>
  <si>
    <t>C3</t>
  </si>
  <si>
    <t>DDH-C3</t>
  </si>
  <si>
    <t>C30</t>
  </si>
  <si>
    <t>CR7038</t>
  </si>
  <si>
    <t>DDH-C30</t>
  </si>
  <si>
    <t>C32</t>
  </si>
  <si>
    <t>DDH-C32</t>
  </si>
  <si>
    <t>C32A</t>
  </si>
  <si>
    <t>DDH-C32A</t>
  </si>
  <si>
    <t>C33</t>
  </si>
  <si>
    <t>DDH=C33</t>
  </si>
  <si>
    <t>C33A</t>
  </si>
  <si>
    <t>DDH-C33A</t>
  </si>
  <si>
    <t>C34</t>
  </si>
  <si>
    <t>DDH-C34</t>
  </si>
  <si>
    <t>C34A</t>
  </si>
  <si>
    <t>DDH-C34A</t>
  </si>
  <si>
    <t>C35</t>
  </si>
  <si>
    <t>DDH-C35</t>
  </si>
  <si>
    <t>C35A</t>
  </si>
  <si>
    <t>DDH-C35A</t>
  </si>
  <si>
    <t>C35B</t>
  </si>
  <si>
    <t>DDH-C35B</t>
  </si>
  <si>
    <t>C35C</t>
  </si>
  <si>
    <t>DDH-C35C</t>
  </si>
  <si>
    <t>C35D</t>
  </si>
  <si>
    <t>DDH-C35D</t>
  </si>
  <si>
    <t>C36</t>
  </si>
  <si>
    <t>DDH-C36</t>
  </si>
  <si>
    <t>C36A</t>
  </si>
  <si>
    <t>DDH-C36A</t>
  </si>
  <si>
    <t>C36B</t>
  </si>
  <si>
    <t>DDH-C36B</t>
  </si>
  <si>
    <t>C37</t>
  </si>
  <si>
    <t>DDH-C37</t>
  </si>
  <si>
    <t>C37A</t>
  </si>
  <si>
    <t>DDH-C37A</t>
  </si>
  <si>
    <t>C37B</t>
  </si>
  <si>
    <t>DDH-C37B</t>
  </si>
  <si>
    <t>C38</t>
  </si>
  <si>
    <t>DDH-C38</t>
  </si>
  <si>
    <t>C38A</t>
  </si>
  <si>
    <t>DDH-C38A</t>
  </si>
  <si>
    <t>C39</t>
  </si>
  <si>
    <t>DDH-C39</t>
  </si>
  <si>
    <t>C39A</t>
  </si>
  <si>
    <t>DDH-C39A</t>
  </si>
  <si>
    <t>C3A</t>
  </si>
  <si>
    <t>DDH-C3A</t>
  </si>
  <si>
    <t>C4</t>
  </si>
  <si>
    <t>DDH-C4</t>
  </si>
  <si>
    <t>C40A</t>
  </si>
  <si>
    <t>DDH-C40A</t>
  </si>
  <si>
    <t>C40B</t>
  </si>
  <si>
    <t>DDH-C40B</t>
  </si>
  <si>
    <t>C42</t>
  </si>
  <si>
    <t>DDH-C42</t>
  </si>
  <si>
    <t>C42A</t>
  </si>
  <si>
    <t>DDH-C42A</t>
  </si>
  <si>
    <t>C43</t>
  </si>
  <si>
    <t>DDH-C43</t>
  </si>
  <si>
    <t>C43A</t>
  </si>
  <si>
    <t>DDH-C43A</t>
  </si>
  <si>
    <t>C43B</t>
  </si>
  <si>
    <t>DDH-C43B</t>
  </si>
  <si>
    <t>C44</t>
  </si>
  <si>
    <t>DDH-C44</t>
  </si>
  <si>
    <t>C44A</t>
  </si>
  <si>
    <t>DDH-C44A</t>
  </si>
  <si>
    <t>C44B</t>
  </si>
  <si>
    <t>DDH-C44B</t>
  </si>
  <si>
    <t>C45</t>
  </si>
  <si>
    <t>DDH-C45</t>
  </si>
  <si>
    <t>C45A</t>
  </si>
  <si>
    <t>DDH-C45A</t>
  </si>
  <si>
    <t>C46</t>
  </si>
  <si>
    <t>DDH-C46</t>
  </si>
  <si>
    <t>C46A</t>
  </si>
  <si>
    <t>DDH-C46A</t>
  </si>
  <si>
    <t>C47</t>
  </si>
  <si>
    <t>DDH-C47</t>
  </si>
  <si>
    <t>C47A</t>
  </si>
  <si>
    <t>DDH-C47A</t>
  </si>
  <si>
    <t>C47B</t>
  </si>
  <si>
    <t>DDH-C47B</t>
  </si>
  <si>
    <t>C48</t>
  </si>
  <si>
    <t>DDH-C48</t>
  </si>
  <si>
    <t>C48A</t>
  </si>
  <si>
    <t>DDH-C48A</t>
  </si>
  <si>
    <t>C48B</t>
  </si>
  <si>
    <t>DDH-C48B</t>
  </si>
  <si>
    <t>C49</t>
  </si>
  <si>
    <t>DDH-C49</t>
  </si>
  <si>
    <t>C49A</t>
  </si>
  <si>
    <t>DDH-C49A</t>
  </si>
  <si>
    <t>C49B</t>
  </si>
  <si>
    <t>DDH-C49B</t>
  </si>
  <si>
    <t>C4A</t>
  </si>
  <si>
    <t>DDH-C4A</t>
  </si>
  <si>
    <t>C5</t>
  </si>
  <si>
    <t>DDH-C5</t>
  </si>
  <si>
    <t>C50-1</t>
  </si>
  <si>
    <t>DDH-C50-1</t>
  </si>
  <si>
    <t>C50A</t>
  </si>
  <si>
    <t>DDH-C50A</t>
  </si>
  <si>
    <t>C50B</t>
  </si>
  <si>
    <t>DDH-C50B</t>
  </si>
  <si>
    <t>C52</t>
  </si>
  <si>
    <t>DDH-C52</t>
  </si>
  <si>
    <t>C52A</t>
  </si>
  <si>
    <t>DDH-C52A</t>
  </si>
  <si>
    <t>C52B</t>
  </si>
  <si>
    <t>DDH-C52B</t>
  </si>
  <si>
    <t>C54</t>
  </si>
  <si>
    <t>DDH-C54</t>
  </si>
  <si>
    <t>C54A</t>
  </si>
  <si>
    <t>DDH-C54A</t>
  </si>
  <si>
    <t>C54B</t>
  </si>
  <si>
    <t>DDH-C54B</t>
  </si>
  <si>
    <t>C54C</t>
  </si>
  <si>
    <t>DDH-C54C</t>
  </si>
  <si>
    <t>C55</t>
  </si>
  <si>
    <t>DDH-C55</t>
  </si>
  <si>
    <t>C55A</t>
  </si>
  <si>
    <t>DDH-C55A</t>
  </si>
  <si>
    <t>C56</t>
  </si>
  <si>
    <t>DDH-C56</t>
  </si>
  <si>
    <t>C56A</t>
  </si>
  <si>
    <t>DDH-C56A</t>
  </si>
  <si>
    <t>C56B</t>
  </si>
  <si>
    <t>DDH-C56B</t>
  </si>
  <si>
    <t>C57</t>
  </si>
  <si>
    <t>DDH-C57</t>
  </si>
  <si>
    <t>C57A</t>
  </si>
  <si>
    <t>DDH-C57A</t>
  </si>
  <si>
    <t>C57B</t>
  </si>
  <si>
    <t>DDH-C57B</t>
  </si>
  <si>
    <t>C58</t>
  </si>
  <si>
    <t>DDH-C58</t>
  </si>
  <si>
    <t>C58A</t>
  </si>
  <si>
    <t>DDH-C58A</t>
  </si>
  <si>
    <t>C58B</t>
  </si>
  <si>
    <t>DDH-C58B</t>
  </si>
  <si>
    <t>C58C</t>
  </si>
  <si>
    <t>DDH-C58C</t>
  </si>
  <si>
    <t>C59A</t>
  </si>
  <si>
    <t>DDH-C59A</t>
  </si>
  <si>
    <t>C5B</t>
  </si>
  <si>
    <t>DDH-C5B</t>
  </si>
  <si>
    <t>C6</t>
  </si>
  <si>
    <t>DDH-C6</t>
  </si>
  <si>
    <t>C60</t>
  </si>
  <si>
    <t>DDH-C60</t>
  </si>
  <si>
    <t>C60A</t>
  </si>
  <si>
    <t>DDH-C60A</t>
  </si>
  <si>
    <t>C60B</t>
  </si>
  <si>
    <t>DDH-C60B</t>
  </si>
  <si>
    <t>C61</t>
  </si>
  <si>
    <t>DDH-C61</t>
  </si>
  <si>
    <t>C61A</t>
  </si>
  <si>
    <t>DDH-C61A</t>
  </si>
  <si>
    <t>C61B</t>
  </si>
  <si>
    <t>DDH-C61B</t>
  </si>
  <si>
    <t>C62</t>
  </si>
  <si>
    <t>DDH-C62</t>
  </si>
  <si>
    <t>C62A</t>
  </si>
  <si>
    <t>DDH-C62A</t>
  </si>
  <si>
    <t>C63</t>
  </si>
  <si>
    <t>DDH-C63</t>
  </si>
  <si>
    <t>C63A</t>
  </si>
  <si>
    <t>DDH-C63A</t>
  </si>
  <si>
    <t>C63B</t>
  </si>
  <si>
    <t>DDH-C63B</t>
  </si>
  <si>
    <t>C65</t>
  </si>
  <si>
    <t>DDH-C65</t>
  </si>
  <si>
    <t>C65A</t>
  </si>
  <si>
    <t>DDH-C65A</t>
  </si>
  <si>
    <t>C65B</t>
  </si>
  <si>
    <t>DDH-C65B</t>
  </si>
  <si>
    <t>C66</t>
  </si>
  <si>
    <t>DDH-C66</t>
  </si>
  <si>
    <t>C66A</t>
  </si>
  <si>
    <t>DDH-C66A</t>
  </si>
  <si>
    <t>C7</t>
  </si>
  <si>
    <t>DDH-C7</t>
  </si>
  <si>
    <t>C70</t>
  </si>
  <si>
    <t>DDH-C70</t>
  </si>
  <si>
    <t>C70A</t>
  </si>
  <si>
    <t>DDH-C70A</t>
  </si>
  <si>
    <t>C73</t>
  </si>
  <si>
    <t>DDH-C73</t>
  </si>
  <si>
    <t>C73A</t>
  </si>
  <si>
    <t>DDH-C73A</t>
  </si>
  <si>
    <t>C76</t>
  </si>
  <si>
    <t>DDH-C76</t>
  </si>
  <si>
    <t>C76A</t>
  </si>
  <si>
    <t>DDH-C76A</t>
  </si>
  <si>
    <t>C77</t>
  </si>
  <si>
    <t>DDH-C77</t>
  </si>
  <si>
    <t>C77A</t>
  </si>
  <si>
    <t>DDH-C77A</t>
  </si>
  <si>
    <t>C78</t>
  </si>
  <si>
    <t>DDH-C78</t>
  </si>
  <si>
    <t>C78A</t>
  </si>
  <si>
    <t>DDH-C78A</t>
  </si>
  <si>
    <t>C7A</t>
  </si>
  <si>
    <t>DDH-C7A</t>
  </si>
  <si>
    <t>C8</t>
  </si>
  <si>
    <t>DDH-C8</t>
  </si>
  <si>
    <t>C84-MET</t>
  </si>
  <si>
    <t>DDH-C84-MET</t>
  </si>
  <si>
    <t>C8A</t>
  </si>
  <si>
    <t>DDH-C8A</t>
  </si>
  <si>
    <t>C9</t>
  </si>
  <si>
    <t>DDH-C9</t>
  </si>
  <si>
    <t>C94</t>
  </si>
  <si>
    <t>DDH-C94</t>
  </si>
  <si>
    <t>C94B</t>
  </si>
  <si>
    <t>DDH-C94B</t>
  </si>
  <si>
    <t>C97</t>
  </si>
  <si>
    <t>DDH-C97</t>
  </si>
  <si>
    <t>C97A</t>
  </si>
  <si>
    <t>DDH-C97A</t>
  </si>
  <si>
    <t>C97B</t>
  </si>
  <si>
    <t>DDH-C97B</t>
  </si>
  <si>
    <t>C9A</t>
  </si>
  <si>
    <t>DDH-C9A</t>
  </si>
  <si>
    <t>CL01</t>
  </si>
  <si>
    <t>CORANI LINK</t>
  </si>
  <si>
    <t>DDH-CL01</t>
  </si>
  <si>
    <t>CL02</t>
  </si>
  <si>
    <t>DDH-CL02</t>
  </si>
  <si>
    <t>CL03</t>
  </si>
  <si>
    <t>DDH-CL03</t>
  </si>
  <si>
    <t>CL04</t>
  </si>
  <si>
    <t>DDH-CL04</t>
  </si>
  <si>
    <t>CL05</t>
  </si>
  <si>
    <t>DDH-CL05</t>
  </si>
  <si>
    <t>CM01</t>
  </si>
  <si>
    <t>DDH-CM01</t>
  </si>
  <si>
    <t>CM02</t>
  </si>
  <si>
    <t>DDH-CM02</t>
  </si>
  <si>
    <t>CM03A</t>
  </si>
  <si>
    <t>DDH-CM03A</t>
  </si>
  <si>
    <t>CM04</t>
  </si>
  <si>
    <t>DDH-CM04</t>
  </si>
  <si>
    <t>CM05</t>
  </si>
  <si>
    <t>DDH-CM05</t>
  </si>
  <si>
    <t>CM07</t>
  </si>
  <si>
    <t>DDH-CM07</t>
  </si>
  <si>
    <t>CM11</t>
  </si>
  <si>
    <t>DDH-CM11</t>
  </si>
  <si>
    <t>CM12</t>
  </si>
  <si>
    <t>DDH-CM12</t>
  </si>
  <si>
    <t>CM13-MET</t>
  </si>
  <si>
    <t>CR31497</t>
  </si>
  <si>
    <t>DDH-CM13-MET</t>
  </si>
  <si>
    <t>CM14-MET</t>
  </si>
  <si>
    <t>CR30857</t>
  </si>
  <si>
    <t>DDH-CM14-MET</t>
  </si>
  <si>
    <t>CMET214</t>
  </si>
  <si>
    <t>DDH-CMET214</t>
  </si>
  <si>
    <t>CMET23A</t>
  </si>
  <si>
    <t>DDH-CMET23A</t>
  </si>
  <si>
    <t>CMET25A</t>
  </si>
  <si>
    <t>DDH-CMET25A</t>
  </si>
  <si>
    <t>CMET26</t>
  </si>
  <si>
    <t>DDH-CMET26</t>
  </si>
  <si>
    <t>CMET27B</t>
  </si>
  <si>
    <t>DDH-CMET27B</t>
  </si>
  <si>
    <t>CMET28</t>
  </si>
  <si>
    <t>DDH-CMET28</t>
  </si>
  <si>
    <t>CMET35A</t>
  </si>
  <si>
    <t>DDH-CMET35A</t>
  </si>
  <si>
    <t>CMET42A</t>
  </si>
  <si>
    <t>DDH-CMET42A</t>
  </si>
  <si>
    <t xml:space="preserve">CS01 </t>
  </si>
  <si>
    <t xml:space="preserve">CORANI SOUTH </t>
  </si>
  <si>
    <t xml:space="preserve">DDH-CS01 </t>
  </si>
  <si>
    <t>CS02</t>
  </si>
  <si>
    <t>DDH-CS02</t>
  </si>
  <si>
    <t>CS03</t>
  </si>
  <si>
    <t>DDH-CS03</t>
  </si>
  <si>
    <t>CS04</t>
  </si>
  <si>
    <t>DDH-CS04</t>
  </si>
  <si>
    <t>CS05</t>
  </si>
  <si>
    <t>DDH-CS05</t>
  </si>
  <si>
    <t>CS06</t>
  </si>
  <si>
    <t>DDH-CS06</t>
  </si>
  <si>
    <t>CS07</t>
  </si>
  <si>
    <t>DDH-CS07</t>
  </si>
  <si>
    <t>CS08</t>
  </si>
  <si>
    <t>DDH-CS08</t>
  </si>
  <si>
    <t>CS09</t>
  </si>
  <si>
    <t>DDH-CS09</t>
  </si>
  <si>
    <t>CS11</t>
  </si>
  <si>
    <t>DDH-CS11</t>
  </si>
  <si>
    <t>CTJ108</t>
  </si>
  <si>
    <t>DDH-CTJ108</t>
  </si>
  <si>
    <t>CTJ12</t>
  </si>
  <si>
    <t>DDH-CTJ12</t>
  </si>
  <si>
    <t>CTJ125</t>
  </si>
  <si>
    <t>DDH-CTJ125</t>
  </si>
  <si>
    <t>CTJ214</t>
  </si>
  <si>
    <t>DDH-CTJ214</t>
  </si>
  <si>
    <t>CTJ30-MET</t>
  </si>
  <si>
    <t>CR29390</t>
  </si>
  <si>
    <t>DDH-CTJ30-MET</t>
  </si>
  <si>
    <t>TR-1</t>
  </si>
  <si>
    <t>TR</t>
  </si>
  <si>
    <t>TR-10</t>
  </si>
  <si>
    <t>TR-11</t>
  </si>
  <si>
    <t>TR-12</t>
  </si>
  <si>
    <t>TR-13</t>
  </si>
  <si>
    <t>TR-14</t>
  </si>
  <si>
    <t>TR-15</t>
  </si>
  <si>
    <t>TR-16</t>
  </si>
  <si>
    <t>TR-17</t>
  </si>
  <si>
    <t>TR-18</t>
  </si>
  <si>
    <t>TR-19</t>
  </si>
  <si>
    <t>TR-2</t>
  </si>
  <si>
    <t>TR-20</t>
  </si>
  <si>
    <t>TR-21</t>
  </si>
  <si>
    <t>TR-22</t>
  </si>
  <si>
    <t>TR-23</t>
  </si>
  <si>
    <t>TR-24</t>
  </si>
  <si>
    <t>CR7008</t>
  </si>
  <si>
    <t>TR-25</t>
  </si>
  <si>
    <t>CR7050</t>
  </si>
  <si>
    <t>TR-3</t>
  </si>
  <si>
    <t>TR-4</t>
  </si>
  <si>
    <t>TR-5</t>
  </si>
  <si>
    <t>TR-6</t>
  </si>
  <si>
    <t>TR-7</t>
  </si>
  <si>
    <t>TR-8</t>
  </si>
  <si>
    <t>TR-9</t>
  </si>
  <si>
    <t>Abbreviation</t>
  </si>
  <si>
    <t>Diamond Drill Hole</t>
  </si>
  <si>
    <t>Outcrop</t>
  </si>
  <si>
    <t>Trench</t>
  </si>
  <si>
    <t>HOLE_NAME</t>
  </si>
  <si>
    <t>TiO2 wt %</t>
  </si>
  <si>
    <t>Al2O3 wt %</t>
  </si>
  <si>
    <t>Fe2O3 wt%</t>
  </si>
  <si>
    <t>MnO wt%</t>
  </si>
  <si>
    <t>MgO wt%</t>
  </si>
  <si>
    <t>CaO wt %</t>
  </si>
  <si>
    <t>Na2O wt%</t>
  </si>
  <si>
    <t>K2O wt%</t>
  </si>
  <si>
    <t>P2O5 wt%</t>
  </si>
  <si>
    <t>&lt;1</t>
  </si>
  <si>
    <t>&lt;0.01</t>
  </si>
  <si>
    <t>ME-ICP41  Ti %</t>
  </si>
  <si>
    <t>ME-ICP41  Al  %</t>
  </si>
  <si>
    <t>ME-ICP41/ME-AA  Fe %</t>
  </si>
  <si>
    <t xml:space="preserve">ME-ICP/ME AA      Mn ppm   </t>
  </si>
  <si>
    <t>ME-ICP41  Mg %</t>
  </si>
  <si>
    <t>ME-ICP41  Ca %</t>
  </si>
  <si>
    <t xml:space="preserve">  ME-ICP41     Na %</t>
  </si>
  <si>
    <t>ME-ICP41  K %</t>
  </si>
  <si>
    <t>ME-ICP41  P ppm</t>
  </si>
  <si>
    <t>&gt;50000</t>
  </si>
  <si>
    <t>&lt;100</t>
  </si>
  <si>
    <t>ME-ICP41  Fe %</t>
  </si>
  <si>
    <t xml:space="preserve">ME-ICP      Mn ppm   </t>
  </si>
  <si>
    <t>Listed as WGS84 in BC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</si>
</sst>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7" formatCode="0.0000000"/>
    <numFmt numFmtId="168" formatCode="0.0000"/>
  </numFmts>
  <fonts count="3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333333"/>
        <bgColor rgb="FF000000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/>
    <xf numFmtId="0" fontId="13" fillId="0" borderId="0"/>
    <xf numFmtId="0" fontId="17" fillId="0" borderId="0"/>
    <xf numFmtId="0" fontId="17" fillId="0" borderId="0"/>
    <xf numFmtId="0" fontId="17" fillId="0" borderId="0"/>
    <xf numFmtId="0" fontId="21" fillId="0" borderId="0"/>
  </cellStyleXfs>
  <cellXfs count="169">
    <xf numFmtId="0" fontId="0" fillId="0" borderId="0" xfId="0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7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4" fillId="0" borderId="0" xfId="0" applyFont="1" applyAlignment="1">
      <alignment vertical="top"/>
    </xf>
    <xf numFmtId="2" fontId="4" fillId="0" borderId="0" xfId="0" applyNumberFormat="1" applyFont="1"/>
    <xf numFmtId="0" fontId="5" fillId="0" borderId="0" xfId="1" applyFont="1" applyFill="1"/>
    <xf numFmtId="0" fontId="5" fillId="0" borderId="0" xfId="3" applyFont="1" applyFill="1"/>
    <xf numFmtId="0" fontId="5" fillId="0" borderId="0" xfId="2" applyFont="1" applyFill="1"/>
    <xf numFmtId="0" fontId="4" fillId="0" borderId="0" xfId="3" applyFont="1" applyFill="1"/>
    <xf numFmtId="0" fontId="5" fillId="0" borderId="0" xfId="3" applyFont="1" applyFill="1" applyAlignment="1">
      <alignment vertical="top"/>
    </xf>
    <xf numFmtId="2" fontId="5" fillId="0" borderId="0" xfId="3" applyNumberFormat="1" applyFont="1" applyFill="1"/>
    <xf numFmtId="0" fontId="4" fillId="0" borderId="0" xfId="2" applyFont="1" applyFill="1"/>
    <xf numFmtId="0" fontId="5" fillId="0" borderId="0" xfId="2" applyFont="1" applyFill="1" applyAlignment="1">
      <alignment vertical="top"/>
    </xf>
    <xf numFmtId="2" fontId="5" fillId="0" borderId="0" xfId="2" applyNumberFormat="1" applyFont="1" applyFill="1"/>
    <xf numFmtId="0" fontId="9" fillId="0" borderId="0" xfId="0" applyFont="1"/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2" fontId="12" fillId="0" borderId="1" xfId="4" applyNumberFormat="1" applyFont="1" applyBorder="1" applyAlignment="1" applyProtection="1">
      <alignment horizontal="center" vertical="center"/>
      <protection locked="0"/>
    </xf>
    <xf numFmtId="2" fontId="12" fillId="0" borderId="1" xfId="0" applyNumberFormat="1" applyFont="1" applyBorder="1" applyAlignment="1" applyProtection="1">
      <alignment horizontal="center" vertical="center"/>
      <protection locked="0"/>
    </xf>
    <xf numFmtId="2" fontId="12" fillId="0" borderId="1" xfId="0" applyNumberFormat="1" applyFont="1" applyBorder="1" applyProtection="1">
      <protection locked="0"/>
    </xf>
    <xf numFmtId="0" fontId="12" fillId="0" borderId="1" xfId="0" applyFont="1" applyBorder="1" applyProtection="1">
      <protection locked="0"/>
    </xf>
    <xf numFmtId="49" fontId="1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2" fontId="14" fillId="0" borderId="1" xfId="4" applyNumberFormat="1" applyFont="1" applyBorder="1" applyAlignment="1" applyProtection="1">
      <alignment horizontal="center" vertical="center"/>
      <protection locked="0"/>
    </xf>
    <xf numFmtId="0" fontId="14" fillId="0" borderId="1" xfId="4" applyFont="1" applyBorder="1" applyAlignment="1" applyProtection="1">
      <alignment horizontal="center" vertical="center"/>
      <protection locked="0"/>
    </xf>
    <xf numFmtId="0" fontId="12" fillId="0" borderId="1" xfId="4" applyFont="1" applyBorder="1" applyAlignment="1" applyProtection="1">
      <alignment horizontal="center" vertical="center"/>
      <protection locked="0"/>
    </xf>
    <xf numFmtId="0" fontId="12" fillId="0" borderId="1" xfId="6" applyFont="1" applyBorder="1" applyAlignment="1" applyProtection="1">
      <alignment horizontal="center" vertical="center"/>
      <protection locked="0"/>
    </xf>
    <xf numFmtId="0" fontId="12" fillId="0" borderId="1" xfId="4" applyFont="1" applyBorder="1" applyAlignment="1" applyProtection="1">
      <alignment horizontal="center" vertical="center" wrapText="1"/>
      <protection locked="0"/>
    </xf>
    <xf numFmtId="1" fontId="12" fillId="0" borderId="1" xfId="4" applyNumberFormat="1" applyFont="1" applyBorder="1" applyAlignment="1" applyProtection="1">
      <alignment horizontal="center" vertical="center"/>
      <protection locked="0"/>
    </xf>
    <xf numFmtId="49" fontId="12" fillId="0" borderId="1" xfId="4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5" fillId="0" borderId="1" xfId="0" applyFont="1" applyBorder="1" applyProtection="1">
      <protection locked="0"/>
    </xf>
    <xf numFmtId="0" fontId="12" fillId="0" borderId="1" xfId="7" applyFont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0" fontId="12" fillId="9" borderId="1" xfId="0" applyFont="1" applyFill="1" applyBorder="1" applyAlignment="1" applyProtection="1">
      <alignment horizontal="center" vertical="center"/>
      <protection locked="0"/>
    </xf>
    <xf numFmtId="2" fontId="15" fillId="0" borderId="1" xfId="0" applyNumberFormat="1" applyFont="1" applyBorder="1" applyAlignment="1" applyProtection="1">
      <alignment horizontal="center" vertical="center"/>
      <protection locked="0"/>
    </xf>
    <xf numFmtId="0" fontId="12" fillId="0" borderId="1" xfId="8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0" fillId="0" borderId="1" xfId="9" applyFont="1" applyBorder="1" applyAlignment="1" applyProtection="1">
      <alignment horizontal="center" vertical="center"/>
      <protection locked="0"/>
    </xf>
    <xf numFmtId="0" fontId="22" fillId="0" borderId="1" xfId="9" applyFont="1" applyBorder="1" applyAlignment="1" applyProtection="1">
      <alignment horizontal="center"/>
      <protection locked="0"/>
    </xf>
    <xf numFmtId="2" fontId="12" fillId="0" borderId="2" xfId="4" applyNumberFormat="1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2" fontId="0" fillId="0" borderId="0" xfId="0" applyNumberFormat="1"/>
    <xf numFmtId="165" fontId="0" fillId="0" borderId="0" xfId="0" applyNumberFormat="1"/>
    <xf numFmtId="0" fontId="11" fillId="8" borderId="3" xfId="0" applyFont="1" applyFill="1" applyBorder="1" applyAlignment="1" applyProtection="1">
      <alignment horizontal="center" vertical="center" wrapText="1"/>
      <protection locked="0"/>
    </xf>
    <xf numFmtId="168" fontId="0" fillId="0" borderId="0" xfId="0" applyNumberFormat="1"/>
    <xf numFmtId="165" fontId="11" fillId="8" borderId="3" xfId="0" applyNumberFormat="1" applyFont="1" applyFill="1" applyBorder="1" applyAlignment="1" applyProtection="1">
      <alignment horizontal="center" vertical="center" wrapText="1"/>
      <protection locked="0"/>
    </xf>
    <xf numFmtId="168" fontId="11" fillId="8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5" applyFont="1" applyAlignment="1" applyProtection="1">
      <alignment horizontal="center" vertical="center"/>
      <protection locked="0"/>
    </xf>
    <xf numFmtId="0" fontId="24" fillId="0" borderId="0" xfId="0" applyFont="1" applyProtection="1">
      <protection locked="0"/>
    </xf>
    <xf numFmtId="0" fontId="21" fillId="0" borderId="0" xfId="0" applyFont="1" applyAlignment="1" applyProtection="1">
      <alignment vertical="top" wrapText="1"/>
      <protection locked="0"/>
    </xf>
    <xf numFmtId="2" fontId="6" fillId="0" borderId="0" xfId="0" applyNumberFormat="1" applyFont="1" applyAlignment="1" applyProtection="1">
      <alignment horizontal="center" vertical="center"/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2" fontId="21" fillId="0" borderId="0" xfId="4" applyNumberFormat="1" applyFont="1" applyAlignment="1" applyProtection="1">
      <alignment horizontal="center" vertical="center"/>
      <protection locked="0"/>
    </xf>
    <xf numFmtId="0" fontId="6" fillId="0" borderId="0" xfId="4" applyAlignment="1" applyProtection="1">
      <alignment horizontal="center" vertical="center"/>
      <protection locked="0"/>
    </xf>
    <xf numFmtId="0" fontId="26" fillId="0" borderId="0" xfId="0" applyFont="1" applyAlignment="1" applyProtection="1">
      <alignment wrapText="1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0" fontId="27" fillId="0" borderId="0" xfId="4" applyFont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/>
      <protection locked="0"/>
    </xf>
    <xf numFmtId="0" fontId="6" fillId="0" borderId="0" xfId="4" applyAlignment="1" applyProtection="1">
      <alignment horizontal="center" vertical="center" wrapText="1"/>
      <protection locked="0"/>
    </xf>
    <xf numFmtId="0" fontId="25" fillId="0" borderId="0" xfId="4" applyFont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6" fillId="0" borderId="0" xfId="7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6" fillId="9" borderId="0" xfId="0" applyFont="1" applyFill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center" vertical="center"/>
      <protection locked="0"/>
    </xf>
    <xf numFmtId="2" fontId="24" fillId="0" borderId="0" xfId="0" applyNumberFormat="1" applyFont="1" applyAlignment="1" applyProtection="1">
      <alignment horizontal="center" vertical="center"/>
      <protection locked="0"/>
    </xf>
    <xf numFmtId="1" fontId="24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6" fillId="0" borderId="0" xfId="8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5" applyFont="1" applyAlignment="1" applyProtection="1">
      <alignment horizontal="center" vertical="center"/>
      <protection locked="0"/>
    </xf>
    <xf numFmtId="0" fontId="30" fillId="0" borderId="0" xfId="0" applyFont="1" applyProtection="1">
      <protection locked="0"/>
    </xf>
    <xf numFmtId="0" fontId="5" fillId="0" borderId="0" xfId="9" applyFont="1" applyAlignment="1" applyProtection="1">
      <alignment horizontal="center" vertical="center"/>
      <protection locked="0"/>
    </xf>
    <xf numFmtId="0" fontId="5" fillId="0" borderId="0" xfId="4" applyFont="1" applyAlignment="1" applyProtection="1">
      <alignment horizontal="center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0" xfId="5" applyFont="1" applyAlignment="1" applyProtection="1">
      <alignment horizontal="center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165" fontId="27" fillId="0" borderId="0" xfId="0" applyNumberFormat="1" applyFont="1" applyAlignment="1" applyProtection="1">
      <alignment horizontal="center" vertical="center"/>
      <protection locked="0"/>
    </xf>
    <xf numFmtId="0" fontId="27" fillId="10" borderId="0" xfId="0" applyFont="1" applyFill="1" applyAlignment="1" applyProtection="1">
      <alignment horizontal="center" vertical="center"/>
      <protection locked="0"/>
    </xf>
    <xf numFmtId="2" fontId="5" fillId="0" borderId="0" xfId="3" applyNumberFormat="1" applyFont="1" applyFill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0" xfId="2" applyNumberFormat="1" applyFont="1" applyFill="1" applyAlignment="1">
      <alignment horizontal="right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16" fillId="8" borderId="1" xfId="0" applyFont="1" applyFill="1" applyBorder="1" applyAlignment="1" applyProtection="1">
      <alignment horizontal="center" vertical="center" wrapText="1"/>
      <protection locked="0"/>
    </xf>
    <xf numFmtId="1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2" fontId="5" fillId="0" borderId="0" xfId="0" applyNumberFormat="1" applyFont="1" applyAlignment="1" applyProtection="1">
      <alignment horizontal="right" vertical="center"/>
      <protection locked="0"/>
    </xf>
    <xf numFmtId="2" fontId="5" fillId="0" borderId="0" xfId="0" applyNumberFormat="1" applyFont="1" applyAlignment="1" applyProtection="1">
      <alignment horizontal="right"/>
      <protection locked="0"/>
    </xf>
    <xf numFmtId="2" fontId="31" fillId="0" borderId="0" xfId="4" applyNumberFormat="1" applyFont="1" applyAlignment="1" applyProtection="1">
      <alignment horizontal="right" vertical="center"/>
      <protection locked="0"/>
    </xf>
    <xf numFmtId="2" fontId="32" fillId="0" borderId="0" xfId="4" applyNumberFormat="1" applyFont="1" applyAlignment="1" applyProtection="1">
      <alignment horizontal="right" vertical="center"/>
      <protection locked="0"/>
    </xf>
    <xf numFmtId="2" fontId="5" fillId="0" borderId="0" xfId="4" applyNumberFormat="1" applyFont="1" applyAlignment="1" applyProtection="1">
      <alignment horizontal="right" vertical="center"/>
      <protection locked="0"/>
    </xf>
    <xf numFmtId="2" fontId="34" fillId="0" borderId="0" xfId="0" applyNumberFormat="1" applyFont="1" applyAlignment="1" applyProtection="1">
      <alignment horizontal="right" vertical="center"/>
      <protection locked="0"/>
    </xf>
    <xf numFmtId="2" fontId="5" fillId="0" borderId="0" xfId="6" applyNumberFormat="1" applyFont="1" applyAlignment="1" applyProtection="1">
      <alignment horizontal="right" vertical="center"/>
      <protection locked="0"/>
    </xf>
    <xf numFmtId="2" fontId="4" fillId="0" borderId="0" xfId="0" applyNumberFormat="1" applyFont="1" applyAlignment="1" applyProtection="1">
      <alignment horizontal="right"/>
      <protection locked="0"/>
    </xf>
    <xf numFmtId="2" fontId="4" fillId="0" borderId="0" xfId="0" applyNumberFormat="1" applyFont="1" applyAlignment="1" applyProtection="1">
      <alignment horizontal="right" vertical="center"/>
      <protection locked="0"/>
    </xf>
    <xf numFmtId="2" fontId="31" fillId="0" borderId="0" xfId="9" applyNumberFormat="1" applyFont="1" applyAlignment="1" applyProtection="1">
      <alignment horizontal="right"/>
      <protection locked="0"/>
    </xf>
    <xf numFmtId="2" fontId="31" fillId="0" borderId="0" xfId="0" applyNumberFormat="1" applyFont="1" applyAlignment="1" applyProtection="1">
      <alignment horizontal="right" vertical="center"/>
      <protection locked="0"/>
    </xf>
    <xf numFmtId="166" fontId="9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3" applyFont="1" applyFill="1" applyAlignment="1">
      <alignment horizontal="center" vertical="top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4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/>
    </xf>
    <xf numFmtId="0" fontId="10" fillId="0" borderId="0" xfId="0" applyFont="1"/>
    <xf numFmtId="0" fontId="7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166" fontId="7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2" fontId="4" fillId="0" borderId="0" xfId="3" applyNumberFormat="1" applyFont="1" applyFill="1"/>
    <xf numFmtId="2" fontId="4" fillId="0" borderId="0" xfId="2" applyNumberFormat="1" applyFont="1" applyFill="1"/>
    <xf numFmtId="2" fontId="4" fillId="0" borderId="0" xfId="0" applyNumberFormat="1" applyFont="1" applyAlignment="1">
      <alignment horizontal="right"/>
    </xf>
    <xf numFmtId="2" fontId="5" fillId="0" borderId="0" xfId="1" applyNumberFormat="1" applyFont="1" applyFill="1" applyAlignment="1">
      <alignment horizontal="right"/>
    </xf>
    <xf numFmtId="2" fontId="6" fillId="0" borderId="0" xfId="0" applyNumberFormat="1" applyFont="1"/>
    <xf numFmtId="2" fontId="6" fillId="0" borderId="0" xfId="0" applyNumberFormat="1" applyFont="1" applyAlignment="1">
      <alignment horizontal="right"/>
    </xf>
    <xf numFmtId="2" fontId="24" fillId="0" borderId="0" xfId="0" applyNumberFormat="1" applyFont="1" applyProtection="1">
      <protection locked="0"/>
    </xf>
    <xf numFmtId="2" fontId="6" fillId="0" borderId="0" xfId="0" applyNumberFormat="1" applyFont="1" applyProtection="1">
      <protection locked="0"/>
    </xf>
    <xf numFmtId="2" fontId="33" fillId="0" borderId="0" xfId="0" applyNumberFormat="1" applyFont="1" applyAlignment="1" applyProtection="1">
      <alignment horizontal="right"/>
      <protection locked="0"/>
    </xf>
    <xf numFmtId="2" fontId="9" fillId="0" borderId="0" xfId="0" applyNumberFormat="1" applyFont="1"/>
    <xf numFmtId="2" fontId="26" fillId="0" borderId="0" xfId="0" applyNumberFormat="1" applyFont="1" applyAlignment="1" applyProtection="1">
      <alignment wrapText="1"/>
      <protection locked="0"/>
    </xf>
    <xf numFmtId="2" fontId="9" fillId="0" borderId="0" xfId="0" applyNumberFormat="1" applyFont="1" applyAlignment="1" applyProtection="1">
      <alignment horizontal="center" vertical="center"/>
      <protection locked="0"/>
    </xf>
    <xf numFmtId="2" fontId="9" fillId="0" borderId="0" xfId="0" applyNumberFormat="1" applyFont="1" applyAlignment="1" applyProtection="1">
      <alignment horizontal="center"/>
      <protection locked="0"/>
    </xf>
    <xf numFmtId="2" fontId="30" fillId="0" borderId="0" xfId="0" applyNumberFormat="1" applyFont="1" applyAlignment="1" applyProtection="1">
      <alignment horizontal="right"/>
      <protection locked="0"/>
    </xf>
    <xf numFmtId="2" fontId="30" fillId="0" borderId="0" xfId="0" applyNumberFormat="1" applyFont="1" applyProtection="1">
      <protection locked="0"/>
    </xf>
    <xf numFmtId="2" fontId="9" fillId="0" borderId="0" xfId="0" applyNumberFormat="1" applyFont="1" applyProtection="1">
      <protection locked="0"/>
    </xf>
    <xf numFmtId="168" fontId="6" fillId="0" borderId="0" xfId="0" applyNumberFormat="1" applyFont="1" applyAlignment="1">
      <alignment horizontal="right"/>
    </xf>
    <xf numFmtId="168" fontId="7" fillId="5" borderId="0" xfId="0" applyNumberFormat="1" applyFont="1" applyFill="1" applyAlignment="1">
      <alignment horizontal="center" vertical="center" wrapText="1"/>
    </xf>
    <xf numFmtId="168" fontId="5" fillId="0" borderId="0" xfId="3" applyNumberFormat="1" applyFont="1" applyFill="1" applyAlignment="1">
      <alignment horizontal="right"/>
    </xf>
    <xf numFmtId="168" fontId="5" fillId="0" borderId="0" xfId="2" applyNumberFormat="1" applyFont="1" applyFill="1" applyAlignment="1">
      <alignment horizontal="right"/>
    </xf>
    <xf numFmtId="168" fontId="5" fillId="0" borderId="0" xfId="0" applyNumberFormat="1" applyFont="1" applyAlignment="1">
      <alignment horizontal="right"/>
    </xf>
    <xf numFmtId="168" fontId="5" fillId="0" borderId="0" xfId="0" applyNumberFormat="1" applyFont="1" applyAlignment="1" applyProtection="1">
      <alignment horizontal="right" vertical="center"/>
      <protection locked="0"/>
    </xf>
    <xf numFmtId="168" fontId="31" fillId="0" borderId="0" xfId="4" applyNumberFormat="1" applyFont="1" applyAlignment="1" applyProtection="1">
      <alignment horizontal="right" vertical="center"/>
      <protection locked="0"/>
    </xf>
    <xf numFmtId="168" fontId="34" fillId="0" borderId="0" xfId="0" applyNumberFormat="1" applyFont="1" applyAlignment="1" applyProtection="1">
      <alignment horizontal="right" vertical="center"/>
      <protection locked="0"/>
    </xf>
    <xf numFmtId="168" fontId="5" fillId="0" borderId="0" xfId="6" applyNumberFormat="1" applyFont="1" applyAlignment="1" applyProtection="1">
      <alignment horizontal="right" vertical="center"/>
      <protection locked="0"/>
    </xf>
    <xf numFmtId="168" fontId="5" fillId="0" borderId="0" xfId="6" applyNumberFormat="1" applyFont="1" applyAlignment="1" applyProtection="1">
      <alignment horizontal="right"/>
      <protection locked="0"/>
    </xf>
    <xf numFmtId="168" fontId="5" fillId="0" borderId="0" xfId="4" applyNumberFormat="1" applyFont="1" applyAlignment="1" applyProtection="1">
      <alignment horizontal="right" vertical="center"/>
      <protection locked="0"/>
    </xf>
    <xf numFmtId="168" fontId="4" fillId="0" borderId="0" xfId="0" applyNumberFormat="1" applyFont="1" applyAlignment="1" applyProtection="1">
      <alignment horizontal="right"/>
      <protection locked="0"/>
    </xf>
    <xf numFmtId="168" fontId="4" fillId="0" borderId="0" xfId="0" applyNumberFormat="1" applyFont="1" applyAlignment="1" applyProtection="1">
      <alignment horizontal="right" vertical="center"/>
      <protection locked="0"/>
    </xf>
    <xf numFmtId="168" fontId="5" fillId="0" borderId="0" xfId="7" applyNumberFormat="1" applyFont="1" applyAlignment="1" applyProtection="1">
      <alignment horizontal="right" vertical="center"/>
      <protection locked="0"/>
    </xf>
    <xf numFmtId="168" fontId="5" fillId="9" borderId="0" xfId="0" applyNumberFormat="1" applyFont="1" applyFill="1" applyAlignment="1" applyProtection="1">
      <alignment horizontal="right" vertical="center"/>
      <protection locked="0"/>
    </xf>
    <xf numFmtId="168" fontId="31" fillId="0" borderId="0" xfId="0" applyNumberFormat="1" applyFont="1" applyAlignment="1" applyProtection="1">
      <alignment horizontal="right" vertical="center"/>
      <protection locked="0"/>
    </xf>
    <xf numFmtId="168" fontId="9" fillId="0" borderId="0" xfId="0" applyNumberFormat="1" applyFont="1" applyAlignment="1">
      <alignment horizontal="right"/>
    </xf>
    <xf numFmtId="0" fontId="5" fillId="0" borderId="0" xfId="3" applyFont="1" applyFill="1" applyBorder="1" applyAlignment="1">
      <alignment vertical="top"/>
    </xf>
    <xf numFmtId="165" fontId="6" fillId="0" borderId="0" xfId="0" applyNumberFormat="1" applyFont="1"/>
    <xf numFmtId="0" fontId="5" fillId="0" borderId="0" xfId="2" applyFont="1" applyFill="1" applyBorder="1"/>
    <xf numFmtId="0" fontId="5" fillId="0" borderId="0" xfId="2" applyFont="1" applyFill="1" applyBorder="1" applyAlignment="1">
      <alignment vertical="top"/>
    </xf>
    <xf numFmtId="0" fontId="5" fillId="0" borderId="0" xfId="3" applyFont="1" applyFill="1" applyBorder="1"/>
    <xf numFmtId="2" fontId="7" fillId="5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Alignment="1">
      <alignment horizontal="right"/>
    </xf>
    <xf numFmtId="1" fontId="12" fillId="0" borderId="2" xfId="4" applyNumberFormat="1" applyFont="1" applyBorder="1" applyAlignment="1" applyProtection="1">
      <alignment horizontal="center" vertical="center"/>
      <protection locked="0"/>
    </xf>
  </cellXfs>
  <cellStyles count="10">
    <cellStyle name="Bad" xfId="2" builtinId="27"/>
    <cellStyle name="Good" xfId="1" builtinId="26"/>
    <cellStyle name="Neutral" xfId="3" builtinId="28"/>
    <cellStyle name="Normal" xfId="0" builtinId="0"/>
    <cellStyle name="Normal 2 2" xfId="4" xr:uid="{3E499BA5-BEB8-CA40-A194-B29DA3F1191C}"/>
    <cellStyle name="Normal 2 3" xfId="6" xr:uid="{7705EA3C-5B39-4946-9F5A-5BC43D4408FB}"/>
    <cellStyle name="Normal 3 3" xfId="9" xr:uid="{D1937FAB-96B1-1E41-81C4-A3B895D8F534}"/>
    <cellStyle name="Normal 4" xfId="7" xr:uid="{90D8C5E7-44BF-F148-95E8-E065945872C1}"/>
    <cellStyle name="Normal 5" xfId="8" xr:uid="{D4F04C02-8829-9344-AC1E-A19FD14068EF}"/>
    <cellStyle name="Normal 6" xfId="5" xr:uid="{F4B1F514-733C-0344-AD38-194F2D875B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BE68-8294-2F48-9A37-AB78FDFB22E5}">
  <dimension ref="A1:KO487"/>
  <sheetViews>
    <sheetView tabSelected="1" workbookViewId="0">
      <pane xSplit="3060" ySplit="1380" topLeftCell="CB99" activePane="bottomRight"/>
      <selection pane="topRight" activeCell="C1" sqref="C1"/>
      <selection pane="bottomLeft" activeCell="A2" sqref="A2"/>
      <selection pane="bottomRight" activeCell="J15" sqref="J15"/>
    </sheetView>
  </sheetViews>
  <sheetFormatPr baseColWidth="10" defaultColWidth="10.83203125" defaultRowHeight="16" x14ac:dyDescent="0.2"/>
  <cols>
    <col min="1" max="2" width="10.83203125" style="18"/>
    <col min="3" max="3" width="23.6640625" style="18" customWidth="1"/>
    <col min="4" max="5" width="10.83203125" style="18"/>
    <col min="6" max="6" width="13.6640625" style="18" customWidth="1"/>
    <col min="7" max="9" width="10.83203125" style="18"/>
    <col min="10" max="10" width="27.83203125" style="18" customWidth="1"/>
    <col min="11" max="13" width="10.83203125" style="18"/>
    <col min="14" max="14" width="10.83203125" style="122"/>
    <col min="15" max="17" width="10.83203125" style="18"/>
    <col min="18" max="18" width="25.5" style="18" customWidth="1"/>
    <col min="19" max="44" width="10.83203125" style="18"/>
    <col min="45" max="45" width="10.83203125" style="117"/>
    <col min="46" max="57" width="10.83203125" style="18"/>
    <col min="58" max="58" width="10.83203125" style="137"/>
    <col min="59" max="73" width="10.83203125" style="18"/>
    <col min="74" max="78" width="10.83203125" style="101"/>
    <col min="79" max="79" width="10.83203125" style="160"/>
    <col min="80" max="88" width="10.83203125" style="101"/>
    <col min="89" max="89" width="10.83203125" style="102"/>
    <col min="90" max="92" width="10.83203125" style="101"/>
    <col min="93" max="96" width="11" style="101" bestFit="1" customWidth="1"/>
    <col min="97" max="97" width="11.6640625" style="101" bestFit="1" customWidth="1"/>
    <col min="98" max="102" width="11" style="101" bestFit="1" customWidth="1"/>
    <col min="103" max="103" width="10.83203125" style="102"/>
    <col min="104" max="16384" width="10.83203125" style="18"/>
  </cols>
  <sheetData>
    <row r="1" spans="1:301" s="124" customFormat="1" ht="47" customHeight="1" x14ac:dyDescent="0.2">
      <c r="A1" s="124" t="s">
        <v>0</v>
      </c>
      <c r="B1" s="125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8</v>
      </c>
      <c r="J1" s="124" t="s">
        <v>9</v>
      </c>
      <c r="K1" s="124" t="s">
        <v>10</v>
      </c>
      <c r="L1" s="124" t="s">
        <v>11</v>
      </c>
      <c r="M1" s="124" t="s">
        <v>12</v>
      </c>
      <c r="N1" s="124" t="s">
        <v>13</v>
      </c>
      <c r="O1" s="124" t="s">
        <v>14</v>
      </c>
      <c r="P1" s="124" t="s">
        <v>15</v>
      </c>
      <c r="Q1" s="124" t="s">
        <v>16</v>
      </c>
      <c r="R1" s="124" t="s">
        <v>17</v>
      </c>
      <c r="S1" s="124" t="s">
        <v>18</v>
      </c>
      <c r="T1" s="124" t="s">
        <v>19</v>
      </c>
      <c r="U1" s="124" t="s">
        <v>20</v>
      </c>
      <c r="V1" s="124" t="s">
        <v>21</v>
      </c>
      <c r="W1" s="124" t="s">
        <v>22</v>
      </c>
      <c r="X1" s="124" t="s">
        <v>23</v>
      </c>
      <c r="Y1" s="124" t="s">
        <v>24</v>
      </c>
      <c r="Z1" s="124" t="s">
        <v>25</v>
      </c>
      <c r="AA1" s="124" t="s">
        <v>26</v>
      </c>
      <c r="AB1" s="124" t="s">
        <v>27</v>
      </c>
      <c r="AC1" s="124" t="s">
        <v>28</v>
      </c>
      <c r="AD1" s="124" t="s">
        <v>29</v>
      </c>
      <c r="AE1" s="124" t="s">
        <v>30</v>
      </c>
      <c r="AF1" s="124" t="s">
        <v>31</v>
      </c>
      <c r="AG1" s="124" t="s">
        <v>32</v>
      </c>
      <c r="AH1" s="124" t="s">
        <v>33</v>
      </c>
      <c r="AI1" s="124" t="s">
        <v>34</v>
      </c>
      <c r="AJ1" s="124" t="s">
        <v>35</v>
      </c>
      <c r="AK1" s="124" t="s">
        <v>36</v>
      </c>
      <c r="AL1" s="124" t="s">
        <v>37</v>
      </c>
      <c r="AM1" s="124" t="s">
        <v>38</v>
      </c>
      <c r="AN1" s="124" t="s">
        <v>39</v>
      </c>
      <c r="AO1" s="124" t="s">
        <v>40</v>
      </c>
      <c r="AP1" s="124" t="s">
        <v>41</v>
      </c>
      <c r="AQ1" s="124" t="s">
        <v>42</v>
      </c>
      <c r="AR1" s="124" t="s">
        <v>43</v>
      </c>
      <c r="AS1" s="126" t="s">
        <v>44</v>
      </c>
      <c r="AT1" s="124" t="s">
        <v>45</v>
      </c>
      <c r="AU1" s="124" t="s">
        <v>46</v>
      </c>
      <c r="AV1" s="124" t="s">
        <v>47</v>
      </c>
      <c r="AW1" s="124" t="s">
        <v>48</v>
      </c>
      <c r="AX1" s="124" t="s">
        <v>49</v>
      </c>
      <c r="AY1" s="124" t="s">
        <v>50</v>
      </c>
      <c r="AZ1" s="124" t="s">
        <v>51</v>
      </c>
      <c r="BA1" s="124" t="s">
        <v>52</v>
      </c>
      <c r="BB1" s="124" t="s">
        <v>53</v>
      </c>
      <c r="BC1" s="124" t="s">
        <v>54</v>
      </c>
      <c r="BD1" s="124" t="s">
        <v>55</v>
      </c>
      <c r="BE1" s="124" t="s">
        <v>56</v>
      </c>
      <c r="BF1" s="166" t="s">
        <v>57</v>
      </c>
      <c r="BG1" s="124" t="s">
        <v>58</v>
      </c>
      <c r="BH1" s="124" t="s">
        <v>59</v>
      </c>
      <c r="BI1" s="124" t="s">
        <v>60</v>
      </c>
      <c r="BJ1" s="124" t="s">
        <v>61</v>
      </c>
      <c r="BK1" s="124" t="s">
        <v>62</v>
      </c>
      <c r="BL1" s="124" t="s">
        <v>63</v>
      </c>
      <c r="BM1" s="124" t="s">
        <v>64</v>
      </c>
      <c r="BN1" s="124" t="s">
        <v>65</v>
      </c>
      <c r="BO1" s="124" t="s">
        <v>66</v>
      </c>
      <c r="BP1" s="124" t="s">
        <v>67</v>
      </c>
      <c r="BQ1" s="124" t="s">
        <v>68</v>
      </c>
      <c r="BR1" s="124" t="s">
        <v>69</v>
      </c>
      <c r="BS1" s="124" t="s">
        <v>70</v>
      </c>
      <c r="BT1" s="124" t="s">
        <v>71</v>
      </c>
      <c r="BU1" s="124" t="s">
        <v>72</v>
      </c>
      <c r="BV1" s="124" t="s">
        <v>73</v>
      </c>
      <c r="BW1" s="124" t="s">
        <v>74</v>
      </c>
      <c r="BX1" s="124" t="s">
        <v>75</v>
      </c>
      <c r="BY1" s="124" t="s">
        <v>76</v>
      </c>
      <c r="BZ1" s="124" t="s">
        <v>77</v>
      </c>
      <c r="CA1" s="145" t="s">
        <v>78</v>
      </c>
      <c r="CB1" s="124" t="s">
        <v>79</v>
      </c>
      <c r="CC1" s="124" t="s">
        <v>80</v>
      </c>
      <c r="CD1" s="124" t="s">
        <v>81</v>
      </c>
      <c r="CE1" s="124" t="s">
        <v>82</v>
      </c>
      <c r="CF1" s="124" t="s">
        <v>83</v>
      </c>
      <c r="CG1" s="124" t="s">
        <v>84</v>
      </c>
      <c r="CH1" s="124" t="s">
        <v>85</v>
      </c>
      <c r="CI1" s="124" t="s">
        <v>86</v>
      </c>
      <c r="CJ1" s="124" t="s">
        <v>87</v>
      </c>
      <c r="CK1" s="127" t="s">
        <v>88</v>
      </c>
      <c r="CL1" s="124" t="s">
        <v>89</v>
      </c>
      <c r="CM1" s="124" t="s">
        <v>90</v>
      </c>
      <c r="CN1" s="124" t="s">
        <v>91</v>
      </c>
      <c r="CO1" s="124" t="s">
        <v>92</v>
      </c>
      <c r="CP1" s="124" t="s">
        <v>93</v>
      </c>
      <c r="CQ1" s="124" t="s">
        <v>94</v>
      </c>
      <c r="CR1" s="124" t="s">
        <v>95</v>
      </c>
      <c r="CS1" s="124" t="s">
        <v>96</v>
      </c>
      <c r="CT1" s="124" t="s">
        <v>97</v>
      </c>
      <c r="CU1" s="124" t="s">
        <v>98</v>
      </c>
      <c r="CV1" s="124" t="s">
        <v>99</v>
      </c>
      <c r="CW1" s="124" t="s">
        <v>100</v>
      </c>
      <c r="CX1" s="124" t="s">
        <v>101</v>
      </c>
      <c r="CY1" s="127" t="s">
        <v>102</v>
      </c>
    </row>
    <row r="2" spans="1:301" s="2" customFormat="1" ht="14" x14ac:dyDescent="0.15">
      <c r="A2" s="1">
        <v>23857</v>
      </c>
      <c r="B2" s="12" t="s">
        <v>103</v>
      </c>
      <c r="C2" s="13" t="s">
        <v>104</v>
      </c>
      <c r="D2" s="2" t="s">
        <v>105</v>
      </c>
      <c r="E2" s="13">
        <v>-13.975215199999999</v>
      </c>
      <c r="F2" s="13">
        <v>-70.596538899999999</v>
      </c>
      <c r="G2" s="6">
        <v>327550.21225600498</v>
      </c>
      <c r="H2" s="6">
        <v>8454434.4126384798</v>
      </c>
      <c r="I2" s="161">
        <v>4621</v>
      </c>
      <c r="J2" s="13"/>
      <c r="K2" s="118" t="s">
        <v>106</v>
      </c>
      <c r="L2" s="13"/>
      <c r="M2" s="13"/>
      <c r="N2" s="119">
        <v>2022</v>
      </c>
      <c r="O2" s="1"/>
      <c r="P2" s="1" t="s">
        <v>107</v>
      </c>
      <c r="Q2" s="1">
        <f t="shared" ref="Q2:Q65" si="0">M2-L2</f>
        <v>0</v>
      </c>
      <c r="R2" s="7" t="s">
        <v>108</v>
      </c>
      <c r="S2" s="1" t="s">
        <v>109</v>
      </c>
      <c r="T2" s="1" t="s">
        <v>110</v>
      </c>
      <c r="V2" s="1" t="s">
        <v>111</v>
      </c>
      <c r="W2" s="1" t="s">
        <v>112</v>
      </c>
      <c r="X2" s="128">
        <v>63.7</v>
      </c>
      <c r="Y2" s="8">
        <v>0.50056998748435544</v>
      </c>
      <c r="Z2" s="8">
        <v>15.197983914067096</v>
      </c>
      <c r="AA2" s="8">
        <v>2.9735771008140262</v>
      </c>
      <c r="AB2" s="14"/>
      <c r="AC2" s="14">
        <v>0.05</v>
      </c>
      <c r="AD2" s="8">
        <v>1.5729949206349205</v>
      </c>
      <c r="AE2" s="8">
        <v>3.7971654778887305</v>
      </c>
      <c r="AF2" s="8">
        <v>2.3910401200387223</v>
      </c>
      <c r="AG2" s="8">
        <v>4.7049503184713375</v>
      </c>
      <c r="AH2" s="8">
        <v>0.21179524480450859</v>
      </c>
      <c r="AI2" s="8"/>
      <c r="AJ2" s="5"/>
      <c r="AK2" s="5"/>
      <c r="AL2" s="14"/>
      <c r="AM2" s="14">
        <v>516.24264319387908</v>
      </c>
      <c r="AN2" s="14">
        <v>2.2224717755215013</v>
      </c>
      <c r="AO2" s="14">
        <v>6.1214353515162738</v>
      </c>
      <c r="AP2" s="14">
        <v>4.3947345450607296</v>
      </c>
      <c r="AQ2" s="14">
        <v>0.89666044860660354</v>
      </c>
      <c r="AR2" s="14">
        <v>0.79790728708026792</v>
      </c>
      <c r="AS2" s="14">
        <v>4.3761333609897015</v>
      </c>
      <c r="AT2" s="14">
        <v>94.752226168868162</v>
      </c>
      <c r="AU2" s="14">
        <v>25.168009466795972</v>
      </c>
      <c r="AV2" s="14">
        <v>6.5750470765117391E-2</v>
      </c>
      <c r="AW2" s="14">
        <v>16.276111012123735</v>
      </c>
      <c r="AX2" s="14">
        <v>96.467890473759056</v>
      </c>
      <c r="AY2" s="14">
        <v>0.42670815547545632</v>
      </c>
      <c r="AZ2" s="14">
        <v>438.01560599212866</v>
      </c>
      <c r="BA2" s="14">
        <v>97.523084262258806</v>
      </c>
      <c r="BB2" s="14">
        <v>12.507678160345531</v>
      </c>
      <c r="BC2" s="14">
        <v>19.383331123650784</v>
      </c>
      <c r="BD2" s="14">
        <v>17.036752379784087</v>
      </c>
      <c r="BE2" s="14">
        <v>72.891198883634971</v>
      </c>
      <c r="BF2" s="14">
        <v>0.34553386179503248</v>
      </c>
      <c r="BG2" s="14">
        <v>405.45652257174027</v>
      </c>
      <c r="BH2" s="14">
        <v>16.571482819020002</v>
      </c>
      <c r="BI2" s="14">
        <v>36.037177236025606</v>
      </c>
      <c r="BJ2" s="8">
        <v>4.4140110988135115</v>
      </c>
      <c r="BK2" s="8">
        <v>16.333278070616647</v>
      </c>
      <c r="BL2" s="8">
        <v>4.0570838635063851</v>
      </c>
      <c r="BM2" s="8">
        <v>0.74179244091192686</v>
      </c>
      <c r="BN2" s="8">
        <v>0.58180861503991343</v>
      </c>
      <c r="BO2" s="8">
        <v>3.6518318097718918</v>
      </c>
      <c r="BP2" s="8">
        <v>2.8641483275413711</v>
      </c>
      <c r="BQ2" s="8">
        <v>0.45871584878974953</v>
      </c>
      <c r="BR2" s="8">
        <v>1.115487234848501</v>
      </c>
      <c r="BS2" s="8"/>
      <c r="BT2" s="8">
        <v>0.88169858013107494</v>
      </c>
      <c r="BU2" s="8">
        <v>0.10574795307105975</v>
      </c>
      <c r="BV2" s="98">
        <v>0.78409393651989567</v>
      </c>
      <c r="BW2" s="98">
        <v>5.6034375560114089</v>
      </c>
      <c r="BX2" s="98">
        <v>53.407010059717763</v>
      </c>
      <c r="BY2" s="98">
        <v>13.439902511458456</v>
      </c>
      <c r="BZ2" s="98">
        <v>29.313677276058243</v>
      </c>
      <c r="CA2" s="146"/>
      <c r="CB2" s="130"/>
      <c r="CC2" s="130"/>
      <c r="CD2" s="98"/>
      <c r="CE2" s="98"/>
      <c r="CF2" s="98"/>
      <c r="CG2" s="98"/>
      <c r="CH2" s="98"/>
      <c r="CI2" s="98"/>
      <c r="CJ2" s="98"/>
      <c r="CK2" s="130"/>
      <c r="CL2" s="130"/>
      <c r="CM2" s="130"/>
      <c r="CN2" s="98"/>
      <c r="CO2" s="99">
        <f t="shared" ref="CO2:CO33" si="1">AZ2/AG2</f>
        <v>93.096754767527955</v>
      </c>
      <c r="CP2" s="99">
        <f t="shared" ref="CP2:CP14" si="2">AZ2/BT2</f>
        <v>496.78610793159316</v>
      </c>
      <c r="CQ2" s="99">
        <f t="shared" ref="CQ2:CQ48" si="3">AZ2/BH2</f>
        <v>26.431889697245079</v>
      </c>
      <c r="CR2" s="99">
        <f t="shared" ref="CR2:CR33" si="4">AG2/AD2</f>
        <v>2.9910778838193837</v>
      </c>
      <c r="CS2" s="99">
        <f t="shared" ref="CS2:CS33" si="5">AZ2/AD2</f>
        <v>278.45964424050965</v>
      </c>
      <c r="CT2" s="99">
        <f t="shared" ref="CT2:CT20" si="6">BZ2/BG2</f>
        <v>7.2297954636730666E-2</v>
      </c>
      <c r="CU2" s="99">
        <f t="shared" ref="CU2:CU20" si="7">BG2/BH2</f>
        <v>24.467123853658741</v>
      </c>
      <c r="CV2" s="99">
        <f t="shared" ref="CV2:CV33" si="8">BZ2/BY2</f>
        <v>2.1810929990798882</v>
      </c>
      <c r="CW2" s="99">
        <f t="shared" ref="CW2:CW13" si="9">AZ2/AX2</f>
        <v>4.5405326460546638</v>
      </c>
      <c r="CX2" s="99">
        <f t="shared" ref="CX2:CX13" si="10">AG2/AX2</f>
        <v>4.877219036681605E-2</v>
      </c>
      <c r="CY2" s="99"/>
    </row>
    <row r="3" spans="1:301" s="2" customFormat="1" ht="14" x14ac:dyDescent="0.15">
      <c r="A3" s="1">
        <v>23858</v>
      </c>
      <c r="B3" s="12" t="s">
        <v>113</v>
      </c>
      <c r="C3" s="10" t="s">
        <v>114</v>
      </c>
      <c r="D3" s="2" t="s">
        <v>105</v>
      </c>
      <c r="E3" s="13">
        <v>-13.9750720466639</v>
      </c>
      <c r="F3" s="13">
        <v>-70.596338769751497</v>
      </c>
      <c r="G3" s="6">
        <v>327571.727639483</v>
      </c>
      <c r="H3" s="6">
        <v>8454450.3952842094</v>
      </c>
      <c r="I3" s="165">
        <v>4614</v>
      </c>
      <c r="J3" s="10"/>
      <c r="K3" s="118" t="s">
        <v>106</v>
      </c>
      <c r="L3" s="10"/>
      <c r="M3" s="10"/>
      <c r="N3" s="119">
        <v>2022</v>
      </c>
      <c r="O3" s="1"/>
      <c r="P3" s="1" t="s">
        <v>107</v>
      </c>
      <c r="Q3" s="1">
        <f t="shared" si="0"/>
        <v>0</v>
      </c>
      <c r="R3" s="7" t="s">
        <v>108</v>
      </c>
      <c r="S3" s="1" t="s">
        <v>109</v>
      </c>
      <c r="T3" s="1" t="s">
        <v>110</v>
      </c>
      <c r="V3" s="1" t="s">
        <v>111</v>
      </c>
      <c r="W3" s="1" t="s">
        <v>112</v>
      </c>
      <c r="X3" s="128">
        <v>68.540000000000006</v>
      </c>
      <c r="Y3" s="8">
        <v>0.22291784730913641</v>
      </c>
      <c r="Z3" s="8">
        <v>14.08291172454385</v>
      </c>
      <c r="AA3" s="8">
        <v>1.2242375954915465</v>
      </c>
      <c r="AB3" s="14"/>
      <c r="AC3" s="14">
        <v>2.1999999999999999E-2</v>
      </c>
      <c r="AD3" s="8">
        <v>0.32941777777777781</v>
      </c>
      <c r="AE3" s="8">
        <v>0.95154265335235377</v>
      </c>
      <c r="AF3" s="8">
        <v>3.0770516308486613</v>
      </c>
      <c r="AG3" s="8">
        <v>4.8762929936305719</v>
      </c>
      <c r="AH3" s="8">
        <v>0.23086685452624164</v>
      </c>
      <c r="AI3" s="8"/>
      <c r="AJ3" s="5"/>
      <c r="AK3" s="5"/>
      <c r="AL3" s="14"/>
      <c r="AM3" s="14">
        <v>276.01925908391297</v>
      </c>
      <c r="AN3" s="14">
        <v>2.2563737454250825</v>
      </c>
      <c r="AO3" s="14">
        <v>7.907803845557634</v>
      </c>
      <c r="AP3" s="14">
        <v>5.2180739496762358</v>
      </c>
      <c r="AQ3" s="14">
        <v>1.2932615624630692</v>
      </c>
      <c r="AR3" s="14">
        <v>0.71669037143192238</v>
      </c>
      <c r="AS3" s="14">
        <v>3.3586008970731376</v>
      </c>
      <c r="AT3" s="14">
        <v>64.376043569327777</v>
      </c>
      <c r="AU3" s="14">
        <v>24.178100396233205</v>
      </c>
      <c r="AV3" s="14">
        <v>0.11495204400103455</v>
      </c>
      <c r="AW3" s="14">
        <v>3.1187746409242507</v>
      </c>
      <c r="AX3" s="14">
        <v>84.365071377478969</v>
      </c>
      <c r="AY3" s="14">
        <v>0.21552528281613914</v>
      </c>
      <c r="AZ3" s="14">
        <v>405.13307729958245</v>
      </c>
      <c r="BA3" s="14">
        <v>151.89363928806713</v>
      </c>
      <c r="BB3" s="14">
        <v>10.75760118067917</v>
      </c>
      <c r="BC3" s="14">
        <v>15.925451320576789</v>
      </c>
      <c r="BD3" s="14">
        <v>9.5090803191637008</v>
      </c>
      <c r="BE3" s="14">
        <v>37.884798461375034</v>
      </c>
      <c r="BF3" s="14">
        <v>0.2295853800942376</v>
      </c>
      <c r="BG3" s="14">
        <v>453.92250373704411</v>
      </c>
      <c r="BH3" s="14">
        <v>24.133638939601312</v>
      </c>
      <c r="BI3" s="14">
        <v>48.831516617091104</v>
      </c>
      <c r="BJ3" s="8">
        <v>6.1075794393652982</v>
      </c>
      <c r="BK3" s="8">
        <v>21.683092380057651</v>
      </c>
      <c r="BL3" s="8">
        <v>4.7372251470159812</v>
      </c>
      <c r="BM3" s="8">
        <v>0.79837109005396878</v>
      </c>
      <c r="BN3" s="8">
        <v>3.3432324685109434</v>
      </c>
      <c r="BO3" s="8">
        <v>0.49939542021678657</v>
      </c>
      <c r="BP3" s="8">
        <v>2.2005985935367693</v>
      </c>
      <c r="BQ3" s="8">
        <v>0.33796715710386738</v>
      </c>
      <c r="BR3" s="8">
        <v>0.83372853123311819</v>
      </c>
      <c r="BS3" s="8"/>
      <c r="BT3" s="8">
        <v>0.6181727714690306</v>
      </c>
      <c r="BU3" s="8">
        <v>7.3115915237975768E-2</v>
      </c>
      <c r="BV3" s="98">
        <v>0.33439317557493553</v>
      </c>
      <c r="BW3" s="98">
        <v>2.4951414456647689</v>
      </c>
      <c r="BX3" s="98">
        <v>45.575355554267198</v>
      </c>
      <c r="BY3" s="98">
        <v>12.607433588878679</v>
      </c>
      <c r="BZ3" s="98">
        <v>6.9371060548091092</v>
      </c>
      <c r="CA3" s="146"/>
      <c r="CB3" s="130"/>
      <c r="CC3" s="130"/>
      <c r="CD3" s="98"/>
      <c r="CE3" s="98"/>
      <c r="CF3" s="98"/>
      <c r="CG3" s="98"/>
      <c r="CH3" s="98"/>
      <c r="CI3" s="98"/>
      <c r="CJ3" s="98"/>
      <c r="CK3" s="130"/>
      <c r="CL3" s="130"/>
      <c r="CM3" s="130"/>
      <c r="CN3" s="98"/>
      <c r="CO3" s="99">
        <f t="shared" si="1"/>
        <v>83.082185141206338</v>
      </c>
      <c r="CP3" s="99">
        <f t="shared" si="2"/>
        <v>655.37192189300254</v>
      </c>
      <c r="CQ3" s="99">
        <f t="shared" si="3"/>
        <v>16.787069629801763</v>
      </c>
      <c r="CR3" s="99">
        <f t="shared" si="4"/>
        <v>14.802762092943491</v>
      </c>
      <c r="CS3" s="99">
        <f t="shared" si="5"/>
        <v>1229.845820807162</v>
      </c>
      <c r="CT3" s="99">
        <f t="shared" si="6"/>
        <v>1.5282577968039569E-2</v>
      </c>
      <c r="CU3" s="99">
        <f t="shared" si="7"/>
        <v>18.808705345806541</v>
      </c>
      <c r="CV3" s="99">
        <f t="shared" si="8"/>
        <v>0.55023934934136776</v>
      </c>
      <c r="CW3" s="99">
        <f t="shared" si="9"/>
        <v>4.802142292832003</v>
      </c>
      <c r="CX3" s="99">
        <f t="shared" si="10"/>
        <v>5.779990360954386E-2</v>
      </c>
      <c r="CY3" s="99"/>
    </row>
    <row r="4" spans="1:301" s="2" customFormat="1" ht="14" x14ac:dyDescent="0.15">
      <c r="A4" s="1">
        <v>23859</v>
      </c>
      <c r="B4" s="12" t="s">
        <v>115</v>
      </c>
      <c r="C4" s="13" t="s">
        <v>116</v>
      </c>
      <c r="D4" s="2" t="s">
        <v>105</v>
      </c>
      <c r="E4" s="13">
        <v>-14.0029898</v>
      </c>
      <c r="F4" s="13">
        <v>-70.730366700000005</v>
      </c>
      <c r="G4" s="6">
        <v>313113.51618927502</v>
      </c>
      <c r="H4" s="6">
        <v>8451260.0278100409</v>
      </c>
      <c r="I4" s="161">
        <v>4792</v>
      </c>
      <c r="J4" s="13"/>
      <c r="K4" s="118" t="s">
        <v>106</v>
      </c>
      <c r="L4" s="13"/>
      <c r="M4" s="13"/>
      <c r="N4" s="119">
        <v>2022</v>
      </c>
      <c r="O4" s="9"/>
      <c r="P4" s="1" t="s">
        <v>107</v>
      </c>
      <c r="Q4" s="1">
        <f t="shared" si="0"/>
        <v>0</v>
      </c>
      <c r="R4" s="7" t="s">
        <v>108</v>
      </c>
      <c r="S4" s="1" t="s">
        <v>109</v>
      </c>
      <c r="T4" s="1" t="s">
        <v>110</v>
      </c>
      <c r="V4" s="1" t="s">
        <v>111</v>
      </c>
      <c r="W4" s="1" t="s">
        <v>112</v>
      </c>
      <c r="X4" s="128">
        <v>69.585999999999999</v>
      </c>
      <c r="Y4" s="8">
        <v>0.17614490613266584</v>
      </c>
      <c r="Z4" s="8">
        <v>14.908965203060621</v>
      </c>
      <c r="AA4" s="8">
        <v>1.0362011020663744</v>
      </c>
      <c r="AB4" s="14"/>
      <c r="AC4" s="14">
        <v>2.1000000000000001E-2</v>
      </c>
      <c r="AD4" s="8">
        <v>0.29437333333333332</v>
      </c>
      <c r="AE4" s="8">
        <v>0.78644850213980033</v>
      </c>
      <c r="AF4" s="8">
        <v>3.1040520838980319</v>
      </c>
      <c r="AG4" s="8">
        <v>4.9918496815286622</v>
      </c>
      <c r="AH4" s="8">
        <v>0.31016460021134196</v>
      </c>
      <c r="AI4" s="8"/>
      <c r="AJ4" s="5"/>
      <c r="AK4" s="5"/>
      <c r="AL4" s="14"/>
      <c r="AM4" s="14">
        <v>486.07162179873632</v>
      </c>
      <c r="AN4" s="14">
        <v>3.015884851284957</v>
      </c>
      <c r="AO4" s="14">
        <v>15.602664618383372</v>
      </c>
      <c r="AP4" s="14">
        <v>8.1930295904092141</v>
      </c>
      <c r="AQ4" s="14">
        <v>1.2904433732943095</v>
      </c>
      <c r="AR4" s="14">
        <v>2.2261275586511338</v>
      </c>
      <c r="AS4" s="14">
        <v>6.1072561115284678</v>
      </c>
      <c r="AT4" s="14">
        <v>73.849920690945311</v>
      </c>
      <c r="AU4" s="14">
        <v>23.84636620765918</v>
      </c>
      <c r="AV4" s="14">
        <v>4.9058343140815405E-2</v>
      </c>
      <c r="AW4" s="14">
        <v>7.4493831264461923</v>
      </c>
      <c r="AX4" s="14">
        <v>48.291440189101102</v>
      </c>
      <c r="AY4" s="14">
        <v>0.44555748663904388</v>
      </c>
      <c r="AZ4" s="14">
        <v>337.58397477276753</v>
      </c>
      <c r="BA4" s="14">
        <v>142.2278726868588</v>
      </c>
      <c r="BB4" s="14">
        <v>5.5146346947115354</v>
      </c>
      <c r="BC4" s="14">
        <v>14.891923450365864</v>
      </c>
      <c r="BD4" s="14">
        <v>17.761896294486245</v>
      </c>
      <c r="BE4" s="14">
        <v>57.000409770731899</v>
      </c>
      <c r="BF4" s="14">
        <v>0.17425955911330218</v>
      </c>
      <c r="BG4" s="14">
        <v>489.47334096619153</v>
      </c>
      <c r="BH4" s="14">
        <v>21.674473108906437</v>
      </c>
      <c r="BI4" s="14">
        <v>44.208238568762326</v>
      </c>
      <c r="BJ4" s="8">
        <v>5.2465303178112279</v>
      </c>
      <c r="BK4" s="8">
        <v>18.394083878874625</v>
      </c>
      <c r="BL4" s="8">
        <v>3.5208365216192599</v>
      </c>
      <c r="BM4" s="8">
        <v>0.82372613480734469</v>
      </c>
      <c r="BN4" s="8">
        <v>0.32265195607476665</v>
      </c>
      <c r="BO4" s="8">
        <v>2.4532482514292444</v>
      </c>
      <c r="BP4" s="8">
        <v>1.3361666863414932</v>
      </c>
      <c r="BQ4" s="8">
        <v>0.205667547059252</v>
      </c>
      <c r="BR4" s="8">
        <v>0.52398613444656061</v>
      </c>
      <c r="BS4" s="8"/>
      <c r="BT4" s="8">
        <v>0.42922210976754777</v>
      </c>
      <c r="BU4" s="8">
        <v>5.8105086437173888E-2</v>
      </c>
      <c r="BV4" s="98">
        <v>0.69376373211846909</v>
      </c>
      <c r="BW4" s="98">
        <v>2.8215289116592306</v>
      </c>
      <c r="BX4" s="98">
        <v>47.306979856909791</v>
      </c>
      <c r="BY4" s="98">
        <v>14.888309364124037</v>
      </c>
      <c r="BZ4" s="98">
        <v>12.794326424604334</v>
      </c>
      <c r="CA4" s="146"/>
      <c r="CB4" s="130"/>
      <c r="CC4" s="130"/>
      <c r="CD4" s="98"/>
      <c r="CE4" s="98"/>
      <c r="CF4" s="98"/>
      <c r="CG4" s="98"/>
      <c r="CH4" s="98"/>
      <c r="CI4" s="98"/>
      <c r="CJ4" s="98"/>
      <c r="CK4" s="131"/>
      <c r="CL4" s="131"/>
      <c r="CM4" s="131"/>
      <c r="CN4" s="98"/>
      <c r="CO4" s="99">
        <f t="shared" si="1"/>
        <v>67.62703132306433</v>
      </c>
      <c r="CP4" s="99">
        <f t="shared" si="2"/>
        <v>786.50182991643101</v>
      </c>
      <c r="CQ4" s="99">
        <f t="shared" si="3"/>
        <v>15.575187137261857</v>
      </c>
      <c r="CR4" s="99">
        <f t="shared" si="4"/>
        <v>16.957547156202992</v>
      </c>
      <c r="CS4" s="99">
        <f t="shared" si="5"/>
        <v>1146.7885726948803</v>
      </c>
      <c r="CT4" s="99">
        <f t="shared" si="6"/>
        <v>2.6138964788866924E-2</v>
      </c>
      <c r="CU4" s="99">
        <f t="shared" si="7"/>
        <v>22.58294070203063</v>
      </c>
      <c r="CV4" s="99">
        <f t="shared" si="8"/>
        <v>0.85935388039655336</v>
      </c>
      <c r="CW4" s="99">
        <f t="shared" si="9"/>
        <v>6.9905551263504639</v>
      </c>
      <c r="CX4" s="99">
        <f t="shared" si="10"/>
        <v>0.10336924436259147</v>
      </c>
      <c r="CY4" s="99"/>
    </row>
    <row r="5" spans="1:301" s="2" customFormat="1" ht="14" x14ac:dyDescent="0.15">
      <c r="A5" s="1">
        <v>23860</v>
      </c>
      <c r="B5" s="12" t="s">
        <v>117</v>
      </c>
      <c r="C5" s="10" t="s">
        <v>118</v>
      </c>
      <c r="D5" s="2" t="s">
        <v>105</v>
      </c>
      <c r="E5" s="13">
        <v>-14.00421</v>
      </c>
      <c r="F5" s="13">
        <v>-70.733813999999995</v>
      </c>
      <c r="G5" s="6">
        <v>312742.08202116302</v>
      </c>
      <c r="H5" s="6">
        <v>8451122.2996532302</v>
      </c>
      <c r="I5" s="165">
        <v>4754</v>
      </c>
      <c r="J5" s="10"/>
      <c r="K5" s="118" t="s">
        <v>106</v>
      </c>
      <c r="L5" s="10"/>
      <c r="M5" s="10"/>
      <c r="N5" s="119">
        <v>2022</v>
      </c>
      <c r="O5" s="9"/>
      <c r="P5" s="1" t="s">
        <v>107</v>
      </c>
      <c r="Q5" s="1">
        <f t="shared" si="0"/>
        <v>0</v>
      </c>
      <c r="R5" s="7" t="s">
        <v>108</v>
      </c>
      <c r="S5" s="1" t="s">
        <v>109</v>
      </c>
      <c r="T5" s="1" t="s">
        <v>110</v>
      </c>
      <c r="V5" s="1" t="s">
        <v>111</v>
      </c>
      <c r="W5" s="1" t="s">
        <v>112</v>
      </c>
      <c r="X5" s="128">
        <v>67.555999999999997</v>
      </c>
      <c r="Y5" s="8">
        <v>0.22391301627033791</v>
      </c>
      <c r="Z5" s="8">
        <v>12.83883118304885</v>
      </c>
      <c r="AA5" s="8">
        <v>1.151223425172198</v>
      </c>
      <c r="AB5" s="14"/>
      <c r="AC5" s="14">
        <v>1.2E-2</v>
      </c>
      <c r="AD5" s="8">
        <v>0.33041904761904761</v>
      </c>
      <c r="AE5" s="8">
        <v>0.85949015691868758</v>
      </c>
      <c r="AF5" s="8">
        <v>2.3040386602129721</v>
      </c>
      <c r="AG5" s="8">
        <v>4.7009656050955417</v>
      </c>
      <c r="AH5" s="8">
        <v>0.18971232828460724</v>
      </c>
      <c r="AI5" s="8"/>
      <c r="AJ5" s="5"/>
      <c r="AK5" s="5"/>
      <c r="AL5" s="14"/>
      <c r="AM5" s="14">
        <v>129.07494342400403</v>
      </c>
      <c r="AN5" s="14">
        <v>2.5942967221157112</v>
      </c>
      <c r="AO5" s="14">
        <v>11.50756532974947</v>
      </c>
      <c r="AP5" s="14">
        <v>9.4562162496015443</v>
      </c>
      <c r="AQ5" s="14">
        <v>1.1184122803012913</v>
      </c>
      <c r="AR5" s="14">
        <v>2.6157192315593578</v>
      </c>
      <c r="AS5" s="14">
        <v>3.8873829665295587</v>
      </c>
      <c r="AT5" s="14">
        <v>94.771908104171359</v>
      </c>
      <c r="AU5" s="14">
        <v>21.918374690410602</v>
      </c>
      <c r="AV5" s="14">
        <v>0.10463534761704193</v>
      </c>
      <c r="AW5" s="14">
        <v>4.6030912015640633</v>
      </c>
      <c r="AX5" s="14">
        <v>138.62516701641385</v>
      </c>
      <c r="AY5" s="14">
        <v>1.0672485982407018</v>
      </c>
      <c r="AZ5" s="14">
        <v>390.96677775712476</v>
      </c>
      <c r="BA5" s="14">
        <v>154.06235583008274</v>
      </c>
      <c r="BB5" s="14">
        <v>12.009024364054815</v>
      </c>
      <c r="BC5" s="14">
        <v>14.470817761228608</v>
      </c>
      <c r="BD5" s="14">
        <v>20.999819794644999</v>
      </c>
      <c r="BE5" s="14">
        <v>64.349423804748156</v>
      </c>
      <c r="BF5" s="14">
        <v>0.3615801172224361</v>
      </c>
      <c r="BG5" s="14">
        <v>448.31539621304307</v>
      </c>
      <c r="BH5" s="14">
        <v>22.138186749193395</v>
      </c>
      <c r="BI5" s="14">
        <v>44.657407669238381</v>
      </c>
      <c r="BJ5" s="8">
        <v>5.3380474674046061</v>
      </c>
      <c r="BK5" s="8">
        <v>19.001651648213269</v>
      </c>
      <c r="BL5" s="8">
        <v>4.0238054022970857</v>
      </c>
      <c r="BM5" s="8">
        <v>0.82985728994079966</v>
      </c>
      <c r="BN5" s="8">
        <v>3.0346814221013623</v>
      </c>
      <c r="BO5" s="8">
        <v>0.45097274993368291</v>
      </c>
      <c r="BP5" s="8">
        <v>2.052830784968775</v>
      </c>
      <c r="BQ5" s="8">
        <v>0.34257815303522027</v>
      </c>
      <c r="BR5" s="8">
        <v>0.86201384644120016</v>
      </c>
      <c r="BS5" s="8"/>
      <c r="BT5" s="8">
        <v>0.61267225877362907</v>
      </c>
      <c r="BU5" s="8">
        <v>7.6615802018478535E-2</v>
      </c>
      <c r="BV5" s="98">
        <v>0.60920695202298358</v>
      </c>
      <c r="BW5" s="98">
        <v>2.3115759653991517</v>
      </c>
      <c r="BX5" s="98">
        <v>45.275162105684551</v>
      </c>
      <c r="BY5" s="98">
        <v>10.90284418239631</v>
      </c>
      <c r="BZ5" s="98">
        <v>7.8195042246622153</v>
      </c>
      <c r="CA5" s="146"/>
      <c r="CB5" s="130"/>
      <c r="CC5" s="130"/>
      <c r="CD5" s="98"/>
      <c r="CE5" s="98"/>
      <c r="CF5" s="98"/>
      <c r="CG5" s="98"/>
      <c r="CH5" s="98"/>
      <c r="CI5" s="98"/>
      <c r="CJ5" s="98"/>
      <c r="CK5" s="131"/>
      <c r="CL5" s="131"/>
      <c r="CM5" s="131"/>
      <c r="CN5" s="98"/>
      <c r="CO5" s="99">
        <f t="shared" si="1"/>
        <v>83.167334245828584</v>
      </c>
      <c r="CP5" s="99">
        <f t="shared" si="2"/>
        <v>638.13363859449635</v>
      </c>
      <c r="CQ5" s="99">
        <f t="shared" si="3"/>
        <v>17.660289082680617</v>
      </c>
      <c r="CR5" s="99">
        <f t="shared" si="4"/>
        <v>14.227283926184121</v>
      </c>
      <c r="CS5" s="99">
        <f t="shared" si="5"/>
        <v>1183.2452776992593</v>
      </c>
      <c r="CT5" s="99">
        <f t="shared" si="6"/>
        <v>1.7441971189734302E-2</v>
      </c>
      <c r="CU5" s="99">
        <f t="shared" si="7"/>
        <v>20.250773077852795</v>
      </c>
      <c r="CV5" s="99">
        <f t="shared" si="8"/>
        <v>0.71719856707551199</v>
      </c>
      <c r="CW5" s="99">
        <f t="shared" si="9"/>
        <v>2.8203160087867198</v>
      </c>
      <c r="CX5" s="99">
        <f t="shared" si="10"/>
        <v>3.3911343129627583E-2</v>
      </c>
      <c r="CY5" s="99"/>
    </row>
    <row r="6" spans="1:301" s="2" customFormat="1" ht="14" x14ac:dyDescent="0.15">
      <c r="A6" s="1">
        <v>23861</v>
      </c>
      <c r="B6" s="12" t="s">
        <v>119</v>
      </c>
      <c r="C6" s="10" t="s">
        <v>120</v>
      </c>
      <c r="D6" s="2" t="s">
        <v>105</v>
      </c>
      <c r="E6" s="13">
        <v>-14.003288</v>
      </c>
      <c r="F6" s="13">
        <v>-70.738657099999998</v>
      </c>
      <c r="G6" s="6">
        <v>312218.118593483</v>
      </c>
      <c r="H6" s="6">
        <v>8451220.4720596392</v>
      </c>
      <c r="I6" s="161">
        <v>4687</v>
      </c>
      <c r="J6" s="13"/>
      <c r="K6" s="118" t="s">
        <v>106</v>
      </c>
      <c r="L6" s="13"/>
      <c r="M6" s="13"/>
      <c r="N6" s="119">
        <v>2022</v>
      </c>
      <c r="O6" s="9"/>
      <c r="P6" s="1" t="s">
        <v>107</v>
      </c>
      <c r="Q6" s="1">
        <f t="shared" si="0"/>
        <v>0</v>
      </c>
      <c r="R6" s="7" t="s">
        <v>108</v>
      </c>
      <c r="S6" s="1" t="s">
        <v>109</v>
      </c>
      <c r="T6" s="1" t="s">
        <v>110</v>
      </c>
      <c r="V6" s="1" t="s">
        <v>111</v>
      </c>
      <c r="W6" s="1" t="s">
        <v>112</v>
      </c>
      <c r="X6" s="128">
        <v>64.724999999999994</v>
      </c>
      <c r="Y6" s="8">
        <v>0.28561349186483104</v>
      </c>
      <c r="Z6" s="8">
        <v>16.323056751030013</v>
      </c>
      <c r="AA6" s="8">
        <v>2.0784033688165309</v>
      </c>
      <c r="AB6" s="14"/>
      <c r="AC6" s="14">
        <v>1.4E-2</v>
      </c>
      <c r="AD6" s="8">
        <v>0.76196634920634909</v>
      </c>
      <c r="AE6" s="8">
        <v>0.67138288159771753</v>
      </c>
      <c r="AF6" s="8">
        <v>1.0740180212971928</v>
      </c>
      <c r="AG6" s="8">
        <v>4.4877834394904461</v>
      </c>
      <c r="AH6" s="8">
        <v>0.20476886227544908</v>
      </c>
      <c r="AI6" s="8"/>
      <c r="AJ6" s="5"/>
      <c r="AK6" s="5"/>
      <c r="AL6" s="14"/>
      <c r="AM6" s="14">
        <v>597.30698359255882</v>
      </c>
      <c r="AN6" s="14">
        <v>4.3417668605878399</v>
      </c>
      <c r="AO6" s="14">
        <v>18.038680565953598</v>
      </c>
      <c r="AP6" s="14">
        <v>21.337520378553748</v>
      </c>
      <c r="AQ6" s="14">
        <v>3.3391980333004949</v>
      </c>
      <c r="AR6" s="14">
        <v>10.460855466131591</v>
      </c>
      <c r="AS6" s="14">
        <v>9.6914634806420406</v>
      </c>
      <c r="AT6" s="14">
        <v>3908.6039481912712</v>
      </c>
      <c r="AU6" s="14">
        <v>26.184532042439507</v>
      </c>
      <c r="AV6" s="14">
        <v>0.1097428316784357</v>
      </c>
      <c r="AW6" s="14">
        <v>2.3808882715763673</v>
      </c>
      <c r="AX6" s="14">
        <v>151.82805742292069</v>
      </c>
      <c r="AY6" s="14">
        <v>39.387982200857756</v>
      </c>
      <c r="AZ6" s="14">
        <v>190.26461587081718</v>
      </c>
      <c r="BA6" s="14">
        <v>80.495021018537201</v>
      </c>
      <c r="BB6" s="14">
        <v>22.173001997398007</v>
      </c>
      <c r="BC6" s="14">
        <v>11.896753680702355</v>
      </c>
      <c r="BD6" s="14">
        <v>35.468468107560234</v>
      </c>
      <c r="BE6" s="14">
        <v>478.27930019043396</v>
      </c>
      <c r="BF6" s="14">
        <v>13.025477127244173</v>
      </c>
      <c r="BG6" s="14">
        <v>568.92792025135532</v>
      </c>
      <c r="BH6" s="14">
        <v>21.666468202977612</v>
      </c>
      <c r="BI6" s="14">
        <v>44.829763269490449</v>
      </c>
      <c r="BJ6" s="8">
        <v>5.7630110142803641</v>
      </c>
      <c r="BK6" s="8">
        <v>21.597186391551308</v>
      </c>
      <c r="BL6" s="8">
        <v>4.6976178831480109</v>
      </c>
      <c r="BM6" s="8">
        <v>1.1580921338481946</v>
      </c>
      <c r="BN6" s="8">
        <v>0.67284330547299454</v>
      </c>
      <c r="BO6" s="8">
        <v>4.3699845605762544</v>
      </c>
      <c r="BP6" s="8">
        <v>3.8223093678879159</v>
      </c>
      <c r="BQ6" s="8">
        <v>0.75102047540276684</v>
      </c>
      <c r="BR6" s="8">
        <v>2.0535484777645201</v>
      </c>
      <c r="BS6" s="8"/>
      <c r="BT6" s="8">
        <v>1.7852673776271819</v>
      </c>
      <c r="BU6" s="8">
        <v>0.23686901902976323</v>
      </c>
      <c r="BV6" s="98">
        <v>1.5037360059318989</v>
      </c>
      <c r="BW6" s="98">
        <v>2.5956887079423487</v>
      </c>
      <c r="BX6" s="98">
        <v>77.296405658120776</v>
      </c>
      <c r="BY6" s="98">
        <v>18.136773890432757</v>
      </c>
      <c r="BZ6" s="98">
        <v>23.479862376518962</v>
      </c>
      <c r="CA6" s="146"/>
      <c r="CB6" s="130"/>
      <c r="CC6" s="130"/>
      <c r="CD6" s="98"/>
      <c r="CE6" s="98"/>
      <c r="CF6" s="98"/>
      <c r="CG6" s="98"/>
      <c r="CH6" s="98"/>
      <c r="CI6" s="98"/>
      <c r="CJ6" s="98"/>
      <c r="CK6" s="131"/>
      <c r="CL6" s="131"/>
      <c r="CM6" s="131"/>
      <c r="CN6" s="98"/>
      <c r="CO6" s="99">
        <f t="shared" si="1"/>
        <v>42.396122370026902</v>
      </c>
      <c r="CP6" s="99">
        <f t="shared" si="2"/>
        <v>106.5748572203789</v>
      </c>
      <c r="CQ6" s="99">
        <f t="shared" si="3"/>
        <v>8.7815242469776038</v>
      </c>
      <c r="CR6" s="99">
        <f t="shared" si="4"/>
        <v>5.8897396770406507</v>
      </c>
      <c r="CS6" s="99">
        <f t="shared" si="5"/>
        <v>249.70212407541817</v>
      </c>
      <c r="CT6" s="99">
        <f t="shared" si="6"/>
        <v>4.1270364031607797E-2</v>
      </c>
      <c r="CU6" s="99">
        <f t="shared" si="7"/>
        <v>26.258452227722461</v>
      </c>
      <c r="CV6" s="99">
        <f t="shared" si="8"/>
        <v>1.2945997186911347</v>
      </c>
      <c r="CW6" s="99">
        <f t="shared" si="9"/>
        <v>1.2531584682061139</v>
      </c>
      <c r="CX6" s="99">
        <f t="shared" si="10"/>
        <v>2.9558327463741551E-2</v>
      </c>
      <c r="CY6" s="99"/>
    </row>
    <row r="7" spans="1:301" s="2" customFormat="1" ht="14" x14ac:dyDescent="0.15">
      <c r="A7" s="1">
        <v>23862</v>
      </c>
      <c r="B7" s="12" t="s">
        <v>121</v>
      </c>
      <c r="C7" s="10" t="s">
        <v>120</v>
      </c>
      <c r="D7" s="2" t="s">
        <v>105</v>
      </c>
      <c r="E7" s="13">
        <v>-13.9920802</v>
      </c>
      <c r="F7" s="13">
        <v>-70.723119400000002</v>
      </c>
      <c r="G7" s="6">
        <v>313887.68060377002</v>
      </c>
      <c r="H7" s="6">
        <v>8452472.7716941908</v>
      </c>
      <c r="I7" s="161">
        <v>4800</v>
      </c>
      <c r="J7" s="13"/>
      <c r="K7" s="118" t="s">
        <v>106</v>
      </c>
      <c r="L7" s="13"/>
      <c r="M7" s="13"/>
      <c r="N7" s="119">
        <v>2022</v>
      </c>
      <c r="O7" s="9"/>
      <c r="P7" s="1" t="s">
        <v>107</v>
      </c>
      <c r="Q7" s="1">
        <f t="shared" si="0"/>
        <v>0</v>
      </c>
      <c r="R7" s="7" t="s">
        <v>108</v>
      </c>
      <c r="S7" s="1" t="s">
        <v>109</v>
      </c>
      <c r="T7" s="1" t="s">
        <v>110</v>
      </c>
      <c r="V7" s="1" t="s">
        <v>111</v>
      </c>
      <c r="W7" s="1" t="s">
        <v>112</v>
      </c>
      <c r="X7" s="128">
        <v>73.197999999999993</v>
      </c>
      <c r="Y7" s="8">
        <v>0.20699514392991239</v>
      </c>
      <c r="Z7" s="8">
        <v>14.715952707474985</v>
      </c>
      <c r="AA7" s="8">
        <v>1.1292191546649968</v>
      </c>
      <c r="AB7" s="14"/>
      <c r="AC7" s="14">
        <v>1.9E-2</v>
      </c>
      <c r="AD7" s="8">
        <v>0.37247238095238094</v>
      </c>
      <c r="AE7" s="8">
        <v>0.63936462196861621</v>
      </c>
      <c r="AF7" s="8">
        <v>2.6750448854469182</v>
      </c>
      <c r="AG7" s="8">
        <v>4.7766751592356682</v>
      </c>
      <c r="AH7" s="8">
        <v>0.25094223318069742</v>
      </c>
      <c r="AI7" s="8"/>
      <c r="AJ7" s="5"/>
      <c r="AK7" s="5"/>
      <c r="AL7" s="14"/>
      <c r="AM7" s="14">
        <v>391.35980699796323</v>
      </c>
      <c r="AN7" s="14">
        <v>2.136986078177713</v>
      </c>
      <c r="AO7" s="14">
        <v>7.4226007160736929</v>
      </c>
      <c r="AP7" s="14">
        <v>6.5192945886452049</v>
      </c>
      <c r="AQ7" s="14">
        <v>1.0014257944100529</v>
      </c>
      <c r="AR7" s="14">
        <v>0.7637887273934264</v>
      </c>
      <c r="AS7" s="14">
        <v>3.3534361683572493</v>
      </c>
      <c r="AT7" s="14">
        <v>244.01431284100556</v>
      </c>
      <c r="AU7" s="14">
        <v>22.488628956634813</v>
      </c>
      <c r="AV7" s="14">
        <v>7.9550985985962303E-2</v>
      </c>
      <c r="AW7" s="14">
        <v>7.2553840032425114</v>
      </c>
      <c r="AX7" s="14">
        <v>74.434859367227091</v>
      </c>
      <c r="AY7" s="14">
        <v>0.25161009347063173</v>
      </c>
      <c r="AZ7" s="14">
        <v>306.78905517905378</v>
      </c>
      <c r="BA7" s="14">
        <v>107.42695846848844</v>
      </c>
      <c r="BB7" s="14">
        <v>5.3790836479313029</v>
      </c>
      <c r="BC7" s="14">
        <v>16.473364233926002</v>
      </c>
      <c r="BD7" s="14">
        <v>11.975750701560782</v>
      </c>
      <c r="BE7" s="14">
        <v>50.496806069661965</v>
      </c>
      <c r="BF7" s="14">
        <v>0.22005635931798828</v>
      </c>
      <c r="BG7" s="14">
        <v>384.64719615962281</v>
      </c>
      <c r="BH7" s="14">
        <v>17.261515222559371</v>
      </c>
      <c r="BI7" s="14">
        <v>37.646888365949522</v>
      </c>
      <c r="BJ7" s="8">
        <v>4.4052537499004485</v>
      </c>
      <c r="BK7" s="8">
        <v>15.690875691486156</v>
      </c>
      <c r="BL7" s="8">
        <v>3.3458990826473336</v>
      </c>
      <c r="BM7" s="8">
        <v>0.68091189802416885</v>
      </c>
      <c r="BN7" s="8">
        <v>0.33805331953360435</v>
      </c>
      <c r="BO7" s="8">
        <v>2.376087203357462</v>
      </c>
      <c r="BP7" s="8">
        <v>1.3923352325458169</v>
      </c>
      <c r="BQ7" s="8">
        <v>0.20674899843237832</v>
      </c>
      <c r="BR7" s="8">
        <v>0.48728458005523101</v>
      </c>
      <c r="BS7" s="8"/>
      <c r="BT7" s="8">
        <v>0.33225453936380417</v>
      </c>
      <c r="BU7" s="8">
        <v>4.1732722600449849E-2</v>
      </c>
      <c r="BV7" s="98">
        <v>0.50157469030606128</v>
      </c>
      <c r="BW7" s="98">
        <v>3.1009383243489439</v>
      </c>
      <c r="BX7" s="98">
        <v>48.470903795577257</v>
      </c>
      <c r="BY7" s="98">
        <v>12.79907123530284</v>
      </c>
      <c r="BZ7" s="98">
        <v>5.9493142073387961</v>
      </c>
      <c r="CA7" s="146"/>
      <c r="CB7" s="130"/>
      <c r="CC7" s="130"/>
      <c r="CD7" s="98"/>
      <c r="CE7" s="98"/>
      <c r="CF7" s="98"/>
      <c r="CG7" s="98"/>
      <c r="CH7" s="98"/>
      <c r="CI7" s="98"/>
      <c r="CJ7" s="98"/>
      <c r="CK7" s="131"/>
      <c r="CL7" s="131"/>
      <c r="CM7" s="131"/>
      <c r="CN7" s="98"/>
      <c r="CO7" s="99">
        <f t="shared" si="1"/>
        <v>64.226484940236986</v>
      </c>
      <c r="CP7" s="99">
        <f t="shared" si="2"/>
        <v>923.35549656142757</v>
      </c>
      <c r="CQ7" s="99">
        <f t="shared" si="3"/>
        <v>17.773008407634219</v>
      </c>
      <c r="CR7" s="99">
        <f t="shared" si="4"/>
        <v>12.824239872556742</v>
      </c>
      <c r="CS7" s="99">
        <f t="shared" si="5"/>
        <v>823.65584904475236</v>
      </c>
      <c r="CT7" s="99">
        <f t="shared" si="6"/>
        <v>1.5466937668434011E-2</v>
      </c>
      <c r="CU7" s="99">
        <f t="shared" si="7"/>
        <v>22.283512843468156</v>
      </c>
      <c r="CV7" s="99">
        <f t="shared" si="8"/>
        <v>0.46482389995058332</v>
      </c>
      <c r="CW7" s="99">
        <f t="shared" si="9"/>
        <v>4.1215776826486472</v>
      </c>
      <c r="CX7" s="99">
        <f t="shared" si="10"/>
        <v>6.417255570632259E-2</v>
      </c>
      <c r="CY7" s="99"/>
    </row>
    <row r="8" spans="1:301" s="2" customFormat="1" ht="14" x14ac:dyDescent="0.15">
      <c r="A8" s="1">
        <v>23871</v>
      </c>
      <c r="B8" s="15" t="s">
        <v>122</v>
      </c>
      <c r="C8" s="11" t="s">
        <v>123</v>
      </c>
      <c r="D8" s="2" t="s">
        <v>105</v>
      </c>
      <c r="E8" s="16">
        <v>-14.001965999999999</v>
      </c>
      <c r="F8" s="16">
        <v>-70.671875</v>
      </c>
      <c r="G8" s="6">
        <v>319431.67434532603</v>
      </c>
      <c r="H8" s="6">
        <v>8451418.7081599906</v>
      </c>
      <c r="I8" s="164">
        <v>4766</v>
      </c>
      <c r="J8" s="16"/>
      <c r="K8" s="118" t="s">
        <v>106</v>
      </c>
      <c r="L8" s="16"/>
      <c r="M8" s="16"/>
      <c r="N8" s="119">
        <v>2022</v>
      </c>
      <c r="O8" s="1"/>
      <c r="P8" s="1" t="s">
        <v>107</v>
      </c>
      <c r="Q8" s="1">
        <f t="shared" si="0"/>
        <v>0</v>
      </c>
      <c r="R8" s="7" t="s">
        <v>108</v>
      </c>
      <c r="S8" s="1" t="s">
        <v>109</v>
      </c>
      <c r="T8" s="1" t="s">
        <v>110</v>
      </c>
      <c r="V8" s="1" t="s">
        <v>124</v>
      </c>
      <c r="W8" s="2" t="s">
        <v>112</v>
      </c>
      <c r="X8" s="129">
        <v>69.352999999999994</v>
      </c>
      <c r="Y8" s="8">
        <v>6.9661827284105138E-2</v>
      </c>
      <c r="Z8" s="8">
        <v>16.560072095350204</v>
      </c>
      <c r="AA8" s="8">
        <v>0.54810637445209776</v>
      </c>
      <c r="AB8" s="17"/>
      <c r="AC8" s="17">
        <v>7.2999999999999995E-2</v>
      </c>
      <c r="AD8" s="8">
        <v>8.3105396825396818E-2</v>
      </c>
      <c r="AE8" s="8">
        <v>0.12807303851640511</v>
      </c>
      <c r="AF8" s="8">
        <v>3.3420560774443371</v>
      </c>
      <c r="AG8" s="8">
        <v>3.6101503184713377</v>
      </c>
      <c r="AH8" s="8">
        <v>0.63638950334624855</v>
      </c>
      <c r="AI8" s="8"/>
      <c r="AJ8" s="5"/>
      <c r="AK8" s="5"/>
      <c r="AL8" s="17"/>
      <c r="AM8" s="17">
        <v>3096.4124986257061</v>
      </c>
      <c r="AN8" s="17">
        <v>0.96416729216850483</v>
      </c>
      <c r="AO8" s="17">
        <v>1.3543038366092046</v>
      </c>
      <c r="AP8" s="17">
        <v>4.9758949490558422</v>
      </c>
      <c r="AQ8" s="17">
        <v>0.10811410387991294</v>
      </c>
      <c r="AR8" s="17">
        <v>8.5002680061372973E-2</v>
      </c>
      <c r="AS8" s="17">
        <v>5.6962361295429069</v>
      </c>
      <c r="AT8" s="17">
        <v>74.719222619099114</v>
      </c>
      <c r="AU8" s="17">
        <v>31.914945262942371</v>
      </c>
      <c r="AV8" s="17">
        <v>0.18845458365268805</v>
      </c>
      <c r="AW8" s="17">
        <v>140.21346657623411</v>
      </c>
      <c r="AX8" s="17">
        <v>966.23631736459242</v>
      </c>
      <c r="AY8" s="17">
        <v>0.56155148010338229</v>
      </c>
      <c r="AZ8" s="17">
        <v>1453.6224394650685</v>
      </c>
      <c r="BA8" s="17">
        <v>14.029036461693332</v>
      </c>
      <c r="BB8" s="17">
        <v>3.0918577963921425</v>
      </c>
      <c r="BC8" s="17">
        <v>49.189286153908533</v>
      </c>
      <c r="BD8" s="17">
        <v>18.543871427190687</v>
      </c>
      <c r="BE8" s="17">
        <v>391.80657555733518</v>
      </c>
      <c r="BF8" s="17">
        <v>1.6299587081632638</v>
      </c>
      <c r="BG8" s="17">
        <v>48.886669784579162</v>
      </c>
      <c r="BH8" s="17">
        <v>3.3059341439742931</v>
      </c>
      <c r="BI8" s="17">
        <v>7.1482742588235952</v>
      </c>
      <c r="BJ8" s="8">
        <v>0.84774730125317932</v>
      </c>
      <c r="BK8" s="8">
        <v>2.9453817050988564</v>
      </c>
      <c r="BL8" s="8">
        <v>0.77146435900266774</v>
      </c>
      <c r="BM8" s="8">
        <v>4.7074167190319621E-2</v>
      </c>
      <c r="BN8" s="8">
        <v>0.62492474993998925</v>
      </c>
      <c r="BO8" s="8">
        <v>0.10807895732588904</v>
      </c>
      <c r="BP8" s="8">
        <v>0.52986125275072637</v>
      </c>
      <c r="BQ8" s="8">
        <v>8.5998796024457036E-2</v>
      </c>
      <c r="BR8" s="8">
        <v>0.23158925582676182</v>
      </c>
      <c r="BS8" s="8"/>
      <c r="BT8" s="8">
        <v>0.27311922876456907</v>
      </c>
      <c r="BU8" s="8">
        <v>4.0880453051159518E-2</v>
      </c>
      <c r="BV8" s="100">
        <v>1.0647596685074032</v>
      </c>
      <c r="BW8" s="100">
        <v>31.423839170970318</v>
      </c>
      <c r="BX8" s="100">
        <v>11.153646478563514</v>
      </c>
      <c r="BY8" s="100">
        <v>2.77206810193743</v>
      </c>
      <c r="BZ8" s="100">
        <v>12.343699229929893</v>
      </c>
      <c r="CA8" s="147"/>
      <c r="CB8" s="130"/>
      <c r="CC8" s="130"/>
      <c r="CD8" s="100"/>
      <c r="CE8" s="100"/>
      <c r="CF8" s="100"/>
      <c r="CG8" s="100"/>
      <c r="CH8" s="100"/>
      <c r="CI8" s="100"/>
      <c r="CJ8" s="100"/>
      <c r="CK8" s="130"/>
      <c r="CL8" s="130"/>
      <c r="CM8" s="130"/>
      <c r="CN8" s="100"/>
      <c r="CO8" s="99">
        <f t="shared" si="1"/>
        <v>402.64872961871083</v>
      </c>
      <c r="CP8" s="99">
        <f t="shared" si="2"/>
        <v>5322.2998836090828</v>
      </c>
      <c r="CQ8" s="99">
        <f t="shared" si="3"/>
        <v>439.70096685518604</v>
      </c>
      <c r="CR8" s="99">
        <f t="shared" si="4"/>
        <v>43.440624272045881</v>
      </c>
      <c r="CS8" s="99">
        <f t="shared" si="5"/>
        <v>17491.31217698301</v>
      </c>
      <c r="CT8" s="99">
        <f t="shared" si="6"/>
        <v>0.25249621797358746</v>
      </c>
      <c r="CU8" s="99">
        <f t="shared" si="7"/>
        <v>14.787551008444803</v>
      </c>
      <c r="CV8" s="99">
        <f t="shared" si="8"/>
        <v>4.4528845526207457</v>
      </c>
      <c r="CW8" s="99">
        <f t="shared" si="9"/>
        <v>1.5044171010150196</v>
      </c>
      <c r="CX8" s="99">
        <f t="shared" si="10"/>
        <v>3.7363016206201144E-3</v>
      </c>
      <c r="CY8" s="99"/>
    </row>
    <row r="9" spans="1:301" s="2" customFormat="1" ht="14" x14ac:dyDescent="0.15">
      <c r="A9" s="1">
        <v>23872</v>
      </c>
      <c r="B9" s="12" t="s">
        <v>125</v>
      </c>
      <c r="C9" s="13" t="s">
        <v>120</v>
      </c>
      <c r="D9" s="2" t="s">
        <v>105</v>
      </c>
      <c r="E9" s="13">
        <v>-13.998751</v>
      </c>
      <c r="F9" s="13">
        <v>-70.670271999999997</v>
      </c>
      <c r="G9" s="6">
        <v>319602.33823191299</v>
      </c>
      <c r="H9" s="6">
        <v>8451775.62795013</v>
      </c>
      <c r="I9" s="161">
        <v>4812</v>
      </c>
      <c r="J9" s="13"/>
      <c r="K9" s="118" t="s">
        <v>106</v>
      </c>
      <c r="L9" s="13"/>
      <c r="M9" s="13"/>
      <c r="N9" s="119">
        <v>2022</v>
      </c>
      <c r="O9" s="10"/>
      <c r="P9" s="1" t="s">
        <v>107</v>
      </c>
      <c r="Q9" s="1">
        <f t="shared" si="0"/>
        <v>0</v>
      </c>
      <c r="R9" s="7" t="s">
        <v>108</v>
      </c>
      <c r="S9" s="1" t="s">
        <v>109</v>
      </c>
      <c r="T9" s="1" t="s">
        <v>110</v>
      </c>
      <c r="V9" s="10" t="s">
        <v>111</v>
      </c>
      <c r="W9" s="2" t="s">
        <v>112</v>
      </c>
      <c r="X9" s="128">
        <v>72.608999999999995</v>
      </c>
      <c r="Y9" s="8">
        <v>0.20799031289111392</v>
      </c>
      <c r="Z9" s="8">
        <v>13.71088763978811</v>
      </c>
      <c r="AA9" s="8">
        <v>0.9811904257983719</v>
      </c>
      <c r="AB9" s="14"/>
      <c r="AC9" s="14">
        <v>1.7999999999999999E-2</v>
      </c>
      <c r="AD9" s="8">
        <v>0.29637587301587298</v>
      </c>
      <c r="AE9" s="8">
        <v>0.8154650499286733</v>
      </c>
      <c r="AF9" s="8">
        <v>2.6480444323975481</v>
      </c>
      <c r="AG9" s="8">
        <v>4.6700840764331213</v>
      </c>
      <c r="AH9" s="8">
        <v>0.24391585065163787</v>
      </c>
      <c r="AI9" s="8"/>
      <c r="AJ9" s="5"/>
      <c r="AK9" s="5"/>
      <c r="AL9" s="14"/>
      <c r="AM9" s="14">
        <v>285.29807190466914</v>
      </c>
      <c r="AN9" s="14">
        <v>2.0433501537406094</v>
      </c>
      <c r="AO9" s="14">
        <v>6.5329459431805139</v>
      </c>
      <c r="AP9" s="14">
        <v>4.7022406275196911</v>
      </c>
      <c r="AQ9" s="14">
        <v>0.93442671920060072</v>
      </c>
      <c r="AR9" s="14">
        <v>0.7362646249479915</v>
      </c>
      <c r="AS9" s="14">
        <v>3.8587208996857147</v>
      </c>
      <c r="AT9" s="14">
        <v>71.884939782019444</v>
      </c>
      <c r="AU9" s="14">
        <v>22.099374187056995</v>
      </c>
      <c r="AV9" s="14">
        <v>7.2633712029176692E-2</v>
      </c>
      <c r="AW9" s="14">
        <v>3.5980618812206853</v>
      </c>
      <c r="AX9" s="14">
        <v>65.235482700289737</v>
      </c>
      <c r="AY9" s="14">
        <v>0.12989959026292908</v>
      </c>
      <c r="AZ9" s="14">
        <v>355.59617737457364</v>
      </c>
      <c r="BA9" s="14">
        <v>127.07340153314692</v>
      </c>
      <c r="BB9" s="14">
        <v>16.894809681028178</v>
      </c>
      <c r="BC9" s="14">
        <v>15.264151587967643</v>
      </c>
      <c r="BD9" s="14">
        <v>11.87919969181371</v>
      </c>
      <c r="BE9" s="14">
        <v>28.940322653328835</v>
      </c>
      <c r="BF9" s="14">
        <v>0.22347019295516396</v>
      </c>
      <c r="BG9" s="14">
        <v>433.39593218239918</v>
      </c>
      <c r="BH9" s="14">
        <v>21.748499893247367</v>
      </c>
      <c r="BI9" s="14">
        <v>45.818788747789817</v>
      </c>
      <c r="BJ9" s="8">
        <v>5.388902086473613</v>
      </c>
      <c r="BK9" s="8">
        <v>19.307608900622348</v>
      </c>
      <c r="BL9" s="8">
        <v>4.4076241694415703</v>
      </c>
      <c r="BM9" s="8">
        <v>0.84947238489632837</v>
      </c>
      <c r="BN9" s="8">
        <v>0.61339761873225762</v>
      </c>
      <c r="BO9" s="8">
        <v>3.8765118392374185</v>
      </c>
      <c r="BP9" s="8">
        <v>3.0440817747466795</v>
      </c>
      <c r="BQ9" s="8">
        <v>0.50577427669801434</v>
      </c>
      <c r="BR9" s="8">
        <v>1.2577398590988322</v>
      </c>
      <c r="BS9" s="8"/>
      <c r="BT9" s="8">
        <v>0.95314325492001539</v>
      </c>
      <c r="BU9" s="8">
        <v>0.11969389377368814</v>
      </c>
      <c r="BV9" s="98">
        <v>0.51502706064180215</v>
      </c>
      <c r="BW9" s="98">
        <v>2.9679587296383914</v>
      </c>
      <c r="BX9" s="98">
        <v>47.231533679482297</v>
      </c>
      <c r="BY9" s="98">
        <v>13.010689202915794</v>
      </c>
      <c r="BZ9" s="98">
        <v>10.046608461308047</v>
      </c>
      <c r="CA9" s="146"/>
      <c r="CB9" s="130"/>
      <c r="CC9" s="130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9">
        <f t="shared" si="1"/>
        <v>76.143420879516157</v>
      </c>
      <c r="CP9" s="99">
        <f t="shared" si="2"/>
        <v>373.0773685267427</v>
      </c>
      <c r="CQ9" s="99">
        <f t="shared" si="3"/>
        <v>16.350377226936086</v>
      </c>
      <c r="CR9" s="99">
        <f t="shared" si="4"/>
        <v>15.757301796907759</v>
      </c>
      <c r="CS9" s="99">
        <f t="shared" si="5"/>
        <v>1199.8148626475038</v>
      </c>
      <c r="CT9" s="99">
        <f t="shared" si="6"/>
        <v>2.3181132344084455E-2</v>
      </c>
      <c r="CU9" s="99">
        <f t="shared" si="7"/>
        <v>19.927624172229145</v>
      </c>
      <c r="CV9" s="99">
        <f t="shared" si="8"/>
        <v>0.77218111236232789</v>
      </c>
      <c r="CW9" s="99">
        <f t="shared" si="9"/>
        <v>5.4509626150584811</v>
      </c>
      <c r="CX9" s="99">
        <f t="shared" si="10"/>
        <v>7.1588097199936557E-2</v>
      </c>
      <c r="CY9" s="99"/>
    </row>
    <row r="10" spans="1:301" s="2" customFormat="1" ht="14" x14ac:dyDescent="0.15">
      <c r="A10" s="1">
        <v>23873</v>
      </c>
      <c r="B10" s="12" t="s">
        <v>126</v>
      </c>
      <c r="C10" s="10" t="s">
        <v>120</v>
      </c>
      <c r="D10" s="2" t="s">
        <v>105</v>
      </c>
      <c r="E10" s="13">
        <v>-14.007110000000001</v>
      </c>
      <c r="F10" s="13">
        <v>-70.668203000000005</v>
      </c>
      <c r="G10" s="6">
        <v>319832.37399597798</v>
      </c>
      <c r="H10" s="6">
        <v>8450852.3911175206</v>
      </c>
      <c r="I10" s="161">
        <v>4811</v>
      </c>
      <c r="J10" s="13"/>
      <c r="K10" s="118" t="s">
        <v>106</v>
      </c>
      <c r="L10" s="13"/>
      <c r="M10" s="13"/>
      <c r="N10" s="119">
        <v>2022</v>
      </c>
      <c r="O10" s="10"/>
      <c r="P10" s="1" t="s">
        <v>107</v>
      </c>
      <c r="Q10" s="1">
        <f t="shared" si="0"/>
        <v>0</v>
      </c>
      <c r="R10" s="7" t="s">
        <v>108</v>
      </c>
      <c r="S10" s="1" t="s">
        <v>109</v>
      </c>
      <c r="T10" s="1" t="s">
        <v>110</v>
      </c>
      <c r="V10" s="10" t="s">
        <v>111</v>
      </c>
      <c r="W10" s="2" t="s">
        <v>112</v>
      </c>
      <c r="X10" s="128">
        <v>70.067999999999998</v>
      </c>
      <c r="Y10" s="8">
        <v>0.19405794743429289</v>
      </c>
      <c r="Z10" s="8">
        <v>15.24698708652148</v>
      </c>
      <c r="AA10" s="8">
        <v>1.1802290544771445</v>
      </c>
      <c r="AB10" s="14"/>
      <c r="AC10" s="14">
        <v>2.1000000000000001E-2</v>
      </c>
      <c r="AD10" s="8">
        <v>0.24631238095238092</v>
      </c>
      <c r="AE10" s="8">
        <v>0.57632867332382309</v>
      </c>
      <c r="AF10" s="8">
        <v>2.4350408583414005</v>
      </c>
      <c r="AG10" s="8">
        <v>4.7258700636942672</v>
      </c>
      <c r="AH10" s="8">
        <v>0.24793092638252903</v>
      </c>
      <c r="AI10" s="8"/>
      <c r="AJ10" s="5"/>
      <c r="AK10" s="5"/>
      <c r="AL10" s="14"/>
      <c r="AM10" s="14">
        <v>430.80147388479367</v>
      </c>
      <c r="AN10" s="14">
        <v>2.4749928145891578</v>
      </c>
      <c r="AO10" s="14">
        <v>7.8267678282410946</v>
      </c>
      <c r="AP10" s="14">
        <v>4.9214102628803111</v>
      </c>
      <c r="AQ10" s="14">
        <v>2.5351469172155383</v>
      </c>
      <c r="AR10" s="14">
        <v>0.75094620783285204</v>
      </c>
      <c r="AS10" s="14">
        <v>3.3710947795747943</v>
      </c>
      <c r="AT10" s="14">
        <v>70.387960746587083</v>
      </c>
      <c r="AU10" s="14">
        <v>25.944574249020857</v>
      </c>
      <c r="AV10" s="14">
        <v>0.18371186423102681</v>
      </c>
      <c r="AW10" s="14">
        <v>5.3178384756909169</v>
      </c>
      <c r="AX10" s="14">
        <v>184.28602297855386</v>
      </c>
      <c r="AY10" s="14">
        <v>0.3132615541337343</v>
      </c>
      <c r="AZ10" s="14">
        <v>407.6866914591165</v>
      </c>
      <c r="BA10" s="14">
        <v>119.99131045235305</v>
      </c>
      <c r="BB10" s="14">
        <v>9.2515206985581422</v>
      </c>
      <c r="BC10" s="14">
        <v>17.913653183274178</v>
      </c>
      <c r="BD10" s="14">
        <v>12.172350299899609</v>
      </c>
      <c r="BE10" s="14">
        <v>37.415970391016927</v>
      </c>
      <c r="BF10" s="14">
        <v>0.48029815229625716</v>
      </c>
      <c r="BG10" s="14">
        <v>404.33327344476771</v>
      </c>
      <c r="BH10" s="14">
        <v>20.753481143972603</v>
      </c>
      <c r="BI10" s="14">
        <v>42.92537410154069</v>
      </c>
      <c r="BJ10" s="8">
        <v>5.0081957219642668</v>
      </c>
      <c r="BK10" s="8">
        <v>17.635677505705633</v>
      </c>
      <c r="BL10" s="8">
        <v>3.7462413168015138</v>
      </c>
      <c r="BM10" s="8">
        <v>0.73994516706735891</v>
      </c>
      <c r="BN10" s="8">
        <v>2.7714906407080502</v>
      </c>
      <c r="BO10" s="8">
        <v>0.41577450254225207</v>
      </c>
      <c r="BP10" s="8">
        <v>1.8846859735411599</v>
      </c>
      <c r="BQ10" s="8">
        <v>0.30421950725633684</v>
      </c>
      <c r="BR10" s="8">
        <v>0.75533142528895569</v>
      </c>
      <c r="BS10" s="8"/>
      <c r="BT10" s="8">
        <v>0.52928417146441042</v>
      </c>
      <c r="BU10" s="8">
        <v>6.2215958826928541E-2</v>
      </c>
      <c r="BV10" s="98">
        <v>0.46486648938996539</v>
      </c>
      <c r="BW10" s="98">
        <v>3.2176936654214732</v>
      </c>
      <c r="BX10" s="98">
        <v>49.506456144894479</v>
      </c>
      <c r="BY10" s="98">
        <v>11.645466548351807</v>
      </c>
      <c r="BZ10" s="98">
        <v>11.710246544457902</v>
      </c>
      <c r="CA10" s="146"/>
      <c r="CB10" s="130"/>
      <c r="CC10" s="130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9">
        <f t="shared" si="1"/>
        <v>86.267012415576886</v>
      </c>
      <c r="CP10" s="99">
        <f t="shared" si="2"/>
        <v>770.26050170958069</v>
      </c>
      <c r="CQ10" s="99">
        <f t="shared" si="3"/>
        <v>19.644255757907885</v>
      </c>
      <c r="CR10" s="99">
        <f t="shared" si="4"/>
        <v>19.186490120477988</v>
      </c>
      <c r="CS10" s="99">
        <f t="shared" si="5"/>
        <v>1655.1611814346179</v>
      </c>
      <c r="CT10" s="99">
        <f t="shared" si="6"/>
        <v>2.8961867136708778E-2</v>
      </c>
      <c r="CU10" s="99">
        <f t="shared" si="7"/>
        <v>19.482672359388609</v>
      </c>
      <c r="CV10" s="99">
        <f t="shared" si="8"/>
        <v>1.0055626793342396</v>
      </c>
      <c r="CW10" s="99">
        <f t="shared" si="9"/>
        <v>2.2122496588173739</v>
      </c>
      <c r="CX10" s="99">
        <f t="shared" si="10"/>
        <v>2.5644213203538699E-2</v>
      </c>
      <c r="CY10" s="99"/>
    </row>
    <row r="11" spans="1:301" s="2" customFormat="1" ht="14" x14ac:dyDescent="0.15">
      <c r="A11" s="1">
        <v>23874</v>
      </c>
      <c r="B11" s="12" t="s">
        <v>127</v>
      </c>
      <c r="C11" s="10" t="s">
        <v>120</v>
      </c>
      <c r="D11" s="2" t="s">
        <v>105</v>
      </c>
      <c r="E11" s="13">
        <v>-14.001810000000001</v>
      </c>
      <c r="F11" s="13">
        <v>-70.670464999999993</v>
      </c>
      <c r="G11" s="6">
        <v>319583.87585095799</v>
      </c>
      <c r="H11" s="6">
        <v>8451437.0427956395</v>
      </c>
      <c r="I11" s="161">
        <v>4801</v>
      </c>
      <c r="J11" s="13"/>
      <c r="K11" s="118" t="s">
        <v>106</v>
      </c>
      <c r="L11" s="13"/>
      <c r="M11" s="13"/>
      <c r="N11" s="119">
        <v>2022</v>
      </c>
      <c r="O11" s="10"/>
      <c r="P11" s="1" t="s">
        <v>107</v>
      </c>
      <c r="Q11" s="1">
        <f t="shared" si="0"/>
        <v>0</v>
      </c>
      <c r="R11" s="7" t="s">
        <v>108</v>
      </c>
      <c r="S11" s="1" t="s">
        <v>109</v>
      </c>
      <c r="T11" s="1" t="s">
        <v>110</v>
      </c>
      <c r="V11" s="10" t="s">
        <v>111</v>
      </c>
      <c r="W11" s="2" t="s">
        <v>112</v>
      </c>
      <c r="X11" s="128">
        <v>72.251000000000005</v>
      </c>
      <c r="Y11" s="8">
        <v>0.19206760951188989</v>
      </c>
      <c r="Z11" s="8">
        <v>14.393931859917599</v>
      </c>
      <c r="AA11" s="8">
        <v>1.3372595303694428</v>
      </c>
      <c r="AB11" s="14"/>
      <c r="AC11" s="14">
        <v>1.7999999999999999E-2</v>
      </c>
      <c r="AD11" s="8">
        <v>0.28936698412698408</v>
      </c>
      <c r="AE11" s="8">
        <v>0.83247475035663332</v>
      </c>
      <c r="AF11" s="8">
        <v>2.7800466473055825</v>
      </c>
      <c r="AG11" s="8">
        <v>4.8762929936305719</v>
      </c>
      <c r="AH11" s="8">
        <v>0.2429120817189151</v>
      </c>
      <c r="AI11" s="8"/>
      <c r="AJ11" s="5"/>
      <c r="AK11" s="5"/>
      <c r="AL11" s="14"/>
      <c r="AM11" s="14">
        <v>391.6195620513364</v>
      </c>
      <c r="AN11" s="14">
        <v>2.4139512824084957</v>
      </c>
      <c r="AO11" s="14">
        <v>8.4273223450509889</v>
      </c>
      <c r="AP11" s="14">
        <v>5.6668130826395355</v>
      </c>
      <c r="AQ11" s="14">
        <v>1.0987372473589962</v>
      </c>
      <c r="AR11" s="14">
        <v>0.74318095583371879</v>
      </c>
      <c r="AS11" s="14">
        <v>2.5781169774665389</v>
      </c>
      <c r="AT11" s="14">
        <v>69.61101216868407</v>
      </c>
      <c r="AU11" s="14">
        <v>23.010847193629761</v>
      </c>
      <c r="AV11" s="14">
        <v>0.18721490928112691</v>
      </c>
      <c r="AW11" s="14">
        <v>5.6511224385489953</v>
      </c>
      <c r="AX11" s="14">
        <v>64.89755343759937</v>
      </c>
      <c r="AY11" s="14">
        <v>0.1666495419362671</v>
      </c>
      <c r="AZ11" s="14">
        <v>408.09260485584861</v>
      </c>
      <c r="BA11" s="14">
        <v>130.63343673037667</v>
      </c>
      <c r="BB11" s="14">
        <v>13.190525618884013</v>
      </c>
      <c r="BC11" s="14">
        <v>16.027831179095816</v>
      </c>
      <c r="BD11" s="14">
        <v>10.517357201514281</v>
      </c>
      <c r="BE11" s="14">
        <v>51.907845802574286</v>
      </c>
      <c r="BF11" s="14">
        <v>0.21487104800686491</v>
      </c>
      <c r="BG11" s="14">
        <v>411.30693079382291</v>
      </c>
      <c r="BH11" s="14">
        <v>21.386467828788636</v>
      </c>
      <c r="BI11" s="14">
        <v>43.179119134016368</v>
      </c>
      <c r="BJ11" s="8">
        <v>5.1608253431829034</v>
      </c>
      <c r="BK11" s="8">
        <v>17.987171416671803</v>
      </c>
      <c r="BL11" s="8">
        <v>4.0122471976919352</v>
      </c>
      <c r="BM11" s="8">
        <v>0.7921742301014264</v>
      </c>
      <c r="BN11" s="8">
        <v>3.1696733169562221</v>
      </c>
      <c r="BO11" s="8">
        <v>0.47890900321034846</v>
      </c>
      <c r="BP11" s="8">
        <v>2.2166343953634815</v>
      </c>
      <c r="BQ11" s="8">
        <v>0.36228630899047631</v>
      </c>
      <c r="BR11" s="8">
        <v>0.89804676677560102</v>
      </c>
      <c r="BS11" s="8"/>
      <c r="BT11" s="8">
        <v>0.59740325512651349</v>
      </c>
      <c r="BU11" s="8">
        <v>7.505190848478728E-2</v>
      </c>
      <c r="BV11" s="98">
        <v>0.39368315083551847</v>
      </c>
      <c r="BW11" s="98">
        <v>2.7455488403000974</v>
      </c>
      <c r="BX11" s="98">
        <v>46.758414491991147</v>
      </c>
      <c r="BY11" s="98">
        <v>10.735898320685033</v>
      </c>
      <c r="BZ11" s="98">
        <v>10.17895907818594</v>
      </c>
      <c r="CA11" s="146"/>
      <c r="CB11" s="130"/>
      <c r="CC11" s="130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9">
        <f t="shared" si="1"/>
        <v>83.689106743360242</v>
      </c>
      <c r="CP11" s="99">
        <f t="shared" si="2"/>
        <v>683.11078212894222</v>
      </c>
      <c r="CQ11" s="99">
        <f t="shared" si="3"/>
        <v>19.081814169729757</v>
      </c>
      <c r="CR11" s="99">
        <f t="shared" si="4"/>
        <v>16.851587296119064</v>
      </c>
      <c r="CS11" s="99">
        <f t="shared" si="5"/>
        <v>1410.2942880199619</v>
      </c>
      <c r="CT11" s="99">
        <f t="shared" si="6"/>
        <v>2.4747842343771198E-2</v>
      </c>
      <c r="CU11" s="99">
        <f t="shared" si="7"/>
        <v>19.232111355955503</v>
      </c>
      <c r="CV11" s="99">
        <f t="shared" si="8"/>
        <v>0.94812364779703362</v>
      </c>
      <c r="CW11" s="99">
        <f t="shared" si="9"/>
        <v>6.2882586975831058</v>
      </c>
      <c r="CX11" s="99">
        <f t="shared" si="10"/>
        <v>7.5138317784494757E-2</v>
      </c>
      <c r="CY11" s="99"/>
    </row>
    <row r="12" spans="1:301" s="2" customFormat="1" ht="14" x14ac:dyDescent="0.15">
      <c r="A12" s="1">
        <v>23875</v>
      </c>
      <c r="B12" s="15" t="s">
        <v>128</v>
      </c>
      <c r="C12" s="11" t="s">
        <v>120</v>
      </c>
      <c r="D12" s="2" t="s">
        <v>105</v>
      </c>
      <c r="E12" s="11">
        <v>-14.004733</v>
      </c>
      <c r="F12" s="11">
        <v>-70.670587999999995</v>
      </c>
      <c r="G12" s="6">
        <v>319572.87038302101</v>
      </c>
      <c r="H12" s="6">
        <v>8451113.5574780293</v>
      </c>
      <c r="I12" s="163">
        <v>4756</v>
      </c>
      <c r="J12" s="11"/>
      <c r="K12" s="118" t="s">
        <v>106</v>
      </c>
      <c r="L12" s="11"/>
      <c r="M12" s="11"/>
      <c r="N12" s="119">
        <v>2022</v>
      </c>
      <c r="O12" s="10"/>
      <c r="P12" s="1" t="s">
        <v>107</v>
      </c>
      <c r="Q12" s="1">
        <f t="shared" si="0"/>
        <v>0</v>
      </c>
      <c r="R12" s="7" t="s">
        <v>108</v>
      </c>
      <c r="S12" s="1" t="s">
        <v>109</v>
      </c>
      <c r="T12" s="1" t="s">
        <v>110</v>
      </c>
      <c r="V12" s="10" t="s">
        <v>124</v>
      </c>
      <c r="W12" s="2" t="s">
        <v>112</v>
      </c>
      <c r="X12" s="129">
        <v>69.995000000000005</v>
      </c>
      <c r="Y12" s="8">
        <v>6.667632040050063E-2</v>
      </c>
      <c r="Z12" s="8">
        <v>16.653078116539142</v>
      </c>
      <c r="AA12" s="8">
        <v>0.41908133375078271</v>
      </c>
      <c r="AB12" s="17"/>
      <c r="AC12" s="17">
        <v>7.0999999999999994E-2</v>
      </c>
      <c r="AD12" s="8">
        <v>6.908761904761905E-2</v>
      </c>
      <c r="AE12" s="8">
        <v>0.11106333808844507</v>
      </c>
      <c r="AF12" s="8">
        <v>2.5810433081639239</v>
      </c>
      <c r="AG12" s="8">
        <v>3.9697707006369427</v>
      </c>
      <c r="AH12" s="8">
        <v>0.58720482564283194</v>
      </c>
      <c r="AI12" s="8"/>
      <c r="AJ12" s="5"/>
      <c r="AK12" s="5"/>
      <c r="AL12" s="17"/>
      <c r="AM12" s="17">
        <v>3050.630482564462</v>
      </c>
      <c r="AN12" s="17">
        <v>1.0644248854161116</v>
      </c>
      <c r="AO12" s="17">
        <v>1.0270030588908106</v>
      </c>
      <c r="AP12" s="17">
        <v>2.6296016150624268</v>
      </c>
      <c r="AQ12" s="17">
        <v>0.19907209681329438</v>
      </c>
      <c r="AR12" s="17">
        <v>0.44058106035093714</v>
      </c>
      <c r="AS12" s="17">
        <v>5.0666000411903704</v>
      </c>
      <c r="AT12" s="17">
        <v>79.044342778137818</v>
      </c>
      <c r="AU12" s="17">
        <v>31.247369167767033</v>
      </c>
      <c r="AV12" s="17">
        <v>9.6040309148168218E-2</v>
      </c>
      <c r="AW12" s="17">
        <v>162.87676946066975</v>
      </c>
      <c r="AX12" s="17">
        <v>617.29801760662167</v>
      </c>
      <c r="AY12" s="17">
        <v>0.1350964067609102</v>
      </c>
      <c r="AZ12" s="17">
        <v>1430.6504300267052</v>
      </c>
      <c r="BA12" s="17">
        <v>22.247987826828123</v>
      </c>
      <c r="BB12" s="17">
        <v>3.5752165651065653</v>
      </c>
      <c r="BC12" s="17">
        <v>44.886871501430342</v>
      </c>
      <c r="BD12" s="17">
        <v>18.343289904318674</v>
      </c>
      <c r="BE12" s="17">
        <v>358.18447403444287</v>
      </c>
      <c r="BF12" s="17">
        <v>1.9523001044322621</v>
      </c>
      <c r="BG12" s="17">
        <v>32.056905042309438</v>
      </c>
      <c r="BH12" s="17">
        <v>3.373037277411441</v>
      </c>
      <c r="BI12" s="17">
        <v>7.771406214785233</v>
      </c>
      <c r="BJ12" s="8">
        <v>0.93787191776484469</v>
      </c>
      <c r="BK12" s="8">
        <v>3.3622220086513068</v>
      </c>
      <c r="BL12" s="8">
        <v>0.87420646047189499</v>
      </c>
      <c r="BM12" s="8">
        <v>5.8616624816529878E-2</v>
      </c>
      <c r="BN12" s="8">
        <v>0.14706191707844674</v>
      </c>
      <c r="BO12" s="8">
        <v>0.82181333329770756</v>
      </c>
      <c r="BP12" s="8">
        <v>0.79177863649125368</v>
      </c>
      <c r="BQ12" s="8">
        <v>0.12765308613843224</v>
      </c>
      <c r="BR12" s="8">
        <v>0.33062386788963816</v>
      </c>
      <c r="BS12" s="8"/>
      <c r="BT12" s="8">
        <v>0.35665629403422827</v>
      </c>
      <c r="BU12" s="8">
        <v>4.4557375128909171E-2</v>
      </c>
      <c r="BV12" s="100">
        <v>1.1739459290283718</v>
      </c>
      <c r="BW12" s="100">
        <v>37.427905628320829</v>
      </c>
      <c r="BX12" s="100">
        <v>11.547500891450412</v>
      </c>
      <c r="BY12" s="100">
        <v>3.7918426273616861</v>
      </c>
      <c r="BZ12" s="100">
        <v>15.190545586817708</v>
      </c>
      <c r="CA12" s="147"/>
      <c r="CB12" s="130"/>
      <c r="CC12" s="130"/>
      <c r="CD12" s="100"/>
      <c r="CE12" s="100"/>
      <c r="CF12" s="100"/>
      <c r="CG12" s="100"/>
      <c r="CH12" s="100"/>
      <c r="CI12" s="100"/>
      <c r="CJ12" s="100"/>
      <c r="CK12" s="98"/>
      <c r="CL12" s="98"/>
      <c r="CM12" s="98"/>
      <c r="CN12" s="100"/>
      <c r="CO12" s="99">
        <f t="shared" si="1"/>
        <v>360.38616280712631</v>
      </c>
      <c r="CP12" s="99">
        <f t="shared" si="2"/>
        <v>4011.2860867931458</v>
      </c>
      <c r="CQ12" s="99">
        <f t="shared" si="3"/>
        <v>424.14308303305341</v>
      </c>
      <c r="CR12" s="99">
        <f t="shared" si="4"/>
        <v>57.459943697013998</v>
      </c>
      <c r="CS12" s="99">
        <f t="shared" si="5"/>
        <v>20707.7686240804</v>
      </c>
      <c r="CT12" s="99">
        <f t="shared" si="6"/>
        <v>0.47386188924878669</v>
      </c>
      <c r="CU12" s="99">
        <f t="shared" si="7"/>
        <v>9.5038691854928938</v>
      </c>
      <c r="CV12" s="99">
        <f t="shared" si="8"/>
        <v>4.0061118246848464</v>
      </c>
      <c r="CW12" s="99">
        <f t="shared" si="9"/>
        <v>2.3176008819428917</v>
      </c>
      <c r="CX12" s="99">
        <f t="shared" si="10"/>
        <v>6.430881984731583E-3</v>
      </c>
      <c r="CY12" s="99"/>
    </row>
    <row r="13" spans="1:301" s="2" customFormat="1" ht="14" x14ac:dyDescent="0.15">
      <c r="A13" s="1">
        <v>23876</v>
      </c>
      <c r="B13" s="12" t="s">
        <v>129</v>
      </c>
      <c r="C13" s="10" t="s">
        <v>120</v>
      </c>
      <c r="D13" s="2" t="s">
        <v>105</v>
      </c>
      <c r="E13" s="13">
        <v>-13.999095000000001</v>
      </c>
      <c r="F13" s="13">
        <v>-70.668704000000005</v>
      </c>
      <c r="G13" s="6">
        <v>319772.00081877102</v>
      </c>
      <c r="H13" s="6">
        <v>8451738.7632374093</v>
      </c>
      <c r="I13" s="161">
        <v>4808</v>
      </c>
      <c r="J13" s="13"/>
      <c r="K13" s="118" t="s">
        <v>106</v>
      </c>
      <c r="L13" s="13"/>
      <c r="M13" s="13"/>
      <c r="N13" s="119">
        <v>2022</v>
      </c>
      <c r="O13" s="10"/>
      <c r="P13" s="1" t="s">
        <v>107</v>
      </c>
      <c r="Q13" s="1">
        <f t="shared" si="0"/>
        <v>0</v>
      </c>
      <c r="R13" s="7" t="s">
        <v>108</v>
      </c>
      <c r="S13" s="1" t="s">
        <v>109</v>
      </c>
      <c r="T13" s="1" t="s">
        <v>110</v>
      </c>
      <c r="V13" s="10" t="s">
        <v>111</v>
      </c>
      <c r="W13" s="2" t="s">
        <v>112</v>
      </c>
      <c r="X13" s="128">
        <v>71.350999999999999</v>
      </c>
      <c r="Y13" s="8">
        <v>0.17017389236545682</v>
      </c>
      <c r="Z13" s="8">
        <v>13.675885373749264</v>
      </c>
      <c r="AA13" s="8">
        <v>0.88017082028804006</v>
      </c>
      <c r="AB13" s="14"/>
      <c r="AC13" s="14">
        <v>0.01</v>
      </c>
      <c r="AD13" s="8">
        <v>0.21727555555555556</v>
      </c>
      <c r="AE13" s="8">
        <v>0.76043366619115538</v>
      </c>
      <c r="AF13" s="8">
        <v>2.8120471842529846</v>
      </c>
      <c r="AG13" s="8">
        <v>4.792614012738853</v>
      </c>
      <c r="AH13" s="8">
        <v>0.23387816132441</v>
      </c>
      <c r="AI13" s="8"/>
      <c r="AJ13" s="5"/>
      <c r="AK13" s="5"/>
      <c r="AL13" s="14"/>
      <c r="AM13" s="14">
        <v>238.10089833493092</v>
      </c>
      <c r="AN13" s="14">
        <v>1.9333827051288273</v>
      </c>
      <c r="AO13" s="14">
        <v>5.8021318850651697</v>
      </c>
      <c r="AP13" s="14">
        <v>3.7488372412792272</v>
      </c>
      <c r="AQ13" s="14">
        <v>0.84777046828652203</v>
      </c>
      <c r="AR13" s="14">
        <v>0.70886433402226956</v>
      </c>
      <c r="AS13" s="14">
        <v>3.7564817212175372</v>
      </c>
      <c r="AT13" s="14">
        <v>53.510065199793793</v>
      </c>
      <c r="AU13" s="14">
        <v>21.036137368728561</v>
      </c>
      <c r="AV13" s="14">
        <v>8.1144763884073379E-2</v>
      </c>
      <c r="AW13" s="14">
        <v>10.870565537517678</v>
      </c>
      <c r="AX13" s="14">
        <v>183.56537457323634</v>
      </c>
      <c r="AY13" s="14">
        <v>0.15226358865995282</v>
      </c>
      <c r="AZ13" s="14">
        <v>336.93377679493489</v>
      </c>
      <c r="BA13" s="14">
        <v>127.10022551513785</v>
      </c>
      <c r="BB13" s="14">
        <v>10.100402861802998</v>
      </c>
      <c r="BC13" s="14">
        <v>13.591706711098348</v>
      </c>
      <c r="BD13" s="14">
        <v>11.103028747076147</v>
      </c>
      <c r="BE13" s="14">
        <v>28.360209802351449</v>
      </c>
      <c r="BF13" s="14">
        <v>0.49805411622526435</v>
      </c>
      <c r="BG13" s="14">
        <v>460.55741555058637</v>
      </c>
      <c r="BH13" s="14">
        <v>17.658629312251691</v>
      </c>
      <c r="BI13" s="14">
        <v>38.109447809159718</v>
      </c>
      <c r="BJ13" s="8">
        <v>4.4508044488365952</v>
      </c>
      <c r="BK13" s="8">
        <v>15.818616956560366</v>
      </c>
      <c r="BL13" s="8">
        <v>3.5413528178331815</v>
      </c>
      <c r="BM13" s="8">
        <v>0.80831443801282843</v>
      </c>
      <c r="BN13" s="8">
        <v>0.44726273248323772</v>
      </c>
      <c r="BO13" s="8">
        <v>2.8880986396254813</v>
      </c>
      <c r="BP13" s="8">
        <v>2.0903349578388539</v>
      </c>
      <c r="BQ13" s="8">
        <v>0.34856568426806145</v>
      </c>
      <c r="BR13" s="8">
        <v>0.83553096655316483</v>
      </c>
      <c r="BS13" s="8"/>
      <c r="BT13" s="8">
        <v>0.59957566835458098</v>
      </c>
      <c r="BU13" s="8">
        <v>7.1991717409786424E-2</v>
      </c>
      <c r="BV13" s="98">
        <v>0.502898920051564</v>
      </c>
      <c r="BW13" s="98">
        <v>2.8372366940767662</v>
      </c>
      <c r="BX13" s="98">
        <v>46.700951267935103</v>
      </c>
      <c r="BY13" s="98">
        <v>11.862200805618318</v>
      </c>
      <c r="BZ13" s="98">
        <v>12.916454480843214</v>
      </c>
      <c r="CA13" s="146"/>
      <c r="CB13" s="130"/>
      <c r="CC13" s="130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9">
        <f t="shared" si="1"/>
        <v>70.302714948326511</v>
      </c>
      <c r="CP13" s="99">
        <f t="shared" si="2"/>
        <v>561.95371923544565</v>
      </c>
      <c r="CQ13" s="99">
        <f t="shared" si="3"/>
        <v>19.080403741255708</v>
      </c>
      <c r="CR13" s="99">
        <f t="shared" si="4"/>
        <v>22.057768995157033</v>
      </c>
      <c r="CS13" s="99">
        <f t="shared" si="5"/>
        <v>1550.7210460625595</v>
      </c>
      <c r="CT13" s="99">
        <f t="shared" si="6"/>
        <v>2.80452643790392E-2</v>
      </c>
      <c r="CU13" s="99">
        <f t="shared" si="7"/>
        <v>26.081153152189913</v>
      </c>
      <c r="CV13" s="99">
        <f t="shared" si="8"/>
        <v>1.0888750487789389</v>
      </c>
      <c r="CW13" s="99">
        <f t="shared" si="9"/>
        <v>1.8354974492235177</v>
      </c>
      <c r="CX13" s="99">
        <f t="shared" si="10"/>
        <v>2.6108486003316292E-2</v>
      </c>
      <c r="CY13" s="99"/>
    </row>
    <row r="14" spans="1:301" s="2" customFormat="1" ht="14" x14ac:dyDescent="0.15">
      <c r="A14" s="1">
        <v>23877</v>
      </c>
      <c r="B14" s="12" t="s">
        <v>130</v>
      </c>
      <c r="C14" s="10" t="s">
        <v>120</v>
      </c>
      <c r="D14" s="2" t="s">
        <v>105</v>
      </c>
      <c r="E14" s="10">
        <v>-14.000963</v>
      </c>
      <c r="F14" s="10">
        <v>-70.671446000000003</v>
      </c>
      <c r="G14" s="6">
        <v>319477.23606923001</v>
      </c>
      <c r="H14" s="6">
        <v>8451530.0042205602</v>
      </c>
      <c r="I14" s="165">
        <v>4784</v>
      </c>
      <c r="J14" s="10"/>
      <c r="K14" s="118" t="s">
        <v>106</v>
      </c>
      <c r="L14" s="10"/>
      <c r="M14" s="10"/>
      <c r="N14" s="119">
        <v>2022</v>
      </c>
      <c r="O14" s="10"/>
      <c r="P14" s="1" t="s">
        <v>107</v>
      </c>
      <c r="Q14" s="1">
        <f t="shared" si="0"/>
        <v>0</v>
      </c>
      <c r="R14" s="7" t="s">
        <v>108</v>
      </c>
      <c r="S14" s="1" t="s">
        <v>109</v>
      </c>
      <c r="T14" s="1" t="s">
        <v>110</v>
      </c>
      <c r="V14" s="10" t="s">
        <v>111</v>
      </c>
      <c r="W14" s="2" t="s">
        <v>112</v>
      </c>
      <c r="X14" s="128">
        <v>67.887</v>
      </c>
      <c r="Y14" s="8">
        <v>0.20599997496871086</v>
      </c>
      <c r="Z14" s="8">
        <v>13.880898646262507</v>
      </c>
      <c r="AA14" s="8">
        <v>1.0622061490294303</v>
      </c>
      <c r="AB14" s="14"/>
      <c r="AC14" s="14">
        <v>1.9E-2</v>
      </c>
      <c r="AD14" s="8">
        <v>0.28636317460317456</v>
      </c>
      <c r="AE14" s="8">
        <v>0.79145135520684728</v>
      </c>
      <c r="AF14" s="8">
        <v>2.8750482413681833</v>
      </c>
      <c r="AG14" s="8">
        <v>4.7726904458598733</v>
      </c>
      <c r="AH14" s="8">
        <v>0.23086685452624164</v>
      </c>
      <c r="AI14" s="8"/>
      <c r="AJ14" s="5"/>
      <c r="AK14" s="5"/>
      <c r="AL14" s="14"/>
      <c r="AM14" s="98">
        <v>311.55</v>
      </c>
      <c r="AN14" s="14">
        <v>2.4046931751844141</v>
      </c>
      <c r="AO14" s="14">
        <v>7.6129629885631429</v>
      </c>
      <c r="AP14" s="14">
        <v>4.297167587200617</v>
      </c>
      <c r="AQ14" s="14">
        <v>1.1325297632690206</v>
      </c>
      <c r="AR14" s="14">
        <v>0.71541345633118991</v>
      </c>
      <c r="AS14" s="14">
        <v>3.5712332449492883</v>
      </c>
      <c r="AT14" s="14">
        <v>83.893803972086261</v>
      </c>
      <c r="AU14" s="14">
        <v>24.292540221729379</v>
      </c>
      <c r="AV14" s="14">
        <v>9.401581527961134E-3</v>
      </c>
      <c r="AW14" s="14">
        <v>4.6568512551488768</v>
      </c>
      <c r="AX14" s="14"/>
      <c r="AY14" s="14"/>
      <c r="AZ14" s="14">
        <v>345.05319711932441</v>
      </c>
      <c r="BA14" s="14">
        <v>118.79467562012543</v>
      </c>
      <c r="BB14" s="14">
        <v>11.310835118758554</v>
      </c>
      <c r="BC14" s="14">
        <v>16.379362537809559</v>
      </c>
      <c r="BD14" s="14">
        <v>10.896130075536488</v>
      </c>
      <c r="BE14" s="14">
        <v>49.098258238924373</v>
      </c>
      <c r="BF14" s="14">
        <v>0.25631329938907477</v>
      </c>
      <c r="BG14" s="14">
        <v>370.37774341490558</v>
      </c>
      <c r="BH14" s="14">
        <v>16.061605418967329</v>
      </c>
      <c r="BI14" s="14">
        <v>35.743598415445945</v>
      </c>
      <c r="BJ14" s="8">
        <v>4.4593323818246757</v>
      </c>
      <c r="BK14" s="8">
        <v>16.382301359379486</v>
      </c>
      <c r="BL14" s="8">
        <v>3.6882033530248419</v>
      </c>
      <c r="BM14" s="8">
        <v>0.65619095961631235</v>
      </c>
      <c r="BN14" s="8">
        <v>2.9205577372450593</v>
      </c>
      <c r="BO14" s="8">
        <v>0.44774346205158866</v>
      </c>
      <c r="BP14" s="8">
        <v>2.1176261616811538</v>
      </c>
      <c r="BQ14" s="8">
        <v>0.34563537425468449</v>
      </c>
      <c r="BR14" s="8">
        <v>0.85613722860417607</v>
      </c>
      <c r="BS14" s="8"/>
      <c r="BT14" s="8">
        <v>0.62800624905188429</v>
      </c>
      <c r="BU14" s="8">
        <v>7.7486168363023786E-2</v>
      </c>
      <c r="BV14" s="98">
        <v>0.39731678016853494</v>
      </c>
      <c r="BW14" s="98">
        <v>2.9257464494698486</v>
      </c>
      <c r="BX14" s="98">
        <v>41.215914498052079</v>
      </c>
      <c r="BY14" s="98">
        <v>11.963934496682807</v>
      </c>
      <c r="BZ14" s="98">
        <v>8.6547781287544066</v>
      </c>
      <c r="CA14" s="146"/>
      <c r="CB14" s="130"/>
      <c r="CC14" s="130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9">
        <f t="shared" si="1"/>
        <v>72.297418203320703</v>
      </c>
      <c r="CP14" s="99">
        <f t="shared" si="2"/>
        <v>549.44229876734391</v>
      </c>
      <c r="CQ14" s="99">
        <f t="shared" si="3"/>
        <v>21.483107579759572</v>
      </c>
      <c r="CR14" s="99">
        <f t="shared" si="4"/>
        <v>16.666564939690971</v>
      </c>
      <c r="CS14" s="99">
        <f t="shared" si="5"/>
        <v>1204.9496154576407</v>
      </c>
      <c r="CT14" s="99">
        <f t="shared" si="6"/>
        <v>2.3367435766946523E-2</v>
      </c>
      <c r="CU14" s="99">
        <f t="shared" si="7"/>
        <v>23.05982084315945</v>
      </c>
      <c r="CV14" s="99">
        <f t="shared" si="8"/>
        <v>0.7234056765484701</v>
      </c>
      <c r="CW14" s="99"/>
      <c r="CX14" s="99"/>
      <c r="CY14" s="99"/>
    </row>
    <row r="15" spans="1:301" s="2" customFormat="1" ht="14" x14ac:dyDescent="0.15">
      <c r="A15" s="1">
        <v>23879</v>
      </c>
      <c r="B15" s="1" t="s">
        <v>131</v>
      </c>
      <c r="C15" s="2" t="s">
        <v>132</v>
      </c>
      <c r="D15" s="2" t="s">
        <v>105</v>
      </c>
      <c r="E15" s="2">
        <v>-14.117545392226599</v>
      </c>
      <c r="F15" s="2">
        <v>-70.718452698737096</v>
      </c>
      <c r="G15" s="6">
        <v>314493</v>
      </c>
      <c r="H15" s="6">
        <v>8438595</v>
      </c>
      <c r="I15" s="6">
        <v>4930</v>
      </c>
      <c r="J15" s="6"/>
      <c r="K15" s="118" t="s">
        <v>106</v>
      </c>
      <c r="L15" s="6"/>
      <c r="M15" s="6"/>
      <c r="N15" s="119">
        <v>2022</v>
      </c>
      <c r="P15" s="1" t="s">
        <v>133</v>
      </c>
      <c r="Q15" s="1">
        <f t="shared" si="0"/>
        <v>0</v>
      </c>
      <c r="R15" s="2" t="s">
        <v>134</v>
      </c>
      <c r="S15" s="1" t="s">
        <v>109</v>
      </c>
      <c r="T15" s="1" t="s">
        <v>110</v>
      </c>
      <c r="V15" s="10" t="s">
        <v>111</v>
      </c>
      <c r="W15" s="2" t="s">
        <v>112</v>
      </c>
      <c r="X15" s="5"/>
      <c r="Y15" s="8">
        <v>0.29049999999999998</v>
      </c>
      <c r="Z15" s="8">
        <v>14.0238</v>
      </c>
      <c r="AA15" s="8">
        <v>2.145</v>
      </c>
      <c r="AB15" s="5"/>
      <c r="AC15" s="5">
        <v>1.4559797011559064E-2</v>
      </c>
      <c r="AD15" s="8">
        <v>0.89639999999999997</v>
      </c>
      <c r="AE15" s="8">
        <v>0.95199999999999996</v>
      </c>
      <c r="AF15" s="8">
        <v>2.4533600000000004</v>
      </c>
      <c r="AG15" s="8">
        <v>4.1159999999999997</v>
      </c>
      <c r="AH15" s="8">
        <v>0.24150000000000002</v>
      </c>
      <c r="AI15" s="5"/>
      <c r="AJ15" s="5"/>
      <c r="AK15" s="5"/>
      <c r="AL15" s="5"/>
      <c r="AM15" s="5">
        <v>455</v>
      </c>
      <c r="AN15" s="5">
        <v>5.0999999999999996</v>
      </c>
      <c r="AO15" s="5">
        <v>22</v>
      </c>
      <c r="AP15" s="5">
        <v>28</v>
      </c>
      <c r="AQ15" s="5">
        <v>4.0999999999999996</v>
      </c>
      <c r="AR15" s="5">
        <v>10.9</v>
      </c>
      <c r="AS15" s="5">
        <v>5.2</v>
      </c>
      <c r="AT15" s="5">
        <v>67</v>
      </c>
      <c r="AU15" s="5">
        <v>29.2</v>
      </c>
      <c r="AV15" s="5">
        <v>0.28999999999999998</v>
      </c>
      <c r="AW15" s="5">
        <v>5</v>
      </c>
      <c r="AX15" s="5">
        <v>26.1</v>
      </c>
      <c r="AY15" s="5">
        <v>0.27</v>
      </c>
      <c r="AZ15" s="5">
        <v>354</v>
      </c>
      <c r="BA15" s="5">
        <v>128.5</v>
      </c>
      <c r="BB15" s="5">
        <v>11</v>
      </c>
      <c r="BC15" s="5">
        <v>13.8</v>
      </c>
      <c r="BD15" s="5">
        <v>39.200000000000003</v>
      </c>
      <c r="BE15" s="5">
        <v>19.95</v>
      </c>
      <c r="BF15" s="132">
        <v>0</v>
      </c>
      <c r="BG15" s="5">
        <v>600</v>
      </c>
      <c r="BH15" s="5">
        <v>30.4</v>
      </c>
      <c r="BI15" s="5">
        <v>64</v>
      </c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99">
        <v>1.4</v>
      </c>
      <c r="BW15" s="99">
        <v>2.31</v>
      </c>
      <c r="BX15" s="99">
        <v>57</v>
      </c>
      <c r="BY15" s="99">
        <v>18.149999999999999</v>
      </c>
      <c r="BZ15" s="99">
        <v>8.4</v>
      </c>
      <c r="CA15" s="148"/>
      <c r="CB15" s="99">
        <v>0.04</v>
      </c>
      <c r="CC15" s="116">
        <v>0</v>
      </c>
      <c r="CD15" s="99">
        <v>5.3</v>
      </c>
      <c r="CE15" s="99">
        <v>0</v>
      </c>
      <c r="CF15" s="133">
        <v>0</v>
      </c>
      <c r="CG15" s="99">
        <v>0.1</v>
      </c>
      <c r="CH15" s="99">
        <v>0.13</v>
      </c>
      <c r="CI15" s="99">
        <v>2.71</v>
      </c>
      <c r="CJ15" s="99">
        <v>9.6</v>
      </c>
      <c r="CK15" s="99"/>
      <c r="CL15" s="99"/>
      <c r="CM15" s="99"/>
      <c r="CN15" s="99">
        <v>5.1999999999999998E-2</v>
      </c>
      <c r="CO15" s="99">
        <f t="shared" si="1"/>
        <v>86.005830903790098</v>
      </c>
      <c r="CP15" s="99"/>
      <c r="CQ15" s="99">
        <f t="shared" si="3"/>
        <v>11.644736842105264</v>
      </c>
      <c r="CR15" s="99">
        <f t="shared" si="4"/>
        <v>4.5917001338688079</v>
      </c>
      <c r="CS15" s="99">
        <f t="shared" si="5"/>
        <v>394.91298527443109</v>
      </c>
      <c r="CT15" s="99">
        <f t="shared" si="6"/>
        <v>1.4E-2</v>
      </c>
      <c r="CU15" s="99">
        <f t="shared" si="7"/>
        <v>19.736842105263158</v>
      </c>
      <c r="CV15" s="99">
        <f t="shared" si="8"/>
        <v>0.46280991735537197</v>
      </c>
      <c r="CW15" s="99">
        <f t="shared" ref="CW15:CW46" si="11">AZ15/AX15</f>
        <v>13.563218390804597</v>
      </c>
      <c r="CX15" s="99">
        <f t="shared" ref="CX15:CX46" si="12">AG15/AX15</f>
        <v>0.15770114942528735</v>
      </c>
      <c r="CY15" s="99"/>
    </row>
    <row r="16" spans="1:301" s="2" customFormat="1" ht="14" x14ac:dyDescent="0.15">
      <c r="A16" s="1">
        <v>23880</v>
      </c>
      <c r="B16" s="1" t="s">
        <v>135</v>
      </c>
      <c r="C16" s="2" t="s">
        <v>132</v>
      </c>
      <c r="D16" s="2" t="s">
        <v>105</v>
      </c>
      <c r="E16" s="2">
        <v>-14.103657927762001</v>
      </c>
      <c r="F16" s="2">
        <v>-70.705115298810298</v>
      </c>
      <c r="G16" s="6">
        <v>315922</v>
      </c>
      <c r="H16" s="6">
        <v>8440142</v>
      </c>
      <c r="I16" s="6">
        <v>5085</v>
      </c>
      <c r="J16" s="6"/>
      <c r="K16" s="118" t="s">
        <v>106</v>
      </c>
      <c r="L16" s="6"/>
      <c r="M16" s="6"/>
      <c r="N16" s="119">
        <v>2022</v>
      </c>
      <c r="P16" s="1" t="s">
        <v>133</v>
      </c>
      <c r="Q16" s="1">
        <f t="shared" si="0"/>
        <v>0</v>
      </c>
      <c r="R16" s="2" t="s">
        <v>134</v>
      </c>
      <c r="S16" s="1" t="s">
        <v>109</v>
      </c>
      <c r="T16" s="1" t="s">
        <v>110</v>
      </c>
      <c r="V16" s="10" t="s">
        <v>111</v>
      </c>
      <c r="W16" s="2" t="s">
        <v>112</v>
      </c>
      <c r="X16" s="5"/>
      <c r="Y16" s="8">
        <v>0.24899999999999997</v>
      </c>
      <c r="Z16" s="8">
        <v>14.4018</v>
      </c>
      <c r="AA16" s="8">
        <v>2.2450999999999999</v>
      </c>
      <c r="AB16" s="5"/>
      <c r="AC16" s="5">
        <v>1.471468846912884E-2</v>
      </c>
      <c r="AD16" s="8">
        <v>1.0291999999999999</v>
      </c>
      <c r="AE16" s="8">
        <v>1.1759999999999999</v>
      </c>
      <c r="AF16" s="8">
        <v>2.2107199999999998</v>
      </c>
      <c r="AG16" s="8">
        <v>4.3920000000000003</v>
      </c>
      <c r="AH16" s="8">
        <v>0.23230000000000001</v>
      </c>
      <c r="AI16" s="5"/>
      <c r="AJ16" s="5"/>
      <c r="AK16" s="5"/>
      <c r="AL16" s="5"/>
      <c r="AM16" s="5">
        <v>358</v>
      </c>
      <c r="AN16" s="5">
        <v>4.7</v>
      </c>
      <c r="AO16" s="5">
        <v>19</v>
      </c>
      <c r="AP16" s="5">
        <v>30</v>
      </c>
      <c r="AQ16" s="5">
        <v>4.4000000000000004</v>
      </c>
      <c r="AR16" s="5">
        <v>17.100000000000001</v>
      </c>
      <c r="AS16" s="5">
        <v>3.8</v>
      </c>
      <c r="AT16" s="5">
        <v>74</v>
      </c>
      <c r="AU16" s="5">
        <v>29.9</v>
      </c>
      <c r="AV16" s="5">
        <v>0.3</v>
      </c>
      <c r="AW16" s="5">
        <v>5.2</v>
      </c>
      <c r="AX16" s="5">
        <v>26.3</v>
      </c>
      <c r="AY16" s="5">
        <v>0.42</v>
      </c>
      <c r="AZ16" s="5">
        <v>371</v>
      </c>
      <c r="BA16" s="5">
        <v>145.5</v>
      </c>
      <c r="BB16" s="5">
        <v>11</v>
      </c>
      <c r="BC16" s="5">
        <v>11.6</v>
      </c>
      <c r="BD16" s="5">
        <v>43.3</v>
      </c>
      <c r="BE16" s="5">
        <v>33</v>
      </c>
      <c r="BF16" s="5">
        <v>0.02</v>
      </c>
      <c r="BG16" s="5">
        <v>520</v>
      </c>
      <c r="BH16" s="5">
        <v>24</v>
      </c>
      <c r="BI16" s="5">
        <v>50.3</v>
      </c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99">
        <v>1.5</v>
      </c>
      <c r="BW16" s="99">
        <v>2.1800000000000002</v>
      </c>
      <c r="BX16" s="99">
        <v>63.4</v>
      </c>
      <c r="BY16" s="99">
        <v>15</v>
      </c>
      <c r="BZ16" s="99">
        <v>11.5</v>
      </c>
      <c r="CA16" s="148"/>
      <c r="CB16" s="99">
        <v>0.05</v>
      </c>
      <c r="CC16" s="116">
        <v>0</v>
      </c>
      <c r="CD16" s="99">
        <v>7.1</v>
      </c>
      <c r="CE16" s="99">
        <v>0</v>
      </c>
      <c r="CF16" s="133">
        <v>0</v>
      </c>
      <c r="CG16" s="99">
        <v>0.08</v>
      </c>
      <c r="CH16" s="99">
        <v>0.21</v>
      </c>
      <c r="CI16" s="99">
        <v>2.73</v>
      </c>
      <c r="CJ16" s="99">
        <v>17.75</v>
      </c>
      <c r="CK16" s="99"/>
      <c r="CL16" s="99"/>
      <c r="CM16" s="99"/>
      <c r="CN16" s="99">
        <v>5.0999999999999997E-2</v>
      </c>
      <c r="CO16" s="99">
        <f t="shared" si="1"/>
        <v>84.471766848816017</v>
      </c>
      <c r="CP16" s="99"/>
      <c r="CQ16" s="99">
        <f t="shared" si="3"/>
        <v>15.458333333333334</v>
      </c>
      <c r="CR16" s="99">
        <f t="shared" si="4"/>
        <v>4.2673921492421307</v>
      </c>
      <c r="CS16" s="99">
        <f t="shared" si="5"/>
        <v>360.47415468324914</v>
      </c>
      <c r="CT16" s="99">
        <f t="shared" si="6"/>
        <v>2.2115384615384617E-2</v>
      </c>
      <c r="CU16" s="99">
        <f t="shared" si="7"/>
        <v>21.666666666666668</v>
      </c>
      <c r="CV16" s="99">
        <f t="shared" si="8"/>
        <v>0.76666666666666672</v>
      </c>
      <c r="CW16" s="99">
        <f t="shared" si="11"/>
        <v>14.106463878326997</v>
      </c>
      <c r="CX16" s="99">
        <f t="shared" si="12"/>
        <v>0.1669961977186312</v>
      </c>
      <c r="CY16" s="99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60"/>
      <c r="JA16" s="60"/>
      <c r="JB16" s="60"/>
      <c r="JC16" s="60"/>
      <c r="JD16" s="60"/>
      <c r="JE16" s="60"/>
      <c r="JF16" s="60"/>
      <c r="JG16" s="60"/>
      <c r="JH16" s="60"/>
      <c r="JI16" s="60"/>
      <c r="JJ16" s="60"/>
      <c r="JK16" s="60"/>
      <c r="JL16" s="60"/>
      <c r="JM16" s="60"/>
      <c r="JN16" s="60"/>
      <c r="JO16" s="60"/>
      <c r="JP16" s="60"/>
      <c r="JQ16" s="60"/>
      <c r="JR16" s="60"/>
      <c r="JS16" s="60"/>
      <c r="JT16" s="60"/>
      <c r="JU16" s="60"/>
      <c r="JV16" s="60"/>
      <c r="JW16" s="60"/>
      <c r="JX16" s="60"/>
      <c r="JY16" s="60"/>
      <c r="JZ16" s="60"/>
      <c r="KA16" s="60"/>
      <c r="KB16" s="60"/>
      <c r="KC16" s="60"/>
      <c r="KD16" s="60"/>
      <c r="KE16" s="60"/>
      <c r="KF16" s="60"/>
      <c r="KG16" s="60"/>
      <c r="KH16" s="60"/>
      <c r="KI16" s="60"/>
      <c r="KJ16" s="60"/>
      <c r="KK16" s="60"/>
      <c r="KL16" s="60"/>
      <c r="KM16" s="60"/>
      <c r="KN16" s="60"/>
      <c r="KO16" s="60"/>
    </row>
    <row r="17" spans="1:301" s="2" customFormat="1" ht="14" x14ac:dyDescent="0.15">
      <c r="A17" s="1">
        <v>23881</v>
      </c>
      <c r="B17" s="1" t="s">
        <v>136</v>
      </c>
      <c r="C17" s="2" t="s">
        <v>132</v>
      </c>
      <c r="D17" s="2" t="s">
        <v>105</v>
      </c>
      <c r="E17" s="2">
        <v>-14.090765413728899</v>
      </c>
      <c r="F17" s="2">
        <v>-70.701815543559604</v>
      </c>
      <c r="G17" s="6">
        <v>316268</v>
      </c>
      <c r="H17" s="6">
        <v>8441571</v>
      </c>
      <c r="I17" s="6">
        <v>5161</v>
      </c>
      <c r="J17" s="6"/>
      <c r="K17" s="118" t="s">
        <v>106</v>
      </c>
      <c r="L17" s="6"/>
      <c r="M17" s="6"/>
      <c r="N17" s="119">
        <v>2022</v>
      </c>
      <c r="P17" s="1" t="s">
        <v>133</v>
      </c>
      <c r="Q17" s="1">
        <f t="shared" si="0"/>
        <v>0</v>
      </c>
      <c r="R17" s="2" t="s">
        <v>134</v>
      </c>
      <c r="S17" s="1" t="s">
        <v>109</v>
      </c>
      <c r="T17" s="1" t="s">
        <v>110</v>
      </c>
      <c r="V17" s="10" t="s">
        <v>137</v>
      </c>
      <c r="W17" s="2" t="s">
        <v>112</v>
      </c>
      <c r="X17" s="5"/>
      <c r="Y17" s="8">
        <v>1.00928</v>
      </c>
      <c r="Z17" s="8">
        <v>13.967099999999999</v>
      </c>
      <c r="AA17" s="8">
        <v>5.5054999999999996</v>
      </c>
      <c r="AB17" s="5"/>
      <c r="AC17" s="5">
        <v>3.8800310121229205E-2</v>
      </c>
      <c r="AD17" s="8">
        <v>4.2329999999999997</v>
      </c>
      <c r="AE17" s="8">
        <v>3.5979999999999994</v>
      </c>
      <c r="AF17" s="8">
        <v>2.3185600000000002</v>
      </c>
      <c r="AG17" s="8">
        <v>3.7439999999999998</v>
      </c>
      <c r="AH17" s="8">
        <v>0.93840000000000001</v>
      </c>
      <c r="AI17" s="5"/>
      <c r="AJ17" s="5"/>
      <c r="AK17" s="5"/>
      <c r="AL17" s="5"/>
      <c r="AM17" s="5">
        <v>163.5</v>
      </c>
      <c r="AN17" s="5">
        <v>13.4</v>
      </c>
      <c r="AO17" s="5">
        <v>87</v>
      </c>
      <c r="AP17" s="5">
        <v>243</v>
      </c>
      <c r="AQ17" s="5">
        <v>16.3</v>
      </c>
      <c r="AR17" s="5">
        <v>18.2</v>
      </c>
      <c r="AS17" s="5">
        <v>15.2</v>
      </c>
      <c r="AT17" s="5">
        <v>98</v>
      </c>
      <c r="AU17" s="5">
        <v>25.1</v>
      </c>
      <c r="AV17" s="5">
        <v>0.84</v>
      </c>
      <c r="AW17" s="5">
        <v>3.8</v>
      </c>
      <c r="AX17" s="5">
        <v>9.4</v>
      </c>
      <c r="AY17" s="5">
        <v>0.59</v>
      </c>
      <c r="AZ17" s="5">
        <v>566</v>
      </c>
      <c r="BA17" s="5">
        <v>422</v>
      </c>
      <c r="BB17" s="5">
        <v>23.7</v>
      </c>
      <c r="BC17" s="5">
        <v>22.9</v>
      </c>
      <c r="BD17" s="5">
        <v>350</v>
      </c>
      <c r="BE17" s="5">
        <v>444</v>
      </c>
      <c r="BF17" s="5">
        <v>7.0000000000000007E-2</v>
      </c>
      <c r="BG17" s="5">
        <v>1640</v>
      </c>
      <c r="BH17" s="5">
        <v>51.5</v>
      </c>
      <c r="BI17" s="5">
        <v>124</v>
      </c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99">
        <v>10.3</v>
      </c>
      <c r="BW17" s="99">
        <v>1.63</v>
      </c>
      <c r="BX17" s="99">
        <v>44.6</v>
      </c>
      <c r="BY17" s="99">
        <v>81.8</v>
      </c>
      <c r="BZ17" s="99">
        <v>19</v>
      </c>
      <c r="CA17" s="148"/>
      <c r="CB17" s="99">
        <v>0.02</v>
      </c>
      <c r="CC17" s="99">
        <v>0.02</v>
      </c>
      <c r="CD17" s="99">
        <v>75.099999999999994</v>
      </c>
      <c r="CE17" s="99">
        <v>0</v>
      </c>
      <c r="CF17" s="133">
        <v>0</v>
      </c>
      <c r="CG17" s="99">
        <v>0.23</v>
      </c>
      <c r="CH17" s="99">
        <v>0.33</v>
      </c>
      <c r="CI17" s="99">
        <v>6.38</v>
      </c>
      <c r="CJ17" s="99">
        <v>20.9</v>
      </c>
      <c r="CK17" s="99"/>
      <c r="CL17" s="99"/>
      <c r="CM17" s="99"/>
      <c r="CN17" s="99">
        <v>7.3999999999999996E-2</v>
      </c>
      <c r="CO17" s="99">
        <f t="shared" si="1"/>
        <v>151.17521367521368</v>
      </c>
      <c r="CP17" s="99"/>
      <c r="CQ17" s="99">
        <f t="shared" si="3"/>
        <v>10.990291262135923</v>
      </c>
      <c r="CR17" s="99">
        <f t="shared" si="4"/>
        <v>0.88447909284195603</v>
      </c>
      <c r="CS17" s="99">
        <f t="shared" si="5"/>
        <v>133.71131585164187</v>
      </c>
      <c r="CT17" s="99">
        <f t="shared" si="6"/>
        <v>1.1585365853658536E-2</v>
      </c>
      <c r="CU17" s="99">
        <f t="shared" si="7"/>
        <v>31.844660194174757</v>
      </c>
      <c r="CV17" s="99">
        <f t="shared" si="8"/>
        <v>0.23227383863080686</v>
      </c>
      <c r="CW17" s="99">
        <f t="shared" si="11"/>
        <v>60.212765957446805</v>
      </c>
      <c r="CX17" s="99">
        <f t="shared" si="12"/>
        <v>0.39829787234042552</v>
      </c>
      <c r="CY17" s="99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  <c r="IZ17" s="67"/>
      <c r="JA17" s="67"/>
      <c r="JB17" s="67"/>
      <c r="JC17" s="67"/>
      <c r="JD17" s="67"/>
      <c r="JE17" s="67"/>
      <c r="JF17" s="67"/>
      <c r="JG17" s="67"/>
      <c r="JH17" s="67"/>
      <c r="JI17" s="67"/>
      <c r="JJ17" s="67"/>
      <c r="JK17" s="67"/>
      <c r="JL17" s="67"/>
      <c r="JM17" s="67"/>
      <c r="JN17" s="67"/>
      <c r="JO17" s="67"/>
      <c r="JP17" s="67"/>
      <c r="JQ17" s="67"/>
      <c r="JR17" s="67"/>
      <c r="JS17" s="67"/>
      <c r="JT17" s="67"/>
      <c r="JU17" s="67"/>
      <c r="JV17" s="67"/>
      <c r="JW17" s="67"/>
      <c r="JX17" s="67"/>
      <c r="JY17" s="67"/>
      <c r="JZ17" s="67"/>
      <c r="KA17" s="67"/>
      <c r="KB17" s="67"/>
      <c r="KC17" s="67"/>
      <c r="KD17" s="67"/>
      <c r="KE17" s="67"/>
      <c r="KF17" s="67"/>
      <c r="KG17" s="67"/>
      <c r="KH17" s="67"/>
      <c r="KI17" s="67"/>
      <c r="KJ17" s="67"/>
      <c r="KK17" s="67"/>
      <c r="KL17" s="67"/>
      <c r="KM17" s="67"/>
      <c r="KN17" s="67"/>
      <c r="KO17" s="67"/>
    </row>
    <row r="18" spans="1:301" s="2" customFormat="1" ht="14" x14ac:dyDescent="0.15">
      <c r="A18" s="1">
        <v>23882</v>
      </c>
      <c r="B18" s="1" t="s">
        <v>138</v>
      </c>
      <c r="C18" s="2" t="s">
        <v>132</v>
      </c>
      <c r="D18" s="2" t="s">
        <v>105</v>
      </c>
      <c r="E18" s="2">
        <v>-14.090765413728899</v>
      </c>
      <c r="F18" s="2">
        <v>-70.701815543559604</v>
      </c>
      <c r="G18" s="6">
        <v>316268</v>
      </c>
      <c r="H18" s="6">
        <v>8441571</v>
      </c>
      <c r="I18" s="6">
        <v>5161</v>
      </c>
      <c r="J18" s="6"/>
      <c r="K18" s="118" t="s">
        <v>106</v>
      </c>
      <c r="L18" s="6"/>
      <c r="M18" s="6"/>
      <c r="N18" s="119">
        <v>2022</v>
      </c>
      <c r="P18" s="1" t="s">
        <v>133</v>
      </c>
      <c r="Q18" s="1">
        <f t="shared" si="0"/>
        <v>0</v>
      </c>
      <c r="R18" s="2" t="s">
        <v>134</v>
      </c>
      <c r="S18" s="1" t="s">
        <v>109</v>
      </c>
      <c r="T18" s="1" t="s">
        <v>110</v>
      </c>
      <c r="V18" s="10" t="s">
        <v>111</v>
      </c>
      <c r="W18" s="2" t="s">
        <v>112</v>
      </c>
      <c r="X18" s="5"/>
      <c r="Y18" s="8">
        <v>0.22244</v>
      </c>
      <c r="Z18" s="8">
        <v>13.343399999999999</v>
      </c>
      <c r="AA18" s="8">
        <v>1.9305000000000001</v>
      </c>
      <c r="AB18" s="5"/>
      <c r="AC18" s="5">
        <v>3.0513617141246119E-2</v>
      </c>
      <c r="AD18" s="8">
        <v>0.86319999999999997</v>
      </c>
      <c r="AE18" s="8">
        <v>1.456</v>
      </c>
      <c r="AF18" s="8">
        <v>0.93011999999999995</v>
      </c>
      <c r="AG18" s="8">
        <v>4.8360000000000003</v>
      </c>
      <c r="AH18" s="8">
        <v>0.161</v>
      </c>
      <c r="AI18" s="5"/>
      <c r="AJ18" s="5"/>
      <c r="AK18" s="5"/>
      <c r="AL18" s="5"/>
      <c r="AM18" s="5">
        <v>471</v>
      </c>
      <c r="AN18" s="5">
        <v>4.5</v>
      </c>
      <c r="AO18" s="5">
        <v>15</v>
      </c>
      <c r="AP18" s="5">
        <v>18</v>
      </c>
      <c r="AQ18" s="5">
        <v>3.6</v>
      </c>
      <c r="AR18" s="5">
        <v>10.5</v>
      </c>
      <c r="AS18" s="5">
        <v>2.6</v>
      </c>
      <c r="AT18" s="5">
        <v>79</v>
      </c>
      <c r="AU18" s="5">
        <v>23.9</v>
      </c>
      <c r="AV18" s="5">
        <v>0.18</v>
      </c>
      <c r="AW18" s="5">
        <v>5.8</v>
      </c>
      <c r="AX18" s="5">
        <v>33.200000000000003</v>
      </c>
      <c r="AY18" s="5">
        <v>1.51</v>
      </c>
      <c r="AZ18" s="5">
        <v>415</v>
      </c>
      <c r="BA18" s="5">
        <v>80.8</v>
      </c>
      <c r="BB18" s="5">
        <v>14.8</v>
      </c>
      <c r="BC18" s="5">
        <v>13.1</v>
      </c>
      <c r="BD18" s="5">
        <v>18.3</v>
      </c>
      <c r="BE18" s="5">
        <v>30.3</v>
      </c>
      <c r="BF18" s="5">
        <v>0.26</v>
      </c>
      <c r="BG18" s="5">
        <v>480</v>
      </c>
      <c r="BH18" s="5">
        <v>25.7</v>
      </c>
      <c r="BI18" s="5">
        <v>46.5</v>
      </c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99">
        <v>0.8</v>
      </c>
      <c r="BW18" s="99">
        <v>2.48</v>
      </c>
      <c r="BX18" s="99">
        <v>59.3</v>
      </c>
      <c r="BY18" s="99">
        <v>11.5</v>
      </c>
      <c r="BZ18" s="99">
        <v>7.8</v>
      </c>
      <c r="CA18" s="148"/>
      <c r="CB18" s="99">
        <v>0.06</v>
      </c>
      <c r="CC18" s="99">
        <v>0.01</v>
      </c>
      <c r="CD18" s="99">
        <v>55.6</v>
      </c>
      <c r="CE18" s="99">
        <v>0</v>
      </c>
      <c r="CF18" s="133">
        <v>0</v>
      </c>
      <c r="CG18" s="99">
        <v>0.1</v>
      </c>
      <c r="CH18" s="99">
        <v>0.74</v>
      </c>
      <c r="CI18" s="99">
        <v>2.7</v>
      </c>
      <c r="CJ18" s="99">
        <v>17.5</v>
      </c>
      <c r="CK18" s="99"/>
      <c r="CL18" s="99"/>
      <c r="CM18" s="99"/>
      <c r="CN18" s="99">
        <v>5.6000000000000001E-2</v>
      </c>
      <c r="CO18" s="99">
        <f t="shared" si="1"/>
        <v>85.8147229114971</v>
      </c>
      <c r="CP18" s="99"/>
      <c r="CQ18" s="99">
        <f t="shared" si="3"/>
        <v>16.147859922178988</v>
      </c>
      <c r="CR18" s="99">
        <f t="shared" si="4"/>
        <v>5.6024096385542173</v>
      </c>
      <c r="CS18" s="99">
        <f t="shared" si="5"/>
        <v>480.76923076923077</v>
      </c>
      <c r="CT18" s="99">
        <f t="shared" si="6"/>
        <v>1.6250000000000001E-2</v>
      </c>
      <c r="CU18" s="99">
        <f t="shared" si="7"/>
        <v>18.677042801556421</v>
      </c>
      <c r="CV18" s="99">
        <f t="shared" si="8"/>
        <v>0.67826086956521736</v>
      </c>
      <c r="CW18" s="99">
        <f t="shared" si="11"/>
        <v>12.499999999999998</v>
      </c>
      <c r="CX18" s="99">
        <f t="shared" si="12"/>
        <v>0.14566265060240963</v>
      </c>
      <c r="CY18" s="99"/>
    </row>
    <row r="19" spans="1:301" s="2" customFormat="1" ht="14" x14ac:dyDescent="0.15">
      <c r="A19" s="1">
        <v>23883</v>
      </c>
      <c r="B19" s="1" t="s">
        <v>139</v>
      </c>
      <c r="C19" s="2" t="s">
        <v>132</v>
      </c>
      <c r="D19" s="2" t="s">
        <v>105</v>
      </c>
      <c r="E19" s="2">
        <v>-14.0850985190055</v>
      </c>
      <c r="F19" s="2">
        <v>-70.695374995532404</v>
      </c>
      <c r="G19" s="6">
        <v>316959</v>
      </c>
      <c r="H19" s="6">
        <v>8442203</v>
      </c>
      <c r="I19" s="6">
        <v>5150</v>
      </c>
      <c r="J19" s="6"/>
      <c r="K19" s="118" t="s">
        <v>106</v>
      </c>
      <c r="L19" s="6"/>
      <c r="M19" s="6"/>
      <c r="N19" s="119">
        <v>2022</v>
      </c>
      <c r="P19" s="1" t="s">
        <v>133</v>
      </c>
      <c r="Q19" s="1">
        <f t="shared" si="0"/>
        <v>0</v>
      </c>
      <c r="R19" s="2" t="s">
        <v>134</v>
      </c>
      <c r="S19" s="1" t="s">
        <v>109</v>
      </c>
      <c r="T19" s="1" t="s">
        <v>110</v>
      </c>
      <c r="V19" s="10" t="s">
        <v>111</v>
      </c>
      <c r="W19" s="2" t="s">
        <v>112</v>
      </c>
      <c r="X19" s="5"/>
      <c r="Y19" s="8">
        <v>3.984E-2</v>
      </c>
      <c r="Z19" s="8">
        <v>13.570199999999998</v>
      </c>
      <c r="AA19" s="8">
        <v>0.87229999999999996</v>
      </c>
      <c r="AB19" s="5"/>
      <c r="AC19" s="5">
        <v>3.5392698054694104E-2</v>
      </c>
      <c r="AD19" s="8">
        <v>1.66E-2</v>
      </c>
      <c r="AE19" s="8">
        <v>0.26599999999999996</v>
      </c>
      <c r="AF19" s="8">
        <v>3.7204799999999998</v>
      </c>
      <c r="AG19" s="8">
        <v>3.6239999999999997</v>
      </c>
      <c r="AH19" s="8">
        <v>0.45080000000000003</v>
      </c>
      <c r="AI19" s="5"/>
      <c r="AJ19" s="5"/>
      <c r="AK19" s="5"/>
      <c r="AL19" s="5"/>
      <c r="AM19" s="5">
        <v>2790</v>
      </c>
      <c r="AN19" s="5">
        <v>2.7</v>
      </c>
      <c r="AO19" s="5">
        <v>0</v>
      </c>
      <c r="AP19" s="5">
        <v>3</v>
      </c>
      <c r="AQ19" s="5">
        <v>0.2</v>
      </c>
      <c r="AR19" s="5">
        <v>0.5</v>
      </c>
      <c r="AS19" s="5">
        <v>2.4</v>
      </c>
      <c r="AT19" s="5">
        <v>102</v>
      </c>
      <c r="AU19" s="5">
        <v>40.299999999999997</v>
      </c>
      <c r="AV19" s="5">
        <v>0.41</v>
      </c>
      <c r="AW19" s="5">
        <v>40.700000000000003</v>
      </c>
      <c r="AX19" s="5">
        <v>83.9</v>
      </c>
      <c r="AY19" s="5">
        <v>1.94</v>
      </c>
      <c r="AZ19" s="5">
        <v>1265</v>
      </c>
      <c r="BA19" s="5">
        <v>5.9</v>
      </c>
      <c r="BB19" s="5">
        <v>3.4</v>
      </c>
      <c r="BC19" s="5">
        <v>46.9</v>
      </c>
      <c r="BD19" s="5">
        <v>14.2</v>
      </c>
      <c r="BE19" s="5">
        <v>330</v>
      </c>
      <c r="BF19" s="132">
        <v>0</v>
      </c>
      <c r="BG19" s="5">
        <v>10</v>
      </c>
      <c r="BH19" s="5">
        <v>1.8</v>
      </c>
      <c r="BI19" s="5">
        <v>4.16</v>
      </c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99">
        <v>0.9</v>
      </c>
      <c r="BW19" s="99">
        <v>21.4</v>
      </c>
      <c r="BX19" s="99">
        <v>10.6</v>
      </c>
      <c r="BY19" s="99">
        <v>1.52</v>
      </c>
      <c r="BZ19" s="99">
        <v>13.9</v>
      </c>
      <c r="CA19" s="148"/>
      <c r="CB19" s="99">
        <v>0.06</v>
      </c>
      <c r="CC19" s="99">
        <v>0.01</v>
      </c>
      <c r="CD19" s="99">
        <v>45.5</v>
      </c>
      <c r="CE19" s="99">
        <v>0</v>
      </c>
      <c r="CF19" s="133">
        <v>0</v>
      </c>
      <c r="CG19" s="99">
        <v>0.05</v>
      </c>
      <c r="CH19" s="99">
        <v>0.95</v>
      </c>
      <c r="CI19" s="99">
        <v>8.92</v>
      </c>
      <c r="CJ19" s="99">
        <v>26.6</v>
      </c>
      <c r="CK19" s="99"/>
      <c r="CL19" s="99"/>
      <c r="CM19" s="99"/>
      <c r="CN19" s="99">
        <v>0.156</v>
      </c>
      <c r="CO19" s="99">
        <f t="shared" si="1"/>
        <v>349.0618101545254</v>
      </c>
      <c r="CP19" s="99"/>
      <c r="CQ19" s="99">
        <f t="shared" si="3"/>
        <v>702.77777777777771</v>
      </c>
      <c r="CR19" s="99">
        <f t="shared" si="4"/>
        <v>218.31325301204816</v>
      </c>
      <c r="CS19" s="99">
        <f t="shared" si="5"/>
        <v>76204.819277108429</v>
      </c>
      <c r="CT19" s="99">
        <f t="shared" si="6"/>
        <v>1.3900000000000001</v>
      </c>
      <c r="CU19" s="99">
        <f t="shared" si="7"/>
        <v>5.5555555555555554</v>
      </c>
      <c r="CV19" s="99">
        <f t="shared" si="8"/>
        <v>9.1447368421052637</v>
      </c>
      <c r="CW19" s="99">
        <f t="shared" si="11"/>
        <v>15.077473182359951</v>
      </c>
      <c r="CX19" s="99">
        <f t="shared" si="12"/>
        <v>4.3194278903456486E-2</v>
      </c>
      <c r="CY19" s="99"/>
    </row>
    <row r="20" spans="1:301" s="2" customFormat="1" ht="14" x14ac:dyDescent="0.15">
      <c r="A20" s="1">
        <v>23884</v>
      </c>
      <c r="B20" s="1" t="s">
        <v>140</v>
      </c>
      <c r="C20" s="2" t="s">
        <v>132</v>
      </c>
      <c r="D20" s="2" t="s">
        <v>105</v>
      </c>
      <c r="E20" s="2">
        <v>-14.0870103480061</v>
      </c>
      <c r="F20" s="2">
        <v>-70.692129601480502</v>
      </c>
      <c r="G20" s="6">
        <v>317311</v>
      </c>
      <c r="H20" s="6">
        <v>8441994</v>
      </c>
      <c r="I20" s="6">
        <v>5125</v>
      </c>
      <c r="J20" s="6"/>
      <c r="K20" s="118" t="s">
        <v>106</v>
      </c>
      <c r="L20" s="6"/>
      <c r="M20" s="6"/>
      <c r="N20" s="119">
        <v>2022</v>
      </c>
      <c r="P20" s="1" t="s">
        <v>133</v>
      </c>
      <c r="Q20" s="1">
        <f t="shared" si="0"/>
        <v>0</v>
      </c>
      <c r="R20" s="2" t="s">
        <v>134</v>
      </c>
      <c r="S20" s="1" t="s">
        <v>109</v>
      </c>
      <c r="T20" s="1" t="s">
        <v>110</v>
      </c>
      <c r="V20" s="10" t="s">
        <v>141</v>
      </c>
      <c r="W20" s="2" t="s">
        <v>112</v>
      </c>
      <c r="X20" s="5"/>
      <c r="Y20" s="8">
        <v>7.1379999999999985E-2</v>
      </c>
      <c r="Z20" s="8">
        <v>13.154399999999999</v>
      </c>
      <c r="AA20" s="8">
        <v>1.1296999999999999</v>
      </c>
      <c r="AB20" s="5"/>
      <c r="AC20" s="5">
        <v>3.0436171412461233E-2</v>
      </c>
      <c r="AD20" s="8">
        <v>0.1328</v>
      </c>
      <c r="AE20" s="8">
        <v>0.57399999999999995</v>
      </c>
      <c r="AF20" s="8">
        <v>2.8442799999999999</v>
      </c>
      <c r="AG20" s="8">
        <v>3.3359999999999999</v>
      </c>
      <c r="AH20" s="8">
        <v>0.41860000000000003</v>
      </c>
      <c r="AI20" s="5"/>
      <c r="AJ20" s="5"/>
      <c r="AK20" s="5"/>
      <c r="AL20" s="5"/>
      <c r="AM20" s="5">
        <v>1985</v>
      </c>
      <c r="AN20" s="5">
        <v>2.4</v>
      </c>
      <c r="AO20" s="5">
        <v>5</v>
      </c>
      <c r="AP20" s="5">
        <v>5</v>
      </c>
      <c r="AQ20" s="5">
        <v>1</v>
      </c>
      <c r="AR20" s="5">
        <v>1.7</v>
      </c>
      <c r="AS20" s="5">
        <v>2.6</v>
      </c>
      <c r="AT20" s="5">
        <v>80</v>
      </c>
      <c r="AU20" s="5">
        <v>30.9</v>
      </c>
      <c r="AV20" s="5">
        <v>0.13</v>
      </c>
      <c r="AW20" s="5">
        <v>26.6</v>
      </c>
      <c r="AX20" s="5">
        <v>102</v>
      </c>
      <c r="AY20" s="5">
        <v>3.9</v>
      </c>
      <c r="AZ20" s="5">
        <v>845</v>
      </c>
      <c r="BA20" s="5">
        <v>33.9</v>
      </c>
      <c r="BB20" s="5">
        <v>4.5</v>
      </c>
      <c r="BC20" s="5">
        <v>36.6</v>
      </c>
      <c r="BD20" s="5">
        <v>12.9</v>
      </c>
      <c r="BE20" s="5">
        <v>331</v>
      </c>
      <c r="BF20" s="132">
        <v>0</v>
      </c>
      <c r="BG20" s="5">
        <v>130</v>
      </c>
      <c r="BH20" s="5">
        <v>5.2</v>
      </c>
      <c r="BI20" s="5">
        <v>11.05</v>
      </c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99">
        <v>0.8</v>
      </c>
      <c r="BW20" s="99">
        <v>16</v>
      </c>
      <c r="BX20" s="99">
        <v>17.2</v>
      </c>
      <c r="BY20" s="99">
        <v>2.79</v>
      </c>
      <c r="BZ20" s="99">
        <v>13</v>
      </c>
      <c r="CA20" s="148"/>
      <c r="CB20" s="99">
        <v>7.0000000000000007E-2</v>
      </c>
      <c r="CC20" s="99">
        <v>0.01</v>
      </c>
      <c r="CD20" s="99">
        <v>33.4</v>
      </c>
      <c r="CE20" s="99">
        <v>0</v>
      </c>
      <c r="CF20" s="133">
        <v>0</v>
      </c>
      <c r="CG20" s="99">
        <v>0.05</v>
      </c>
      <c r="CH20" s="99">
        <v>1.38</v>
      </c>
      <c r="CI20" s="99">
        <v>5.6</v>
      </c>
      <c r="CJ20" s="99">
        <v>26.5</v>
      </c>
      <c r="CK20" s="99"/>
      <c r="CL20" s="99"/>
      <c r="CM20" s="99"/>
      <c r="CN20" s="99">
        <v>0.10299999999999999</v>
      </c>
      <c r="CO20" s="99">
        <f t="shared" si="1"/>
        <v>253.29736211031175</v>
      </c>
      <c r="CP20" s="99"/>
      <c r="CQ20" s="99">
        <f t="shared" si="3"/>
        <v>162.5</v>
      </c>
      <c r="CR20" s="99">
        <f t="shared" si="4"/>
        <v>25.120481927710841</v>
      </c>
      <c r="CS20" s="99">
        <f t="shared" si="5"/>
        <v>6362.9518072289156</v>
      </c>
      <c r="CT20" s="99">
        <f t="shared" si="6"/>
        <v>0.1</v>
      </c>
      <c r="CU20" s="99">
        <f t="shared" si="7"/>
        <v>25</v>
      </c>
      <c r="CV20" s="99">
        <f t="shared" si="8"/>
        <v>4.6594982078853047</v>
      </c>
      <c r="CW20" s="99">
        <f t="shared" si="11"/>
        <v>8.2843137254901968</v>
      </c>
      <c r="CX20" s="99">
        <f t="shared" si="12"/>
        <v>3.2705882352941175E-2</v>
      </c>
      <c r="CY20" s="99"/>
    </row>
    <row r="21" spans="1:301" s="2" customFormat="1" ht="14" x14ac:dyDescent="0.15">
      <c r="A21" s="1">
        <v>23885</v>
      </c>
      <c r="B21" s="1" t="s">
        <v>142</v>
      </c>
      <c r="C21" s="2" t="s">
        <v>132</v>
      </c>
      <c r="D21" s="2" t="s">
        <v>105</v>
      </c>
      <c r="E21" s="2">
        <v>-14.0870103480061</v>
      </c>
      <c r="F21" s="2">
        <v>-70.692129601480502</v>
      </c>
      <c r="G21" s="6">
        <v>317311</v>
      </c>
      <c r="H21" s="6">
        <v>8441994</v>
      </c>
      <c r="I21" s="6">
        <v>5125</v>
      </c>
      <c r="J21" s="6"/>
      <c r="K21" s="118" t="s">
        <v>106</v>
      </c>
      <c r="L21" s="6"/>
      <c r="M21" s="6"/>
      <c r="N21" s="119">
        <v>2022</v>
      </c>
      <c r="P21" s="1" t="s">
        <v>133</v>
      </c>
      <c r="Q21" s="1">
        <f t="shared" si="0"/>
        <v>0</v>
      </c>
      <c r="R21" s="2" t="s">
        <v>134</v>
      </c>
      <c r="S21" s="1" t="s">
        <v>109</v>
      </c>
      <c r="T21" s="1" t="s">
        <v>110</v>
      </c>
      <c r="V21" s="10" t="s">
        <v>141</v>
      </c>
      <c r="W21" s="2" t="s">
        <v>112</v>
      </c>
      <c r="X21" s="5"/>
      <c r="Y21" s="8">
        <v>3.984E-2</v>
      </c>
      <c r="Z21" s="8">
        <v>13.494599999999998</v>
      </c>
      <c r="AA21" s="8">
        <v>0.81509999999999994</v>
      </c>
      <c r="AB21" s="5"/>
      <c r="AC21" s="5">
        <v>3.0203834226106566E-2</v>
      </c>
      <c r="AD21" s="8">
        <v>1.66E-2</v>
      </c>
      <c r="AE21" s="8">
        <v>0.29399999999999998</v>
      </c>
      <c r="AF21" s="8">
        <v>3.5182799999999999</v>
      </c>
      <c r="AG21" s="8">
        <v>3.516</v>
      </c>
      <c r="AH21" s="8">
        <v>0.4738</v>
      </c>
      <c r="AI21" s="5"/>
      <c r="AJ21" s="5"/>
      <c r="AK21" s="5"/>
      <c r="AL21" s="5"/>
      <c r="AM21" s="5">
        <v>2800</v>
      </c>
      <c r="AN21" s="5">
        <v>2.6</v>
      </c>
      <c r="AO21" s="5">
        <v>0</v>
      </c>
      <c r="AP21" s="5">
        <v>3</v>
      </c>
      <c r="AQ21" s="5">
        <v>0.2</v>
      </c>
      <c r="AR21" s="5">
        <v>0.5</v>
      </c>
      <c r="AS21" s="5">
        <v>2.1</v>
      </c>
      <c r="AT21" s="5">
        <v>75</v>
      </c>
      <c r="AU21" s="5">
        <v>36.200000000000003</v>
      </c>
      <c r="AV21" s="5">
        <v>0.37</v>
      </c>
      <c r="AW21" s="5">
        <v>49.9</v>
      </c>
      <c r="AX21" s="5">
        <v>98.7</v>
      </c>
      <c r="AY21" s="5">
        <v>2.46</v>
      </c>
      <c r="AZ21" s="5">
        <v>1235</v>
      </c>
      <c r="BA21" s="5">
        <v>4.4000000000000004</v>
      </c>
      <c r="BB21" s="5">
        <v>3.5</v>
      </c>
      <c r="BC21" s="5">
        <v>45.7</v>
      </c>
      <c r="BD21" s="5">
        <v>14.2</v>
      </c>
      <c r="BE21" s="5">
        <v>559</v>
      </c>
      <c r="BF21" s="132">
        <v>0</v>
      </c>
      <c r="BG21" s="132">
        <v>0</v>
      </c>
      <c r="BH21" s="5">
        <v>1.6</v>
      </c>
      <c r="BI21" s="5">
        <v>3.56</v>
      </c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99">
        <v>0.9</v>
      </c>
      <c r="BW21" s="99">
        <v>19.75</v>
      </c>
      <c r="BX21" s="99">
        <v>6.7</v>
      </c>
      <c r="BY21" s="99">
        <v>1.43</v>
      </c>
      <c r="BZ21" s="99">
        <v>12.6</v>
      </c>
      <c r="CA21" s="148"/>
      <c r="CB21" s="99">
        <v>0.03</v>
      </c>
      <c r="CC21" s="99">
        <v>0.01</v>
      </c>
      <c r="CD21" s="99">
        <v>66.900000000000006</v>
      </c>
      <c r="CE21" s="99">
        <v>0</v>
      </c>
      <c r="CF21" s="133">
        <v>0</v>
      </c>
      <c r="CG21" s="99">
        <v>0.05</v>
      </c>
      <c r="CH21" s="99">
        <v>0.86</v>
      </c>
      <c r="CI21" s="99">
        <v>8.33</v>
      </c>
      <c r="CJ21" s="99">
        <v>31.9</v>
      </c>
      <c r="CK21" s="99"/>
      <c r="CL21" s="99"/>
      <c r="CM21" s="99"/>
      <c r="CN21" s="99">
        <v>0.16900000000000001</v>
      </c>
      <c r="CO21" s="99">
        <f t="shared" si="1"/>
        <v>351.25142207053472</v>
      </c>
      <c r="CP21" s="99"/>
      <c r="CQ21" s="99">
        <f t="shared" si="3"/>
        <v>771.875</v>
      </c>
      <c r="CR21" s="99">
        <f t="shared" si="4"/>
        <v>211.80722891566265</v>
      </c>
      <c r="CS21" s="99">
        <f t="shared" si="5"/>
        <v>74397.590361445778</v>
      </c>
      <c r="CT21" s="99"/>
      <c r="CU21" s="99"/>
      <c r="CV21" s="99">
        <f t="shared" si="8"/>
        <v>8.8111888111888117</v>
      </c>
      <c r="CW21" s="99">
        <f t="shared" si="11"/>
        <v>12.512664640324214</v>
      </c>
      <c r="CX21" s="99">
        <f t="shared" si="12"/>
        <v>3.5623100303951369E-2</v>
      </c>
      <c r="CY21" s="99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  <c r="GL21" s="64"/>
      <c r="GM21" s="64"/>
      <c r="GN21" s="64"/>
      <c r="GO21" s="64"/>
      <c r="GP21" s="64"/>
      <c r="GQ21" s="64"/>
      <c r="GR21" s="64"/>
      <c r="GS21" s="64"/>
      <c r="GT21" s="64"/>
      <c r="GU21" s="64"/>
      <c r="GV21" s="64"/>
      <c r="GW21" s="64"/>
      <c r="GX21" s="64"/>
      <c r="GY21" s="64"/>
      <c r="GZ21" s="64"/>
      <c r="HA21" s="64"/>
      <c r="HB21" s="64"/>
      <c r="HC21" s="64"/>
      <c r="HD21" s="64"/>
      <c r="HE21" s="64"/>
      <c r="HF21" s="64"/>
      <c r="HG21" s="64"/>
      <c r="HH21" s="64"/>
      <c r="HI21" s="64"/>
      <c r="HJ21" s="64"/>
      <c r="HK21" s="64"/>
      <c r="HL21" s="64"/>
      <c r="HM21" s="64"/>
      <c r="HN21" s="64"/>
      <c r="HO21" s="64"/>
      <c r="HP21" s="64"/>
      <c r="HQ21" s="64"/>
      <c r="HR21" s="64"/>
      <c r="HS21" s="64"/>
      <c r="HT21" s="64"/>
      <c r="HU21" s="64"/>
      <c r="HV21" s="64"/>
      <c r="HW21" s="64"/>
      <c r="HX21" s="64"/>
      <c r="HY21" s="64"/>
      <c r="HZ21" s="64"/>
      <c r="IA21" s="64"/>
      <c r="IB21" s="64"/>
      <c r="IC21" s="64"/>
      <c r="ID21" s="64"/>
      <c r="IE21" s="64"/>
      <c r="IF21" s="64"/>
      <c r="IG21" s="64"/>
      <c r="IH21" s="64"/>
      <c r="II21" s="64"/>
      <c r="IJ21" s="64"/>
      <c r="IK21" s="64"/>
      <c r="IL21" s="64"/>
      <c r="IM21" s="64"/>
      <c r="IN21" s="64"/>
      <c r="IO21" s="64"/>
      <c r="IP21" s="64"/>
      <c r="IQ21" s="64"/>
      <c r="IR21" s="64"/>
      <c r="IS21" s="64"/>
      <c r="IT21" s="64"/>
      <c r="IU21" s="64"/>
      <c r="IV21" s="64"/>
      <c r="IW21" s="64"/>
      <c r="IX21" s="64"/>
      <c r="IY21" s="64"/>
      <c r="IZ21" s="64"/>
      <c r="JA21" s="64"/>
      <c r="JB21" s="64"/>
      <c r="JC21" s="64"/>
      <c r="JD21" s="64"/>
      <c r="JE21" s="64"/>
      <c r="JF21" s="64"/>
      <c r="JG21" s="64"/>
      <c r="JH21" s="64"/>
      <c r="JI21" s="64"/>
      <c r="JJ21" s="64"/>
      <c r="JK21" s="64"/>
      <c r="JL21" s="64"/>
      <c r="JM21" s="64"/>
      <c r="JN21" s="64"/>
      <c r="JO21" s="64"/>
      <c r="JP21" s="64"/>
      <c r="JQ21" s="64"/>
      <c r="JR21" s="64"/>
      <c r="JS21" s="64"/>
      <c r="JT21" s="64"/>
      <c r="JU21" s="64"/>
      <c r="JV21" s="64"/>
      <c r="JW21" s="64"/>
      <c r="JX21" s="64"/>
      <c r="JY21" s="64"/>
      <c r="JZ21" s="67"/>
      <c r="KA21" s="67"/>
      <c r="KB21" s="67"/>
      <c r="KC21" s="67"/>
      <c r="KD21" s="67"/>
      <c r="KE21" s="67"/>
      <c r="KF21" s="67"/>
      <c r="KG21" s="67"/>
      <c r="KH21" s="67"/>
      <c r="KI21" s="67"/>
      <c r="KJ21" s="67"/>
      <c r="KK21" s="67"/>
      <c r="KL21" s="67"/>
      <c r="KM21" s="67"/>
      <c r="KN21" s="67"/>
      <c r="KO21" s="67"/>
    </row>
    <row r="22" spans="1:301" s="2" customFormat="1" x14ac:dyDescent="0.2">
      <c r="A22" s="1">
        <v>23886</v>
      </c>
      <c r="B22" s="1" t="s">
        <v>143</v>
      </c>
      <c r="C22" s="2" t="s">
        <v>132</v>
      </c>
      <c r="D22" s="2" t="s">
        <v>105</v>
      </c>
      <c r="E22" s="2">
        <v>-14.0870103480061</v>
      </c>
      <c r="F22" s="2">
        <v>-70.692129601480502</v>
      </c>
      <c r="G22" s="6">
        <v>317311</v>
      </c>
      <c r="H22" s="6">
        <v>8441994</v>
      </c>
      <c r="I22" s="6">
        <v>5125</v>
      </c>
      <c r="J22" s="6"/>
      <c r="K22" s="118" t="s">
        <v>106</v>
      </c>
      <c r="L22" s="6"/>
      <c r="M22" s="6"/>
      <c r="N22" s="119">
        <v>2022</v>
      </c>
      <c r="P22" s="1" t="s">
        <v>133</v>
      </c>
      <c r="Q22" s="1">
        <f t="shared" si="0"/>
        <v>0</v>
      </c>
      <c r="R22" s="2" t="s">
        <v>134</v>
      </c>
      <c r="S22" s="1" t="s">
        <v>109</v>
      </c>
      <c r="T22" s="1" t="s">
        <v>110</v>
      </c>
      <c r="V22" s="10" t="s">
        <v>141</v>
      </c>
      <c r="W22" s="2" t="s">
        <v>112</v>
      </c>
      <c r="X22" s="5"/>
      <c r="Y22" s="8">
        <v>6.6400000000000001E-2</v>
      </c>
      <c r="Z22" s="8">
        <v>12.5307</v>
      </c>
      <c r="AA22" s="8">
        <v>1.0582</v>
      </c>
      <c r="AB22" s="5"/>
      <c r="AC22" s="5">
        <v>3.2372314632083447E-2</v>
      </c>
      <c r="AD22" s="8">
        <v>0.1328</v>
      </c>
      <c r="AE22" s="8">
        <v>0.82599999999999996</v>
      </c>
      <c r="AF22" s="8">
        <v>2.5072800000000002</v>
      </c>
      <c r="AG22" s="8">
        <v>3.2880000000000003</v>
      </c>
      <c r="AH22" s="8">
        <v>0.38869999999999999</v>
      </c>
      <c r="AI22" s="5"/>
      <c r="AJ22" s="5"/>
      <c r="AK22" s="5"/>
      <c r="AL22" s="5"/>
      <c r="AM22" s="5">
        <v>1865</v>
      </c>
      <c r="AN22" s="5">
        <v>2.2000000000000002</v>
      </c>
      <c r="AO22" s="5">
        <v>3</v>
      </c>
      <c r="AP22" s="5">
        <v>7</v>
      </c>
      <c r="AQ22" s="5">
        <v>0.7</v>
      </c>
      <c r="AR22" s="5">
        <v>1.7</v>
      </c>
      <c r="AS22" s="5">
        <v>3.7</v>
      </c>
      <c r="AT22" s="5">
        <v>87</v>
      </c>
      <c r="AU22" s="5">
        <v>30.4</v>
      </c>
      <c r="AV22" s="5">
        <v>0.2</v>
      </c>
      <c r="AW22" s="5">
        <v>23.8</v>
      </c>
      <c r="AX22" s="5">
        <v>54.9</v>
      </c>
      <c r="AY22" s="5">
        <v>3.17</v>
      </c>
      <c r="AZ22" s="5">
        <v>597</v>
      </c>
      <c r="BA22" s="5">
        <v>38.200000000000003</v>
      </c>
      <c r="BB22" s="5">
        <v>4.3</v>
      </c>
      <c r="BC22" s="5">
        <v>35.200000000000003</v>
      </c>
      <c r="BD22" s="5">
        <v>12.5</v>
      </c>
      <c r="BE22" s="5">
        <v>1485</v>
      </c>
      <c r="BF22" s="5">
        <v>0.02</v>
      </c>
      <c r="BG22" s="5">
        <v>120</v>
      </c>
      <c r="BH22" s="5">
        <v>4.7</v>
      </c>
      <c r="BI22" s="5">
        <v>10.050000000000001</v>
      </c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99">
        <v>0.8</v>
      </c>
      <c r="BW22" s="99">
        <v>15.25</v>
      </c>
      <c r="BX22" s="99">
        <v>15.6</v>
      </c>
      <c r="BY22" s="99">
        <v>2.63</v>
      </c>
      <c r="BZ22" s="99">
        <v>12.3</v>
      </c>
      <c r="CA22" s="148"/>
      <c r="CB22" s="99">
        <v>7.0000000000000007E-2</v>
      </c>
      <c r="CC22" s="116">
        <v>0</v>
      </c>
      <c r="CD22" s="99">
        <v>68.8</v>
      </c>
      <c r="CE22" s="99">
        <v>0</v>
      </c>
      <c r="CF22" s="133">
        <v>0</v>
      </c>
      <c r="CG22" s="99">
        <v>0.05</v>
      </c>
      <c r="CH22" s="99">
        <v>1.05</v>
      </c>
      <c r="CI22" s="99">
        <v>3.15</v>
      </c>
      <c r="CJ22" s="99">
        <v>27.8</v>
      </c>
      <c r="CK22" s="99"/>
      <c r="CL22" s="99"/>
      <c r="CM22" s="99"/>
      <c r="CN22" s="99">
        <v>0.11799999999999999</v>
      </c>
      <c r="CO22" s="99">
        <f t="shared" si="1"/>
        <v>181.5693430656934</v>
      </c>
      <c r="CP22" s="99"/>
      <c r="CQ22" s="99">
        <f t="shared" si="3"/>
        <v>127.02127659574468</v>
      </c>
      <c r="CR22" s="99">
        <f t="shared" si="4"/>
        <v>24.759036144578314</v>
      </c>
      <c r="CS22" s="99">
        <f t="shared" si="5"/>
        <v>4495.4819277108436</v>
      </c>
      <c r="CT22" s="99">
        <f>BZ22/BG22</f>
        <v>0.10250000000000001</v>
      </c>
      <c r="CU22" s="99">
        <f>BG22/BH22</f>
        <v>25.531914893617021</v>
      </c>
      <c r="CV22" s="99">
        <f t="shared" si="8"/>
        <v>4.6768060836501908</v>
      </c>
      <c r="CW22" s="99">
        <f t="shared" si="11"/>
        <v>10.874316939890711</v>
      </c>
      <c r="CX22" s="99">
        <f t="shared" si="12"/>
        <v>5.9890710382513666E-2</v>
      </c>
      <c r="CY22" s="99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5"/>
      <c r="EV22" s="85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5"/>
      <c r="FQ22" s="85"/>
      <c r="FR22" s="85"/>
      <c r="FS22" s="85"/>
      <c r="FT22" s="85"/>
      <c r="FU22" s="85"/>
      <c r="FV22" s="85"/>
      <c r="FW22" s="85"/>
      <c r="FX22" s="85"/>
      <c r="FY22" s="85"/>
      <c r="FZ22" s="85"/>
      <c r="GA22" s="85"/>
      <c r="GB22" s="85"/>
      <c r="GC22" s="85"/>
      <c r="GD22" s="85"/>
      <c r="GE22" s="85"/>
      <c r="GF22" s="85"/>
      <c r="GG22" s="85"/>
      <c r="GH22" s="85"/>
      <c r="GI22" s="85"/>
      <c r="GJ22" s="85"/>
      <c r="GK22" s="85"/>
      <c r="GL22" s="85"/>
      <c r="GM22" s="85"/>
      <c r="GN22" s="85"/>
      <c r="GO22" s="85"/>
      <c r="GP22" s="85"/>
      <c r="GQ22" s="85"/>
      <c r="GR22" s="85"/>
      <c r="GS22" s="85"/>
      <c r="GT22" s="85"/>
      <c r="GU22" s="85"/>
      <c r="GV22" s="85"/>
      <c r="GW22" s="85"/>
      <c r="GX22" s="85"/>
      <c r="GY22" s="85"/>
      <c r="GZ22" s="85"/>
      <c r="HA22" s="85"/>
      <c r="HB22" s="85"/>
      <c r="HC22" s="85"/>
      <c r="HD22" s="85"/>
      <c r="HE22" s="85"/>
      <c r="HF22" s="85"/>
      <c r="HG22" s="85"/>
      <c r="HH22" s="85"/>
      <c r="HI22" s="85"/>
      <c r="HJ22" s="85"/>
      <c r="HK22" s="85"/>
      <c r="HL22" s="85"/>
      <c r="HM22" s="85"/>
      <c r="HN22" s="85"/>
      <c r="HO22" s="85"/>
      <c r="HP22" s="85"/>
      <c r="HQ22" s="85"/>
      <c r="HR22" s="85"/>
      <c r="HS22" s="85"/>
      <c r="HT22" s="85"/>
      <c r="HU22" s="85"/>
      <c r="HV22" s="85"/>
      <c r="HW22" s="85"/>
      <c r="HX22" s="85"/>
      <c r="HY22" s="85"/>
      <c r="HZ22" s="85"/>
      <c r="IA22" s="85"/>
      <c r="IB22" s="85"/>
      <c r="IC22" s="85"/>
      <c r="ID22" s="85"/>
      <c r="IE22" s="85"/>
      <c r="IF22" s="85"/>
      <c r="IG22" s="85"/>
      <c r="IH22" s="85"/>
      <c r="II22" s="85"/>
      <c r="IJ22" s="85"/>
      <c r="IK22" s="85"/>
      <c r="IL22" s="85"/>
      <c r="IM22" s="85"/>
      <c r="IN22" s="85"/>
      <c r="IO22" s="85"/>
      <c r="IP22" s="85"/>
      <c r="IQ22" s="85"/>
      <c r="IR22" s="85"/>
      <c r="IS22" s="85"/>
      <c r="IT22" s="85"/>
      <c r="IU22" s="85"/>
      <c r="IV22" s="85"/>
      <c r="IW22" s="85"/>
      <c r="IX22" s="85"/>
      <c r="IY22" s="85"/>
      <c r="IZ22" s="85"/>
      <c r="JA22" s="85"/>
      <c r="JB22" s="85"/>
      <c r="JC22" s="85"/>
      <c r="JD22" s="85"/>
      <c r="JE22" s="85"/>
      <c r="JF22" s="85"/>
      <c r="JG22" s="85"/>
      <c r="JH22" s="85"/>
      <c r="JI22" s="85"/>
      <c r="JJ22" s="85"/>
      <c r="JK22" s="85"/>
      <c r="JL22" s="85"/>
      <c r="JM22" s="85"/>
      <c r="JN22" s="85"/>
      <c r="JO22" s="85"/>
      <c r="JP22" s="85"/>
      <c r="JQ22" s="85"/>
      <c r="JR22" s="85"/>
      <c r="JS22" s="85"/>
      <c r="JT22" s="85"/>
      <c r="JU22" s="85"/>
      <c r="JV22" s="85"/>
      <c r="JW22" s="85"/>
      <c r="JX22" s="85"/>
      <c r="JY22" s="85"/>
      <c r="JZ22" s="85"/>
      <c r="KA22" s="85"/>
      <c r="KB22" s="85"/>
      <c r="KC22" s="85"/>
      <c r="KD22" s="85"/>
      <c r="KE22" s="85"/>
      <c r="KF22" s="85"/>
      <c r="KG22" s="85"/>
      <c r="KH22" s="85"/>
      <c r="KI22" s="85"/>
      <c r="KJ22" s="85"/>
      <c r="KK22" s="85"/>
      <c r="KL22" s="85"/>
      <c r="KM22" s="85"/>
      <c r="KN22" s="85"/>
      <c r="KO22" s="85"/>
    </row>
    <row r="23" spans="1:301" s="2" customFormat="1" ht="14" x14ac:dyDescent="0.15">
      <c r="A23" s="1">
        <v>23887</v>
      </c>
      <c r="B23" s="1" t="s">
        <v>144</v>
      </c>
      <c r="C23" s="2" t="s">
        <v>132</v>
      </c>
      <c r="D23" s="2" t="s">
        <v>105</v>
      </c>
      <c r="E23" s="2">
        <v>-14.0871092976071</v>
      </c>
      <c r="F23" s="2">
        <v>-70.690999486953203</v>
      </c>
      <c r="G23" s="6">
        <v>317433</v>
      </c>
      <c r="H23" s="6">
        <v>8441984</v>
      </c>
      <c r="I23" s="6">
        <v>5180</v>
      </c>
      <c r="J23" s="6"/>
      <c r="K23" s="118" t="s">
        <v>106</v>
      </c>
      <c r="L23" s="6"/>
      <c r="M23" s="6"/>
      <c r="N23" s="119">
        <v>2022</v>
      </c>
      <c r="P23" s="1" t="s">
        <v>133</v>
      </c>
      <c r="Q23" s="1">
        <f t="shared" si="0"/>
        <v>0</v>
      </c>
      <c r="R23" s="2" t="s">
        <v>134</v>
      </c>
      <c r="S23" s="1" t="s">
        <v>109</v>
      </c>
      <c r="T23" s="1" t="s">
        <v>110</v>
      </c>
      <c r="V23" s="10" t="s">
        <v>141</v>
      </c>
      <c r="W23" s="2" t="s">
        <v>112</v>
      </c>
      <c r="X23" s="5"/>
      <c r="Y23" s="8">
        <v>9.6280000000000004E-2</v>
      </c>
      <c r="Z23" s="8">
        <v>13.626899999999999</v>
      </c>
      <c r="AA23" s="8">
        <v>1.2869999999999999</v>
      </c>
      <c r="AB23" s="5"/>
      <c r="AC23" s="5">
        <v>2.8500028192839016E-2</v>
      </c>
      <c r="AD23" s="8">
        <v>0.16600000000000001</v>
      </c>
      <c r="AE23" s="8">
        <v>0.33599999999999997</v>
      </c>
      <c r="AF23" s="8">
        <v>2.9116800000000005</v>
      </c>
      <c r="AG23" s="8">
        <v>3.504</v>
      </c>
      <c r="AH23" s="8">
        <v>0.1978</v>
      </c>
      <c r="AI23" s="5"/>
      <c r="AJ23" s="5"/>
      <c r="AK23" s="5"/>
      <c r="AL23" s="5"/>
      <c r="AM23" s="5">
        <v>1920</v>
      </c>
      <c r="AN23" s="5">
        <v>2.5</v>
      </c>
      <c r="AO23" s="5">
        <v>6</v>
      </c>
      <c r="AP23" s="5">
        <v>7</v>
      </c>
      <c r="AQ23" s="5">
        <v>1</v>
      </c>
      <c r="AR23" s="5">
        <v>2.7</v>
      </c>
      <c r="AS23" s="5">
        <v>2.5</v>
      </c>
      <c r="AT23" s="5">
        <v>82</v>
      </c>
      <c r="AU23" s="5">
        <v>32.200000000000003</v>
      </c>
      <c r="AV23" s="5">
        <v>0.21</v>
      </c>
      <c r="AW23" s="5">
        <v>27.9</v>
      </c>
      <c r="AX23" s="5">
        <v>59.4</v>
      </c>
      <c r="AY23" s="5">
        <v>3.67</v>
      </c>
      <c r="AZ23" s="5">
        <v>916</v>
      </c>
      <c r="BA23" s="5">
        <v>45.4</v>
      </c>
      <c r="BB23" s="5">
        <v>3.9</v>
      </c>
      <c r="BC23" s="5">
        <v>36.799999999999997</v>
      </c>
      <c r="BD23" s="5">
        <v>12.5</v>
      </c>
      <c r="BE23" s="5">
        <v>136.5</v>
      </c>
      <c r="BF23" s="5">
        <v>0.03</v>
      </c>
      <c r="BG23" s="5">
        <v>150</v>
      </c>
      <c r="BH23" s="5">
        <v>5.5</v>
      </c>
      <c r="BI23" s="5">
        <v>12.25</v>
      </c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99">
        <v>0.8</v>
      </c>
      <c r="BW23" s="99">
        <v>15.95</v>
      </c>
      <c r="BX23" s="99">
        <v>17.7</v>
      </c>
      <c r="BY23" s="99">
        <v>3.09</v>
      </c>
      <c r="BZ23" s="99">
        <v>7</v>
      </c>
      <c r="CA23" s="148"/>
      <c r="CB23" s="99">
        <v>0.06</v>
      </c>
      <c r="CC23" s="116">
        <v>0</v>
      </c>
      <c r="CD23" s="99">
        <v>52.3</v>
      </c>
      <c r="CE23" s="99">
        <v>0</v>
      </c>
      <c r="CF23" s="133">
        <v>0</v>
      </c>
      <c r="CG23" s="99">
        <v>0.05</v>
      </c>
      <c r="CH23" s="99">
        <v>1.1499999999999999</v>
      </c>
      <c r="CI23" s="99">
        <v>6.6</v>
      </c>
      <c r="CJ23" s="99">
        <v>31.4</v>
      </c>
      <c r="CK23" s="99"/>
      <c r="CL23" s="99"/>
      <c r="CM23" s="99"/>
      <c r="CN23" s="99">
        <v>0.126</v>
      </c>
      <c r="CO23" s="99">
        <f t="shared" si="1"/>
        <v>261.41552511415523</v>
      </c>
      <c r="CP23" s="99"/>
      <c r="CQ23" s="99">
        <f t="shared" si="3"/>
        <v>166.54545454545453</v>
      </c>
      <c r="CR23" s="99">
        <f t="shared" si="4"/>
        <v>21.108433734939759</v>
      </c>
      <c r="CS23" s="99">
        <f t="shared" si="5"/>
        <v>5518.0722891566265</v>
      </c>
      <c r="CT23" s="99">
        <f>BZ23/BG23</f>
        <v>4.6666666666666669E-2</v>
      </c>
      <c r="CU23" s="99">
        <f>BG23/BH23</f>
        <v>27.272727272727273</v>
      </c>
      <c r="CV23" s="99">
        <f t="shared" si="8"/>
        <v>2.2653721682847898</v>
      </c>
      <c r="CW23" s="99">
        <f t="shared" si="11"/>
        <v>15.42087542087542</v>
      </c>
      <c r="CX23" s="99">
        <f t="shared" si="12"/>
        <v>5.8989898989898988E-2</v>
      </c>
      <c r="CY23" s="99"/>
    </row>
    <row r="24" spans="1:301" s="2" customFormat="1" ht="14" x14ac:dyDescent="0.15">
      <c r="A24" s="1">
        <v>23888</v>
      </c>
      <c r="B24" s="1" t="s">
        <v>145</v>
      </c>
      <c r="C24" s="2" t="s">
        <v>132</v>
      </c>
      <c r="D24" s="2" t="s">
        <v>105</v>
      </c>
      <c r="E24" s="2">
        <v>-14.0870740389866</v>
      </c>
      <c r="F24" s="2">
        <v>-70.691200279166594</v>
      </c>
      <c r="G24" s="6">
        <v>317411</v>
      </c>
      <c r="H24" s="6">
        <v>8441988</v>
      </c>
      <c r="I24" s="6">
        <v>5180</v>
      </c>
      <c r="J24" s="6"/>
      <c r="K24" s="118" t="s">
        <v>106</v>
      </c>
      <c r="L24" s="6"/>
      <c r="M24" s="6"/>
      <c r="N24" s="119">
        <v>2022</v>
      </c>
      <c r="P24" s="1" t="s">
        <v>133</v>
      </c>
      <c r="Q24" s="1">
        <f t="shared" si="0"/>
        <v>0</v>
      </c>
      <c r="R24" s="2" t="s">
        <v>134</v>
      </c>
      <c r="S24" s="1" t="s">
        <v>109</v>
      </c>
      <c r="T24" s="1" t="s">
        <v>110</v>
      </c>
      <c r="V24" s="10" t="s">
        <v>141</v>
      </c>
      <c r="W24" s="2" t="s">
        <v>112</v>
      </c>
      <c r="X24" s="5"/>
      <c r="Y24" s="8">
        <v>3.984E-2</v>
      </c>
      <c r="Z24" s="8">
        <v>14.855399999999999</v>
      </c>
      <c r="AA24" s="8">
        <v>0.7722</v>
      </c>
      <c r="AB24" s="5"/>
      <c r="AC24" s="5">
        <v>3.3301663377502108E-2</v>
      </c>
      <c r="AD24" s="8">
        <v>1.66E-2</v>
      </c>
      <c r="AE24" s="8">
        <v>0.22399999999999998</v>
      </c>
      <c r="AF24" s="8">
        <v>2.0354800000000002</v>
      </c>
      <c r="AG24" s="8">
        <v>3.9599999999999995</v>
      </c>
      <c r="AH24" s="8">
        <v>0.31740000000000002</v>
      </c>
      <c r="AI24" s="5"/>
      <c r="AJ24" s="5"/>
      <c r="AK24" s="5"/>
      <c r="AL24" s="5"/>
      <c r="AM24" s="5">
        <v>3590</v>
      </c>
      <c r="AN24" s="5">
        <v>2.8</v>
      </c>
      <c r="AO24" s="106">
        <v>0</v>
      </c>
      <c r="AP24" s="5">
        <v>1</v>
      </c>
      <c r="AQ24" s="5">
        <v>0.1</v>
      </c>
      <c r="AR24" s="5">
        <v>0.3</v>
      </c>
      <c r="AS24" s="5">
        <v>1.5</v>
      </c>
      <c r="AT24" s="5">
        <v>78</v>
      </c>
      <c r="AU24" s="5">
        <v>42.2</v>
      </c>
      <c r="AV24" s="5">
        <v>0.21</v>
      </c>
      <c r="AW24" s="5">
        <v>61.3</v>
      </c>
      <c r="AX24" s="5">
        <v>109.5</v>
      </c>
      <c r="AY24" s="5">
        <v>2.6</v>
      </c>
      <c r="AZ24" s="5">
        <v>1485</v>
      </c>
      <c r="BA24" s="5">
        <v>3.4</v>
      </c>
      <c r="BB24" s="5">
        <v>3.7</v>
      </c>
      <c r="BC24" s="5">
        <v>53</v>
      </c>
      <c r="BD24" s="5">
        <v>16.399999999999999</v>
      </c>
      <c r="BE24" s="5">
        <v>736</v>
      </c>
      <c r="BF24" s="132">
        <v>0</v>
      </c>
      <c r="BG24" s="132">
        <v>0</v>
      </c>
      <c r="BH24" s="5">
        <v>1.1000000000000001</v>
      </c>
      <c r="BI24" s="5">
        <v>2.97</v>
      </c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99">
        <v>1.1000000000000001</v>
      </c>
      <c r="BW24" s="99">
        <v>24.4</v>
      </c>
      <c r="BX24" s="99">
        <v>7.7</v>
      </c>
      <c r="BY24" s="99">
        <v>1.47</v>
      </c>
      <c r="BZ24" s="99">
        <v>19.100000000000001</v>
      </c>
      <c r="CA24" s="148"/>
      <c r="CB24" s="99">
        <v>0.05</v>
      </c>
      <c r="CC24" s="116">
        <v>0</v>
      </c>
      <c r="CD24" s="99">
        <v>81</v>
      </c>
      <c r="CE24" s="99">
        <v>0</v>
      </c>
      <c r="CF24" s="133">
        <v>0</v>
      </c>
      <c r="CG24" s="133">
        <v>0</v>
      </c>
      <c r="CH24" s="99">
        <v>1.76</v>
      </c>
      <c r="CI24" s="99">
        <v>10</v>
      </c>
      <c r="CJ24" s="99">
        <v>41.5</v>
      </c>
      <c r="CK24" s="99"/>
      <c r="CL24" s="99"/>
      <c r="CM24" s="99"/>
      <c r="CN24" s="99">
        <v>0.19700000000000001</v>
      </c>
      <c r="CO24" s="99">
        <f t="shared" si="1"/>
        <v>375.00000000000006</v>
      </c>
      <c r="CP24" s="99"/>
      <c r="CQ24" s="99">
        <f t="shared" si="3"/>
        <v>1350</v>
      </c>
      <c r="CR24" s="99">
        <f t="shared" si="4"/>
        <v>238.55421686746985</v>
      </c>
      <c r="CS24" s="99">
        <f t="shared" si="5"/>
        <v>89457.831325301202</v>
      </c>
      <c r="CT24" s="99"/>
      <c r="CU24" s="99"/>
      <c r="CV24" s="99">
        <f t="shared" si="8"/>
        <v>12.993197278911566</v>
      </c>
      <c r="CW24" s="99">
        <f t="shared" si="11"/>
        <v>13.561643835616438</v>
      </c>
      <c r="CX24" s="99">
        <f t="shared" si="12"/>
        <v>3.616438356164383E-2</v>
      </c>
      <c r="CY24" s="99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  <c r="HF24" s="60"/>
      <c r="HG24" s="60"/>
      <c r="HH24" s="60"/>
      <c r="HI24" s="60"/>
      <c r="HJ24" s="60"/>
      <c r="HK24" s="60"/>
      <c r="HL24" s="60"/>
      <c r="HM24" s="60"/>
      <c r="HN24" s="60"/>
      <c r="HO24" s="60"/>
      <c r="HP24" s="60"/>
      <c r="HQ24" s="60"/>
      <c r="HR24" s="60"/>
      <c r="HS24" s="60"/>
      <c r="HT24" s="60"/>
      <c r="HU24" s="60"/>
      <c r="HV24" s="60"/>
      <c r="HW24" s="60"/>
      <c r="HX24" s="60"/>
      <c r="HY24" s="60"/>
      <c r="HZ24" s="60"/>
      <c r="IA24" s="60"/>
      <c r="IB24" s="60"/>
      <c r="IC24" s="60"/>
      <c r="ID24" s="60"/>
      <c r="IE24" s="60"/>
      <c r="IF24" s="60"/>
      <c r="IG24" s="60"/>
      <c r="IH24" s="60"/>
      <c r="II24" s="60"/>
      <c r="IJ24" s="60"/>
      <c r="IK24" s="60"/>
      <c r="IL24" s="60"/>
      <c r="IM24" s="60"/>
      <c r="IN24" s="60"/>
      <c r="IO24" s="60"/>
      <c r="IP24" s="60"/>
      <c r="IQ24" s="60"/>
      <c r="IR24" s="60"/>
      <c r="IS24" s="60"/>
      <c r="IT24" s="60"/>
      <c r="IU24" s="60"/>
      <c r="IV24" s="60"/>
      <c r="IW24" s="60"/>
      <c r="IX24" s="60"/>
      <c r="IY24" s="60"/>
      <c r="IZ24" s="60"/>
      <c r="JA24" s="60"/>
      <c r="JB24" s="60"/>
      <c r="JC24" s="60"/>
      <c r="JD24" s="60"/>
      <c r="JE24" s="60"/>
      <c r="JF24" s="60"/>
      <c r="JG24" s="60"/>
      <c r="JH24" s="60"/>
      <c r="JI24" s="60"/>
      <c r="JJ24" s="60"/>
      <c r="JK24" s="60"/>
      <c r="JL24" s="60"/>
      <c r="JM24" s="60"/>
      <c r="JN24" s="60"/>
      <c r="JO24" s="60"/>
      <c r="JP24" s="60"/>
      <c r="JQ24" s="60"/>
      <c r="JR24" s="60"/>
      <c r="JS24" s="60"/>
      <c r="JT24" s="60"/>
      <c r="JU24" s="60"/>
      <c r="JV24" s="60"/>
      <c r="JW24" s="60"/>
      <c r="JX24" s="60"/>
      <c r="JY24" s="60"/>
      <c r="JZ24" s="60"/>
      <c r="KA24" s="60"/>
      <c r="KB24" s="60"/>
      <c r="KC24" s="60"/>
      <c r="KD24" s="60"/>
      <c r="KE24" s="60"/>
      <c r="KF24" s="60"/>
      <c r="KG24" s="60"/>
      <c r="KH24" s="60"/>
      <c r="KI24" s="60"/>
      <c r="KJ24" s="60"/>
      <c r="KK24" s="60"/>
      <c r="KL24" s="60"/>
      <c r="KM24" s="60"/>
      <c r="KN24" s="60"/>
      <c r="KO24" s="60"/>
    </row>
    <row r="25" spans="1:301" s="2" customFormat="1" ht="14" x14ac:dyDescent="0.15">
      <c r="A25" s="1">
        <v>23889</v>
      </c>
      <c r="B25" s="1" t="s">
        <v>146</v>
      </c>
      <c r="C25" s="2" t="s">
        <v>132</v>
      </c>
      <c r="D25" s="2" t="s">
        <v>105</v>
      </c>
      <c r="E25" s="2">
        <v>-14.0791657843943</v>
      </c>
      <c r="F25" s="2">
        <v>-70.679080511469493</v>
      </c>
      <c r="G25" s="6">
        <v>318714</v>
      </c>
      <c r="H25" s="6">
        <v>8442872</v>
      </c>
      <c r="I25" s="6">
        <v>5085</v>
      </c>
      <c r="J25" s="6"/>
      <c r="K25" s="118" t="s">
        <v>106</v>
      </c>
      <c r="L25" s="6"/>
      <c r="M25" s="6"/>
      <c r="N25" s="119">
        <v>2022</v>
      </c>
      <c r="P25" s="1" t="s">
        <v>133</v>
      </c>
      <c r="Q25" s="1">
        <f t="shared" si="0"/>
        <v>0</v>
      </c>
      <c r="R25" s="2" t="s">
        <v>134</v>
      </c>
      <c r="S25" s="1" t="s">
        <v>109</v>
      </c>
      <c r="T25" s="1" t="s">
        <v>110</v>
      </c>
      <c r="V25" s="10" t="s">
        <v>124</v>
      </c>
      <c r="W25" s="2" t="s">
        <v>112</v>
      </c>
      <c r="X25" s="5"/>
      <c r="Y25" s="8">
        <v>6.6400000000000001E-2</v>
      </c>
      <c r="Z25" s="8">
        <v>13.702499999999999</v>
      </c>
      <c r="AA25" s="8">
        <v>1.0009999999999999</v>
      </c>
      <c r="AB25" s="5"/>
      <c r="AC25" s="5">
        <v>7.1250070482097539E-3</v>
      </c>
      <c r="AD25" s="8">
        <v>6.6400000000000001E-2</v>
      </c>
      <c r="AE25" s="8">
        <v>0.33599999999999997</v>
      </c>
      <c r="AF25" s="8">
        <v>2.6960000000000002</v>
      </c>
      <c r="AG25" s="8">
        <v>4.38</v>
      </c>
      <c r="AH25" s="8">
        <v>0.26910000000000001</v>
      </c>
      <c r="AI25" s="5"/>
      <c r="AJ25" s="5"/>
      <c r="AK25" s="5"/>
      <c r="AL25" s="5"/>
      <c r="AM25" s="5">
        <v>612</v>
      </c>
      <c r="AN25" s="5">
        <v>2.5</v>
      </c>
      <c r="AO25" s="5">
        <v>1</v>
      </c>
      <c r="AP25" s="5">
        <v>2</v>
      </c>
      <c r="AQ25" s="5">
        <v>0.3</v>
      </c>
      <c r="AR25" s="5">
        <v>0.8</v>
      </c>
      <c r="AS25" s="5">
        <v>3.2</v>
      </c>
      <c r="AT25" s="5">
        <v>77</v>
      </c>
      <c r="AU25" s="5">
        <v>30.1</v>
      </c>
      <c r="AV25" s="5">
        <v>0.12</v>
      </c>
      <c r="AW25" s="5">
        <v>7</v>
      </c>
      <c r="AX25" s="5">
        <v>76.400000000000006</v>
      </c>
      <c r="AY25" s="5">
        <v>0.53</v>
      </c>
      <c r="AZ25" s="5">
        <v>832</v>
      </c>
      <c r="BA25" s="5">
        <v>18.100000000000001</v>
      </c>
      <c r="BB25" s="5">
        <v>4.9000000000000004</v>
      </c>
      <c r="BC25" s="5">
        <v>24.6</v>
      </c>
      <c r="BD25" s="5">
        <v>27.3</v>
      </c>
      <c r="BE25" s="5">
        <v>144</v>
      </c>
      <c r="BF25" s="132">
        <v>0</v>
      </c>
      <c r="BG25" s="5">
        <v>100</v>
      </c>
      <c r="BH25" s="5">
        <v>3.6</v>
      </c>
      <c r="BI25" s="5">
        <v>7.47</v>
      </c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99">
        <v>1.3</v>
      </c>
      <c r="BW25" s="99">
        <v>5.71</v>
      </c>
      <c r="BX25" s="99">
        <v>23.8</v>
      </c>
      <c r="BY25" s="99">
        <v>5.09</v>
      </c>
      <c r="BZ25" s="99">
        <v>7.4</v>
      </c>
      <c r="CA25" s="148"/>
      <c r="CB25" s="99">
        <v>0.1</v>
      </c>
      <c r="CC25" s="116">
        <v>0</v>
      </c>
      <c r="CD25" s="99">
        <v>5.6</v>
      </c>
      <c r="CE25" s="99">
        <v>0</v>
      </c>
      <c r="CF25" s="133">
        <v>0</v>
      </c>
      <c r="CG25" s="99">
        <v>7.0000000000000007E-2</v>
      </c>
      <c r="CH25" s="99">
        <v>0.13</v>
      </c>
      <c r="CI25" s="99">
        <v>5.77</v>
      </c>
      <c r="CJ25" s="99">
        <v>9.68</v>
      </c>
      <c r="CK25" s="99"/>
      <c r="CL25" s="99"/>
      <c r="CM25" s="99"/>
      <c r="CN25" s="99">
        <v>0.156</v>
      </c>
      <c r="CO25" s="99">
        <f t="shared" si="1"/>
        <v>189.95433789954339</v>
      </c>
      <c r="CP25" s="99"/>
      <c r="CQ25" s="99">
        <f t="shared" si="3"/>
        <v>231.11111111111111</v>
      </c>
      <c r="CR25" s="99">
        <f t="shared" si="4"/>
        <v>65.963855421686745</v>
      </c>
      <c r="CS25" s="99">
        <f t="shared" si="5"/>
        <v>12530.12048192771</v>
      </c>
      <c r="CT25" s="99">
        <f t="shared" ref="CT25:CT56" si="13">BZ25/BG25</f>
        <v>7.400000000000001E-2</v>
      </c>
      <c r="CU25" s="99">
        <f t="shared" ref="CU25:CU48" si="14">BG25/BH25</f>
        <v>27.777777777777779</v>
      </c>
      <c r="CV25" s="99">
        <f t="shared" si="8"/>
        <v>1.4538310412573674</v>
      </c>
      <c r="CW25" s="99">
        <f t="shared" si="11"/>
        <v>10.890052356020941</v>
      </c>
      <c r="CX25" s="99">
        <f t="shared" si="12"/>
        <v>5.7329842931937165E-2</v>
      </c>
      <c r="CY25" s="99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/>
      <c r="FF25" s="64"/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/>
      <c r="GJ25" s="64"/>
      <c r="GK25" s="64"/>
      <c r="GL25" s="64"/>
      <c r="GM25" s="64"/>
      <c r="GN25" s="64"/>
      <c r="GO25" s="64"/>
      <c r="GP25" s="64"/>
      <c r="GQ25" s="64"/>
      <c r="GR25" s="64"/>
      <c r="GS25" s="64"/>
      <c r="GT25" s="64"/>
      <c r="GU25" s="64"/>
      <c r="GV25" s="64"/>
      <c r="GW25" s="64"/>
      <c r="GX25" s="64"/>
      <c r="GY25" s="64"/>
      <c r="GZ25" s="64"/>
      <c r="HA25" s="64"/>
      <c r="HB25" s="64"/>
      <c r="HC25" s="64"/>
      <c r="HD25" s="64"/>
      <c r="HE25" s="64"/>
      <c r="HF25" s="64"/>
      <c r="HG25" s="64"/>
      <c r="HH25" s="64"/>
      <c r="HI25" s="64"/>
      <c r="HJ25" s="64"/>
      <c r="HK25" s="64"/>
      <c r="HL25" s="64"/>
      <c r="HM25" s="64"/>
      <c r="HN25" s="64"/>
      <c r="HO25" s="64"/>
      <c r="HP25" s="64"/>
      <c r="HQ25" s="64"/>
      <c r="HR25" s="64"/>
      <c r="HS25" s="64"/>
      <c r="HT25" s="64"/>
      <c r="HU25" s="64"/>
      <c r="HV25" s="64"/>
      <c r="HW25" s="64"/>
      <c r="HX25" s="64"/>
      <c r="HY25" s="64"/>
      <c r="HZ25" s="64"/>
      <c r="IA25" s="64"/>
      <c r="IB25" s="64"/>
      <c r="IC25" s="64"/>
      <c r="ID25" s="64"/>
      <c r="IE25" s="64"/>
      <c r="IF25" s="64"/>
      <c r="IG25" s="64"/>
      <c r="IH25" s="64"/>
      <c r="II25" s="64"/>
      <c r="IJ25" s="64"/>
      <c r="IK25" s="64"/>
      <c r="IL25" s="64"/>
      <c r="IM25" s="64"/>
      <c r="IN25" s="64"/>
      <c r="IO25" s="64"/>
      <c r="IP25" s="64"/>
      <c r="IQ25" s="64"/>
      <c r="IR25" s="64"/>
      <c r="IS25" s="64"/>
      <c r="IT25" s="64"/>
      <c r="IU25" s="64"/>
      <c r="IV25" s="64"/>
      <c r="IW25" s="64"/>
      <c r="IX25" s="64"/>
      <c r="IY25" s="64"/>
      <c r="IZ25" s="64"/>
      <c r="JA25" s="64"/>
      <c r="JB25" s="64"/>
      <c r="JC25" s="64"/>
      <c r="JD25" s="64"/>
      <c r="JE25" s="64"/>
      <c r="JF25" s="64"/>
      <c r="JG25" s="64"/>
      <c r="JH25" s="64"/>
      <c r="JI25" s="64"/>
      <c r="JJ25" s="64"/>
      <c r="JK25" s="64"/>
      <c r="JL25" s="64"/>
      <c r="JM25" s="64"/>
      <c r="JN25" s="64"/>
      <c r="JO25" s="64"/>
      <c r="JP25" s="64"/>
      <c r="JQ25" s="64"/>
      <c r="JR25" s="64"/>
      <c r="JS25" s="64"/>
      <c r="JT25" s="64"/>
      <c r="JU25" s="64"/>
      <c r="JV25" s="64"/>
      <c r="JW25" s="64"/>
      <c r="JX25" s="64"/>
      <c r="JY25" s="64"/>
      <c r="JZ25" s="64"/>
      <c r="KA25" s="64"/>
      <c r="KB25" s="64"/>
      <c r="KC25" s="64"/>
      <c r="KD25" s="64"/>
      <c r="KE25" s="64"/>
      <c r="KF25" s="64"/>
      <c r="KG25" s="64"/>
      <c r="KH25" s="64"/>
      <c r="KI25" s="64"/>
      <c r="KJ25" s="64"/>
      <c r="KK25" s="64"/>
      <c r="KL25" s="64"/>
      <c r="KM25" s="64"/>
      <c r="KN25" s="64"/>
      <c r="KO25" s="64"/>
    </row>
    <row r="26" spans="1:301" s="2" customFormat="1" ht="14" x14ac:dyDescent="0.15">
      <c r="A26" s="1">
        <v>23890</v>
      </c>
      <c r="B26" s="1" t="s">
        <v>147</v>
      </c>
      <c r="C26" s="2" t="s">
        <v>132</v>
      </c>
      <c r="D26" s="2" t="s">
        <v>105</v>
      </c>
      <c r="E26" s="2">
        <v>-14.071310661251699</v>
      </c>
      <c r="F26" s="2">
        <v>-70.681773178372595</v>
      </c>
      <c r="G26" s="6">
        <v>318417</v>
      </c>
      <c r="H26" s="6">
        <v>8443739</v>
      </c>
      <c r="I26" s="6">
        <v>5015</v>
      </c>
      <c r="J26" s="6"/>
      <c r="K26" s="118" t="s">
        <v>106</v>
      </c>
      <c r="L26" s="6"/>
      <c r="M26" s="6"/>
      <c r="N26" s="119">
        <v>2022</v>
      </c>
      <c r="P26" s="1" t="s">
        <v>133</v>
      </c>
      <c r="Q26" s="1">
        <f t="shared" si="0"/>
        <v>0</v>
      </c>
      <c r="R26" s="2" t="s">
        <v>134</v>
      </c>
      <c r="S26" s="1" t="s">
        <v>109</v>
      </c>
      <c r="T26" s="1" t="s">
        <v>110</v>
      </c>
      <c r="V26" s="10" t="s">
        <v>148</v>
      </c>
      <c r="W26" s="2" t="s">
        <v>112</v>
      </c>
      <c r="X26" s="5"/>
      <c r="Y26" s="8">
        <v>0.34361999999999998</v>
      </c>
      <c r="Z26" s="8">
        <v>13.1166</v>
      </c>
      <c r="AA26" s="8">
        <v>1.6301999999999999</v>
      </c>
      <c r="AB26" s="5"/>
      <c r="AC26" s="5">
        <v>7.5896814209190861E-3</v>
      </c>
      <c r="AD26" s="8">
        <v>0.33200000000000002</v>
      </c>
      <c r="AE26" s="8">
        <v>6.9999999999999993E-2</v>
      </c>
      <c r="AF26" s="8">
        <v>0.12132</v>
      </c>
      <c r="AG26" s="8">
        <v>7.4159999999999995</v>
      </c>
      <c r="AH26" s="8">
        <v>0.17250000000000001</v>
      </c>
      <c r="AI26" s="5"/>
      <c r="AJ26" s="5"/>
      <c r="AK26" s="5"/>
      <c r="AL26" s="5"/>
      <c r="AM26" s="5">
        <v>88.1</v>
      </c>
      <c r="AN26" s="5">
        <v>5.9</v>
      </c>
      <c r="AO26" s="5">
        <v>28</v>
      </c>
      <c r="AP26" s="5">
        <v>24</v>
      </c>
      <c r="AQ26" s="5">
        <v>0.4</v>
      </c>
      <c r="AR26" s="5">
        <v>1.6</v>
      </c>
      <c r="AS26" s="5">
        <v>2.5</v>
      </c>
      <c r="AT26" s="5">
        <v>16</v>
      </c>
      <c r="AU26" s="5">
        <v>23.6</v>
      </c>
      <c r="AV26" s="5">
        <v>1.44</v>
      </c>
      <c r="AW26" s="5">
        <v>11.5</v>
      </c>
      <c r="AX26" s="5">
        <v>21.9</v>
      </c>
      <c r="AY26" s="5">
        <v>68.8</v>
      </c>
      <c r="AZ26" s="5">
        <v>440</v>
      </c>
      <c r="BA26" s="5">
        <v>43.4</v>
      </c>
      <c r="BB26" s="5">
        <v>6.6</v>
      </c>
      <c r="BC26" s="5">
        <v>12.9</v>
      </c>
      <c r="BD26" s="5">
        <v>41.3</v>
      </c>
      <c r="BE26" s="5">
        <v>67.900000000000006</v>
      </c>
      <c r="BF26" s="132">
        <v>0</v>
      </c>
      <c r="BG26" s="5">
        <v>6230</v>
      </c>
      <c r="BH26" s="5">
        <v>24.1</v>
      </c>
      <c r="BI26" s="5">
        <v>48.5</v>
      </c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99">
        <v>1.3</v>
      </c>
      <c r="BW26" s="99">
        <v>1.86</v>
      </c>
      <c r="BX26" s="99">
        <v>22.7</v>
      </c>
      <c r="BY26" s="99">
        <v>10.65</v>
      </c>
      <c r="BZ26" s="99">
        <v>9.6</v>
      </c>
      <c r="CA26" s="148"/>
      <c r="CB26" s="99">
        <v>0.94</v>
      </c>
      <c r="CC26" s="99">
        <v>0.16</v>
      </c>
      <c r="CD26" s="99">
        <v>80.400000000000006</v>
      </c>
      <c r="CE26" s="99">
        <v>0</v>
      </c>
      <c r="CF26" s="133">
        <v>0</v>
      </c>
      <c r="CG26" s="99">
        <v>0.1</v>
      </c>
      <c r="CH26" s="99">
        <v>3.65</v>
      </c>
      <c r="CI26" s="99">
        <v>5.55</v>
      </c>
      <c r="CJ26" s="99">
        <v>9.83</v>
      </c>
      <c r="CK26" s="99"/>
      <c r="CL26" s="99"/>
      <c r="CM26" s="99"/>
      <c r="CN26" s="99">
        <v>0.184</v>
      </c>
      <c r="CO26" s="99">
        <f t="shared" si="1"/>
        <v>59.331175836030212</v>
      </c>
      <c r="CP26" s="99"/>
      <c r="CQ26" s="99">
        <f t="shared" si="3"/>
        <v>18.257261410788381</v>
      </c>
      <c r="CR26" s="99">
        <f t="shared" si="4"/>
        <v>22.337349397590359</v>
      </c>
      <c r="CS26" s="99">
        <f t="shared" si="5"/>
        <v>1325.301204819277</v>
      </c>
      <c r="CT26" s="99">
        <f t="shared" si="13"/>
        <v>1.5409309791332264E-3</v>
      </c>
      <c r="CU26" s="99">
        <f t="shared" si="14"/>
        <v>258.50622406639002</v>
      </c>
      <c r="CV26" s="99">
        <f t="shared" si="8"/>
        <v>0.90140845070422526</v>
      </c>
      <c r="CW26" s="99">
        <f t="shared" si="11"/>
        <v>20.091324200913242</v>
      </c>
      <c r="CX26" s="99">
        <f t="shared" si="12"/>
        <v>0.33863013698630134</v>
      </c>
      <c r="CY26" s="99"/>
    </row>
    <row r="27" spans="1:301" s="2" customFormat="1" ht="14" x14ac:dyDescent="0.15">
      <c r="A27" s="1">
        <v>23891</v>
      </c>
      <c r="B27" s="1" t="s">
        <v>149</v>
      </c>
      <c r="C27" s="2" t="s">
        <v>132</v>
      </c>
      <c r="D27" s="2" t="s">
        <v>105</v>
      </c>
      <c r="E27" s="2">
        <v>-14.0801564072814</v>
      </c>
      <c r="F27" s="2">
        <v>-70.678300670776196</v>
      </c>
      <c r="G27" s="6">
        <v>318799</v>
      </c>
      <c r="H27" s="6">
        <v>8442763</v>
      </c>
      <c r="I27" s="6">
        <v>5125</v>
      </c>
      <c r="J27" s="6"/>
      <c r="K27" s="118" t="s">
        <v>106</v>
      </c>
      <c r="L27" s="6"/>
      <c r="M27" s="6"/>
      <c r="N27" s="119">
        <v>2022</v>
      </c>
      <c r="P27" s="1" t="s">
        <v>133</v>
      </c>
      <c r="Q27" s="1">
        <f t="shared" si="0"/>
        <v>0</v>
      </c>
      <c r="R27" s="2" t="s">
        <v>134</v>
      </c>
      <c r="S27" s="1" t="s">
        <v>109</v>
      </c>
      <c r="T27" s="1" t="s">
        <v>110</v>
      </c>
      <c r="V27" s="10" t="s">
        <v>124</v>
      </c>
      <c r="W27" s="2" t="s">
        <v>112</v>
      </c>
      <c r="X27" s="5"/>
      <c r="Y27" s="8">
        <v>6.8059999999999996E-2</v>
      </c>
      <c r="Z27" s="8">
        <v>13.494599999999998</v>
      </c>
      <c r="AA27" s="8">
        <v>0.95810000000000006</v>
      </c>
      <c r="AB27" s="5"/>
      <c r="AC27" s="5">
        <v>6.2731040315759786E-3</v>
      </c>
      <c r="AD27" s="8">
        <v>4.9799999999999997E-2</v>
      </c>
      <c r="AE27" s="8">
        <v>0.27999999999999997</v>
      </c>
      <c r="AF27" s="8">
        <v>2.4533600000000004</v>
      </c>
      <c r="AG27" s="8">
        <v>4.4039999999999999</v>
      </c>
      <c r="AH27" s="8">
        <v>0.23</v>
      </c>
      <c r="AI27" s="5"/>
      <c r="AJ27" s="5"/>
      <c r="AK27" s="5"/>
      <c r="AL27" s="5"/>
      <c r="AM27" s="5">
        <v>744</v>
      </c>
      <c r="AN27" s="5">
        <v>3</v>
      </c>
      <c r="AO27" s="5">
        <v>0</v>
      </c>
      <c r="AP27" s="5">
        <v>2</v>
      </c>
      <c r="AQ27" s="5">
        <v>0.3</v>
      </c>
      <c r="AR27" s="5">
        <v>0.7</v>
      </c>
      <c r="AS27" s="5">
        <v>3.7</v>
      </c>
      <c r="AT27" s="5">
        <v>81</v>
      </c>
      <c r="AU27" s="5">
        <v>28.8</v>
      </c>
      <c r="AV27" s="5">
        <v>0.1</v>
      </c>
      <c r="AW27" s="5">
        <v>4.9000000000000004</v>
      </c>
      <c r="AX27" s="5">
        <v>74.099999999999994</v>
      </c>
      <c r="AY27" s="5">
        <v>0.64</v>
      </c>
      <c r="AZ27" s="5">
        <v>810</v>
      </c>
      <c r="BA27" s="5">
        <v>14.1</v>
      </c>
      <c r="BB27" s="5">
        <v>2.4</v>
      </c>
      <c r="BC27" s="5">
        <v>25</v>
      </c>
      <c r="BD27" s="5">
        <v>24.5</v>
      </c>
      <c r="BE27" s="5">
        <v>107.5</v>
      </c>
      <c r="BF27" s="132">
        <v>0</v>
      </c>
      <c r="BG27" s="5">
        <v>100</v>
      </c>
      <c r="BH27" s="5">
        <v>3</v>
      </c>
      <c r="BI27" s="5">
        <v>6.22</v>
      </c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99">
        <v>1.2</v>
      </c>
      <c r="BW27" s="99">
        <v>6.09</v>
      </c>
      <c r="BX27" s="99">
        <v>21.5</v>
      </c>
      <c r="BY27" s="99">
        <v>4.28</v>
      </c>
      <c r="BZ27" s="99">
        <v>4.8</v>
      </c>
      <c r="CA27" s="148"/>
      <c r="CB27" s="99">
        <v>0.06</v>
      </c>
      <c r="CC27" s="99">
        <v>0.01</v>
      </c>
      <c r="CD27" s="99">
        <v>6.2</v>
      </c>
      <c r="CE27" s="99">
        <v>0</v>
      </c>
      <c r="CF27" s="133">
        <v>0</v>
      </c>
      <c r="CG27" s="99">
        <v>0.05</v>
      </c>
      <c r="CH27" s="99">
        <v>0.13</v>
      </c>
      <c r="CI27" s="99">
        <v>5.82</v>
      </c>
      <c r="CJ27" s="99">
        <v>11.2</v>
      </c>
      <c r="CK27" s="99"/>
      <c r="CL27" s="99"/>
      <c r="CM27" s="99"/>
      <c r="CN27" s="99">
        <v>0.13700000000000001</v>
      </c>
      <c r="CO27" s="99">
        <f t="shared" si="1"/>
        <v>183.92370572207085</v>
      </c>
      <c r="CP27" s="99"/>
      <c r="CQ27" s="99">
        <f t="shared" si="3"/>
        <v>270</v>
      </c>
      <c r="CR27" s="99">
        <f t="shared" si="4"/>
        <v>88.433734939759034</v>
      </c>
      <c r="CS27" s="99">
        <f t="shared" si="5"/>
        <v>16265.060240963856</v>
      </c>
      <c r="CT27" s="99">
        <f t="shared" si="13"/>
        <v>4.8000000000000001E-2</v>
      </c>
      <c r="CU27" s="99">
        <f t="shared" si="14"/>
        <v>33.333333333333336</v>
      </c>
      <c r="CV27" s="99">
        <f t="shared" si="8"/>
        <v>1.1214953271028036</v>
      </c>
      <c r="CW27" s="99">
        <f t="shared" si="11"/>
        <v>10.931174089068827</v>
      </c>
      <c r="CX27" s="99">
        <f t="shared" si="12"/>
        <v>5.9433198380566807E-2</v>
      </c>
      <c r="CY27" s="99"/>
    </row>
    <row r="28" spans="1:301" s="2" customFormat="1" ht="14" x14ac:dyDescent="0.15">
      <c r="A28" s="1">
        <v>23892</v>
      </c>
      <c r="B28" s="1" t="s">
        <v>150</v>
      </c>
      <c r="C28" s="2" t="s">
        <v>132</v>
      </c>
      <c r="D28" s="2" t="s">
        <v>105</v>
      </c>
      <c r="E28" s="2">
        <v>-14.083212017596001</v>
      </c>
      <c r="F28" s="2">
        <v>-70.674313461946198</v>
      </c>
      <c r="G28" s="6">
        <v>319232</v>
      </c>
      <c r="H28" s="6">
        <v>8442428</v>
      </c>
      <c r="I28" s="6">
        <v>5084</v>
      </c>
      <c r="J28" s="6"/>
      <c r="K28" s="118" t="s">
        <v>106</v>
      </c>
      <c r="L28" s="6"/>
      <c r="M28" s="6"/>
      <c r="N28" s="119">
        <v>2022</v>
      </c>
      <c r="P28" s="1" t="s">
        <v>133</v>
      </c>
      <c r="Q28" s="1">
        <f t="shared" si="0"/>
        <v>0</v>
      </c>
      <c r="R28" s="2" t="s">
        <v>134</v>
      </c>
      <c r="S28" s="1" t="s">
        <v>109</v>
      </c>
      <c r="T28" s="1" t="s">
        <v>110</v>
      </c>
      <c r="V28" s="10" t="s">
        <v>151</v>
      </c>
      <c r="W28" s="2" t="s">
        <v>112</v>
      </c>
      <c r="X28" s="5"/>
      <c r="Y28" s="8">
        <v>0.16102</v>
      </c>
      <c r="Z28" s="8">
        <v>13.1166</v>
      </c>
      <c r="AA28" s="8">
        <v>1.5444</v>
      </c>
      <c r="AB28" s="5"/>
      <c r="AC28" s="5">
        <v>6.5054412179306447E-3</v>
      </c>
      <c r="AD28" s="8">
        <v>6.6400000000000001E-2</v>
      </c>
      <c r="AE28" s="8">
        <v>0.54599999999999993</v>
      </c>
      <c r="AF28" s="8">
        <v>2.3724800000000004</v>
      </c>
      <c r="AG28" s="8">
        <v>4.1879999999999997</v>
      </c>
      <c r="AH28" s="8">
        <v>0.28289999999999998</v>
      </c>
      <c r="AI28" s="5"/>
      <c r="AJ28" s="5"/>
      <c r="AK28" s="5"/>
      <c r="AL28" s="5"/>
      <c r="AM28" s="5">
        <v>433</v>
      </c>
      <c r="AN28" s="5">
        <v>2</v>
      </c>
      <c r="AO28" s="5">
        <v>4</v>
      </c>
      <c r="AP28" s="5">
        <v>4</v>
      </c>
      <c r="AQ28" s="5">
        <v>1</v>
      </c>
      <c r="AR28" s="5">
        <v>0.9</v>
      </c>
      <c r="AS28" s="5">
        <v>2.4</v>
      </c>
      <c r="AT28" s="5">
        <v>94</v>
      </c>
      <c r="AU28" s="5">
        <v>25.8</v>
      </c>
      <c r="AV28" s="5">
        <v>0.17</v>
      </c>
      <c r="AW28" s="5">
        <v>3.8</v>
      </c>
      <c r="AX28" s="5">
        <v>33.9</v>
      </c>
      <c r="AY28" s="5">
        <v>0.27</v>
      </c>
      <c r="AZ28" s="5">
        <v>542</v>
      </c>
      <c r="BA28" s="5">
        <v>52.7</v>
      </c>
      <c r="BB28" s="5">
        <v>7.2</v>
      </c>
      <c r="BC28" s="5">
        <v>20.2</v>
      </c>
      <c r="BD28" s="5">
        <v>27.2</v>
      </c>
      <c r="BE28" s="5">
        <v>59</v>
      </c>
      <c r="BF28" s="132">
        <v>0</v>
      </c>
      <c r="BG28" s="5">
        <v>160</v>
      </c>
      <c r="BH28" s="5">
        <v>17.899999999999999</v>
      </c>
      <c r="BI28" s="5">
        <v>38.200000000000003</v>
      </c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99">
        <v>1.2</v>
      </c>
      <c r="BW28" s="99">
        <v>3.57</v>
      </c>
      <c r="BX28" s="99">
        <v>35.700000000000003</v>
      </c>
      <c r="BY28" s="99">
        <v>12.8</v>
      </c>
      <c r="BZ28" s="99">
        <v>8.8000000000000007</v>
      </c>
      <c r="CA28" s="148"/>
      <c r="CB28" s="99">
        <v>0.06</v>
      </c>
      <c r="CC28" s="99">
        <v>0.01</v>
      </c>
      <c r="CD28" s="99">
        <v>8.8000000000000007</v>
      </c>
      <c r="CE28" s="99">
        <v>0</v>
      </c>
      <c r="CF28" s="133">
        <v>0</v>
      </c>
      <c r="CG28" s="99">
        <v>0.09</v>
      </c>
      <c r="CH28" s="99">
        <v>7.0000000000000007E-2</v>
      </c>
      <c r="CI28" s="99">
        <v>3.37</v>
      </c>
      <c r="CJ28" s="99">
        <v>9.6999999999999993</v>
      </c>
      <c r="CK28" s="99"/>
      <c r="CL28" s="99"/>
      <c r="CM28" s="99"/>
      <c r="CN28" s="99">
        <v>9.8000000000000004E-2</v>
      </c>
      <c r="CO28" s="99">
        <f t="shared" si="1"/>
        <v>129.41738299904489</v>
      </c>
      <c r="CP28" s="99"/>
      <c r="CQ28" s="99">
        <f t="shared" si="3"/>
        <v>30.27932960893855</v>
      </c>
      <c r="CR28" s="99">
        <f t="shared" si="4"/>
        <v>63.072289156626503</v>
      </c>
      <c r="CS28" s="99">
        <f t="shared" si="5"/>
        <v>8162.6506024096389</v>
      </c>
      <c r="CT28" s="99">
        <f t="shared" si="13"/>
        <v>5.5000000000000007E-2</v>
      </c>
      <c r="CU28" s="99">
        <f t="shared" si="14"/>
        <v>8.9385474860335208</v>
      </c>
      <c r="CV28" s="99">
        <f t="shared" si="8"/>
        <v>0.6875</v>
      </c>
      <c r="CW28" s="99">
        <f t="shared" si="11"/>
        <v>15.988200589970502</v>
      </c>
      <c r="CX28" s="99">
        <f t="shared" si="12"/>
        <v>0.12353982300884955</v>
      </c>
      <c r="CY28" s="99"/>
    </row>
    <row r="29" spans="1:301" s="2" customFormat="1" ht="14" x14ac:dyDescent="0.15">
      <c r="A29" s="1">
        <v>23893</v>
      </c>
      <c r="B29" s="1" t="s">
        <v>152</v>
      </c>
      <c r="C29" s="2" t="s">
        <v>132</v>
      </c>
      <c r="D29" s="2" t="s">
        <v>105</v>
      </c>
      <c r="E29" s="2">
        <v>-14.0870398703003</v>
      </c>
      <c r="F29" s="2">
        <v>-70.673656116648999</v>
      </c>
      <c r="G29" s="6">
        <v>319306</v>
      </c>
      <c r="H29" s="6">
        <v>8442005</v>
      </c>
      <c r="I29" s="6">
        <v>5044</v>
      </c>
      <c r="J29" s="6"/>
      <c r="K29" s="118" t="s">
        <v>106</v>
      </c>
      <c r="L29" s="6"/>
      <c r="M29" s="6"/>
      <c r="N29" s="119">
        <v>2022</v>
      </c>
      <c r="P29" s="1" t="s">
        <v>133</v>
      </c>
      <c r="Q29" s="1">
        <f t="shared" si="0"/>
        <v>0</v>
      </c>
      <c r="R29" s="2" t="s">
        <v>134</v>
      </c>
      <c r="S29" s="1" t="s">
        <v>109</v>
      </c>
      <c r="T29" s="1" t="s">
        <v>110</v>
      </c>
      <c r="V29" s="10" t="s">
        <v>111</v>
      </c>
      <c r="W29" s="2" t="s">
        <v>112</v>
      </c>
      <c r="X29" s="5"/>
      <c r="Y29" s="8">
        <v>0.21912000000000001</v>
      </c>
      <c r="Z29" s="8">
        <v>13.8537</v>
      </c>
      <c r="AA29" s="8">
        <v>1.9733999999999998</v>
      </c>
      <c r="AB29" s="5"/>
      <c r="AC29" s="5">
        <v>1.3010882435861289E-2</v>
      </c>
      <c r="AD29" s="8">
        <v>0.747</v>
      </c>
      <c r="AE29" s="8">
        <v>1.4279999999999999</v>
      </c>
      <c r="AF29" s="8">
        <v>2.54772</v>
      </c>
      <c r="AG29" s="8">
        <v>3.9239999999999999</v>
      </c>
      <c r="AH29" s="8">
        <v>0.19320000000000001</v>
      </c>
      <c r="AI29" s="5"/>
      <c r="AJ29" s="5"/>
      <c r="AK29" s="5"/>
      <c r="AL29" s="5"/>
      <c r="AM29" s="5">
        <v>252</v>
      </c>
      <c r="AN29" s="5">
        <v>4.4000000000000004</v>
      </c>
      <c r="AO29" s="5">
        <v>16</v>
      </c>
      <c r="AP29" s="5">
        <v>19</v>
      </c>
      <c r="AQ29" s="5">
        <v>2.2000000000000002</v>
      </c>
      <c r="AR29" s="5">
        <v>7.4</v>
      </c>
      <c r="AS29" s="5">
        <v>2.2000000000000002</v>
      </c>
      <c r="AT29" s="5">
        <v>64</v>
      </c>
      <c r="AU29" s="5">
        <v>25.8</v>
      </c>
      <c r="AV29" s="5">
        <v>0.11</v>
      </c>
      <c r="AW29" s="5">
        <v>0.7</v>
      </c>
      <c r="AX29" s="5">
        <v>26.6</v>
      </c>
      <c r="AY29" s="5">
        <v>0.98</v>
      </c>
      <c r="AZ29" s="5">
        <v>318</v>
      </c>
      <c r="BA29" s="5">
        <v>168.5</v>
      </c>
      <c r="BB29" s="5">
        <v>11.2</v>
      </c>
      <c r="BC29" s="5">
        <v>11.7</v>
      </c>
      <c r="BD29" s="5">
        <v>17.3</v>
      </c>
      <c r="BE29" s="5">
        <v>34.9</v>
      </c>
      <c r="BF29" s="132">
        <v>0</v>
      </c>
      <c r="BG29" s="5">
        <v>440</v>
      </c>
      <c r="BH29" s="5">
        <v>21.8</v>
      </c>
      <c r="BI29" s="5">
        <v>43.1</v>
      </c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99">
        <v>0.7</v>
      </c>
      <c r="BW29" s="99">
        <v>2.11</v>
      </c>
      <c r="BX29" s="99">
        <v>60</v>
      </c>
      <c r="BY29" s="99">
        <v>10.7</v>
      </c>
      <c r="BZ29" s="99">
        <v>6.9</v>
      </c>
      <c r="CA29" s="148"/>
      <c r="CB29" s="99">
        <v>0.05</v>
      </c>
      <c r="CC29" s="116">
        <v>0</v>
      </c>
      <c r="CD29" s="99">
        <v>16.899999999999999</v>
      </c>
      <c r="CE29" s="99">
        <v>0</v>
      </c>
      <c r="CF29" s="133">
        <v>0</v>
      </c>
      <c r="CG29" s="99">
        <v>0.1</v>
      </c>
      <c r="CH29" s="99">
        <v>0.81</v>
      </c>
      <c r="CI29" s="99">
        <v>2.1800000000000002</v>
      </c>
      <c r="CJ29" s="99">
        <v>7.64</v>
      </c>
      <c r="CK29" s="99"/>
      <c r="CL29" s="99"/>
      <c r="CM29" s="99"/>
      <c r="CN29" s="99">
        <v>5.8999999999999997E-2</v>
      </c>
      <c r="CO29" s="99">
        <f t="shared" si="1"/>
        <v>81.039755351681961</v>
      </c>
      <c r="CP29" s="99"/>
      <c r="CQ29" s="99">
        <f t="shared" si="3"/>
        <v>14.587155963302752</v>
      </c>
      <c r="CR29" s="99">
        <f t="shared" si="4"/>
        <v>5.2530120481927707</v>
      </c>
      <c r="CS29" s="99">
        <f t="shared" si="5"/>
        <v>425.7028112449799</v>
      </c>
      <c r="CT29" s="99">
        <f t="shared" si="13"/>
        <v>1.5681818181818182E-2</v>
      </c>
      <c r="CU29" s="99">
        <f t="shared" si="14"/>
        <v>20.183486238532108</v>
      </c>
      <c r="CV29" s="99">
        <f t="shared" si="8"/>
        <v>0.64485981308411222</v>
      </c>
      <c r="CW29" s="99">
        <f t="shared" si="11"/>
        <v>11.954887218045112</v>
      </c>
      <c r="CX29" s="99">
        <f t="shared" si="12"/>
        <v>0.14751879699248119</v>
      </c>
      <c r="CY29" s="99"/>
    </row>
    <row r="30" spans="1:301" s="2" customFormat="1" ht="14" x14ac:dyDescent="0.15">
      <c r="A30" s="1">
        <v>23894</v>
      </c>
      <c r="B30" s="1" t="s">
        <v>153</v>
      </c>
      <c r="C30" s="2" t="s">
        <v>132</v>
      </c>
      <c r="D30" s="2" t="s">
        <v>105</v>
      </c>
      <c r="E30" s="2">
        <v>-14.0952541093185</v>
      </c>
      <c r="F30" s="2">
        <v>-70.656908348222203</v>
      </c>
      <c r="G30" s="6">
        <v>321121</v>
      </c>
      <c r="H30" s="6">
        <v>8441109</v>
      </c>
      <c r="I30" s="6">
        <v>4785</v>
      </c>
      <c r="J30" s="6"/>
      <c r="K30" s="118" t="s">
        <v>106</v>
      </c>
      <c r="L30" s="6"/>
      <c r="M30" s="6"/>
      <c r="N30" s="119">
        <v>2022</v>
      </c>
      <c r="P30" s="1" t="s">
        <v>133</v>
      </c>
      <c r="Q30" s="1">
        <f t="shared" si="0"/>
        <v>0</v>
      </c>
      <c r="R30" s="2" t="s">
        <v>134</v>
      </c>
      <c r="S30" s="1" t="s">
        <v>109</v>
      </c>
      <c r="T30" s="1" t="s">
        <v>110</v>
      </c>
      <c r="V30" s="10" t="s">
        <v>111</v>
      </c>
      <c r="W30" s="2" t="s">
        <v>112</v>
      </c>
      <c r="X30" s="5"/>
      <c r="Y30" s="8">
        <v>0.23903999999999997</v>
      </c>
      <c r="Z30" s="8">
        <v>14.439599999999999</v>
      </c>
      <c r="AA30" s="8">
        <v>2.0734999999999997</v>
      </c>
      <c r="AB30" s="5"/>
      <c r="AC30" s="5">
        <v>1.3243219622215956E-2</v>
      </c>
      <c r="AD30" s="8">
        <v>0.63080000000000003</v>
      </c>
      <c r="AE30" s="8">
        <v>1.302</v>
      </c>
      <c r="AF30" s="8">
        <v>2.6960000000000002</v>
      </c>
      <c r="AG30" s="8">
        <v>4.2480000000000002</v>
      </c>
      <c r="AH30" s="8">
        <v>0.22310000000000002</v>
      </c>
      <c r="AI30" s="5"/>
      <c r="AJ30" s="5"/>
      <c r="AK30" s="5"/>
      <c r="AL30" s="5"/>
      <c r="AM30" s="5">
        <v>275</v>
      </c>
      <c r="AN30" s="5">
        <v>4.8</v>
      </c>
      <c r="AO30" s="5">
        <v>18</v>
      </c>
      <c r="AP30" s="5">
        <v>21</v>
      </c>
      <c r="AQ30" s="5">
        <v>2.6</v>
      </c>
      <c r="AR30" s="5">
        <v>6.4</v>
      </c>
      <c r="AS30" s="5">
        <v>2.1</v>
      </c>
      <c r="AT30" s="5">
        <v>59</v>
      </c>
      <c r="AU30" s="5">
        <v>27</v>
      </c>
      <c r="AV30" s="5">
        <v>0.14000000000000001</v>
      </c>
      <c r="AW30" s="5">
        <v>1.7</v>
      </c>
      <c r="AX30" s="5">
        <v>27.5</v>
      </c>
      <c r="AY30" s="5">
        <v>0.99</v>
      </c>
      <c r="AZ30" s="5">
        <v>341</v>
      </c>
      <c r="BA30" s="5">
        <v>168</v>
      </c>
      <c r="BB30" s="5">
        <v>11.5</v>
      </c>
      <c r="BC30" s="5">
        <v>13.2</v>
      </c>
      <c r="BD30" s="5">
        <v>18.3</v>
      </c>
      <c r="BE30" s="5">
        <v>22.6</v>
      </c>
      <c r="BF30" s="132">
        <v>0</v>
      </c>
      <c r="BG30" s="5">
        <v>490</v>
      </c>
      <c r="BH30" s="5">
        <v>23.6</v>
      </c>
      <c r="BI30" s="5">
        <v>47.5</v>
      </c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99">
        <v>0.7</v>
      </c>
      <c r="BW30" s="99">
        <v>2.23</v>
      </c>
      <c r="BX30" s="99">
        <v>66.2</v>
      </c>
      <c r="BY30" s="99">
        <v>12.25</v>
      </c>
      <c r="BZ30" s="99">
        <v>7.8</v>
      </c>
      <c r="CA30" s="148"/>
      <c r="CB30" s="99">
        <v>0.05</v>
      </c>
      <c r="CC30" s="116">
        <v>0</v>
      </c>
      <c r="CD30" s="99">
        <v>28.6</v>
      </c>
      <c r="CE30" s="99">
        <v>0</v>
      </c>
      <c r="CF30" s="133">
        <v>0</v>
      </c>
      <c r="CG30" s="99">
        <v>0.1</v>
      </c>
      <c r="CH30" s="99">
        <v>0.24</v>
      </c>
      <c r="CI30" s="99">
        <v>2.29</v>
      </c>
      <c r="CJ30" s="99">
        <v>37.9</v>
      </c>
      <c r="CK30" s="99"/>
      <c r="CL30" s="99"/>
      <c r="CM30" s="99"/>
      <c r="CN30" s="99">
        <v>8.5999999999999993E-2</v>
      </c>
      <c r="CO30" s="99">
        <f t="shared" si="1"/>
        <v>80.273069679849343</v>
      </c>
      <c r="CP30" s="99"/>
      <c r="CQ30" s="99">
        <f t="shared" si="3"/>
        <v>14.449152542372881</v>
      </c>
      <c r="CR30" s="99">
        <f t="shared" si="4"/>
        <v>6.73430564362714</v>
      </c>
      <c r="CS30" s="99">
        <f t="shared" si="5"/>
        <v>540.58338617628408</v>
      </c>
      <c r="CT30" s="99">
        <f t="shared" si="13"/>
        <v>1.5918367346938776E-2</v>
      </c>
      <c r="CU30" s="99">
        <f t="shared" si="14"/>
        <v>20.762711864406779</v>
      </c>
      <c r="CV30" s="99">
        <f t="shared" si="8"/>
        <v>0.63673469387755099</v>
      </c>
      <c r="CW30" s="99">
        <f t="shared" si="11"/>
        <v>12.4</v>
      </c>
      <c r="CX30" s="99">
        <f t="shared" si="12"/>
        <v>0.15447272727272729</v>
      </c>
      <c r="CY30" s="99"/>
    </row>
    <row r="31" spans="1:301" s="2" customFormat="1" ht="14" x14ac:dyDescent="0.15">
      <c r="A31" s="1">
        <v>23895</v>
      </c>
      <c r="B31" s="1" t="s">
        <v>154</v>
      </c>
      <c r="C31" s="2" t="s">
        <v>155</v>
      </c>
      <c r="D31" s="2" t="s">
        <v>105</v>
      </c>
      <c r="E31" s="2">
        <v>-14.101864924129</v>
      </c>
      <c r="F31" s="2">
        <v>-70.656381910685198</v>
      </c>
      <c r="G31" s="6">
        <v>321183</v>
      </c>
      <c r="H31" s="6">
        <v>8440378</v>
      </c>
      <c r="I31" s="6">
        <v>4759</v>
      </c>
      <c r="J31" s="6"/>
      <c r="K31" s="118" t="s">
        <v>106</v>
      </c>
      <c r="L31" s="6"/>
      <c r="M31" s="6"/>
      <c r="N31" s="119">
        <v>2022</v>
      </c>
      <c r="P31" s="1" t="s">
        <v>133</v>
      </c>
      <c r="Q31" s="1">
        <f t="shared" si="0"/>
        <v>0</v>
      </c>
      <c r="R31" s="2" t="s">
        <v>134</v>
      </c>
      <c r="S31" s="1" t="s">
        <v>109</v>
      </c>
      <c r="T31" s="1" t="s">
        <v>110</v>
      </c>
      <c r="V31" s="10" t="s">
        <v>111</v>
      </c>
      <c r="W31" s="2" t="s">
        <v>112</v>
      </c>
      <c r="X31" s="5"/>
      <c r="Y31" s="8">
        <v>0.28883999999999999</v>
      </c>
      <c r="Z31" s="8">
        <v>14.685299999999998</v>
      </c>
      <c r="AA31" s="8">
        <v>1.6587999999999998</v>
      </c>
      <c r="AB31" s="5"/>
      <c r="AC31" s="5">
        <v>9.9904990132506331E-3</v>
      </c>
      <c r="AD31" s="8">
        <v>0.71379999999999999</v>
      </c>
      <c r="AE31" s="8">
        <v>1.9599999999999997</v>
      </c>
      <c r="AF31" s="8">
        <v>2.2107199999999998</v>
      </c>
      <c r="AG31" s="8">
        <v>5.76</v>
      </c>
      <c r="AH31" s="8">
        <v>0.24380000000000002</v>
      </c>
      <c r="AI31" s="5"/>
      <c r="AJ31" s="5"/>
      <c r="AK31" s="5"/>
      <c r="AL31" s="5"/>
      <c r="AM31" s="5">
        <v>134.5</v>
      </c>
      <c r="AN31" s="5">
        <v>5.0999999999999996</v>
      </c>
      <c r="AO31" s="5">
        <v>21</v>
      </c>
      <c r="AP31" s="5">
        <v>21</v>
      </c>
      <c r="AQ31" s="5">
        <v>3.3</v>
      </c>
      <c r="AR31" s="5">
        <v>6.9</v>
      </c>
      <c r="AS31" s="5">
        <v>3.1</v>
      </c>
      <c r="AT31" s="5">
        <v>54</v>
      </c>
      <c r="AU31" s="5">
        <v>26.5</v>
      </c>
      <c r="AV31" s="5">
        <v>0.23</v>
      </c>
      <c r="AW31" s="5">
        <v>8.4</v>
      </c>
      <c r="AX31" s="5">
        <v>18.600000000000001</v>
      </c>
      <c r="AY31" s="5">
        <v>5.0199999999999996</v>
      </c>
      <c r="AZ31" s="5">
        <v>387</v>
      </c>
      <c r="BA31" s="5">
        <v>194</v>
      </c>
      <c r="BB31" s="5">
        <v>13.9</v>
      </c>
      <c r="BC31" s="5">
        <v>12.4</v>
      </c>
      <c r="BD31" s="5">
        <v>45</v>
      </c>
      <c r="BE31" s="5">
        <v>45.1</v>
      </c>
      <c r="BF31" s="132">
        <v>0</v>
      </c>
      <c r="BG31" s="5">
        <v>620</v>
      </c>
      <c r="BH31" s="5">
        <v>31.6</v>
      </c>
      <c r="BI31" s="5">
        <v>65.8</v>
      </c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99">
        <v>1.5</v>
      </c>
      <c r="BW31" s="99">
        <v>1.98</v>
      </c>
      <c r="BX31" s="99">
        <v>49.7</v>
      </c>
      <c r="BY31" s="99">
        <v>15.65</v>
      </c>
      <c r="BZ31" s="99">
        <v>12.3</v>
      </c>
      <c r="CA31" s="148"/>
      <c r="CB31" s="99">
        <v>0.08</v>
      </c>
      <c r="CC31" s="99">
        <v>0.01</v>
      </c>
      <c r="CD31" s="99">
        <v>42.9</v>
      </c>
      <c r="CE31" s="99">
        <v>0</v>
      </c>
      <c r="CF31" s="133">
        <v>0</v>
      </c>
      <c r="CG31" s="99">
        <v>0.14000000000000001</v>
      </c>
      <c r="CH31" s="99">
        <v>0.9</v>
      </c>
      <c r="CI31" s="99">
        <v>2.89</v>
      </c>
      <c r="CJ31" s="99">
        <v>27.8</v>
      </c>
      <c r="CK31" s="99"/>
      <c r="CL31" s="99"/>
      <c r="CM31" s="99"/>
      <c r="CN31" s="99">
        <v>4.7E-2</v>
      </c>
      <c r="CO31" s="99">
        <f t="shared" si="1"/>
        <v>67.1875</v>
      </c>
      <c r="CP31" s="99"/>
      <c r="CQ31" s="99">
        <f t="shared" si="3"/>
        <v>12.246835443037973</v>
      </c>
      <c r="CR31" s="99">
        <f t="shared" si="4"/>
        <v>8.0694872513309051</v>
      </c>
      <c r="CS31" s="99">
        <f t="shared" si="5"/>
        <v>542.16867469879514</v>
      </c>
      <c r="CT31" s="99">
        <f t="shared" si="13"/>
        <v>1.9838709677419356E-2</v>
      </c>
      <c r="CU31" s="99">
        <f t="shared" si="14"/>
        <v>19.62025316455696</v>
      </c>
      <c r="CV31" s="99">
        <f t="shared" si="8"/>
        <v>0.78594249201277955</v>
      </c>
      <c r="CW31" s="99">
        <f t="shared" si="11"/>
        <v>20.806451612903224</v>
      </c>
      <c r="CX31" s="99">
        <f t="shared" si="12"/>
        <v>0.30967741935483867</v>
      </c>
      <c r="CY31" s="99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  <c r="EM31" s="60"/>
      <c r="EN31" s="60"/>
      <c r="EO31" s="60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0"/>
      <c r="FB31" s="60"/>
      <c r="FC31" s="60"/>
      <c r="FD31" s="60"/>
      <c r="FE31" s="60"/>
      <c r="FF31" s="60"/>
      <c r="FG31" s="60"/>
      <c r="FH31" s="60"/>
      <c r="FI31" s="60"/>
      <c r="FJ31" s="60"/>
      <c r="FK31" s="60"/>
      <c r="FL31" s="60"/>
      <c r="FM31" s="60"/>
      <c r="FN31" s="60"/>
      <c r="FO31" s="60"/>
      <c r="FP31" s="60"/>
      <c r="FQ31" s="60"/>
      <c r="FR31" s="60"/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/>
      <c r="GI31" s="60"/>
      <c r="GJ31" s="60"/>
      <c r="GK31" s="60"/>
      <c r="GL31" s="60"/>
      <c r="GM31" s="60"/>
      <c r="GN31" s="60"/>
      <c r="GO31" s="60"/>
      <c r="GP31" s="60"/>
      <c r="GQ31" s="60"/>
      <c r="GR31" s="60"/>
      <c r="GS31" s="60"/>
      <c r="GT31" s="60"/>
      <c r="GU31" s="60"/>
      <c r="GV31" s="60"/>
      <c r="GW31" s="60"/>
      <c r="GX31" s="60"/>
      <c r="GY31" s="60"/>
      <c r="GZ31" s="60"/>
      <c r="HA31" s="60"/>
      <c r="HB31" s="60"/>
      <c r="HC31" s="60"/>
      <c r="HD31" s="60"/>
      <c r="HE31" s="60"/>
      <c r="HF31" s="60"/>
      <c r="HG31" s="60"/>
      <c r="HH31" s="60"/>
      <c r="HI31" s="60"/>
      <c r="HJ31" s="60"/>
      <c r="HK31" s="60"/>
      <c r="HL31" s="60"/>
      <c r="HM31" s="60"/>
      <c r="HN31" s="60"/>
      <c r="HO31" s="60"/>
      <c r="HP31" s="60"/>
      <c r="HQ31" s="60"/>
      <c r="HR31" s="60"/>
      <c r="HS31" s="60"/>
      <c r="HT31" s="60"/>
      <c r="HU31" s="60"/>
      <c r="HV31" s="60"/>
      <c r="HW31" s="60"/>
      <c r="HX31" s="60"/>
      <c r="HY31" s="60"/>
      <c r="HZ31" s="60"/>
      <c r="IA31" s="60"/>
      <c r="IB31" s="60"/>
      <c r="IC31" s="60"/>
      <c r="ID31" s="60"/>
      <c r="IE31" s="60"/>
      <c r="IF31" s="60"/>
      <c r="IG31" s="60"/>
      <c r="IH31" s="60"/>
      <c r="II31" s="60"/>
      <c r="IJ31" s="60"/>
      <c r="IK31" s="60"/>
      <c r="IL31" s="60"/>
      <c r="IM31" s="60"/>
      <c r="IN31" s="60"/>
      <c r="IO31" s="60"/>
      <c r="IP31" s="60"/>
      <c r="IQ31" s="60"/>
      <c r="IR31" s="60"/>
      <c r="IS31" s="60"/>
      <c r="IT31" s="60"/>
      <c r="IU31" s="60"/>
      <c r="IV31" s="60"/>
      <c r="IW31" s="60"/>
      <c r="IX31" s="60"/>
      <c r="IY31" s="60"/>
      <c r="IZ31" s="60"/>
      <c r="JA31" s="60"/>
      <c r="JB31" s="60"/>
      <c r="JC31" s="60"/>
      <c r="JD31" s="60"/>
      <c r="JE31" s="60"/>
      <c r="JF31" s="60"/>
      <c r="JG31" s="60"/>
      <c r="JH31" s="60"/>
      <c r="JI31" s="60"/>
      <c r="JJ31" s="60"/>
      <c r="JK31" s="60"/>
      <c r="JL31" s="60"/>
      <c r="JM31" s="60"/>
      <c r="JN31" s="60"/>
      <c r="JO31" s="60"/>
      <c r="JP31" s="60"/>
      <c r="JQ31" s="60"/>
      <c r="JR31" s="60"/>
      <c r="JS31" s="60"/>
      <c r="JT31" s="60"/>
      <c r="JU31" s="60"/>
      <c r="JV31" s="60"/>
      <c r="JW31" s="60"/>
      <c r="JX31" s="60"/>
      <c r="JY31" s="60"/>
      <c r="JZ31" s="60"/>
      <c r="KA31" s="60"/>
      <c r="KB31" s="60"/>
      <c r="KC31" s="60"/>
      <c r="KD31" s="60"/>
      <c r="KE31" s="60"/>
      <c r="KF31" s="60"/>
      <c r="KG31" s="60"/>
      <c r="KH31" s="60"/>
      <c r="KI31" s="60"/>
      <c r="KJ31" s="60"/>
      <c r="KK31" s="60"/>
      <c r="KL31" s="60"/>
      <c r="KM31" s="60"/>
      <c r="KN31" s="60"/>
      <c r="KO31" s="60"/>
    </row>
    <row r="32" spans="1:301" s="2" customFormat="1" ht="14" x14ac:dyDescent="0.15">
      <c r="A32" s="1">
        <v>23896</v>
      </c>
      <c r="B32" s="1" t="s">
        <v>156</v>
      </c>
      <c r="C32" s="2" t="s">
        <v>155</v>
      </c>
      <c r="D32" s="2" t="s">
        <v>105</v>
      </c>
      <c r="E32" s="2">
        <v>-14.1020006662797</v>
      </c>
      <c r="F32" s="2">
        <v>-70.655613616056996</v>
      </c>
      <c r="G32" s="6">
        <v>321266</v>
      </c>
      <c r="H32" s="6">
        <v>8440364</v>
      </c>
      <c r="I32" s="6">
        <v>4701</v>
      </c>
      <c r="J32" s="6"/>
      <c r="K32" s="118" t="s">
        <v>106</v>
      </c>
      <c r="L32" s="6"/>
      <c r="M32" s="6"/>
      <c r="N32" s="119">
        <v>2022</v>
      </c>
      <c r="P32" s="1" t="s">
        <v>133</v>
      </c>
      <c r="Q32" s="1">
        <f t="shared" si="0"/>
        <v>0</v>
      </c>
      <c r="R32" s="2" t="s">
        <v>134</v>
      </c>
      <c r="S32" s="1" t="s">
        <v>109</v>
      </c>
      <c r="T32" s="1" t="s">
        <v>110</v>
      </c>
      <c r="V32" s="10" t="s">
        <v>148</v>
      </c>
      <c r="W32" s="2" t="s">
        <v>112</v>
      </c>
      <c r="X32" s="5"/>
      <c r="Y32" s="8">
        <v>0.29547999999999996</v>
      </c>
      <c r="Z32" s="8">
        <v>13.0032</v>
      </c>
      <c r="AA32" s="8">
        <v>1.8161</v>
      </c>
      <c r="AB32" s="5"/>
      <c r="AC32" s="5">
        <v>2.04456723992106E-2</v>
      </c>
      <c r="AD32" s="8">
        <v>1.2283999999999999</v>
      </c>
      <c r="AE32" s="8">
        <v>3.1080000000000001</v>
      </c>
      <c r="AF32" s="8">
        <v>2.1702800000000004</v>
      </c>
      <c r="AG32" s="8">
        <v>1.8359999999999999</v>
      </c>
      <c r="AH32" s="8">
        <v>0.2162</v>
      </c>
      <c r="AI32" s="5"/>
      <c r="AJ32" s="5"/>
      <c r="AK32" s="5"/>
      <c r="AL32" s="5"/>
      <c r="AM32" s="5">
        <v>293</v>
      </c>
      <c r="AN32" s="5">
        <v>5.7</v>
      </c>
      <c r="AO32" s="5">
        <v>24</v>
      </c>
      <c r="AP32" s="5">
        <v>32</v>
      </c>
      <c r="AQ32" s="5">
        <v>5.2</v>
      </c>
      <c r="AR32" s="5">
        <v>14.1</v>
      </c>
      <c r="AS32" s="5">
        <v>4.9000000000000004</v>
      </c>
      <c r="AT32" s="5">
        <v>68</v>
      </c>
      <c r="AU32" s="5">
        <v>20.8</v>
      </c>
      <c r="AV32" s="5">
        <v>0.38</v>
      </c>
      <c r="AW32" s="5">
        <v>4.2</v>
      </c>
      <c r="AX32" s="5">
        <v>21</v>
      </c>
      <c r="AY32" s="5">
        <v>3.28</v>
      </c>
      <c r="AZ32" s="5">
        <v>185.5</v>
      </c>
      <c r="BA32" s="5">
        <v>547</v>
      </c>
      <c r="BB32" s="5">
        <v>11.4</v>
      </c>
      <c r="BC32" s="5">
        <v>11.4</v>
      </c>
      <c r="BD32" s="5">
        <v>68.3</v>
      </c>
      <c r="BE32" s="5">
        <v>94.5</v>
      </c>
      <c r="BF32" s="5">
        <v>0.06</v>
      </c>
      <c r="BG32" s="5">
        <v>800</v>
      </c>
      <c r="BH32" s="5">
        <v>25.9</v>
      </c>
      <c r="BI32" s="5">
        <v>55.7</v>
      </c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99">
        <v>2.2000000000000002</v>
      </c>
      <c r="BW32" s="99">
        <v>1.92</v>
      </c>
      <c r="BX32" s="99">
        <v>57.7</v>
      </c>
      <c r="BY32" s="99">
        <v>14.2</v>
      </c>
      <c r="BZ32" s="99">
        <v>10.5</v>
      </c>
      <c r="CA32" s="148"/>
      <c r="CB32" s="99">
        <v>0.08</v>
      </c>
      <c r="CC32" s="99">
        <v>0.02</v>
      </c>
      <c r="CD32" s="99">
        <v>39.700000000000003</v>
      </c>
      <c r="CE32" s="99">
        <v>0</v>
      </c>
      <c r="CF32" s="133">
        <v>0</v>
      </c>
      <c r="CG32" s="99">
        <v>0.14000000000000001</v>
      </c>
      <c r="CH32" s="99">
        <v>0.89</v>
      </c>
      <c r="CI32" s="99">
        <v>1.43</v>
      </c>
      <c r="CJ32" s="99">
        <v>16.149999999999999</v>
      </c>
      <c r="CK32" s="99"/>
      <c r="CL32" s="99"/>
      <c r="CM32" s="99"/>
      <c r="CN32" s="99">
        <v>4.8000000000000001E-2</v>
      </c>
      <c r="CO32" s="99">
        <f t="shared" si="1"/>
        <v>101.03485838779957</v>
      </c>
      <c r="CP32" s="99"/>
      <c r="CQ32" s="99">
        <f t="shared" si="3"/>
        <v>7.1621621621621623</v>
      </c>
      <c r="CR32" s="99">
        <f t="shared" si="4"/>
        <v>1.4946271572777596</v>
      </c>
      <c r="CS32" s="99">
        <f t="shared" si="5"/>
        <v>151.00944317811789</v>
      </c>
      <c r="CT32" s="99">
        <f t="shared" si="13"/>
        <v>1.3125E-2</v>
      </c>
      <c r="CU32" s="99">
        <f t="shared" si="14"/>
        <v>30.88803088803089</v>
      </c>
      <c r="CV32" s="99">
        <f t="shared" si="8"/>
        <v>0.73943661971830987</v>
      </c>
      <c r="CW32" s="99">
        <f t="shared" si="11"/>
        <v>8.8333333333333339</v>
      </c>
      <c r="CX32" s="99">
        <f t="shared" si="12"/>
        <v>8.7428571428571425E-2</v>
      </c>
      <c r="CY32" s="99"/>
    </row>
    <row r="33" spans="1:301" s="2" customFormat="1" ht="14" x14ac:dyDescent="0.15">
      <c r="A33" s="1">
        <v>23897</v>
      </c>
      <c r="B33" s="1" t="s">
        <v>157</v>
      </c>
      <c r="C33" s="2" t="s">
        <v>155</v>
      </c>
      <c r="D33" s="2" t="s">
        <v>105</v>
      </c>
      <c r="E33" s="2">
        <v>-14.109191403078</v>
      </c>
      <c r="F33" s="2">
        <v>-70.645071530243101</v>
      </c>
      <c r="G33" s="6">
        <v>322410</v>
      </c>
      <c r="H33" s="6">
        <v>8439576</v>
      </c>
      <c r="I33" s="6">
        <v>4655</v>
      </c>
      <c r="J33" s="6"/>
      <c r="K33" s="118" t="s">
        <v>106</v>
      </c>
      <c r="L33" s="6"/>
      <c r="M33" s="6"/>
      <c r="N33" s="119">
        <v>2022</v>
      </c>
      <c r="P33" s="1" t="s">
        <v>133</v>
      </c>
      <c r="Q33" s="1">
        <f t="shared" si="0"/>
        <v>0</v>
      </c>
      <c r="R33" s="2" t="s">
        <v>134</v>
      </c>
      <c r="S33" s="1" t="s">
        <v>109</v>
      </c>
      <c r="T33" s="1" t="s">
        <v>110</v>
      </c>
      <c r="V33" s="10" t="s">
        <v>148</v>
      </c>
      <c r="W33" s="2" t="s">
        <v>112</v>
      </c>
      <c r="X33" s="5"/>
      <c r="Y33" s="8">
        <v>0.21414</v>
      </c>
      <c r="Z33" s="8">
        <v>14.836499999999999</v>
      </c>
      <c r="AA33" s="8">
        <v>1.7874999999999999</v>
      </c>
      <c r="AB33" s="5"/>
      <c r="AC33" s="5">
        <v>1.9980998026501266E-2</v>
      </c>
      <c r="AD33" s="8">
        <v>0.68059999999999987</v>
      </c>
      <c r="AE33" s="8">
        <v>0.7</v>
      </c>
      <c r="AF33" s="8">
        <v>2.92516</v>
      </c>
      <c r="AG33" s="8">
        <v>4.7880000000000003</v>
      </c>
      <c r="AH33" s="8">
        <v>0.2369</v>
      </c>
      <c r="AI33" s="5"/>
      <c r="AJ33" s="5"/>
      <c r="AK33" s="5"/>
      <c r="AL33" s="5"/>
      <c r="AM33" s="5">
        <v>481</v>
      </c>
      <c r="AN33" s="5">
        <v>4.5999999999999996</v>
      </c>
      <c r="AO33" s="5">
        <v>14</v>
      </c>
      <c r="AP33" s="5">
        <v>17</v>
      </c>
      <c r="AQ33" s="5">
        <v>3.1</v>
      </c>
      <c r="AR33" s="5">
        <v>6.8</v>
      </c>
      <c r="AS33" s="5">
        <v>1.6</v>
      </c>
      <c r="AT33" s="5">
        <v>67</v>
      </c>
      <c r="AU33" s="5">
        <v>26.7</v>
      </c>
      <c r="AV33" s="5">
        <v>0.18</v>
      </c>
      <c r="AW33" s="5">
        <v>5.8</v>
      </c>
      <c r="AX33" s="5">
        <v>31.3</v>
      </c>
      <c r="AY33" s="5">
        <v>0.78</v>
      </c>
      <c r="AZ33" s="5">
        <v>377</v>
      </c>
      <c r="BA33" s="5">
        <v>167.5</v>
      </c>
      <c r="BB33" s="5">
        <v>10.4</v>
      </c>
      <c r="BC33" s="5">
        <v>12.2</v>
      </c>
      <c r="BD33" s="5">
        <v>26.2</v>
      </c>
      <c r="BE33" s="5">
        <v>44.2</v>
      </c>
      <c r="BF33" s="132">
        <v>0</v>
      </c>
      <c r="BG33" s="5">
        <v>490</v>
      </c>
      <c r="BH33" s="5">
        <v>18</v>
      </c>
      <c r="BI33" s="5">
        <v>38.700000000000003</v>
      </c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99">
        <v>1</v>
      </c>
      <c r="BW33" s="99">
        <v>2.59</v>
      </c>
      <c r="BX33" s="99">
        <v>64.5</v>
      </c>
      <c r="BY33" s="99">
        <v>9.85</v>
      </c>
      <c r="BZ33" s="99">
        <v>9.6</v>
      </c>
      <c r="CA33" s="148"/>
      <c r="CB33" s="99">
        <v>7.0000000000000007E-2</v>
      </c>
      <c r="CC33" s="99">
        <v>0.01</v>
      </c>
      <c r="CD33" s="99">
        <v>5.6</v>
      </c>
      <c r="CE33" s="99">
        <v>0</v>
      </c>
      <c r="CF33" s="133">
        <v>0</v>
      </c>
      <c r="CG33" s="99">
        <v>0.11</v>
      </c>
      <c r="CH33" s="99">
        <v>0.13</v>
      </c>
      <c r="CI33" s="99">
        <v>3</v>
      </c>
      <c r="CJ33" s="99">
        <v>15.4</v>
      </c>
      <c r="CK33" s="99"/>
      <c r="CL33" s="99"/>
      <c r="CM33" s="99"/>
      <c r="CN33" s="99">
        <v>5.6000000000000001E-2</v>
      </c>
      <c r="CO33" s="99">
        <f t="shared" si="1"/>
        <v>78.738512949039261</v>
      </c>
      <c r="CP33" s="99"/>
      <c r="CQ33" s="99">
        <f t="shared" si="3"/>
        <v>20.944444444444443</v>
      </c>
      <c r="CR33" s="99">
        <f t="shared" si="4"/>
        <v>7.0349691448721732</v>
      </c>
      <c r="CS33" s="99">
        <f t="shared" si="5"/>
        <v>553.92300910960932</v>
      </c>
      <c r="CT33" s="99">
        <f t="shared" si="13"/>
        <v>1.9591836734693877E-2</v>
      </c>
      <c r="CU33" s="99">
        <f t="shared" si="14"/>
        <v>27.222222222222221</v>
      </c>
      <c r="CV33" s="99">
        <f t="shared" si="8"/>
        <v>0.97461928934010156</v>
      </c>
      <c r="CW33" s="99">
        <f t="shared" si="11"/>
        <v>12.044728434504792</v>
      </c>
      <c r="CX33" s="99">
        <f t="shared" si="12"/>
        <v>0.15297124600638978</v>
      </c>
      <c r="CY33" s="99"/>
    </row>
    <row r="34" spans="1:301" s="2" customFormat="1" ht="14" x14ac:dyDescent="0.15">
      <c r="A34" s="1">
        <v>23898</v>
      </c>
      <c r="B34" s="1" t="s">
        <v>158</v>
      </c>
      <c r="C34" s="2" t="s">
        <v>155</v>
      </c>
      <c r="D34" s="2" t="s">
        <v>105</v>
      </c>
      <c r="E34" s="2">
        <v>-14.1123283462332</v>
      </c>
      <c r="F34" s="2">
        <v>-70.637036794074703</v>
      </c>
      <c r="G34" s="6">
        <v>323280</v>
      </c>
      <c r="H34" s="6">
        <v>8439235</v>
      </c>
      <c r="I34" s="6">
        <v>4658</v>
      </c>
      <c r="J34" s="6"/>
      <c r="K34" s="118" t="s">
        <v>106</v>
      </c>
      <c r="L34" s="6"/>
      <c r="M34" s="6"/>
      <c r="N34" s="119">
        <v>2022</v>
      </c>
      <c r="P34" s="1" t="s">
        <v>133</v>
      </c>
      <c r="Q34" s="1">
        <f t="shared" si="0"/>
        <v>0</v>
      </c>
      <c r="R34" s="2" t="s">
        <v>134</v>
      </c>
      <c r="S34" s="1" t="s">
        <v>109</v>
      </c>
      <c r="T34" s="1" t="s">
        <v>110</v>
      </c>
      <c r="V34" s="10" t="s">
        <v>159</v>
      </c>
      <c r="W34" s="2" t="s">
        <v>112</v>
      </c>
      <c r="X34" s="5"/>
      <c r="Y34" s="8">
        <v>0.18923999999999999</v>
      </c>
      <c r="Z34" s="8">
        <v>13.3056</v>
      </c>
      <c r="AA34" s="8">
        <v>1.0152999999999999</v>
      </c>
      <c r="AB34" s="5"/>
      <c r="AC34" s="5">
        <v>3.794840710459543E-3</v>
      </c>
      <c r="AD34" s="8">
        <v>0.18259999999999998</v>
      </c>
      <c r="AE34" s="8">
        <v>4.1999999999999996E-2</v>
      </c>
      <c r="AF34" s="8">
        <v>0.57964000000000004</v>
      </c>
      <c r="AG34" s="8">
        <v>3.8759999999999999</v>
      </c>
      <c r="AH34" s="8">
        <v>0.1288</v>
      </c>
      <c r="AI34" s="5"/>
      <c r="AJ34" s="5"/>
      <c r="AK34" s="5"/>
      <c r="AL34" s="5"/>
      <c r="AM34" s="5">
        <v>1155</v>
      </c>
      <c r="AN34" s="5">
        <v>3.7</v>
      </c>
      <c r="AO34" s="5">
        <v>4</v>
      </c>
      <c r="AP34" s="5">
        <v>10</v>
      </c>
      <c r="AQ34" s="5">
        <v>1.2</v>
      </c>
      <c r="AR34" s="5">
        <v>2.8</v>
      </c>
      <c r="AS34" s="5">
        <v>2</v>
      </c>
      <c r="AT34" s="5">
        <v>19</v>
      </c>
      <c r="AU34" s="5">
        <v>24.8</v>
      </c>
      <c r="AV34" s="5">
        <v>0.43</v>
      </c>
      <c r="AW34" s="5">
        <v>8.5</v>
      </c>
      <c r="AX34" s="5">
        <v>30.1</v>
      </c>
      <c r="AY34" s="5">
        <v>262</v>
      </c>
      <c r="AZ34" s="5">
        <v>363</v>
      </c>
      <c r="BA34" s="5">
        <v>43.5</v>
      </c>
      <c r="BB34" s="5">
        <v>3.4</v>
      </c>
      <c r="BC34" s="5">
        <v>11.1</v>
      </c>
      <c r="BD34" s="5">
        <v>20.9</v>
      </c>
      <c r="BE34" s="5">
        <v>436</v>
      </c>
      <c r="BF34" s="5">
        <v>0.02</v>
      </c>
      <c r="BG34" s="5">
        <v>340</v>
      </c>
      <c r="BH34" s="5">
        <v>15.6</v>
      </c>
      <c r="BI34" s="5">
        <v>32.200000000000003</v>
      </c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99">
        <v>0.8</v>
      </c>
      <c r="BW34" s="99">
        <v>2.39</v>
      </c>
      <c r="BX34" s="99">
        <v>42.8</v>
      </c>
      <c r="BY34" s="99">
        <v>9.2799999999999994</v>
      </c>
      <c r="BZ34" s="99">
        <v>11.3</v>
      </c>
      <c r="CA34" s="148"/>
      <c r="CB34" s="99">
        <v>0.1</v>
      </c>
      <c r="CC34" s="99">
        <v>0.16</v>
      </c>
      <c r="CD34" s="99">
        <v>208</v>
      </c>
      <c r="CE34" s="99">
        <v>0</v>
      </c>
      <c r="CF34" s="133">
        <v>0</v>
      </c>
      <c r="CG34" s="99">
        <v>0.09</v>
      </c>
      <c r="CH34" s="99">
        <v>7.0000000000000007E-2</v>
      </c>
      <c r="CI34" s="99">
        <v>9.64</v>
      </c>
      <c r="CJ34" s="99">
        <v>12.95</v>
      </c>
      <c r="CK34" s="99"/>
      <c r="CL34" s="99"/>
      <c r="CM34" s="99"/>
      <c r="CN34" s="99">
        <v>3.5000000000000003E-2</v>
      </c>
      <c r="CO34" s="99">
        <f t="shared" ref="CO34:CO65" si="15">AZ34/AG34</f>
        <v>93.653250773993804</v>
      </c>
      <c r="CP34" s="99"/>
      <c r="CQ34" s="99">
        <f t="shared" si="3"/>
        <v>23.26923076923077</v>
      </c>
      <c r="CR34" s="99">
        <f t="shared" ref="CR34:CR65" si="16">AG34/AD34</f>
        <v>21.226725082146771</v>
      </c>
      <c r="CS34" s="99">
        <f t="shared" ref="CS34:CS65" si="17">AZ34/AD34</f>
        <v>1987.9518072289159</v>
      </c>
      <c r="CT34" s="99">
        <f t="shared" si="13"/>
        <v>3.3235294117647064E-2</v>
      </c>
      <c r="CU34" s="99">
        <f t="shared" si="14"/>
        <v>21.794871794871796</v>
      </c>
      <c r="CV34" s="99">
        <f t="shared" ref="CV34:CV65" si="18">BZ34/BY34</f>
        <v>1.2176724137931036</v>
      </c>
      <c r="CW34" s="99">
        <f t="shared" si="11"/>
        <v>12.059800664451826</v>
      </c>
      <c r="CX34" s="99">
        <f t="shared" si="12"/>
        <v>0.12877076411960131</v>
      </c>
      <c r="CY34" s="99"/>
    </row>
    <row r="35" spans="1:301" s="2" customFormat="1" ht="14" x14ac:dyDescent="0.15">
      <c r="A35" s="1">
        <v>23899</v>
      </c>
      <c r="B35" s="1" t="s">
        <v>160</v>
      </c>
      <c r="C35" s="2" t="s">
        <v>155</v>
      </c>
      <c r="D35" s="2" t="s">
        <v>105</v>
      </c>
      <c r="E35" s="2">
        <v>-14.1482193526411</v>
      </c>
      <c r="F35" s="2">
        <v>-70.610505626623905</v>
      </c>
      <c r="G35" s="6">
        <v>326172</v>
      </c>
      <c r="H35" s="6">
        <v>8435284</v>
      </c>
      <c r="I35" s="6">
        <v>4852</v>
      </c>
      <c r="J35" s="6"/>
      <c r="K35" s="118" t="s">
        <v>106</v>
      </c>
      <c r="L35" s="6"/>
      <c r="M35" s="6"/>
      <c r="N35" s="119">
        <v>2022</v>
      </c>
      <c r="P35" s="1" t="s">
        <v>133</v>
      </c>
      <c r="Q35" s="1">
        <f t="shared" si="0"/>
        <v>0</v>
      </c>
      <c r="R35" s="2" t="s">
        <v>134</v>
      </c>
      <c r="S35" s="1" t="s">
        <v>109</v>
      </c>
      <c r="T35" s="1" t="s">
        <v>110</v>
      </c>
      <c r="V35" s="10" t="s">
        <v>148</v>
      </c>
      <c r="W35" s="2" t="s">
        <v>112</v>
      </c>
      <c r="X35" s="5"/>
      <c r="Y35" s="8">
        <v>0.36353999999999997</v>
      </c>
      <c r="Z35" s="8">
        <v>15.403499999999999</v>
      </c>
      <c r="AA35" s="8">
        <v>2.8028</v>
      </c>
      <c r="AB35" s="5"/>
      <c r="AC35" s="5">
        <v>1.6573385959966169E-2</v>
      </c>
      <c r="AD35" s="8">
        <v>1.0955999999999999</v>
      </c>
      <c r="AE35" s="8">
        <v>1.3579999999999999</v>
      </c>
      <c r="AF35" s="8">
        <v>2.34552</v>
      </c>
      <c r="AG35" s="8">
        <v>4.7279999999999998</v>
      </c>
      <c r="AH35" s="8">
        <v>0.23</v>
      </c>
      <c r="AI35" s="5"/>
      <c r="AJ35" s="5"/>
      <c r="AK35" s="5"/>
      <c r="AL35" s="5"/>
      <c r="AM35" s="5">
        <v>232</v>
      </c>
      <c r="AN35" s="5">
        <v>7.4</v>
      </c>
      <c r="AO35" s="5">
        <v>31</v>
      </c>
      <c r="AP35" s="5">
        <v>39</v>
      </c>
      <c r="AQ35" s="5">
        <v>5.8</v>
      </c>
      <c r="AR35" s="5">
        <v>15</v>
      </c>
      <c r="AS35" s="5">
        <v>5.2</v>
      </c>
      <c r="AT35" s="5">
        <v>95</v>
      </c>
      <c r="AU35" s="5">
        <v>25.6</v>
      </c>
      <c r="AV35" s="5">
        <v>0.43</v>
      </c>
      <c r="AW35" s="5">
        <v>3.8</v>
      </c>
      <c r="AX35" s="5">
        <v>21.5</v>
      </c>
      <c r="AY35" s="5">
        <v>2.37</v>
      </c>
      <c r="AZ35" s="5">
        <v>366</v>
      </c>
      <c r="BA35" s="5">
        <v>157</v>
      </c>
      <c r="BB35" s="5">
        <v>14.9</v>
      </c>
      <c r="BC35" s="5">
        <v>14.2</v>
      </c>
      <c r="BD35" s="5">
        <v>27.8</v>
      </c>
      <c r="BE35" s="5">
        <v>25.7</v>
      </c>
      <c r="BF35" s="5">
        <v>0.02</v>
      </c>
      <c r="BG35" s="5">
        <v>560</v>
      </c>
      <c r="BH35" s="5">
        <v>37.1</v>
      </c>
      <c r="BI35" s="5">
        <v>72.7</v>
      </c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99">
        <v>1</v>
      </c>
      <c r="BW35" s="99">
        <v>1.89</v>
      </c>
      <c r="BX35" s="99">
        <v>61.5</v>
      </c>
      <c r="BY35" s="99">
        <v>19.899999999999999</v>
      </c>
      <c r="BZ35" s="99">
        <v>9.4</v>
      </c>
      <c r="CA35" s="148"/>
      <c r="CB35" s="99">
        <v>0.05</v>
      </c>
      <c r="CC35" s="116">
        <v>0</v>
      </c>
      <c r="CD35" s="99">
        <v>34.6</v>
      </c>
      <c r="CE35" s="99">
        <v>0</v>
      </c>
      <c r="CF35" s="133">
        <v>0</v>
      </c>
      <c r="CG35" s="99">
        <v>0.17</v>
      </c>
      <c r="CH35" s="99">
        <v>0.55000000000000004</v>
      </c>
      <c r="CI35" s="99">
        <v>2.34</v>
      </c>
      <c r="CJ35" s="99">
        <v>9.4600000000000009</v>
      </c>
      <c r="CK35" s="99"/>
      <c r="CL35" s="99"/>
      <c r="CM35" s="99"/>
      <c r="CN35" s="99">
        <v>7.6999999999999999E-2</v>
      </c>
      <c r="CO35" s="99">
        <f t="shared" si="15"/>
        <v>77.411167512690355</v>
      </c>
      <c r="CP35" s="99"/>
      <c r="CQ35" s="99">
        <f t="shared" si="3"/>
        <v>9.8652291105121286</v>
      </c>
      <c r="CR35" s="99">
        <f t="shared" si="16"/>
        <v>4.3154435925520263</v>
      </c>
      <c r="CS35" s="99">
        <f t="shared" si="17"/>
        <v>334.0635268346112</v>
      </c>
      <c r="CT35" s="99">
        <f t="shared" si="13"/>
        <v>1.6785714285714286E-2</v>
      </c>
      <c r="CU35" s="99">
        <f t="shared" si="14"/>
        <v>15.09433962264151</v>
      </c>
      <c r="CV35" s="99">
        <f t="shared" si="18"/>
        <v>0.47236180904522618</v>
      </c>
      <c r="CW35" s="99">
        <f t="shared" si="11"/>
        <v>17.023255813953487</v>
      </c>
      <c r="CX35" s="99">
        <f t="shared" si="12"/>
        <v>0.21990697674418602</v>
      </c>
      <c r="CY35" s="99"/>
    </row>
    <row r="36" spans="1:301" s="2" customFormat="1" ht="14" x14ac:dyDescent="0.15">
      <c r="A36" s="1">
        <v>23900</v>
      </c>
      <c r="B36" s="1" t="s">
        <v>161</v>
      </c>
      <c r="C36" s="2" t="s">
        <v>162</v>
      </c>
      <c r="D36" s="2" t="s">
        <v>105</v>
      </c>
      <c r="E36" s="2">
        <v>-14.075574588396901</v>
      </c>
      <c r="F36" s="2">
        <v>-70.511357570977793</v>
      </c>
      <c r="G36" s="6">
        <v>336824</v>
      </c>
      <c r="H36" s="6">
        <v>8443392</v>
      </c>
      <c r="I36" s="6">
        <v>4425</v>
      </c>
      <c r="J36" s="6"/>
      <c r="K36" s="118" t="s">
        <v>106</v>
      </c>
      <c r="L36" s="6"/>
      <c r="M36" s="6"/>
      <c r="N36" s="119">
        <v>2022</v>
      </c>
      <c r="P36" s="1" t="s">
        <v>133</v>
      </c>
      <c r="Q36" s="1">
        <f t="shared" si="0"/>
        <v>0</v>
      </c>
      <c r="R36" s="2" t="s">
        <v>134</v>
      </c>
      <c r="S36" s="1" t="s">
        <v>109</v>
      </c>
      <c r="T36" s="1" t="s">
        <v>110</v>
      </c>
      <c r="V36" s="10" t="s">
        <v>111</v>
      </c>
      <c r="W36" s="2" t="s">
        <v>112</v>
      </c>
      <c r="X36" s="5"/>
      <c r="Y36" s="8">
        <v>0.15437999999999999</v>
      </c>
      <c r="Z36" s="8">
        <v>14.193899999999999</v>
      </c>
      <c r="AA36" s="8">
        <v>1.716</v>
      </c>
      <c r="AB36" s="5"/>
      <c r="AC36" s="5">
        <v>1.3320665351000845E-2</v>
      </c>
      <c r="AD36" s="8">
        <v>0.23240000000000002</v>
      </c>
      <c r="AE36" s="8">
        <v>0.77</v>
      </c>
      <c r="AF36" s="8">
        <v>2.5072800000000002</v>
      </c>
      <c r="AG36" s="8">
        <v>4.5119999999999996</v>
      </c>
      <c r="AH36" s="8">
        <v>0.2208</v>
      </c>
      <c r="AI36" s="5"/>
      <c r="AJ36" s="5"/>
      <c r="AK36" s="5"/>
      <c r="AL36" s="5"/>
      <c r="AM36" s="5">
        <v>234</v>
      </c>
      <c r="AN36" s="5">
        <v>2.4</v>
      </c>
      <c r="AO36" s="5">
        <v>7</v>
      </c>
      <c r="AP36" s="5">
        <v>6</v>
      </c>
      <c r="AQ36" s="5">
        <v>1.1000000000000001</v>
      </c>
      <c r="AR36" s="5">
        <v>1.9</v>
      </c>
      <c r="AS36" s="5">
        <v>1.9</v>
      </c>
      <c r="AT36" s="5">
        <v>78</v>
      </c>
      <c r="AU36" s="5">
        <v>22.9</v>
      </c>
      <c r="AV36" s="5">
        <v>0.2</v>
      </c>
      <c r="AW36" s="5">
        <v>1.7</v>
      </c>
      <c r="AX36" s="5">
        <v>20.9</v>
      </c>
      <c r="AY36" s="5">
        <v>0.31</v>
      </c>
      <c r="AZ36" s="5">
        <v>381</v>
      </c>
      <c r="BA36" s="5">
        <v>158</v>
      </c>
      <c r="BB36" s="5">
        <v>7.1</v>
      </c>
      <c r="BC36" s="5">
        <v>13.1</v>
      </c>
      <c r="BD36" s="5">
        <v>12.2</v>
      </c>
      <c r="BE36" s="5">
        <v>38.6</v>
      </c>
      <c r="BF36" s="132">
        <v>0</v>
      </c>
      <c r="BG36" s="5">
        <v>490</v>
      </c>
      <c r="BH36" s="5">
        <v>19.2</v>
      </c>
      <c r="BI36" s="5">
        <v>37.1</v>
      </c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99">
        <v>0.5</v>
      </c>
      <c r="BW36" s="99">
        <v>2.33</v>
      </c>
      <c r="BX36" s="99">
        <v>43.8</v>
      </c>
      <c r="BY36" s="99">
        <v>8.91</v>
      </c>
      <c r="BZ36" s="99">
        <v>5.0999999999999996</v>
      </c>
      <c r="CA36" s="148"/>
      <c r="CB36" s="99">
        <v>0.06</v>
      </c>
      <c r="CC36" s="116">
        <v>0</v>
      </c>
      <c r="CD36" s="99">
        <v>8.6999999999999993</v>
      </c>
      <c r="CE36" s="99">
        <v>0</v>
      </c>
      <c r="CF36" s="133">
        <v>0</v>
      </c>
      <c r="CG36" s="99">
        <v>0.15</v>
      </c>
      <c r="CH36" s="99">
        <v>0.19</v>
      </c>
      <c r="CI36" s="99">
        <v>2.56</v>
      </c>
      <c r="CJ36" s="99">
        <v>6.94</v>
      </c>
      <c r="CK36" s="99"/>
      <c r="CL36" s="99"/>
      <c r="CM36" s="99"/>
      <c r="CN36" s="99">
        <v>8.8999999999999996E-2</v>
      </c>
      <c r="CO36" s="99">
        <f t="shared" si="15"/>
        <v>84.441489361702139</v>
      </c>
      <c r="CP36" s="99"/>
      <c r="CQ36" s="99">
        <f t="shared" si="3"/>
        <v>19.84375</v>
      </c>
      <c r="CR36" s="99">
        <f t="shared" si="16"/>
        <v>19.414802065404473</v>
      </c>
      <c r="CS36" s="99">
        <f t="shared" si="17"/>
        <v>1639.4148020654043</v>
      </c>
      <c r="CT36" s="99">
        <f t="shared" si="13"/>
        <v>1.0408163265306122E-2</v>
      </c>
      <c r="CU36" s="99">
        <f t="shared" si="14"/>
        <v>25.520833333333336</v>
      </c>
      <c r="CV36" s="99">
        <f t="shared" si="18"/>
        <v>0.57239057239057234</v>
      </c>
      <c r="CW36" s="99">
        <f t="shared" si="11"/>
        <v>18.229665071770338</v>
      </c>
      <c r="CX36" s="99">
        <f t="shared" si="12"/>
        <v>0.21588516746411482</v>
      </c>
      <c r="CY36" s="99"/>
    </row>
    <row r="37" spans="1:301" s="2" customFormat="1" ht="14" x14ac:dyDescent="0.15">
      <c r="A37" s="1">
        <v>23901</v>
      </c>
      <c r="B37" s="1" t="s">
        <v>163</v>
      </c>
      <c r="C37" s="2" t="s">
        <v>162</v>
      </c>
      <c r="D37" s="2" t="s">
        <v>105</v>
      </c>
      <c r="E37" s="2">
        <v>-14.0680768092873</v>
      </c>
      <c r="F37" s="2">
        <v>-70.586692146794704</v>
      </c>
      <c r="G37" s="6">
        <v>328683</v>
      </c>
      <c r="H37" s="6">
        <v>8444168</v>
      </c>
      <c r="I37" s="6">
        <v>4538</v>
      </c>
      <c r="J37" s="6"/>
      <c r="K37" s="118" t="s">
        <v>106</v>
      </c>
      <c r="L37" s="6"/>
      <c r="M37" s="6"/>
      <c r="N37" s="119">
        <v>2022</v>
      </c>
      <c r="P37" s="1" t="s">
        <v>133</v>
      </c>
      <c r="Q37" s="1">
        <f t="shared" si="0"/>
        <v>0</v>
      </c>
      <c r="R37" s="2" t="s">
        <v>134</v>
      </c>
      <c r="S37" s="1" t="s">
        <v>109</v>
      </c>
      <c r="T37" s="1" t="s">
        <v>110</v>
      </c>
      <c r="V37" s="10" t="s">
        <v>164</v>
      </c>
      <c r="W37" s="2" t="s">
        <v>112</v>
      </c>
      <c r="X37" s="5"/>
      <c r="Y37" s="8">
        <v>0.33863999999999994</v>
      </c>
      <c r="Z37" s="8">
        <v>15.290099999999999</v>
      </c>
      <c r="AA37" s="8">
        <v>2.2736999999999998</v>
      </c>
      <c r="AB37" s="5"/>
      <c r="AC37" s="5">
        <v>9.3709331829715248E-3</v>
      </c>
      <c r="AD37" s="8">
        <v>0.91300000000000003</v>
      </c>
      <c r="AE37" s="8">
        <v>0.23799999999999999</v>
      </c>
      <c r="AF37" s="8">
        <v>0.91664000000000012</v>
      </c>
      <c r="AG37" s="8">
        <v>6.7079999999999993</v>
      </c>
      <c r="AH37" s="8">
        <v>0.21390000000000001</v>
      </c>
      <c r="AI37" s="5"/>
      <c r="AJ37" s="5"/>
      <c r="AK37" s="5"/>
      <c r="AL37" s="5"/>
      <c r="AM37" s="5">
        <v>866</v>
      </c>
      <c r="AN37" s="5">
        <v>7</v>
      </c>
      <c r="AO37" s="5">
        <v>29</v>
      </c>
      <c r="AP37" s="5">
        <v>36</v>
      </c>
      <c r="AQ37" s="5">
        <v>3.6</v>
      </c>
      <c r="AR37" s="5">
        <v>10</v>
      </c>
      <c r="AS37" s="5">
        <v>3.1</v>
      </c>
      <c r="AT37" s="5">
        <v>49</v>
      </c>
      <c r="AU37" s="5">
        <v>25.2</v>
      </c>
      <c r="AV37" s="5">
        <v>0.17</v>
      </c>
      <c r="AW37" s="5">
        <v>6.2</v>
      </c>
      <c r="AX37" s="5">
        <v>21.1</v>
      </c>
      <c r="AY37" s="5">
        <v>28.3</v>
      </c>
      <c r="AZ37" s="5">
        <v>677</v>
      </c>
      <c r="BA37" s="5">
        <v>65.599999999999994</v>
      </c>
      <c r="BB37" s="5">
        <v>13.1</v>
      </c>
      <c r="BC37" s="5">
        <v>14</v>
      </c>
      <c r="BD37" s="5">
        <v>18.5</v>
      </c>
      <c r="BE37" s="5">
        <v>220</v>
      </c>
      <c r="BF37" s="5">
        <v>0.04</v>
      </c>
      <c r="BG37" s="5">
        <v>680</v>
      </c>
      <c r="BH37" s="5">
        <v>36.6</v>
      </c>
      <c r="BI37" s="5">
        <v>70.599999999999994</v>
      </c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99">
        <v>0.8</v>
      </c>
      <c r="BW37" s="99">
        <v>1.88</v>
      </c>
      <c r="BX37" s="99">
        <v>49.6</v>
      </c>
      <c r="BY37" s="99">
        <v>19.3</v>
      </c>
      <c r="BZ37" s="99">
        <v>14.4</v>
      </c>
      <c r="CA37" s="148"/>
      <c r="CB37" s="99">
        <v>0.04</v>
      </c>
      <c r="CC37" s="116">
        <v>0</v>
      </c>
      <c r="CD37" s="99">
        <v>26.1</v>
      </c>
      <c r="CE37" s="99">
        <v>0</v>
      </c>
      <c r="CF37" s="133">
        <v>0</v>
      </c>
      <c r="CG37" s="99">
        <v>0.17</v>
      </c>
      <c r="CH37" s="99">
        <v>0.28999999999999998</v>
      </c>
      <c r="CI37" s="99">
        <v>9.1999999999999993</v>
      </c>
      <c r="CJ37" s="99">
        <v>10.55</v>
      </c>
      <c r="CK37" s="99"/>
      <c r="CL37" s="99"/>
      <c r="CM37" s="99"/>
      <c r="CN37" s="99">
        <v>6.5000000000000002E-2</v>
      </c>
      <c r="CO37" s="99">
        <f t="shared" si="15"/>
        <v>100.9242695289207</v>
      </c>
      <c r="CP37" s="99"/>
      <c r="CQ37" s="99">
        <f t="shared" si="3"/>
        <v>18.497267759562842</v>
      </c>
      <c r="CR37" s="99">
        <f t="shared" si="16"/>
        <v>7.3472070098576117</v>
      </c>
      <c r="CS37" s="99">
        <f t="shared" si="17"/>
        <v>741.51150054764514</v>
      </c>
      <c r="CT37" s="99">
        <f t="shared" si="13"/>
        <v>2.1176470588235293E-2</v>
      </c>
      <c r="CU37" s="99">
        <f t="shared" si="14"/>
        <v>18.579234972677593</v>
      </c>
      <c r="CV37" s="99">
        <f t="shared" si="18"/>
        <v>0.74611398963730569</v>
      </c>
      <c r="CW37" s="99">
        <f t="shared" si="11"/>
        <v>32.085308056872037</v>
      </c>
      <c r="CX37" s="99">
        <f t="shared" si="12"/>
        <v>0.31791469194312788</v>
      </c>
      <c r="CY37" s="99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  <c r="IY37" s="67"/>
      <c r="IZ37" s="67"/>
      <c r="JA37" s="67"/>
      <c r="JB37" s="67"/>
      <c r="JC37" s="67"/>
      <c r="JD37" s="67"/>
      <c r="JE37" s="67"/>
      <c r="JF37" s="67"/>
      <c r="JG37" s="67"/>
      <c r="JH37" s="67"/>
      <c r="JI37" s="67"/>
      <c r="JJ37" s="67"/>
      <c r="JK37" s="67"/>
      <c r="JL37" s="67"/>
      <c r="JM37" s="67"/>
      <c r="JN37" s="67"/>
      <c r="JO37" s="67"/>
      <c r="JP37" s="67"/>
      <c r="JQ37" s="67"/>
      <c r="JR37" s="67"/>
      <c r="JS37" s="67"/>
      <c r="JT37" s="67"/>
      <c r="JU37" s="67"/>
      <c r="JV37" s="67"/>
      <c r="JW37" s="67"/>
      <c r="JX37" s="67"/>
      <c r="JY37" s="67"/>
      <c r="JZ37" s="67"/>
      <c r="KA37" s="67"/>
      <c r="KB37" s="67"/>
      <c r="KC37" s="67"/>
      <c r="KD37" s="67"/>
      <c r="KE37" s="67"/>
      <c r="KF37" s="67"/>
      <c r="KG37" s="67"/>
      <c r="KH37" s="67"/>
      <c r="KI37" s="67"/>
      <c r="KJ37" s="67"/>
      <c r="KK37" s="67"/>
      <c r="KL37" s="67"/>
      <c r="KM37" s="67"/>
      <c r="KN37" s="67"/>
      <c r="KO37" s="67"/>
    </row>
    <row r="38" spans="1:301" s="2" customFormat="1" ht="14" x14ac:dyDescent="0.15">
      <c r="A38" s="1">
        <v>23902</v>
      </c>
      <c r="B38" s="1" t="s">
        <v>165</v>
      </c>
      <c r="C38" s="2" t="s">
        <v>162</v>
      </c>
      <c r="D38" s="2" t="s">
        <v>105</v>
      </c>
      <c r="E38" s="2">
        <v>-14.0680768092873</v>
      </c>
      <c r="F38" s="2">
        <v>-70.586692146794704</v>
      </c>
      <c r="G38" s="6">
        <v>328683</v>
      </c>
      <c r="H38" s="6">
        <v>8444168</v>
      </c>
      <c r="I38" s="6">
        <v>4538</v>
      </c>
      <c r="J38" s="6"/>
      <c r="K38" s="118" t="s">
        <v>106</v>
      </c>
      <c r="L38" s="6"/>
      <c r="M38" s="6"/>
      <c r="N38" s="119">
        <v>2022</v>
      </c>
      <c r="P38" s="1" t="s">
        <v>133</v>
      </c>
      <c r="Q38" s="1">
        <f t="shared" si="0"/>
        <v>0</v>
      </c>
      <c r="R38" s="2" t="s">
        <v>134</v>
      </c>
      <c r="S38" s="1" t="s">
        <v>109</v>
      </c>
      <c r="T38" s="1" t="s">
        <v>110</v>
      </c>
      <c r="V38" s="10" t="s">
        <v>166</v>
      </c>
      <c r="W38" s="2" t="s">
        <v>112</v>
      </c>
      <c r="X38" s="5"/>
      <c r="Y38" s="8">
        <v>0.31373999999999996</v>
      </c>
      <c r="Z38" s="8">
        <v>13.796999999999999</v>
      </c>
      <c r="AA38" s="8">
        <v>5.5484</v>
      </c>
      <c r="AB38" s="5"/>
      <c r="AC38" s="5">
        <v>6.3505497603608685E-3</v>
      </c>
      <c r="AD38" s="8">
        <v>0.59759999999999991</v>
      </c>
      <c r="AE38" s="8">
        <v>8.3999999999999991E-2</v>
      </c>
      <c r="AF38" s="8">
        <v>0.82228000000000001</v>
      </c>
      <c r="AG38" s="8">
        <v>6.0960000000000001</v>
      </c>
      <c r="AH38" s="8">
        <v>0.20930000000000001</v>
      </c>
      <c r="AI38" s="5"/>
      <c r="AJ38" s="5"/>
      <c r="AK38" s="5"/>
      <c r="AL38" s="5"/>
      <c r="AM38" s="5">
        <v>976</v>
      </c>
      <c r="AN38" s="5">
        <v>5.9</v>
      </c>
      <c r="AO38" s="5">
        <v>28</v>
      </c>
      <c r="AP38" s="5">
        <v>34</v>
      </c>
      <c r="AQ38" s="5">
        <v>2.6</v>
      </c>
      <c r="AR38" s="5">
        <v>7.7</v>
      </c>
      <c r="AS38" s="5">
        <v>3.4</v>
      </c>
      <c r="AT38" s="5">
        <v>35</v>
      </c>
      <c r="AU38" s="5">
        <v>22.4</v>
      </c>
      <c r="AV38" s="5">
        <v>4.17</v>
      </c>
      <c r="AW38" s="5">
        <v>7.9</v>
      </c>
      <c r="AX38" s="5">
        <v>17.399999999999999</v>
      </c>
      <c r="AY38" s="5">
        <v>90.1</v>
      </c>
      <c r="AZ38" s="5">
        <v>551</v>
      </c>
      <c r="BA38" s="5">
        <v>167</v>
      </c>
      <c r="BB38" s="5">
        <v>6</v>
      </c>
      <c r="BC38" s="5">
        <v>12.8</v>
      </c>
      <c r="BD38" s="5">
        <v>15.1</v>
      </c>
      <c r="BE38" s="5">
        <v>174</v>
      </c>
      <c r="BF38" s="132">
        <v>0</v>
      </c>
      <c r="BG38" s="5">
        <v>680</v>
      </c>
      <c r="BH38" s="5">
        <v>32.6</v>
      </c>
      <c r="BI38" s="5">
        <v>62.4</v>
      </c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99">
        <v>0.6</v>
      </c>
      <c r="BW38" s="99">
        <v>1.73</v>
      </c>
      <c r="BX38" s="99">
        <v>83.4</v>
      </c>
      <c r="BY38" s="99">
        <v>17</v>
      </c>
      <c r="BZ38" s="99">
        <v>18.8</v>
      </c>
      <c r="CA38" s="148"/>
      <c r="CB38" s="99">
        <v>0.06</v>
      </c>
      <c r="CC38" s="99">
        <v>0.6</v>
      </c>
      <c r="CD38" s="99">
        <v>1150</v>
      </c>
      <c r="CE38" s="99">
        <v>0</v>
      </c>
      <c r="CF38" s="133">
        <v>0</v>
      </c>
      <c r="CG38" s="99">
        <v>0.14000000000000001</v>
      </c>
      <c r="CH38" s="99">
        <v>0.32</v>
      </c>
      <c r="CI38" s="99">
        <v>14.7</v>
      </c>
      <c r="CJ38" s="99">
        <v>7.86</v>
      </c>
      <c r="CK38" s="99"/>
      <c r="CL38" s="99"/>
      <c r="CM38" s="99"/>
      <c r="CN38" s="99">
        <v>6.9000000000000006E-2</v>
      </c>
      <c r="CO38" s="99">
        <f t="shared" si="15"/>
        <v>90.387139107611546</v>
      </c>
      <c r="CP38" s="99"/>
      <c r="CQ38" s="99">
        <f t="shared" si="3"/>
        <v>16.901840490797547</v>
      </c>
      <c r="CR38" s="99">
        <f t="shared" si="16"/>
        <v>10.200803212851408</v>
      </c>
      <c r="CS38" s="99">
        <f t="shared" si="17"/>
        <v>922.0214190093709</v>
      </c>
      <c r="CT38" s="99">
        <f t="shared" si="13"/>
        <v>2.7647058823529413E-2</v>
      </c>
      <c r="CU38" s="99">
        <f t="shared" si="14"/>
        <v>20.858895705521473</v>
      </c>
      <c r="CV38" s="99">
        <f t="shared" si="18"/>
        <v>1.1058823529411765</v>
      </c>
      <c r="CW38" s="99">
        <f t="shared" si="11"/>
        <v>31.666666666666668</v>
      </c>
      <c r="CX38" s="99">
        <f t="shared" si="12"/>
        <v>0.35034482758620694</v>
      </c>
      <c r="CY38" s="99"/>
    </row>
    <row r="39" spans="1:301" s="2" customFormat="1" ht="14" x14ac:dyDescent="0.15">
      <c r="A39" s="1">
        <v>23903</v>
      </c>
      <c r="B39" s="1" t="s">
        <v>167</v>
      </c>
      <c r="C39" s="2" t="s">
        <v>162</v>
      </c>
      <c r="D39" s="2" t="s">
        <v>105</v>
      </c>
      <c r="E39" s="2">
        <v>-14.068290181923</v>
      </c>
      <c r="F39" s="2">
        <v>-70.589980788016504</v>
      </c>
      <c r="G39" s="6">
        <v>328328</v>
      </c>
      <c r="H39" s="6">
        <v>8444142</v>
      </c>
      <c r="I39" s="6">
        <v>4566</v>
      </c>
      <c r="J39" s="6"/>
      <c r="K39" s="118" t="s">
        <v>106</v>
      </c>
      <c r="L39" s="6"/>
      <c r="M39" s="6"/>
      <c r="N39" s="119">
        <v>2022</v>
      </c>
      <c r="P39" s="1" t="s">
        <v>133</v>
      </c>
      <c r="Q39" s="1">
        <f t="shared" si="0"/>
        <v>0</v>
      </c>
      <c r="R39" s="2" t="s">
        <v>134</v>
      </c>
      <c r="S39" s="1" t="s">
        <v>109</v>
      </c>
      <c r="T39" s="1" t="s">
        <v>110</v>
      </c>
      <c r="V39" s="10" t="s">
        <v>111</v>
      </c>
      <c r="W39" s="2" t="s">
        <v>112</v>
      </c>
      <c r="X39" s="5"/>
      <c r="Y39" s="8">
        <v>0.35855999999999999</v>
      </c>
      <c r="Z39" s="8">
        <v>16.348500000000001</v>
      </c>
      <c r="AA39" s="8">
        <v>2.4739</v>
      </c>
      <c r="AB39" s="5"/>
      <c r="AC39" s="5">
        <v>1.0764956301099519E-2</v>
      </c>
      <c r="AD39" s="8">
        <v>0.68059999999999987</v>
      </c>
      <c r="AE39" s="8">
        <v>0.75600000000000001</v>
      </c>
      <c r="AF39" s="8">
        <v>1.7928400000000002</v>
      </c>
      <c r="AG39" s="8">
        <v>4.8840000000000003</v>
      </c>
      <c r="AH39" s="8">
        <v>0.22770000000000001</v>
      </c>
      <c r="AI39" s="5"/>
      <c r="AJ39" s="5"/>
      <c r="AK39" s="5"/>
      <c r="AL39" s="5"/>
      <c r="AM39" s="5">
        <v>1110</v>
      </c>
      <c r="AN39" s="5">
        <v>6.4</v>
      </c>
      <c r="AO39" s="5">
        <v>30</v>
      </c>
      <c r="AP39" s="5">
        <v>40</v>
      </c>
      <c r="AQ39" s="5">
        <v>6.4</v>
      </c>
      <c r="AR39" s="5">
        <v>15.6</v>
      </c>
      <c r="AS39" s="5">
        <v>4.7</v>
      </c>
      <c r="AT39" s="5">
        <v>64</v>
      </c>
      <c r="AU39" s="5">
        <v>25.7</v>
      </c>
      <c r="AV39" s="5">
        <v>0.25</v>
      </c>
      <c r="AW39" s="5">
        <v>7.2</v>
      </c>
      <c r="AX39" s="5">
        <v>18.8</v>
      </c>
      <c r="AY39" s="5">
        <v>6.08</v>
      </c>
      <c r="AZ39" s="5">
        <v>403</v>
      </c>
      <c r="BA39" s="5">
        <v>106.5</v>
      </c>
      <c r="BB39" s="5">
        <v>14.1</v>
      </c>
      <c r="BC39" s="5">
        <v>14.7</v>
      </c>
      <c r="BD39" s="5">
        <v>20.100000000000001</v>
      </c>
      <c r="BE39" s="5">
        <v>127</v>
      </c>
      <c r="BF39" s="132">
        <v>0</v>
      </c>
      <c r="BG39" s="5">
        <v>570</v>
      </c>
      <c r="BH39" s="5">
        <v>36.299999999999997</v>
      </c>
      <c r="BI39" s="5">
        <v>72.5</v>
      </c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99">
        <v>0.9</v>
      </c>
      <c r="BW39" s="99">
        <v>2.02</v>
      </c>
      <c r="BX39" s="99">
        <v>61.5</v>
      </c>
      <c r="BY39" s="99">
        <v>20</v>
      </c>
      <c r="BZ39" s="99">
        <v>13.6</v>
      </c>
      <c r="CA39" s="148"/>
      <c r="CB39" s="99">
        <v>7.0000000000000007E-2</v>
      </c>
      <c r="CC39" s="116">
        <v>0</v>
      </c>
      <c r="CD39" s="99">
        <v>29.5</v>
      </c>
      <c r="CE39" s="99">
        <v>0</v>
      </c>
      <c r="CF39" s="133">
        <v>0</v>
      </c>
      <c r="CG39" s="99">
        <v>0.12</v>
      </c>
      <c r="CH39" s="99">
        <v>0.15</v>
      </c>
      <c r="CI39" s="99">
        <v>3.03</v>
      </c>
      <c r="CJ39" s="99">
        <v>10.7</v>
      </c>
      <c r="CK39" s="99"/>
      <c r="CL39" s="99"/>
      <c r="CM39" s="99"/>
      <c r="CN39" s="99">
        <v>6.7000000000000004E-2</v>
      </c>
      <c r="CO39" s="99">
        <f t="shared" si="15"/>
        <v>82.514332514332509</v>
      </c>
      <c r="CP39" s="99"/>
      <c r="CQ39" s="99">
        <f t="shared" si="3"/>
        <v>11.101928374655648</v>
      </c>
      <c r="CR39" s="99">
        <f t="shared" si="16"/>
        <v>7.1760211578019417</v>
      </c>
      <c r="CS39" s="99">
        <f t="shared" si="17"/>
        <v>592.12459594475479</v>
      </c>
      <c r="CT39" s="99">
        <f t="shared" si="13"/>
        <v>2.3859649122807018E-2</v>
      </c>
      <c r="CU39" s="99">
        <f t="shared" si="14"/>
        <v>15.702479338842977</v>
      </c>
      <c r="CV39" s="99">
        <f t="shared" si="18"/>
        <v>0.67999999999999994</v>
      </c>
      <c r="CW39" s="99">
        <f t="shared" si="11"/>
        <v>21.436170212765958</v>
      </c>
      <c r="CX39" s="99">
        <f t="shared" si="12"/>
        <v>0.25978723404255322</v>
      </c>
      <c r="CY39" s="99"/>
    </row>
    <row r="40" spans="1:301" s="2" customFormat="1" ht="14" x14ac:dyDescent="0.15">
      <c r="A40" s="1">
        <v>23904</v>
      </c>
      <c r="B40" s="1" t="s">
        <v>168</v>
      </c>
      <c r="C40" s="2" t="s">
        <v>155</v>
      </c>
      <c r="D40" s="2" t="s">
        <v>105</v>
      </c>
      <c r="E40" s="2">
        <v>-14.0678107669283</v>
      </c>
      <c r="F40" s="2">
        <v>-70.595514712329802</v>
      </c>
      <c r="G40" s="6">
        <v>327730</v>
      </c>
      <c r="H40" s="6">
        <v>8444191</v>
      </c>
      <c r="I40" s="6">
        <v>4587</v>
      </c>
      <c r="J40" s="6"/>
      <c r="K40" s="118" t="s">
        <v>106</v>
      </c>
      <c r="L40" s="6"/>
      <c r="M40" s="6"/>
      <c r="N40" s="119">
        <v>2022</v>
      </c>
      <c r="P40" s="1" t="s">
        <v>133</v>
      </c>
      <c r="Q40" s="1">
        <f t="shared" si="0"/>
        <v>0</v>
      </c>
      <c r="R40" s="2" t="s">
        <v>134</v>
      </c>
      <c r="S40" s="1" t="s">
        <v>109</v>
      </c>
      <c r="T40" s="1" t="s">
        <v>110</v>
      </c>
      <c r="V40" s="10" t="s">
        <v>141</v>
      </c>
      <c r="W40" s="2" t="s">
        <v>112</v>
      </c>
      <c r="X40" s="5"/>
      <c r="Y40" s="8">
        <v>0.15770000000000001</v>
      </c>
      <c r="Z40" s="8">
        <v>14.1561</v>
      </c>
      <c r="AA40" s="8">
        <v>1.3441999999999998</v>
      </c>
      <c r="AB40" s="5"/>
      <c r="AC40" s="5">
        <v>1.2236425148012405E-2</v>
      </c>
      <c r="AD40" s="8">
        <v>0.11620000000000001</v>
      </c>
      <c r="AE40" s="8">
        <v>4.1999999999999996E-2</v>
      </c>
      <c r="AF40" s="8">
        <v>0.98404000000000003</v>
      </c>
      <c r="AG40" s="8">
        <v>8.2919999999999998</v>
      </c>
      <c r="AH40" s="8">
        <v>0.17250000000000001</v>
      </c>
      <c r="AI40" s="5"/>
      <c r="AJ40" s="5"/>
      <c r="AK40" s="5"/>
      <c r="AL40" s="5"/>
      <c r="AM40" s="5">
        <v>468</v>
      </c>
      <c r="AN40" s="5">
        <v>2.1</v>
      </c>
      <c r="AO40" s="5">
        <v>7</v>
      </c>
      <c r="AP40" s="5">
        <v>7</v>
      </c>
      <c r="AQ40" s="5">
        <v>0.7</v>
      </c>
      <c r="AR40" s="5">
        <v>1.3</v>
      </c>
      <c r="AS40" s="5">
        <v>1.9</v>
      </c>
      <c r="AT40" s="5">
        <v>41</v>
      </c>
      <c r="AU40" s="5">
        <v>22.2</v>
      </c>
      <c r="AV40" s="5">
        <v>0.26</v>
      </c>
      <c r="AW40" s="5">
        <v>12.8</v>
      </c>
      <c r="AX40" s="5">
        <v>52.3</v>
      </c>
      <c r="AY40" s="5">
        <v>251</v>
      </c>
      <c r="AZ40" s="5">
        <v>1100</v>
      </c>
      <c r="BA40" s="5">
        <v>72.5</v>
      </c>
      <c r="BB40" s="5">
        <v>3.6</v>
      </c>
      <c r="BC40" s="5">
        <v>22.2</v>
      </c>
      <c r="BD40" s="5">
        <v>10.8</v>
      </c>
      <c r="BE40" s="5">
        <v>316</v>
      </c>
      <c r="BF40" s="132">
        <v>0</v>
      </c>
      <c r="BG40" s="5">
        <v>470</v>
      </c>
      <c r="BH40" s="5">
        <v>16.2</v>
      </c>
      <c r="BI40" s="5">
        <v>32.6</v>
      </c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99">
        <v>0.5</v>
      </c>
      <c r="BW40" s="99">
        <v>6.12</v>
      </c>
      <c r="BX40" s="99">
        <v>35.9</v>
      </c>
      <c r="BY40" s="99">
        <v>10.4</v>
      </c>
      <c r="BZ40" s="99">
        <v>18.5</v>
      </c>
      <c r="CA40" s="148"/>
      <c r="CB40" s="99">
        <v>0.06</v>
      </c>
      <c r="CC40" s="116">
        <v>0</v>
      </c>
      <c r="CD40" s="99">
        <v>384</v>
      </c>
      <c r="CE40" s="99">
        <v>0</v>
      </c>
      <c r="CF40" s="133">
        <v>0</v>
      </c>
      <c r="CG40" s="99">
        <v>0.09</v>
      </c>
      <c r="CH40" s="99">
        <v>0.35</v>
      </c>
      <c r="CI40" s="99">
        <v>18.05</v>
      </c>
      <c r="CJ40" s="99">
        <v>6.97</v>
      </c>
      <c r="CK40" s="99"/>
      <c r="CL40" s="99"/>
      <c r="CM40" s="99"/>
      <c r="CN40" s="99">
        <v>0.11799999999999999</v>
      </c>
      <c r="CO40" s="99">
        <f t="shared" si="15"/>
        <v>132.65798359864931</v>
      </c>
      <c r="CP40" s="99"/>
      <c r="CQ40" s="99">
        <f t="shared" si="3"/>
        <v>67.901234567901241</v>
      </c>
      <c r="CR40" s="99">
        <f t="shared" si="16"/>
        <v>71.359724612736656</v>
      </c>
      <c r="CS40" s="99">
        <f t="shared" si="17"/>
        <v>9466.4371772805498</v>
      </c>
      <c r="CT40" s="99">
        <f t="shared" si="13"/>
        <v>3.9361702127659576E-2</v>
      </c>
      <c r="CU40" s="99">
        <f t="shared" si="14"/>
        <v>29.012345679012348</v>
      </c>
      <c r="CV40" s="99">
        <f t="shared" si="18"/>
        <v>1.7788461538461537</v>
      </c>
      <c r="CW40" s="99">
        <f t="shared" si="11"/>
        <v>21.032504780114724</v>
      </c>
      <c r="CX40" s="99">
        <f t="shared" si="12"/>
        <v>0.15854684512428299</v>
      </c>
      <c r="CY40" s="99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  <c r="IY40" s="67"/>
      <c r="IZ40" s="67"/>
      <c r="JA40" s="67"/>
      <c r="JB40" s="67"/>
      <c r="JC40" s="67"/>
      <c r="JD40" s="67"/>
      <c r="JE40" s="67"/>
      <c r="JF40" s="67"/>
      <c r="JG40" s="67"/>
      <c r="JH40" s="67"/>
      <c r="JI40" s="67"/>
      <c r="JJ40" s="67"/>
      <c r="JK40" s="67"/>
      <c r="JL40" s="67"/>
      <c r="JM40" s="67"/>
      <c r="JN40" s="67"/>
      <c r="JO40" s="67"/>
      <c r="JP40" s="67"/>
      <c r="JQ40" s="67"/>
      <c r="JR40" s="67"/>
      <c r="JS40" s="67"/>
      <c r="JT40" s="67"/>
      <c r="JU40" s="67"/>
      <c r="JV40" s="67"/>
      <c r="JW40" s="67"/>
      <c r="JX40" s="67"/>
      <c r="JY40" s="67"/>
      <c r="JZ40" s="67"/>
      <c r="KA40" s="67"/>
      <c r="KB40" s="67"/>
      <c r="KC40" s="67"/>
      <c r="KD40" s="67"/>
      <c r="KE40" s="67"/>
      <c r="KF40" s="67"/>
      <c r="KG40" s="67"/>
      <c r="KH40" s="67"/>
      <c r="KI40" s="67"/>
      <c r="KJ40" s="67"/>
      <c r="KK40" s="67"/>
      <c r="KL40" s="67"/>
      <c r="KM40" s="67"/>
      <c r="KN40" s="67"/>
      <c r="KO40" s="67"/>
    </row>
    <row r="41" spans="1:301" s="2" customFormat="1" ht="14" x14ac:dyDescent="0.15">
      <c r="A41" s="1">
        <v>23905</v>
      </c>
      <c r="B41" s="1" t="s">
        <v>169</v>
      </c>
      <c r="C41" s="2" t="s">
        <v>155</v>
      </c>
      <c r="D41" s="2" t="s">
        <v>105</v>
      </c>
      <c r="E41" s="2">
        <v>-14.0526758085519</v>
      </c>
      <c r="F41" s="2">
        <v>-70.568503063006204</v>
      </c>
      <c r="G41" s="6">
        <v>330636</v>
      </c>
      <c r="H41" s="6">
        <v>8445885</v>
      </c>
      <c r="I41" s="6">
        <v>4793</v>
      </c>
      <c r="J41" s="6"/>
      <c r="K41" s="118" t="s">
        <v>106</v>
      </c>
      <c r="L41" s="6"/>
      <c r="M41" s="6"/>
      <c r="N41" s="119">
        <v>2022</v>
      </c>
      <c r="P41" s="1" t="s">
        <v>133</v>
      </c>
      <c r="Q41" s="1">
        <f t="shared" si="0"/>
        <v>0</v>
      </c>
      <c r="R41" s="2" t="s">
        <v>134</v>
      </c>
      <c r="S41" s="1" t="s">
        <v>109</v>
      </c>
      <c r="T41" s="1" t="s">
        <v>110</v>
      </c>
      <c r="V41" s="10" t="s">
        <v>151</v>
      </c>
      <c r="W41" s="2" t="s">
        <v>112</v>
      </c>
      <c r="X41" s="5"/>
      <c r="Y41" s="8">
        <v>8.6319999999999994E-2</v>
      </c>
      <c r="Z41" s="8">
        <v>12.6252</v>
      </c>
      <c r="AA41" s="8">
        <v>1.1725999999999999</v>
      </c>
      <c r="AB41" s="5"/>
      <c r="AC41" s="5">
        <v>1.0997293487454186E-2</v>
      </c>
      <c r="AD41" s="8">
        <v>9.9599999999999994E-2</v>
      </c>
      <c r="AE41" s="8">
        <v>0.72799999999999998</v>
      </c>
      <c r="AF41" s="8">
        <v>2.9790800000000002</v>
      </c>
      <c r="AG41" s="8">
        <v>4.5119999999999996</v>
      </c>
      <c r="AH41" s="8">
        <v>0.18860000000000002</v>
      </c>
      <c r="AI41" s="5"/>
      <c r="AJ41" s="5"/>
      <c r="AK41" s="5"/>
      <c r="AL41" s="5"/>
      <c r="AM41" s="5">
        <v>343</v>
      </c>
      <c r="AN41" s="5">
        <v>1.1000000000000001</v>
      </c>
      <c r="AO41" s="5">
        <v>3</v>
      </c>
      <c r="AP41" s="5">
        <v>3</v>
      </c>
      <c r="AQ41" s="5">
        <v>0.6</v>
      </c>
      <c r="AR41" s="5">
        <v>1.2</v>
      </c>
      <c r="AS41" s="5">
        <v>1.6</v>
      </c>
      <c r="AT41" s="5">
        <v>34</v>
      </c>
      <c r="AU41" s="5">
        <v>19.350000000000001</v>
      </c>
      <c r="AV41" s="5">
        <v>0.21</v>
      </c>
      <c r="AW41" s="5">
        <v>1.1000000000000001</v>
      </c>
      <c r="AX41" s="5">
        <v>15.6</v>
      </c>
      <c r="AY41" s="5">
        <v>0.5</v>
      </c>
      <c r="AZ41" s="5">
        <v>349</v>
      </c>
      <c r="BA41" s="5">
        <v>142</v>
      </c>
      <c r="BB41" s="5">
        <v>3.8</v>
      </c>
      <c r="BC41" s="5">
        <v>7.4</v>
      </c>
      <c r="BD41" s="5">
        <v>2.4</v>
      </c>
      <c r="BE41" s="5">
        <v>22.8</v>
      </c>
      <c r="BF41" s="132">
        <v>0</v>
      </c>
      <c r="BG41" s="5">
        <v>430</v>
      </c>
      <c r="BH41" s="5">
        <v>13</v>
      </c>
      <c r="BI41" s="5">
        <v>26</v>
      </c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99">
        <v>0.1</v>
      </c>
      <c r="BW41" s="99">
        <v>1.53</v>
      </c>
      <c r="BX41" s="99">
        <v>45.3</v>
      </c>
      <c r="BY41" s="99">
        <v>5.68</v>
      </c>
      <c r="BZ41" s="99">
        <v>3.2</v>
      </c>
      <c r="CA41" s="148"/>
      <c r="CB41" s="99">
        <v>7.0000000000000007E-2</v>
      </c>
      <c r="CC41" s="116">
        <v>0</v>
      </c>
      <c r="CD41" s="99">
        <v>9.4</v>
      </c>
      <c r="CE41" s="99">
        <v>0</v>
      </c>
      <c r="CF41" s="133">
        <v>0</v>
      </c>
      <c r="CG41" s="99">
        <v>0.1</v>
      </c>
      <c r="CH41" s="99">
        <v>0.26</v>
      </c>
      <c r="CI41" s="99">
        <v>2.39</v>
      </c>
      <c r="CJ41" s="99">
        <v>4.88</v>
      </c>
      <c r="CK41" s="99"/>
      <c r="CL41" s="99"/>
      <c r="CM41" s="99"/>
      <c r="CN41" s="99">
        <v>0.109</v>
      </c>
      <c r="CO41" s="99">
        <f t="shared" si="15"/>
        <v>77.349290780141857</v>
      </c>
      <c r="CP41" s="99"/>
      <c r="CQ41" s="99">
        <f t="shared" si="3"/>
        <v>26.846153846153847</v>
      </c>
      <c r="CR41" s="99">
        <f t="shared" si="16"/>
        <v>45.301204819277103</v>
      </c>
      <c r="CS41" s="99">
        <f t="shared" si="17"/>
        <v>3504.0160642570281</v>
      </c>
      <c r="CT41" s="99">
        <f t="shared" si="13"/>
        <v>7.4418604651162795E-3</v>
      </c>
      <c r="CU41" s="99">
        <f t="shared" si="14"/>
        <v>33.07692307692308</v>
      </c>
      <c r="CV41" s="99">
        <f t="shared" si="18"/>
        <v>0.56338028169014087</v>
      </c>
      <c r="CW41" s="99">
        <f t="shared" si="11"/>
        <v>22.371794871794872</v>
      </c>
      <c r="CX41" s="99">
        <f t="shared" si="12"/>
        <v>0.28923076923076924</v>
      </c>
      <c r="CY41" s="99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  <c r="EI41" s="64"/>
      <c r="EJ41" s="64"/>
      <c r="EK41" s="64"/>
      <c r="EL41" s="64"/>
      <c r="EM41" s="64"/>
      <c r="EN41" s="64"/>
      <c r="EO41" s="64"/>
      <c r="EP41" s="64"/>
      <c r="EQ41" s="64"/>
      <c r="ER41" s="64"/>
      <c r="ES41" s="64"/>
      <c r="ET41" s="64"/>
      <c r="EU41" s="64"/>
      <c r="EV41" s="64"/>
      <c r="EW41" s="64"/>
      <c r="EX41" s="64"/>
      <c r="EY41" s="64"/>
      <c r="EZ41" s="64"/>
      <c r="FA41" s="64"/>
      <c r="FB41" s="64"/>
      <c r="FC41" s="64"/>
      <c r="FD41" s="64"/>
      <c r="FE41" s="64"/>
      <c r="FF41" s="64"/>
      <c r="FG41" s="64"/>
      <c r="FH41" s="64"/>
      <c r="FI41" s="64"/>
      <c r="FJ41" s="64"/>
      <c r="FK41" s="64"/>
      <c r="FL41" s="64"/>
      <c r="FM41" s="64"/>
      <c r="FN41" s="64"/>
      <c r="FO41" s="64"/>
      <c r="FP41" s="64"/>
      <c r="FQ41" s="64"/>
      <c r="FR41" s="64"/>
      <c r="FS41" s="64"/>
      <c r="FT41" s="64"/>
      <c r="FU41" s="64"/>
      <c r="FV41" s="64"/>
      <c r="FW41" s="64"/>
      <c r="FX41" s="64"/>
      <c r="FY41" s="64"/>
      <c r="FZ41" s="64"/>
      <c r="GA41" s="64"/>
      <c r="GB41" s="64"/>
      <c r="GC41" s="64"/>
      <c r="GD41" s="64"/>
      <c r="GE41" s="64"/>
      <c r="GF41" s="64"/>
      <c r="GG41" s="64"/>
      <c r="GH41" s="64"/>
      <c r="GI41" s="64"/>
      <c r="GJ41" s="64"/>
      <c r="GK41" s="64"/>
      <c r="GL41" s="64"/>
      <c r="GM41" s="64"/>
      <c r="GN41" s="64"/>
      <c r="GO41" s="64"/>
      <c r="GP41" s="64"/>
      <c r="GQ41" s="64"/>
      <c r="GR41" s="64"/>
      <c r="GS41" s="64"/>
      <c r="GT41" s="64"/>
      <c r="GU41" s="64"/>
      <c r="GV41" s="64"/>
      <c r="GW41" s="64"/>
      <c r="GX41" s="64"/>
      <c r="GY41" s="64"/>
      <c r="GZ41" s="64"/>
      <c r="HA41" s="64"/>
      <c r="HB41" s="64"/>
      <c r="HC41" s="64"/>
      <c r="HD41" s="64"/>
      <c r="HE41" s="64"/>
      <c r="HF41" s="64"/>
      <c r="HG41" s="64"/>
      <c r="HH41" s="64"/>
      <c r="HI41" s="64"/>
      <c r="HJ41" s="64"/>
      <c r="HK41" s="64"/>
      <c r="HL41" s="64"/>
      <c r="HM41" s="64"/>
      <c r="HN41" s="64"/>
      <c r="HO41" s="64"/>
      <c r="HP41" s="64"/>
      <c r="HQ41" s="64"/>
      <c r="HR41" s="64"/>
      <c r="HS41" s="64"/>
      <c r="HT41" s="64"/>
      <c r="HU41" s="64"/>
      <c r="HV41" s="64"/>
      <c r="HW41" s="64"/>
      <c r="HX41" s="64"/>
      <c r="HY41" s="64"/>
      <c r="HZ41" s="64"/>
      <c r="IA41" s="64"/>
      <c r="IB41" s="64"/>
      <c r="IC41" s="64"/>
      <c r="ID41" s="64"/>
      <c r="IE41" s="64"/>
      <c r="IF41" s="64"/>
      <c r="IG41" s="64"/>
      <c r="IH41" s="64"/>
      <c r="II41" s="64"/>
      <c r="IJ41" s="64"/>
      <c r="IK41" s="64"/>
      <c r="IL41" s="64"/>
      <c r="IM41" s="64"/>
      <c r="IN41" s="64"/>
      <c r="IO41" s="64"/>
      <c r="IP41" s="64"/>
      <c r="IQ41" s="64"/>
      <c r="IR41" s="64"/>
      <c r="IS41" s="64"/>
      <c r="IT41" s="64"/>
      <c r="IU41" s="64"/>
      <c r="IV41" s="64"/>
      <c r="IW41" s="64"/>
      <c r="IX41" s="64"/>
      <c r="IY41" s="64"/>
      <c r="IZ41" s="64"/>
      <c r="JA41" s="64"/>
      <c r="JB41" s="64"/>
      <c r="JC41" s="64"/>
      <c r="JD41" s="64"/>
      <c r="JE41" s="64"/>
      <c r="JF41" s="64"/>
      <c r="JG41" s="64"/>
      <c r="JH41" s="64"/>
      <c r="JI41" s="64"/>
      <c r="JJ41" s="64"/>
      <c r="JK41" s="64"/>
      <c r="JL41" s="64"/>
      <c r="JM41" s="64"/>
      <c r="JN41" s="64"/>
      <c r="JO41" s="64"/>
      <c r="JP41" s="64"/>
      <c r="JQ41" s="64"/>
      <c r="JR41" s="64"/>
      <c r="JS41" s="64"/>
      <c r="JT41" s="64"/>
      <c r="JU41" s="64"/>
      <c r="JV41" s="64"/>
      <c r="JW41" s="64"/>
      <c r="JX41" s="64"/>
      <c r="JY41" s="64"/>
      <c r="JZ41" s="64"/>
      <c r="KA41" s="64"/>
      <c r="KB41" s="64"/>
      <c r="KC41" s="64"/>
      <c r="KD41" s="64"/>
      <c r="KE41" s="64"/>
      <c r="KF41" s="64"/>
      <c r="KG41" s="64"/>
      <c r="KH41" s="64"/>
      <c r="KI41" s="64"/>
      <c r="KJ41" s="64"/>
      <c r="KK41" s="64"/>
      <c r="KL41" s="64"/>
      <c r="KM41" s="64"/>
      <c r="KN41" s="64"/>
      <c r="KO41" s="64"/>
    </row>
    <row r="42" spans="1:301" s="2" customFormat="1" ht="14" x14ac:dyDescent="0.15">
      <c r="A42" s="1">
        <v>23906</v>
      </c>
      <c r="B42" s="1" t="s">
        <v>170</v>
      </c>
      <c r="C42" s="2" t="s">
        <v>155</v>
      </c>
      <c r="D42" s="2" t="s">
        <v>105</v>
      </c>
      <c r="E42" s="2">
        <v>-14.0526758085519</v>
      </c>
      <c r="F42" s="2">
        <v>-70.568503063006204</v>
      </c>
      <c r="G42" s="6">
        <v>330636</v>
      </c>
      <c r="H42" s="6">
        <v>8445885</v>
      </c>
      <c r="I42" s="6">
        <v>4793</v>
      </c>
      <c r="J42" s="6"/>
      <c r="K42" s="118" t="s">
        <v>106</v>
      </c>
      <c r="L42" s="6"/>
      <c r="M42" s="6"/>
      <c r="N42" s="119">
        <v>2022</v>
      </c>
      <c r="P42" s="1" t="s">
        <v>133</v>
      </c>
      <c r="Q42" s="1">
        <f t="shared" si="0"/>
        <v>0</v>
      </c>
      <c r="R42" s="2" t="s">
        <v>134</v>
      </c>
      <c r="S42" s="1" t="s">
        <v>109</v>
      </c>
      <c r="T42" s="1" t="s">
        <v>110</v>
      </c>
      <c r="V42" s="10" t="s">
        <v>141</v>
      </c>
      <c r="W42" s="2" t="s">
        <v>112</v>
      </c>
      <c r="X42" s="5"/>
      <c r="Y42" s="8">
        <v>0.14275999999999997</v>
      </c>
      <c r="Z42" s="8">
        <v>15.214500000000001</v>
      </c>
      <c r="AA42" s="8">
        <v>1.7588999999999999</v>
      </c>
      <c r="AB42" s="5"/>
      <c r="AC42" s="5">
        <v>1.9283986467437269E-2</v>
      </c>
      <c r="AD42" s="8">
        <v>0.19919999999999999</v>
      </c>
      <c r="AE42" s="8">
        <v>0.65799999999999992</v>
      </c>
      <c r="AF42" s="8">
        <v>2.9790800000000002</v>
      </c>
      <c r="AG42" s="8">
        <v>4.4400000000000004</v>
      </c>
      <c r="AH42" s="8">
        <v>0.31969999999999998</v>
      </c>
      <c r="AI42" s="5"/>
      <c r="AJ42" s="5"/>
      <c r="AK42" s="5"/>
      <c r="AL42" s="5"/>
      <c r="AM42" s="5">
        <v>254</v>
      </c>
      <c r="AN42" s="5">
        <v>2</v>
      </c>
      <c r="AO42" s="5">
        <v>5</v>
      </c>
      <c r="AP42" s="5">
        <v>5</v>
      </c>
      <c r="AQ42" s="5">
        <v>1</v>
      </c>
      <c r="AR42" s="5">
        <v>1.4</v>
      </c>
      <c r="AS42" s="5">
        <v>3.6</v>
      </c>
      <c r="AT42" s="5">
        <v>85</v>
      </c>
      <c r="AU42" s="5">
        <v>25.8</v>
      </c>
      <c r="AV42" s="5">
        <v>0.18</v>
      </c>
      <c r="AW42" s="5">
        <v>5.4</v>
      </c>
      <c r="AX42" s="5">
        <v>35.299999999999997</v>
      </c>
      <c r="AY42" s="5">
        <v>0.99</v>
      </c>
      <c r="AZ42" s="5">
        <v>407</v>
      </c>
      <c r="BA42" s="5">
        <v>87.7</v>
      </c>
      <c r="BB42" s="5">
        <v>9.9</v>
      </c>
      <c r="BC42" s="5">
        <v>19.8</v>
      </c>
      <c r="BD42" s="5">
        <v>9</v>
      </c>
      <c r="BE42" s="5">
        <v>64.099999999999994</v>
      </c>
      <c r="BF42" s="5">
        <v>0.02</v>
      </c>
      <c r="BG42" s="5">
        <v>300</v>
      </c>
      <c r="BH42" s="5">
        <v>15.9</v>
      </c>
      <c r="BI42" s="5">
        <v>32.4</v>
      </c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99">
        <v>0.5</v>
      </c>
      <c r="BW42" s="99">
        <v>4.78</v>
      </c>
      <c r="BX42" s="99">
        <v>43.1</v>
      </c>
      <c r="BY42" s="99">
        <v>8.41</v>
      </c>
      <c r="BZ42" s="99">
        <v>9.6999999999999993</v>
      </c>
      <c r="CA42" s="148"/>
      <c r="CB42" s="99">
        <v>0.08</v>
      </c>
      <c r="CC42" s="116">
        <v>0</v>
      </c>
      <c r="CD42" s="99">
        <v>53</v>
      </c>
      <c r="CE42" s="99">
        <v>0</v>
      </c>
      <c r="CF42" s="133">
        <v>0</v>
      </c>
      <c r="CG42" s="99">
        <v>0.11</v>
      </c>
      <c r="CH42" s="99">
        <v>1.52</v>
      </c>
      <c r="CI42" s="99">
        <v>2.9</v>
      </c>
      <c r="CJ42" s="99">
        <v>22.2</v>
      </c>
      <c r="CK42" s="99"/>
      <c r="CL42" s="99"/>
      <c r="CM42" s="99"/>
      <c r="CN42" s="99">
        <v>0.14099999999999999</v>
      </c>
      <c r="CO42" s="99">
        <f t="shared" si="15"/>
        <v>91.666666666666657</v>
      </c>
      <c r="CP42" s="99"/>
      <c r="CQ42" s="99">
        <f t="shared" si="3"/>
        <v>25.59748427672956</v>
      </c>
      <c r="CR42" s="99">
        <f t="shared" si="16"/>
        <v>22.289156626506028</v>
      </c>
      <c r="CS42" s="99">
        <f t="shared" si="17"/>
        <v>2043.1726907630523</v>
      </c>
      <c r="CT42" s="99">
        <f t="shared" si="13"/>
        <v>3.2333333333333332E-2</v>
      </c>
      <c r="CU42" s="99">
        <f t="shared" si="14"/>
        <v>18.867924528301888</v>
      </c>
      <c r="CV42" s="99">
        <f t="shared" si="18"/>
        <v>1.1533888228299642</v>
      </c>
      <c r="CW42" s="99">
        <f t="shared" si="11"/>
        <v>11.52974504249292</v>
      </c>
      <c r="CX42" s="99">
        <f t="shared" si="12"/>
        <v>0.12577903682719549</v>
      </c>
      <c r="CY42" s="99"/>
    </row>
    <row r="43" spans="1:301" s="2" customFormat="1" ht="14" x14ac:dyDescent="0.15">
      <c r="A43" s="2">
        <v>23907</v>
      </c>
      <c r="B43" s="1" t="s">
        <v>171</v>
      </c>
      <c r="C43" s="2" t="s">
        <v>155</v>
      </c>
      <c r="D43" s="2" t="s">
        <v>105</v>
      </c>
      <c r="E43" s="2">
        <v>-14.049616930786</v>
      </c>
      <c r="F43" s="2">
        <v>-70.5662878579422</v>
      </c>
      <c r="G43" s="2">
        <v>330873</v>
      </c>
      <c r="H43" s="2">
        <v>8446225</v>
      </c>
      <c r="I43" s="2">
        <v>4856</v>
      </c>
      <c r="K43" s="118" t="s">
        <v>106</v>
      </c>
      <c r="N43" s="119">
        <v>2022</v>
      </c>
      <c r="P43" s="1" t="s">
        <v>133</v>
      </c>
      <c r="Q43" s="1">
        <f t="shared" si="0"/>
        <v>0</v>
      </c>
      <c r="R43" s="2" t="s">
        <v>134</v>
      </c>
      <c r="S43" s="1" t="s">
        <v>109</v>
      </c>
      <c r="T43" s="1" t="s">
        <v>110</v>
      </c>
      <c r="V43" s="2" t="s">
        <v>172</v>
      </c>
      <c r="W43" s="2" t="s">
        <v>112</v>
      </c>
      <c r="X43" s="5"/>
      <c r="Y43" s="5">
        <v>0.12947999999999998</v>
      </c>
      <c r="Z43" s="5">
        <v>15.271199999999999</v>
      </c>
      <c r="AA43" s="5">
        <v>1.7016999999999998</v>
      </c>
      <c r="AB43" s="5"/>
      <c r="AC43" s="5">
        <v>2.5711981956583026E-2</v>
      </c>
      <c r="AD43" s="5">
        <v>0.18259999999999998</v>
      </c>
      <c r="AE43" s="5">
        <v>0.71399999999999997</v>
      </c>
      <c r="AF43" s="5">
        <v>2.5746799999999999</v>
      </c>
      <c r="AG43" s="5">
        <v>4.3319999999999999</v>
      </c>
      <c r="AH43" s="5">
        <v>0.30130000000000001</v>
      </c>
      <c r="AI43" s="5"/>
      <c r="AJ43" s="5"/>
      <c r="AK43" s="5"/>
      <c r="AL43" s="5"/>
      <c r="AM43" s="5">
        <v>406</v>
      </c>
      <c r="AN43" s="5">
        <v>2</v>
      </c>
      <c r="AO43" s="5">
        <v>4</v>
      </c>
      <c r="AP43" s="5">
        <v>5</v>
      </c>
      <c r="AQ43" s="5">
        <v>1.1000000000000001</v>
      </c>
      <c r="AR43" s="5">
        <v>1.3</v>
      </c>
      <c r="AS43" s="5">
        <v>3.6</v>
      </c>
      <c r="AT43" s="5">
        <v>105</v>
      </c>
      <c r="AU43" s="5">
        <v>28.6</v>
      </c>
      <c r="AV43" s="5">
        <v>0.18</v>
      </c>
      <c r="AW43" s="5">
        <v>6.6</v>
      </c>
      <c r="AX43" s="5">
        <v>44.6</v>
      </c>
      <c r="AY43" s="5">
        <v>0.74</v>
      </c>
      <c r="AZ43" s="5">
        <v>479</v>
      </c>
      <c r="BA43" s="5">
        <v>94.5</v>
      </c>
      <c r="BB43" s="5">
        <v>9.1</v>
      </c>
      <c r="BC43" s="5">
        <v>21</v>
      </c>
      <c r="BD43" s="5">
        <v>9.5</v>
      </c>
      <c r="BE43" s="5">
        <v>48</v>
      </c>
      <c r="BF43" s="5">
        <v>0.12</v>
      </c>
      <c r="BG43" s="5">
        <v>280</v>
      </c>
      <c r="BH43" s="5">
        <v>16.2</v>
      </c>
      <c r="BI43" s="5">
        <v>33.200000000000003</v>
      </c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99">
        <v>0.5</v>
      </c>
      <c r="BW43" s="99">
        <v>6.64</v>
      </c>
      <c r="BX43" s="99">
        <v>41.3</v>
      </c>
      <c r="BY43" s="99">
        <v>8.1999999999999993</v>
      </c>
      <c r="BZ43" s="99">
        <v>15.5</v>
      </c>
      <c r="CA43" s="148"/>
      <c r="CB43" s="99">
        <v>0.09</v>
      </c>
      <c r="CC43" s="116">
        <v>0</v>
      </c>
      <c r="CD43" s="99">
        <v>27.6</v>
      </c>
      <c r="CE43" s="99">
        <v>0</v>
      </c>
      <c r="CF43" s="133">
        <v>0</v>
      </c>
      <c r="CG43" s="99">
        <v>0.13</v>
      </c>
      <c r="CH43" s="99">
        <v>1.84</v>
      </c>
      <c r="CI43" s="99">
        <v>3.91</v>
      </c>
      <c r="CJ43" s="99">
        <v>37.799999999999997</v>
      </c>
      <c r="CK43" s="99"/>
      <c r="CL43" s="99"/>
      <c r="CM43" s="99"/>
      <c r="CN43" s="99">
        <v>0.192</v>
      </c>
      <c r="CO43" s="99">
        <f t="shared" si="15"/>
        <v>110.57248384118191</v>
      </c>
      <c r="CP43" s="99"/>
      <c r="CQ43" s="99">
        <f t="shared" si="3"/>
        <v>29.567901234567902</v>
      </c>
      <c r="CR43" s="99">
        <f t="shared" si="16"/>
        <v>23.723986856516976</v>
      </c>
      <c r="CS43" s="99">
        <f t="shared" si="17"/>
        <v>2623.2201533406355</v>
      </c>
      <c r="CT43" s="99">
        <f t="shared" si="13"/>
        <v>5.5357142857142855E-2</v>
      </c>
      <c r="CU43" s="99">
        <f t="shared" si="14"/>
        <v>17.283950617283953</v>
      </c>
      <c r="CV43" s="99">
        <f t="shared" si="18"/>
        <v>1.8902439024390245</v>
      </c>
      <c r="CW43" s="99">
        <f t="shared" si="11"/>
        <v>10.739910313901344</v>
      </c>
      <c r="CX43" s="99">
        <f t="shared" si="12"/>
        <v>9.7130044843049324E-2</v>
      </c>
      <c r="CY43" s="99"/>
    </row>
    <row r="44" spans="1:301" s="2" customFormat="1" ht="14" x14ac:dyDescent="0.15">
      <c r="A44" s="1">
        <v>24257</v>
      </c>
      <c r="B44" s="2" t="s">
        <v>173</v>
      </c>
      <c r="C44" s="2" t="s">
        <v>174</v>
      </c>
      <c r="D44" s="2" t="s">
        <v>105</v>
      </c>
      <c r="E44" s="3">
        <v>-13.901863371699999</v>
      </c>
      <c r="F44" s="4">
        <v>-70.956047612999996</v>
      </c>
      <c r="G44" s="2">
        <v>288639</v>
      </c>
      <c r="H44" s="2">
        <v>8462260</v>
      </c>
      <c r="I44" s="2">
        <v>4720</v>
      </c>
      <c r="K44" s="118" t="s">
        <v>106</v>
      </c>
      <c r="N44" s="118">
        <v>2023</v>
      </c>
      <c r="P44" s="1" t="s">
        <v>133</v>
      </c>
      <c r="Q44" s="1">
        <f t="shared" si="0"/>
        <v>0</v>
      </c>
      <c r="R44" s="2" t="s">
        <v>134</v>
      </c>
      <c r="S44" s="1" t="s">
        <v>109</v>
      </c>
      <c r="T44" s="1" t="s">
        <v>110</v>
      </c>
      <c r="V44" s="2" t="s">
        <v>175</v>
      </c>
      <c r="W44" s="2" t="s">
        <v>112</v>
      </c>
      <c r="X44" s="5"/>
      <c r="Y44" s="5">
        <v>0.2285240083507307</v>
      </c>
      <c r="Z44" s="5">
        <v>14.93003337041157</v>
      </c>
      <c r="AA44" s="5">
        <v>1.85863921217547</v>
      </c>
      <c r="AB44" s="5"/>
      <c r="AC44" s="5">
        <v>2.0530506006552606E-2</v>
      </c>
      <c r="AD44" s="5">
        <v>0.38131578947368422</v>
      </c>
      <c r="AE44" s="5">
        <v>1.0354091816367264</v>
      </c>
      <c r="AF44" s="5">
        <v>2.9655502392344499</v>
      </c>
      <c r="AG44" s="5">
        <v>5.191841432225063</v>
      </c>
      <c r="AH44" s="5">
        <v>0.30246004842615021</v>
      </c>
      <c r="AI44" s="5"/>
      <c r="AJ44" s="5"/>
      <c r="AK44" s="5"/>
      <c r="AL44" s="5"/>
      <c r="AM44" s="132">
        <v>410</v>
      </c>
      <c r="AN44" s="132">
        <v>2.5</v>
      </c>
      <c r="AO44" s="132">
        <v>9</v>
      </c>
      <c r="AP44" s="132">
        <v>7</v>
      </c>
      <c r="AQ44" s="132">
        <v>1.1000000000000001</v>
      </c>
      <c r="AR44" s="132">
        <v>1.4</v>
      </c>
      <c r="AS44" s="132">
        <v>2.2999999999999998</v>
      </c>
      <c r="AT44" s="132">
        <v>96</v>
      </c>
      <c r="AU44" s="132">
        <v>26.2</v>
      </c>
      <c r="AV44" s="132">
        <v>0.23</v>
      </c>
      <c r="AW44" s="132">
        <v>2.8</v>
      </c>
      <c r="AX44" s="132">
        <v>21.2</v>
      </c>
      <c r="AY44" s="132">
        <v>0.47</v>
      </c>
      <c r="AZ44" s="132">
        <v>475</v>
      </c>
      <c r="BA44" s="132">
        <v>156</v>
      </c>
      <c r="BB44" s="132">
        <v>10.199999999999999</v>
      </c>
      <c r="BC44" s="132">
        <v>17.8</v>
      </c>
      <c r="BD44" s="132">
        <v>7.6</v>
      </c>
      <c r="BE44" s="132">
        <v>45.7</v>
      </c>
      <c r="BF44" s="132">
        <v>0.02</v>
      </c>
      <c r="BG44" s="132">
        <v>570</v>
      </c>
      <c r="BH44" s="132">
        <v>26</v>
      </c>
      <c r="BI44" s="132">
        <v>52</v>
      </c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3">
        <v>0.4</v>
      </c>
      <c r="BW44" s="133">
        <v>3.18</v>
      </c>
      <c r="BX44" s="133">
        <v>44.8</v>
      </c>
      <c r="BY44" s="133">
        <v>14.2</v>
      </c>
      <c r="BZ44" s="133">
        <v>8</v>
      </c>
      <c r="CA44" s="149">
        <v>0</v>
      </c>
      <c r="CB44" s="133">
        <v>0.05</v>
      </c>
      <c r="CC44" s="116">
        <v>0</v>
      </c>
      <c r="CD44" s="133">
        <v>16.600000000000001</v>
      </c>
      <c r="CE44" s="99">
        <v>0</v>
      </c>
      <c r="CF44" s="133">
        <v>0</v>
      </c>
      <c r="CG44" s="133">
        <v>0.12</v>
      </c>
      <c r="CH44" s="133">
        <v>0.18</v>
      </c>
      <c r="CI44" s="133">
        <v>2.94</v>
      </c>
      <c r="CJ44" s="133">
        <v>25.7</v>
      </c>
      <c r="CK44" s="133">
        <v>10</v>
      </c>
      <c r="CL44" s="133"/>
      <c r="CM44" s="133"/>
      <c r="CN44" s="133">
        <v>0.1</v>
      </c>
      <c r="CO44" s="99">
        <f t="shared" si="15"/>
        <v>91.489697095088218</v>
      </c>
      <c r="CP44" s="99"/>
      <c r="CQ44" s="99">
        <f t="shared" si="3"/>
        <v>18.26923076923077</v>
      </c>
      <c r="CR44" s="99">
        <f t="shared" si="16"/>
        <v>13.615595198381808</v>
      </c>
      <c r="CS44" s="99">
        <f t="shared" si="17"/>
        <v>1245.6866804692891</v>
      </c>
      <c r="CT44" s="99">
        <f t="shared" si="13"/>
        <v>1.4035087719298246E-2</v>
      </c>
      <c r="CU44" s="99">
        <f t="shared" si="14"/>
        <v>21.923076923076923</v>
      </c>
      <c r="CV44" s="99">
        <f t="shared" si="18"/>
        <v>0.56338028169014087</v>
      </c>
      <c r="CW44" s="99">
        <f t="shared" si="11"/>
        <v>22.40566037735849</v>
      </c>
      <c r="CX44" s="99">
        <f t="shared" si="12"/>
        <v>0.24489818076533318</v>
      </c>
      <c r="CY44" s="99"/>
    </row>
    <row r="45" spans="1:301" s="2" customFormat="1" ht="14" x14ac:dyDescent="0.15">
      <c r="A45" s="1">
        <v>24258</v>
      </c>
      <c r="B45" s="2" t="s">
        <v>176</v>
      </c>
      <c r="C45" s="2" t="s">
        <v>174</v>
      </c>
      <c r="D45" s="2" t="s">
        <v>105</v>
      </c>
      <c r="E45" s="3">
        <v>-13.9018633717165</v>
      </c>
      <c r="F45" s="4">
        <v>-70.956047613026598</v>
      </c>
      <c r="G45" s="2">
        <v>288639</v>
      </c>
      <c r="H45" s="2">
        <v>8462260</v>
      </c>
      <c r="I45" s="2">
        <v>4720</v>
      </c>
      <c r="K45" s="118" t="s">
        <v>106</v>
      </c>
      <c r="N45" s="118">
        <v>2023</v>
      </c>
      <c r="P45" s="1" t="s">
        <v>133</v>
      </c>
      <c r="Q45" s="1">
        <f t="shared" si="0"/>
        <v>0</v>
      </c>
      <c r="R45" s="2" t="s">
        <v>134</v>
      </c>
      <c r="S45" s="1" t="s">
        <v>109</v>
      </c>
      <c r="T45" s="1" t="s">
        <v>110</v>
      </c>
      <c r="V45" s="2" t="s">
        <v>177</v>
      </c>
      <c r="W45" s="2" t="s">
        <v>112</v>
      </c>
      <c r="X45" s="5"/>
      <c r="Y45" s="5">
        <v>0.62552192066805845</v>
      </c>
      <c r="Z45" s="5">
        <v>16.309644048943273</v>
      </c>
      <c r="AA45" s="5">
        <v>7.2772873769024171</v>
      </c>
      <c r="AB45" s="5"/>
      <c r="AC45" s="5">
        <v>0.30472952311612667</v>
      </c>
      <c r="AD45" s="5">
        <v>1.5584210526315787</v>
      </c>
      <c r="AE45" s="5">
        <v>2.4346107784431137</v>
      </c>
      <c r="AF45" s="5">
        <v>1.8062896911700741</v>
      </c>
      <c r="AG45" s="5">
        <v>9.781381074168797</v>
      </c>
      <c r="AH45" s="5">
        <v>0.18560048426150125</v>
      </c>
      <c r="AI45" s="5"/>
      <c r="AJ45" s="5"/>
      <c r="AK45" s="5"/>
      <c r="AL45" s="5"/>
      <c r="AM45" s="132">
        <v>31.4</v>
      </c>
      <c r="AN45" s="132">
        <v>1.2</v>
      </c>
      <c r="AO45" s="132">
        <v>11</v>
      </c>
      <c r="AP45" s="132">
        <v>4</v>
      </c>
      <c r="AQ45" s="132">
        <v>5.2</v>
      </c>
      <c r="AR45" s="132">
        <v>19.399999999999999</v>
      </c>
      <c r="AS45" s="132">
        <v>2.9</v>
      </c>
      <c r="AT45" s="132">
        <v>53</v>
      </c>
      <c r="AU45" s="132">
        <v>46.8</v>
      </c>
      <c r="AV45" s="132">
        <v>2.6</v>
      </c>
      <c r="AW45" s="132">
        <v>2.1</v>
      </c>
      <c r="AX45" s="132">
        <v>11</v>
      </c>
      <c r="AY45" s="132">
        <v>0.52</v>
      </c>
      <c r="AZ45" s="132">
        <v>215</v>
      </c>
      <c r="BA45" s="132">
        <v>84.5</v>
      </c>
      <c r="BB45" s="132">
        <v>39.5</v>
      </c>
      <c r="BC45" s="132">
        <v>277</v>
      </c>
      <c r="BD45" s="132">
        <v>500</v>
      </c>
      <c r="BE45" s="132">
        <v>6.65</v>
      </c>
      <c r="BF45" s="132">
        <v>0</v>
      </c>
      <c r="BG45" s="132">
        <v>410</v>
      </c>
      <c r="BH45" s="132">
        <v>103</v>
      </c>
      <c r="BI45" s="132">
        <v>245</v>
      </c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3">
        <v>11.2</v>
      </c>
      <c r="BW45" s="133">
        <v>19.05</v>
      </c>
      <c r="BX45" s="133">
        <v>23.4</v>
      </c>
      <c r="BY45" s="133">
        <v>16.350000000000001</v>
      </c>
      <c r="BZ45" s="133">
        <v>3.4</v>
      </c>
      <c r="CA45" s="144">
        <v>6.0000000000000001E-3</v>
      </c>
      <c r="CB45" s="133">
        <v>0.22</v>
      </c>
      <c r="CC45" s="116">
        <v>0</v>
      </c>
      <c r="CD45" s="133">
        <v>4.4000000000000004</v>
      </c>
      <c r="CE45" s="133">
        <v>1</v>
      </c>
      <c r="CF45" s="133">
        <v>0</v>
      </c>
      <c r="CG45" s="133">
        <v>0.32</v>
      </c>
      <c r="CH45" s="133">
        <v>0.01</v>
      </c>
      <c r="CI45" s="133">
        <v>0.42</v>
      </c>
      <c r="CJ45" s="133">
        <v>7.33</v>
      </c>
      <c r="CK45" s="133">
        <v>20</v>
      </c>
      <c r="CL45" s="133"/>
      <c r="CM45" s="133"/>
      <c r="CN45" s="133">
        <v>3.9E-2</v>
      </c>
      <c r="CO45" s="99">
        <f t="shared" si="15"/>
        <v>21.980536119565333</v>
      </c>
      <c r="CP45" s="99"/>
      <c r="CQ45" s="99">
        <f t="shared" si="3"/>
        <v>2.087378640776699</v>
      </c>
      <c r="CR45" s="99">
        <f t="shared" si="16"/>
        <v>6.2764687743737646</v>
      </c>
      <c r="CS45" s="99">
        <f t="shared" si="17"/>
        <v>137.96014859844649</v>
      </c>
      <c r="CT45" s="99">
        <f t="shared" si="13"/>
        <v>8.2926829268292687E-3</v>
      </c>
      <c r="CU45" s="99">
        <f t="shared" si="14"/>
        <v>3.9805825242718447</v>
      </c>
      <c r="CV45" s="99">
        <f t="shared" si="18"/>
        <v>0.2079510703363914</v>
      </c>
      <c r="CW45" s="99">
        <f t="shared" si="11"/>
        <v>19.545454545454547</v>
      </c>
      <c r="CX45" s="99">
        <f t="shared" si="12"/>
        <v>0.88921646128807241</v>
      </c>
      <c r="CY45" s="99"/>
    </row>
    <row r="46" spans="1:301" s="2" customFormat="1" ht="14" x14ac:dyDescent="0.15">
      <c r="A46" s="1">
        <v>24259</v>
      </c>
      <c r="B46" s="2" t="s">
        <v>178</v>
      </c>
      <c r="C46" s="2" t="s">
        <v>174</v>
      </c>
      <c r="D46" s="2" t="s">
        <v>105</v>
      </c>
      <c r="E46" s="3">
        <v>-13.888285123399999</v>
      </c>
      <c r="F46" s="4">
        <v>-70.908587470200004</v>
      </c>
      <c r="G46" s="2">
        <v>293757</v>
      </c>
      <c r="H46" s="2">
        <v>8463804</v>
      </c>
      <c r="I46" s="2">
        <v>4807</v>
      </c>
      <c r="K46" s="118" t="s">
        <v>106</v>
      </c>
      <c r="N46" s="118">
        <v>2023</v>
      </c>
      <c r="P46" s="1" t="s">
        <v>133</v>
      </c>
      <c r="Q46" s="1">
        <f t="shared" si="0"/>
        <v>0</v>
      </c>
      <c r="R46" s="2" t="s">
        <v>134</v>
      </c>
      <c r="S46" s="1" t="s">
        <v>109</v>
      </c>
      <c r="T46" s="1" t="s">
        <v>110</v>
      </c>
      <c r="V46" s="2" t="s">
        <v>179</v>
      </c>
      <c r="W46" s="2" t="s">
        <v>112</v>
      </c>
      <c r="X46" s="5"/>
      <c r="Y46" s="5">
        <v>0.32527139874739042</v>
      </c>
      <c r="Z46" s="5">
        <v>14.835539488320356</v>
      </c>
      <c r="AA46" s="5">
        <v>1.8300447627573859</v>
      </c>
      <c r="AB46" s="5"/>
      <c r="AC46" s="5">
        <v>2.0917874044412085E-2</v>
      </c>
      <c r="AD46" s="5">
        <v>1.0444736842105264</v>
      </c>
      <c r="AE46" s="5">
        <v>1.3992015968063873</v>
      </c>
      <c r="AF46" s="5">
        <v>2.8307525010874293</v>
      </c>
      <c r="AG46" s="5">
        <v>5.3002557544757032</v>
      </c>
      <c r="AH46" s="5">
        <v>0.32995641646489104</v>
      </c>
      <c r="AI46" s="5"/>
      <c r="AJ46" s="5"/>
      <c r="AK46" s="5"/>
      <c r="AL46" s="5"/>
      <c r="AM46" s="132">
        <v>190</v>
      </c>
      <c r="AN46" s="132">
        <v>4.2</v>
      </c>
      <c r="AO46" s="132">
        <v>23</v>
      </c>
      <c r="AP46" s="132">
        <v>33</v>
      </c>
      <c r="AQ46" s="132">
        <v>4.0999999999999996</v>
      </c>
      <c r="AR46" s="132">
        <v>14</v>
      </c>
      <c r="AS46" s="132">
        <v>4.7</v>
      </c>
      <c r="AT46" s="132">
        <v>63</v>
      </c>
      <c r="AU46" s="132">
        <v>27.1</v>
      </c>
      <c r="AV46" s="132">
        <v>0.19</v>
      </c>
      <c r="AW46" s="132">
        <v>2</v>
      </c>
      <c r="AX46" s="132">
        <v>12.6</v>
      </c>
      <c r="AY46" s="132">
        <v>1.56</v>
      </c>
      <c r="AZ46" s="132">
        <v>363</v>
      </c>
      <c r="BA46" s="132">
        <v>280</v>
      </c>
      <c r="BB46" s="132">
        <v>12</v>
      </c>
      <c r="BC46" s="132">
        <v>12.5</v>
      </c>
      <c r="BD46" s="132">
        <v>39.299999999999997</v>
      </c>
      <c r="BE46" s="132">
        <v>25.4</v>
      </c>
      <c r="BF46" s="132">
        <v>0.04</v>
      </c>
      <c r="BG46" s="132">
        <v>1030</v>
      </c>
      <c r="BH46" s="132">
        <v>43.5</v>
      </c>
      <c r="BI46" s="132">
        <v>87.9</v>
      </c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3">
        <v>1.2</v>
      </c>
      <c r="BW46" s="133">
        <v>1.36</v>
      </c>
      <c r="BX46" s="133">
        <v>76.7</v>
      </c>
      <c r="BY46" s="133">
        <v>25.9</v>
      </c>
      <c r="BZ46" s="133">
        <v>10.3</v>
      </c>
      <c r="CA46" s="149">
        <v>0</v>
      </c>
      <c r="CB46" s="133">
        <v>0.09</v>
      </c>
      <c r="CC46" s="116">
        <v>0</v>
      </c>
      <c r="CD46" s="133">
        <v>16.399999999999999</v>
      </c>
      <c r="CE46" s="99">
        <v>0</v>
      </c>
      <c r="CF46" s="133">
        <v>0</v>
      </c>
      <c r="CG46" s="133">
        <v>0.14000000000000001</v>
      </c>
      <c r="CH46" s="133">
        <v>0.11</v>
      </c>
      <c r="CI46" s="133">
        <v>2.57</v>
      </c>
      <c r="CJ46" s="133">
        <v>11</v>
      </c>
      <c r="CK46" s="133">
        <v>10</v>
      </c>
      <c r="CL46" s="133"/>
      <c r="CM46" s="133"/>
      <c r="CN46" s="133">
        <v>0.04</v>
      </c>
      <c r="CO46" s="99">
        <f t="shared" si="15"/>
        <v>68.48726114649682</v>
      </c>
      <c r="CP46" s="99"/>
      <c r="CQ46" s="99">
        <f t="shared" si="3"/>
        <v>8.3448275862068968</v>
      </c>
      <c r="CR46" s="99">
        <f t="shared" si="16"/>
        <v>5.0745708911583947</v>
      </c>
      <c r="CS46" s="99">
        <f t="shared" si="17"/>
        <v>347.54346182917607</v>
      </c>
      <c r="CT46" s="99">
        <f t="shared" si="13"/>
        <v>0.01</v>
      </c>
      <c r="CU46" s="99">
        <f t="shared" si="14"/>
        <v>23.678160919540229</v>
      </c>
      <c r="CV46" s="99">
        <f t="shared" si="18"/>
        <v>0.39768339768339772</v>
      </c>
      <c r="CW46" s="99">
        <f t="shared" si="11"/>
        <v>28.80952380952381</v>
      </c>
      <c r="CX46" s="99">
        <f t="shared" si="12"/>
        <v>0.42065521860918281</v>
      </c>
      <c r="CY46" s="99"/>
    </row>
    <row r="47" spans="1:301" s="2" customFormat="1" ht="14" x14ac:dyDescent="0.15">
      <c r="A47" s="1">
        <v>24260</v>
      </c>
      <c r="B47" s="2" t="s">
        <v>180</v>
      </c>
      <c r="C47" s="2" t="s">
        <v>174</v>
      </c>
      <c r="D47" s="2" t="s">
        <v>105</v>
      </c>
      <c r="E47" s="3">
        <v>-13.8809204489271</v>
      </c>
      <c r="F47" s="4">
        <v>-70.901505872136894</v>
      </c>
      <c r="G47" s="2">
        <v>294516</v>
      </c>
      <c r="H47" s="2">
        <v>8464625</v>
      </c>
      <c r="I47" s="2">
        <v>4851</v>
      </c>
      <c r="K47" s="118" t="s">
        <v>106</v>
      </c>
      <c r="N47" s="118">
        <v>2023</v>
      </c>
      <c r="P47" s="1" t="s">
        <v>133</v>
      </c>
      <c r="Q47" s="1">
        <f t="shared" si="0"/>
        <v>0</v>
      </c>
      <c r="R47" s="2" t="s">
        <v>134</v>
      </c>
      <c r="S47" s="1" t="s">
        <v>109</v>
      </c>
      <c r="T47" s="1" t="s">
        <v>110</v>
      </c>
      <c r="V47" s="2" t="s">
        <v>181</v>
      </c>
      <c r="W47" s="2" t="s">
        <v>112</v>
      </c>
      <c r="X47" s="5"/>
      <c r="Y47" s="5">
        <v>0.28857411273486427</v>
      </c>
      <c r="Z47" s="5">
        <v>14.570956618464962</v>
      </c>
      <c r="AA47" s="5">
        <v>1.6584780662488809</v>
      </c>
      <c r="AB47" s="5"/>
      <c r="AC47" s="5">
        <v>1.7173316345103749E-2</v>
      </c>
      <c r="AD47" s="5">
        <v>0.81236842105263152</v>
      </c>
      <c r="AE47" s="5">
        <v>0.86750499001996006</v>
      </c>
      <c r="AF47" s="5">
        <v>1.9006481078729882</v>
      </c>
      <c r="AG47" s="5">
        <v>5.2400255754475698</v>
      </c>
      <c r="AH47" s="5">
        <v>0.22455367231638421</v>
      </c>
      <c r="AI47" s="5"/>
      <c r="AJ47" s="5"/>
      <c r="AK47" s="5"/>
      <c r="AL47" s="5"/>
      <c r="AM47" s="132">
        <v>184</v>
      </c>
      <c r="AN47" s="132">
        <v>3.9</v>
      </c>
      <c r="AO47" s="132">
        <v>19</v>
      </c>
      <c r="AP47" s="132">
        <v>24</v>
      </c>
      <c r="AQ47" s="132">
        <v>3</v>
      </c>
      <c r="AR47" s="132">
        <v>9.9</v>
      </c>
      <c r="AS47" s="132">
        <v>2.1</v>
      </c>
      <c r="AT47" s="132">
        <v>67</v>
      </c>
      <c r="AU47" s="132">
        <v>30.9</v>
      </c>
      <c r="AV47" s="132">
        <v>0.25</v>
      </c>
      <c r="AW47" s="132">
        <v>2.8</v>
      </c>
      <c r="AX47" s="132">
        <v>14.6</v>
      </c>
      <c r="AY47" s="132">
        <v>4.71</v>
      </c>
      <c r="AZ47" s="132">
        <v>368</v>
      </c>
      <c r="BA47" s="132">
        <v>235</v>
      </c>
      <c r="BB47" s="132">
        <v>9.9</v>
      </c>
      <c r="BC47" s="132">
        <v>12</v>
      </c>
      <c r="BD47" s="132">
        <v>35.200000000000003</v>
      </c>
      <c r="BE47" s="132">
        <v>28.7</v>
      </c>
      <c r="BF47" s="132">
        <v>0</v>
      </c>
      <c r="BG47" s="132">
        <v>920</v>
      </c>
      <c r="BH47" s="132">
        <v>37.5</v>
      </c>
      <c r="BI47" s="132">
        <v>77.3</v>
      </c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3">
        <v>1.2</v>
      </c>
      <c r="BW47" s="133">
        <v>1.35</v>
      </c>
      <c r="BX47" s="133">
        <v>73</v>
      </c>
      <c r="BY47" s="133">
        <v>23</v>
      </c>
      <c r="BZ47" s="133">
        <v>5.8</v>
      </c>
      <c r="CA47" s="149">
        <v>0</v>
      </c>
      <c r="CB47" s="133">
        <v>7.0000000000000007E-2</v>
      </c>
      <c r="CC47" s="116">
        <v>0</v>
      </c>
      <c r="CD47" s="133">
        <v>6.7</v>
      </c>
      <c r="CE47" s="99">
        <v>0</v>
      </c>
      <c r="CF47" s="133">
        <v>0</v>
      </c>
      <c r="CG47" s="133">
        <v>0.11</v>
      </c>
      <c r="CH47" s="133">
        <v>0.03</v>
      </c>
      <c r="CI47" s="133">
        <v>2.77</v>
      </c>
      <c r="CJ47" s="133">
        <v>14.3</v>
      </c>
      <c r="CK47" s="133">
        <v>10</v>
      </c>
      <c r="CL47" s="133"/>
      <c r="CM47" s="133"/>
      <c r="CN47" s="133">
        <v>5.5E-2</v>
      </c>
      <c r="CO47" s="99">
        <f t="shared" si="15"/>
        <v>70.228664860775567</v>
      </c>
      <c r="CP47" s="99"/>
      <c r="CQ47" s="99">
        <f t="shared" si="3"/>
        <v>9.8133333333333326</v>
      </c>
      <c r="CR47" s="99">
        <f t="shared" si="16"/>
        <v>6.4503068308068565</v>
      </c>
      <c r="CS47" s="99">
        <f t="shared" si="17"/>
        <v>452.99643666990607</v>
      </c>
      <c r="CT47" s="99">
        <f t="shared" si="13"/>
        <v>6.3043478260869567E-3</v>
      </c>
      <c r="CU47" s="99">
        <f t="shared" si="14"/>
        <v>24.533333333333335</v>
      </c>
      <c r="CV47" s="99">
        <f t="shared" si="18"/>
        <v>0.25217391304347825</v>
      </c>
      <c r="CW47" s="99">
        <f t="shared" ref="CW47:CW78" si="19">AZ47/AX47</f>
        <v>25.205479452054796</v>
      </c>
      <c r="CX47" s="99">
        <f t="shared" ref="CX47:CX78" si="20">AG47/AX47</f>
        <v>0.35890586133202534</v>
      </c>
      <c r="CY47" s="99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  <c r="IY47" s="67"/>
      <c r="IZ47" s="67"/>
      <c r="JA47" s="67"/>
      <c r="JB47" s="67"/>
      <c r="JC47" s="67"/>
      <c r="JD47" s="67"/>
      <c r="JE47" s="67"/>
      <c r="JF47" s="67"/>
      <c r="JG47" s="67"/>
      <c r="JH47" s="67"/>
      <c r="JI47" s="67"/>
      <c r="JJ47" s="67"/>
      <c r="JK47" s="67"/>
      <c r="JL47" s="67"/>
      <c r="JM47" s="67"/>
      <c r="JN47" s="67"/>
      <c r="JO47" s="67"/>
      <c r="JP47" s="67"/>
      <c r="JQ47" s="67"/>
      <c r="JR47" s="67"/>
      <c r="JS47" s="67"/>
      <c r="JT47" s="67"/>
      <c r="JU47" s="67"/>
      <c r="JV47" s="67"/>
      <c r="JW47" s="67"/>
      <c r="JX47" s="67"/>
      <c r="JY47" s="67"/>
      <c r="JZ47" s="67"/>
      <c r="KA47" s="67"/>
      <c r="KB47" s="67"/>
      <c r="KC47" s="67"/>
      <c r="KD47" s="67"/>
      <c r="KE47" s="67"/>
      <c r="KF47" s="67"/>
      <c r="KG47" s="67"/>
      <c r="KH47" s="67"/>
      <c r="KI47" s="67"/>
      <c r="KJ47" s="67"/>
      <c r="KK47" s="67"/>
      <c r="KL47" s="67"/>
      <c r="KM47" s="67"/>
      <c r="KN47" s="67"/>
      <c r="KO47" s="67"/>
    </row>
    <row r="48" spans="1:301" s="2" customFormat="1" ht="14" x14ac:dyDescent="0.15">
      <c r="A48" s="1">
        <v>24261</v>
      </c>
      <c r="B48" s="2" t="s">
        <v>182</v>
      </c>
      <c r="C48" s="2" t="s">
        <v>174</v>
      </c>
      <c r="D48" s="2" t="s">
        <v>105</v>
      </c>
      <c r="E48" s="3">
        <v>-13.8781502839</v>
      </c>
      <c r="F48" s="4">
        <v>-70.898615585599998</v>
      </c>
      <c r="G48" s="2">
        <v>294826</v>
      </c>
      <c r="H48" s="2">
        <v>8464934</v>
      </c>
      <c r="I48" s="2">
        <v>4880</v>
      </c>
      <c r="K48" s="118" t="s">
        <v>106</v>
      </c>
      <c r="N48" s="118">
        <v>2023</v>
      </c>
      <c r="P48" s="1" t="s">
        <v>133</v>
      </c>
      <c r="Q48" s="1">
        <f t="shared" si="0"/>
        <v>0</v>
      </c>
      <c r="R48" s="2" t="s">
        <v>134</v>
      </c>
      <c r="S48" s="1" t="s">
        <v>109</v>
      </c>
      <c r="T48" s="1" t="s">
        <v>110</v>
      </c>
      <c r="V48" s="2" t="s">
        <v>183</v>
      </c>
      <c r="W48" s="2" t="s">
        <v>112</v>
      </c>
      <c r="X48" s="5"/>
      <c r="Y48" s="5">
        <v>0.32527139874739042</v>
      </c>
      <c r="Z48" s="5">
        <v>14.363070077864293</v>
      </c>
      <c r="AA48" s="5">
        <v>1.8872336615935543</v>
      </c>
      <c r="AB48" s="5"/>
      <c r="AC48" s="5">
        <v>1.9884892610120133E-2</v>
      </c>
      <c r="AD48" s="5">
        <v>0.99473684210526314</v>
      </c>
      <c r="AE48" s="5">
        <v>1.3152495009980039</v>
      </c>
      <c r="AF48" s="5">
        <v>3.0194693344932584</v>
      </c>
      <c r="AG48" s="5">
        <v>5.191841432225063</v>
      </c>
      <c r="AH48" s="5">
        <v>0.21080548829701373</v>
      </c>
      <c r="AI48" s="5"/>
      <c r="AJ48" s="5"/>
      <c r="AK48" s="5"/>
      <c r="AL48" s="5"/>
      <c r="AM48" s="132">
        <v>193.5</v>
      </c>
      <c r="AN48" s="132">
        <v>4.5999999999999996</v>
      </c>
      <c r="AO48" s="132">
        <v>23</v>
      </c>
      <c r="AP48" s="132">
        <v>35</v>
      </c>
      <c r="AQ48" s="132">
        <v>4</v>
      </c>
      <c r="AR48" s="132">
        <v>14.1</v>
      </c>
      <c r="AS48" s="132">
        <v>4.0999999999999996</v>
      </c>
      <c r="AT48" s="132">
        <v>67</v>
      </c>
      <c r="AU48" s="132">
        <v>30.8</v>
      </c>
      <c r="AV48" s="132">
        <v>0.23</v>
      </c>
      <c r="AW48" s="132">
        <v>2.2000000000000002</v>
      </c>
      <c r="AX48" s="132">
        <v>14.4</v>
      </c>
      <c r="AY48" s="132">
        <v>1.92</v>
      </c>
      <c r="AZ48" s="132">
        <v>363</v>
      </c>
      <c r="BA48" s="132">
        <v>315</v>
      </c>
      <c r="BB48" s="132">
        <v>11</v>
      </c>
      <c r="BC48" s="132">
        <v>13.2</v>
      </c>
      <c r="BD48" s="132">
        <v>44.6</v>
      </c>
      <c r="BE48" s="132">
        <v>30.3</v>
      </c>
      <c r="BF48" s="132">
        <v>0.04</v>
      </c>
      <c r="BG48" s="132">
        <v>1010</v>
      </c>
      <c r="BH48" s="132">
        <v>42.5</v>
      </c>
      <c r="BI48" s="132">
        <v>84</v>
      </c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3">
        <v>1.5</v>
      </c>
      <c r="BW48" s="133">
        <v>1.44</v>
      </c>
      <c r="BX48" s="133">
        <v>74.3</v>
      </c>
      <c r="BY48" s="133">
        <v>27</v>
      </c>
      <c r="BZ48" s="133">
        <v>7.5</v>
      </c>
      <c r="CA48" s="149">
        <v>0</v>
      </c>
      <c r="CB48" s="133">
        <v>7.0000000000000007E-2</v>
      </c>
      <c r="CC48" s="116">
        <v>0</v>
      </c>
      <c r="CD48" s="133">
        <v>21.7</v>
      </c>
      <c r="CE48" s="99">
        <v>0</v>
      </c>
      <c r="CF48" s="133">
        <v>0</v>
      </c>
      <c r="CG48" s="133">
        <v>0.13</v>
      </c>
      <c r="CH48" s="133">
        <v>2.02</v>
      </c>
      <c r="CI48" s="133">
        <v>2.87</v>
      </c>
      <c r="CJ48" s="133">
        <v>14.6</v>
      </c>
      <c r="CK48" s="133">
        <v>10</v>
      </c>
      <c r="CL48" s="133"/>
      <c r="CM48" s="133"/>
      <c r="CN48" s="133">
        <v>5.8999999999999997E-2</v>
      </c>
      <c r="CO48" s="99">
        <f t="shared" si="15"/>
        <v>69.917389569509524</v>
      </c>
      <c r="CP48" s="99"/>
      <c r="CQ48" s="99">
        <f t="shared" si="3"/>
        <v>8.5411764705882351</v>
      </c>
      <c r="CR48" s="99">
        <f t="shared" si="16"/>
        <v>5.2193114927130262</v>
      </c>
      <c r="CS48" s="99">
        <f t="shared" si="17"/>
        <v>364.92063492063494</v>
      </c>
      <c r="CT48" s="99">
        <f t="shared" si="13"/>
        <v>7.4257425742574254E-3</v>
      </c>
      <c r="CU48" s="99">
        <f t="shared" si="14"/>
        <v>23.764705882352942</v>
      </c>
      <c r="CV48" s="99">
        <f t="shared" si="18"/>
        <v>0.27777777777777779</v>
      </c>
      <c r="CW48" s="99">
        <f t="shared" si="19"/>
        <v>25.208333333333332</v>
      </c>
      <c r="CX48" s="99">
        <f t="shared" si="20"/>
        <v>0.36054454390451823</v>
      </c>
      <c r="CY48" s="99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60"/>
      <c r="EO48" s="60"/>
      <c r="EP48" s="60"/>
      <c r="EQ48" s="60"/>
      <c r="ER48" s="60"/>
      <c r="ES48" s="60"/>
      <c r="ET48" s="60"/>
      <c r="EU48" s="60"/>
      <c r="EV48" s="60"/>
      <c r="EW48" s="60"/>
      <c r="EX48" s="60"/>
      <c r="EY48" s="60"/>
      <c r="EZ48" s="60"/>
      <c r="FA48" s="60"/>
      <c r="FB48" s="60"/>
      <c r="FC48" s="60"/>
      <c r="FD48" s="60"/>
      <c r="FE48" s="60"/>
      <c r="FF48" s="60"/>
      <c r="FG48" s="60"/>
      <c r="FH48" s="60"/>
      <c r="FI48" s="60"/>
      <c r="FJ48" s="60"/>
      <c r="FK48" s="60"/>
      <c r="FL48" s="60"/>
      <c r="FM48" s="60"/>
      <c r="FN48" s="60"/>
      <c r="FO48" s="60"/>
      <c r="FP48" s="60"/>
      <c r="FQ48" s="60"/>
      <c r="FR48" s="60"/>
      <c r="FS48" s="60"/>
      <c r="FT48" s="60"/>
      <c r="FU48" s="60"/>
      <c r="FV48" s="60"/>
      <c r="FW48" s="60"/>
      <c r="FX48" s="60"/>
      <c r="FY48" s="60"/>
      <c r="FZ48" s="60"/>
      <c r="GA48" s="60"/>
      <c r="GB48" s="60"/>
      <c r="GC48" s="60"/>
      <c r="GD48" s="60"/>
      <c r="GE48" s="60"/>
      <c r="GF48" s="60"/>
      <c r="GG48" s="60"/>
      <c r="GH48" s="60"/>
      <c r="GI48" s="60"/>
      <c r="GJ48" s="60"/>
      <c r="GK48" s="60"/>
      <c r="GL48" s="60"/>
      <c r="GM48" s="60"/>
      <c r="GN48" s="60"/>
      <c r="GO48" s="60"/>
      <c r="GP48" s="60"/>
      <c r="GQ48" s="60"/>
      <c r="GR48" s="60"/>
      <c r="GS48" s="60"/>
      <c r="GT48" s="60"/>
      <c r="GU48" s="60"/>
      <c r="GV48" s="60"/>
      <c r="GW48" s="60"/>
      <c r="GX48" s="60"/>
      <c r="GY48" s="60"/>
      <c r="GZ48" s="60"/>
      <c r="HA48" s="60"/>
      <c r="HB48" s="60"/>
      <c r="HC48" s="60"/>
      <c r="HD48" s="60"/>
      <c r="HE48" s="60"/>
      <c r="HF48" s="60"/>
      <c r="HG48" s="60"/>
      <c r="HH48" s="60"/>
      <c r="HI48" s="60"/>
      <c r="HJ48" s="60"/>
      <c r="HK48" s="60"/>
      <c r="HL48" s="60"/>
      <c r="HM48" s="60"/>
      <c r="HN48" s="60"/>
      <c r="HO48" s="60"/>
      <c r="HP48" s="60"/>
      <c r="HQ48" s="60"/>
      <c r="HR48" s="60"/>
      <c r="HS48" s="60"/>
      <c r="HT48" s="60"/>
      <c r="HU48" s="60"/>
      <c r="HV48" s="60"/>
      <c r="HW48" s="60"/>
      <c r="HX48" s="60"/>
      <c r="HY48" s="60"/>
      <c r="HZ48" s="60"/>
      <c r="IA48" s="60"/>
      <c r="IB48" s="60"/>
      <c r="IC48" s="60"/>
      <c r="ID48" s="60"/>
      <c r="IE48" s="60"/>
      <c r="IF48" s="60"/>
      <c r="IG48" s="60"/>
      <c r="IH48" s="60"/>
      <c r="II48" s="60"/>
      <c r="IJ48" s="60"/>
      <c r="IK48" s="60"/>
      <c r="IL48" s="60"/>
      <c r="IM48" s="60"/>
      <c r="IN48" s="60"/>
      <c r="IO48" s="60"/>
      <c r="IP48" s="60"/>
      <c r="IQ48" s="60"/>
      <c r="IR48" s="60"/>
      <c r="IS48" s="60"/>
      <c r="IT48" s="60"/>
      <c r="IU48" s="60"/>
      <c r="IV48" s="60"/>
      <c r="IW48" s="60"/>
      <c r="IX48" s="60"/>
      <c r="IY48" s="60"/>
      <c r="IZ48" s="60"/>
      <c r="JA48" s="60"/>
      <c r="JB48" s="60"/>
      <c r="JC48" s="60"/>
      <c r="JD48" s="60"/>
      <c r="JE48" s="60"/>
      <c r="JF48" s="60"/>
      <c r="JG48" s="60"/>
      <c r="JH48" s="60"/>
      <c r="JI48" s="60"/>
      <c r="JJ48" s="60"/>
      <c r="JK48" s="60"/>
      <c r="JL48" s="60"/>
      <c r="JM48" s="60"/>
      <c r="JN48" s="60"/>
      <c r="JO48" s="60"/>
      <c r="JP48" s="60"/>
      <c r="JQ48" s="60"/>
      <c r="JR48" s="60"/>
      <c r="JS48" s="60"/>
      <c r="JT48" s="60"/>
      <c r="JU48" s="60"/>
      <c r="JV48" s="60"/>
      <c r="JW48" s="60"/>
      <c r="JX48" s="60"/>
      <c r="JY48" s="60"/>
      <c r="JZ48" s="60"/>
      <c r="KA48" s="60"/>
      <c r="KB48" s="60"/>
      <c r="KC48" s="60"/>
      <c r="KD48" s="60"/>
      <c r="KE48" s="60"/>
      <c r="KF48" s="60"/>
      <c r="KG48" s="60"/>
      <c r="KH48" s="60"/>
      <c r="KI48" s="60"/>
      <c r="KJ48" s="60"/>
      <c r="KK48" s="60"/>
      <c r="KL48" s="60"/>
      <c r="KM48" s="60"/>
      <c r="KN48" s="60"/>
      <c r="KO48" s="60"/>
    </row>
    <row r="49" spans="1:301" s="2" customFormat="1" ht="14" x14ac:dyDescent="0.15">
      <c r="A49" s="1">
        <v>24262</v>
      </c>
      <c r="B49" s="2" t="s">
        <v>184</v>
      </c>
      <c r="C49" s="2" t="s">
        <v>174</v>
      </c>
      <c r="D49" s="2" t="s">
        <v>105</v>
      </c>
      <c r="E49" s="3">
        <v>-13.8546815109727</v>
      </c>
      <c r="F49" s="4">
        <v>-70.890173978407802</v>
      </c>
      <c r="G49" s="2">
        <v>295718</v>
      </c>
      <c r="H49" s="2">
        <v>8467538</v>
      </c>
      <c r="I49" s="2">
        <v>4945</v>
      </c>
      <c r="K49" s="118" t="s">
        <v>106</v>
      </c>
      <c r="N49" s="118">
        <v>2023</v>
      </c>
      <c r="P49" s="1" t="s">
        <v>133</v>
      </c>
      <c r="Q49" s="1">
        <f t="shared" si="0"/>
        <v>0</v>
      </c>
      <c r="R49" s="2" t="s">
        <v>134</v>
      </c>
      <c r="S49" s="1" t="s">
        <v>109</v>
      </c>
      <c r="T49" s="1" t="s">
        <v>110</v>
      </c>
      <c r="V49" s="2" t="s">
        <v>185</v>
      </c>
      <c r="W49" s="2" t="s">
        <v>112</v>
      </c>
      <c r="X49" s="5"/>
      <c r="Y49" s="5">
        <v>1.6680584551148226E-2</v>
      </c>
      <c r="Z49" s="5">
        <v>0.26458286985539492</v>
      </c>
      <c r="AA49" s="5">
        <v>2.5735004476275738</v>
      </c>
      <c r="AB49" s="5"/>
      <c r="AC49" s="5">
        <v>1.1879286494357481E-2</v>
      </c>
      <c r="AD49" s="5">
        <v>0.23210526315789476</v>
      </c>
      <c r="AE49" s="5">
        <v>0.37778443113772459</v>
      </c>
      <c r="AF49" s="5">
        <v>1.3479773814702046E-2</v>
      </c>
      <c r="AG49" s="5">
        <v>3.6138107416879797E-2</v>
      </c>
      <c r="AH49" s="5">
        <v>1.6039548022598871E-2</v>
      </c>
      <c r="AI49" s="5"/>
      <c r="AJ49" s="5"/>
      <c r="AK49" s="5"/>
      <c r="AL49" s="5"/>
      <c r="AM49" s="132">
        <v>113.5</v>
      </c>
      <c r="AN49" s="132">
        <v>0.5</v>
      </c>
      <c r="AO49" s="132">
        <v>2</v>
      </c>
      <c r="AP49" s="132">
        <v>15</v>
      </c>
      <c r="AQ49" s="132">
        <v>1</v>
      </c>
      <c r="AR49" s="132">
        <v>2.2000000000000002</v>
      </c>
      <c r="AS49" s="132">
        <v>17.5</v>
      </c>
      <c r="AT49" s="132">
        <v>12</v>
      </c>
      <c r="AU49" s="132">
        <v>0.63</v>
      </c>
      <c r="AV49" s="132">
        <v>7.24</v>
      </c>
      <c r="AW49" s="132">
        <v>0.4</v>
      </c>
      <c r="AX49" s="132">
        <v>0.4</v>
      </c>
      <c r="AY49" s="132">
        <v>307</v>
      </c>
      <c r="AZ49" s="132">
        <v>1.4</v>
      </c>
      <c r="BA49" s="132">
        <v>2.8</v>
      </c>
      <c r="BB49" s="132">
        <v>0.2</v>
      </c>
      <c r="BC49" s="132">
        <v>0.2</v>
      </c>
      <c r="BD49" s="132">
        <v>2.1</v>
      </c>
      <c r="BE49" s="132">
        <v>4.8899999999999997</v>
      </c>
      <c r="BF49" s="132">
        <v>0</v>
      </c>
      <c r="BG49" s="132">
        <v>30</v>
      </c>
      <c r="BH49" s="132">
        <v>0</v>
      </c>
      <c r="BI49" s="132">
        <v>0.44</v>
      </c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3">
        <v>0.1</v>
      </c>
      <c r="BW49" s="133">
        <v>0</v>
      </c>
      <c r="BX49" s="133">
        <v>1.6</v>
      </c>
      <c r="BY49" s="133">
        <v>0.14000000000000001</v>
      </c>
      <c r="BZ49" s="133">
        <v>0.7</v>
      </c>
      <c r="CA49" s="149">
        <v>0</v>
      </c>
      <c r="CB49" s="133">
        <v>0.11</v>
      </c>
      <c r="CC49" s="133">
        <v>0.19</v>
      </c>
      <c r="CD49" s="133">
        <v>134</v>
      </c>
      <c r="CE49" s="99">
        <v>0</v>
      </c>
      <c r="CF49" s="133">
        <v>0</v>
      </c>
      <c r="CG49" s="133">
        <v>0.45</v>
      </c>
      <c r="CH49" s="133">
        <v>0.04</v>
      </c>
      <c r="CI49" s="133">
        <v>1.0900000000000001</v>
      </c>
      <c r="CJ49" s="133">
        <v>0.28000000000000003</v>
      </c>
      <c r="CK49" s="133" t="s">
        <v>186</v>
      </c>
      <c r="CL49" s="133"/>
      <c r="CM49" s="133"/>
      <c r="CN49" s="133">
        <v>0.01</v>
      </c>
      <c r="CO49" s="99">
        <f t="shared" si="15"/>
        <v>38.740268931351729</v>
      </c>
      <c r="CP49" s="99"/>
      <c r="CQ49" s="99"/>
      <c r="CR49" s="99">
        <f t="shared" si="16"/>
        <v>0.15569706143326895</v>
      </c>
      <c r="CS49" s="99">
        <f t="shared" si="17"/>
        <v>6.0317460317460307</v>
      </c>
      <c r="CT49" s="99">
        <f t="shared" si="13"/>
        <v>2.3333333333333331E-2</v>
      </c>
      <c r="CU49" s="99"/>
      <c r="CV49" s="99">
        <f t="shared" si="18"/>
        <v>4.9999999999999991</v>
      </c>
      <c r="CW49" s="99">
        <f t="shared" si="19"/>
        <v>3.4999999999999996</v>
      </c>
      <c r="CX49" s="99">
        <f t="shared" si="20"/>
        <v>9.0345268542199486E-2</v>
      </c>
      <c r="CY49" s="99"/>
    </row>
    <row r="50" spans="1:301" s="2" customFormat="1" ht="14" x14ac:dyDescent="0.15">
      <c r="A50" s="1">
        <v>24263</v>
      </c>
      <c r="B50" s="2" t="s">
        <v>187</v>
      </c>
      <c r="C50" s="2" t="s">
        <v>174</v>
      </c>
      <c r="D50" s="2" t="s">
        <v>105</v>
      </c>
      <c r="E50" s="3">
        <v>-13.851655919800001</v>
      </c>
      <c r="F50" s="4">
        <v>-70.889909019000001</v>
      </c>
      <c r="G50" s="2">
        <v>295744</v>
      </c>
      <c r="H50" s="2">
        <v>8467873</v>
      </c>
      <c r="I50" s="2">
        <v>5005</v>
      </c>
      <c r="K50" s="118" t="s">
        <v>106</v>
      </c>
      <c r="N50" s="118">
        <v>2023</v>
      </c>
      <c r="P50" s="1" t="s">
        <v>133</v>
      </c>
      <c r="Q50" s="1">
        <f t="shared" si="0"/>
        <v>0</v>
      </c>
      <c r="R50" s="2" t="s">
        <v>134</v>
      </c>
      <c r="S50" s="1" t="s">
        <v>109</v>
      </c>
      <c r="T50" s="1" t="s">
        <v>110</v>
      </c>
      <c r="V50" s="2" t="s">
        <v>188</v>
      </c>
      <c r="W50" s="2" t="s">
        <v>112</v>
      </c>
      <c r="X50" s="5"/>
      <c r="Y50" s="5">
        <v>0.27022546972860129</v>
      </c>
      <c r="Z50" s="5">
        <v>12.322002224694105</v>
      </c>
      <c r="AA50" s="5">
        <v>0.78634735899731423</v>
      </c>
      <c r="AB50" s="5"/>
      <c r="AC50" s="5">
        <v>1.1233673097925008E-2</v>
      </c>
      <c r="AD50" s="5">
        <v>1.6578947368421054E-2</v>
      </c>
      <c r="AE50" s="5">
        <v>2.7984031936127744E-2</v>
      </c>
      <c r="AF50" s="5">
        <v>0.24263592866463682</v>
      </c>
      <c r="AG50" s="5">
        <v>8.9983887468030677</v>
      </c>
      <c r="AH50" s="5">
        <v>1.1456820016142052E-2</v>
      </c>
      <c r="AI50" s="5"/>
      <c r="AJ50" s="5"/>
      <c r="AK50" s="5"/>
      <c r="AL50" s="5"/>
      <c r="AM50" s="132">
        <v>32.200000000000003</v>
      </c>
      <c r="AN50" s="132">
        <v>0.5</v>
      </c>
      <c r="AO50" s="132">
        <v>1</v>
      </c>
      <c r="AP50" s="132">
        <v>5</v>
      </c>
      <c r="AQ50" s="132">
        <v>0.3</v>
      </c>
      <c r="AR50" s="132">
        <v>1.7</v>
      </c>
      <c r="AS50" s="132">
        <v>2.2999999999999998</v>
      </c>
      <c r="AT50" s="132">
        <v>31</v>
      </c>
      <c r="AU50" s="132">
        <v>27.3</v>
      </c>
      <c r="AV50" s="132">
        <v>5</v>
      </c>
      <c r="AW50" s="132">
        <v>9.6999999999999993</v>
      </c>
      <c r="AX50" s="132">
        <v>15.2</v>
      </c>
      <c r="AY50" s="132">
        <v>32.700000000000003</v>
      </c>
      <c r="AZ50" s="132">
        <v>523</v>
      </c>
      <c r="BA50" s="132">
        <v>18.5</v>
      </c>
      <c r="BB50" s="132">
        <v>37.200000000000003</v>
      </c>
      <c r="BC50" s="132">
        <v>191</v>
      </c>
      <c r="BD50" s="132">
        <v>116</v>
      </c>
      <c r="BE50" s="132">
        <v>18.25</v>
      </c>
      <c r="BF50" s="132">
        <v>0</v>
      </c>
      <c r="BG50" s="132">
        <v>290</v>
      </c>
      <c r="BH50" s="132">
        <v>22.5</v>
      </c>
      <c r="BI50" s="132">
        <v>50.4</v>
      </c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3">
        <v>2.9</v>
      </c>
      <c r="BW50" s="133">
        <v>10.6</v>
      </c>
      <c r="BX50" s="133">
        <v>4.3</v>
      </c>
      <c r="BY50" s="133">
        <v>13.95</v>
      </c>
      <c r="BZ50" s="133">
        <v>4</v>
      </c>
      <c r="CA50" s="144">
        <v>3.8E-3</v>
      </c>
      <c r="CB50" s="133">
        <v>0.86</v>
      </c>
      <c r="CC50" s="133">
        <v>0.01</v>
      </c>
      <c r="CD50" s="133">
        <v>8.6999999999999993</v>
      </c>
      <c r="CE50" s="133">
        <v>1</v>
      </c>
      <c r="CF50" s="133">
        <v>0.05</v>
      </c>
      <c r="CG50" s="133">
        <v>0.13</v>
      </c>
      <c r="CH50" s="133">
        <v>0.28000000000000003</v>
      </c>
      <c r="CI50" s="133">
        <v>2.36</v>
      </c>
      <c r="CJ50" s="133">
        <v>0.96</v>
      </c>
      <c r="CK50" s="133">
        <v>0</v>
      </c>
      <c r="CL50" s="133"/>
      <c r="CM50" s="133"/>
      <c r="CN50" s="133">
        <v>5.1999999999999998E-2</v>
      </c>
      <c r="CO50" s="99">
        <f t="shared" si="15"/>
        <v>58.121516497696383</v>
      </c>
      <c r="CP50" s="99"/>
      <c r="CQ50" s="99">
        <f t="shared" ref="CQ50:CQ81" si="21">AZ50/BH50</f>
        <v>23.244444444444444</v>
      </c>
      <c r="CR50" s="99">
        <f t="shared" si="16"/>
        <v>542.75995615637544</v>
      </c>
      <c r="CS50" s="99">
        <f t="shared" si="17"/>
        <v>31546.031746031742</v>
      </c>
      <c r="CT50" s="99">
        <f t="shared" si="13"/>
        <v>1.3793103448275862E-2</v>
      </c>
      <c r="CU50" s="99">
        <f t="shared" ref="CU50:CU81" si="22">BG50/BH50</f>
        <v>12.888888888888889</v>
      </c>
      <c r="CV50" s="99">
        <f t="shared" si="18"/>
        <v>0.28673835125448033</v>
      </c>
      <c r="CW50" s="99">
        <f t="shared" si="19"/>
        <v>34.40789473684211</v>
      </c>
      <c r="CX50" s="99">
        <f t="shared" si="20"/>
        <v>0.59199925965809663</v>
      </c>
      <c r="CY50" s="99"/>
    </row>
    <row r="51" spans="1:301" s="2" customFormat="1" ht="14" x14ac:dyDescent="0.15">
      <c r="A51" s="1">
        <v>24264</v>
      </c>
      <c r="B51" s="2" t="s">
        <v>189</v>
      </c>
      <c r="C51" s="2" t="s">
        <v>174</v>
      </c>
      <c r="D51" s="2" t="s">
        <v>105</v>
      </c>
      <c r="E51" s="3">
        <v>-13.851655919834799</v>
      </c>
      <c r="F51" s="4">
        <v>-70.889909019047906</v>
      </c>
      <c r="G51" s="2">
        <v>295744</v>
      </c>
      <c r="H51" s="2">
        <v>8467873</v>
      </c>
      <c r="I51" s="2">
        <v>5005</v>
      </c>
      <c r="K51" s="118" t="s">
        <v>106</v>
      </c>
      <c r="N51" s="118">
        <v>2023</v>
      </c>
      <c r="P51" s="1" t="s">
        <v>133</v>
      </c>
      <c r="Q51" s="1">
        <f t="shared" si="0"/>
        <v>0</v>
      </c>
      <c r="R51" s="2" t="s">
        <v>134</v>
      </c>
      <c r="S51" s="1" t="s">
        <v>109</v>
      </c>
      <c r="T51" s="1" t="s">
        <v>110</v>
      </c>
      <c r="V51" s="2" t="s">
        <v>190</v>
      </c>
      <c r="W51" s="2" t="s">
        <v>112</v>
      </c>
      <c r="X51" s="5"/>
      <c r="Y51" s="5">
        <v>0.16013361169102297</v>
      </c>
      <c r="Z51" s="5">
        <v>13.002358175750834</v>
      </c>
      <c r="AA51" s="5">
        <v>0.87213070725156672</v>
      </c>
      <c r="AB51" s="5"/>
      <c r="AC51" s="5">
        <v>4.2610484164543137E-3</v>
      </c>
      <c r="AD51" s="5">
        <v>4.9736842105263156E-2</v>
      </c>
      <c r="AE51" s="5">
        <v>1.3992015968063872E-2</v>
      </c>
      <c r="AF51" s="5">
        <v>0.10783819051761637</v>
      </c>
      <c r="AG51" s="5">
        <v>5.0111508951406654</v>
      </c>
      <c r="AH51" s="5">
        <v>2.2913640032284103E-3</v>
      </c>
      <c r="AI51" s="5"/>
      <c r="AJ51" s="5"/>
      <c r="AK51" s="5"/>
      <c r="AL51" s="5"/>
      <c r="AM51" s="132">
        <v>49.6</v>
      </c>
      <c r="AN51" s="132">
        <v>0.5</v>
      </c>
      <c r="AO51" s="132">
        <v>1</v>
      </c>
      <c r="AP51" s="132">
        <v>3</v>
      </c>
      <c r="AQ51" s="132">
        <v>0.1</v>
      </c>
      <c r="AR51" s="132">
        <v>0.5</v>
      </c>
      <c r="AS51" s="132">
        <v>1.3</v>
      </c>
      <c r="AT51" s="132">
        <v>5</v>
      </c>
      <c r="AU51" s="132">
        <v>41.3</v>
      </c>
      <c r="AV51" s="132">
        <v>0.76</v>
      </c>
      <c r="AW51" s="132">
        <v>4</v>
      </c>
      <c r="AX51" s="132">
        <v>8.1</v>
      </c>
      <c r="AY51" s="132">
        <v>23.7</v>
      </c>
      <c r="AZ51" s="132">
        <v>265</v>
      </c>
      <c r="BA51" s="132">
        <v>6.1</v>
      </c>
      <c r="BB51" s="132">
        <v>30</v>
      </c>
      <c r="BC51" s="132">
        <v>135.5</v>
      </c>
      <c r="BD51" s="132">
        <v>106.5</v>
      </c>
      <c r="BE51" s="132">
        <v>80.400000000000006</v>
      </c>
      <c r="BF51" s="132">
        <v>0</v>
      </c>
      <c r="BG51" s="132">
        <v>180</v>
      </c>
      <c r="BH51" s="132">
        <v>1.1000000000000001</v>
      </c>
      <c r="BI51" s="132">
        <v>2.78</v>
      </c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3">
        <v>2.6</v>
      </c>
      <c r="BW51" s="133">
        <v>10.15</v>
      </c>
      <c r="BX51" s="133">
        <v>1.6</v>
      </c>
      <c r="BY51" s="133">
        <v>15.7</v>
      </c>
      <c r="BZ51" s="133">
        <v>4.5</v>
      </c>
      <c r="CA51" s="144">
        <v>2.9999999999999997E-4</v>
      </c>
      <c r="CB51" s="133">
        <v>0.21</v>
      </c>
      <c r="CC51" s="133">
        <v>0.01</v>
      </c>
      <c r="CD51" s="133">
        <v>8.8000000000000007</v>
      </c>
      <c r="CE51" s="99">
        <v>0</v>
      </c>
      <c r="CF51" s="133">
        <v>0</v>
      </c>
      <c r="CG51" s="133">
        <v>0.05</v>
      </c>
      <c r="CH51" s="133">
        <v>0.13</v>
      </c>
      <c r="CI51" s="133">
        <v>1.69</v>
      </c>
      <c r="CJ51" s="133">
        <v>1.93</v>
      </c>
      <c r="CK51" s="133">
        <v>0</v>
      </c>
      <c r="CL51" s="133"/>
      <c r="CM51" s="133"/>
      <c r="CN51" s="133">
        <v>2.7E-2</v>
      </c>
      <c r="CO51" s="99">
        <f t="shared" si="15"/>
        <v>52.882063530948876</v>
      </c>
      <c r="CP51" s="99"/>
      <c r="CQ51" s="99">
        <f t="shared" si="21"/>
        <v>240.90909090909088</v>
      </c>
      <c r="CR51" s="99">
        <f t="shared" si="16"/>
        <v>100.75329842081761</v>
      </c>
      <c r="CS51" s="99">
        <f t="shared" si="17"/>
        <v>5328.0423280423283</v>
      </c>
      <c r="CT51" s="99">
        <f t="shared" si="13"/>
        <v>2.5000000000000001E-2</v>
      </c>
      <c r="CU51" s="99">
        <f t="shared" si="22"/>
        <v>163.63636363636363</v>
      </c>
      <c r="CV51" s="99">
        <f t="shared" si="18"/>
        <v>0.28662420382165604</v>
      </c>
      <c r="CW51" s="99">
        <f t="shared" si="19"/>
        <v>32.716049382716051</v>
      </c>
      <c r="CX51" s="99">
        <f t="shared" si="20"/>
        <v>0.61866060433835379</v>
      </c>
      <c r="CY51" s="99"/>
    </row>
    <row r="52" spans="1:301" s="2" customFormat="1" ht="14" x14ac:dyDescent="0.15">
      <c r="A52" s="1">
        <v>24265</v>
      </c>
      <c r="B52" s="2" t="s">
        <v>191</v>
      </c>
      <c r="C52" s="2" t="s">
        <v>174</v>
      </c>
      <c r="D52" s="2" t="s">
        <v>105</v>
      </c>
      <c r="E52" s="3">
        <v>-13.851655919800001</v>
      </c>
      <c r="F52" s="4">
        <v>-70.889909019000001</v>
      </c>
      <c r="G52" s="2">
        <v>295744</v>
      </c>
      <c r="H52" s="2">
        <v>8467873</v>
      </c>
      <c r="I52" s="2">
        <v>5005</v>
      </c>
      <c r="K52" s="118" t="s">
        <v>106</v>
      </c>
      <c r="N52" s="118">
        <v>2023</v>
      </c>
      <c r="P52" s="1" t="s">
        <v>133</v>
      </c>
      <c r="Q52" s="1">
        <f t="shared" si="0"/>
        <v>0</v>
      </c>
      <c r="R52" s="2" t="s">
        <v>134</v>
      </c>
      <c r="S52" s="1" t="s">
        <v>109</v>
      </c>
      <c r="T52" s="1" t="s">
        <v>110</v>
      </c>
      <c r="V52" s="2" t="s">
        <v>192</v>
      </c>
      <c r="W52" s="2" t="s">
        <v>112</v>
      </c>
      <c r="X52" s="5"/>
      <c r="Y52" s="5">
        <v>0.12844050104384133</v>
      </c>
      <c r="Z52" s="5">
        <v>10.280934371523918</v>
      </c>
      <c r="AA52" s="5">
        <v>1.0008057296329453</v>
      </c>
      <c r="AB52" s="5"/>
      <c r="AC52" s="5">
        <v>6.1978886057517286E-3</v>
      </c>
      <c r="AD52" s="5">
        <v>4.9736842105263156E-2</v>
      </c>
      <c r="AE52" s="5">
        <v>1.3992015968063872E-2</v>
      </c>
      <c r="AF52" s="5">
        <v>0.13479773814702045</v>
      </c>
      <c r="AG52" s="5">
        <v>6.625319693094629</v>
      </c>
      <c r="AH52" s="5">
        <v>2.2913640032284103E-3</v>
      </c>
      <c r="AI52" s="5"/>
      <c r="AJ52" s="5"/>
      <c r="AK52" s="5"/>
      <c r="AL52" s="5"/>
      <c r="AM52" s="132">
        <v>75.599999999999994</v>
      </c>
      <c r="AN52" s="132">
        <v>0.1</v>
      </c>
      <c r="AO52" s="106">
        <v>0</v>
      </c>
      <c r="AP52" s="132">
        <v>7</v>
      </c>
      <c r="AQ52" s="132">
        <v>0.2</v>
      </c>
      <c r="AR52" s="132">
        <v>1.1000000000000001</v>
      </c>
      <c r="AS52" s="132">
        <v>1.3</v>
      </c>
      <c r="AT52" s="132">
        <v>8</v>
      </c>
      <c r="AU52" s="132">
        <v>44.6</v>
      </c>
      <c r="AV52" s="132">
        <v>2.4900000000000002</v>
      </c>
      <c r="AW52" s="132">
        <v>3.4</v>
      </c>
      <c r="AX52" s="132">
        <v>9</v>
      </c>
      <c r="AY52" s="132">
        <v>48.3</v>
      </c>
      <c r="AZ52" s="132">
        <v>368</v>
      </c>
      <c r="BA52" s="132">
        <v>7.5</v>
      </c>
      <c r="BB52" s="132">
        <v>20.9</v>
      </c>
      <c r="BC52" s="132">
        <v>174.5</v>
      </c>
      <c r="BD52" s="132">
        <v>112</v>
      </c>
      <c r="BE52" s="132">
        <v>6.9</v>
      </c>
      <c r="BF52" s="132">
        <v>0</v>
      </c>
      <c r="BG52" s="132">
        <v>140</v>
      </c>
      <c r="BH52" s="132">
        <v>1.2</v>
      </c>
      <c r="BI52" s="132">
        <v>2.83</v>
      </c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3">
        <v>2.9</v>
      </c>
      <c r="BW52" s="133">
        <v>14</v>
      </c>
      <c r="BX52" s="133">
        <v>1.5</v>
      </c>
      <c r="BY52" s="133">
        <v>4.76</v>
      </c>
      <c r="BZ52" s="133">
        <v>2.8</v>
      </c>
      <c r="CA52" s="144">
        <v>7.3000000000000001E-3</v>
      </c>
      <c r="CB52" s="133">
        <v>0.73</v>
      </c>
      <c r="CC52" s="133">
        <v>0.01</v>
      </c>
      <c r="CD52" s="133">
        <v>15.4</v>
      </c>
      <c r="CE52" s="99">
        <v>0</v>
      </c>
      <c r="CF52" s="133">
        <v>0</v>
      </c>
      <c r="CG52" s="133">
        <v>0.06</v>
      </c>
      <c r="CH52" s="133">
        <v>0.14000000000000001</v>
      </c>
      <c r="CI52" s="133">
        <v>1.32</v>
      </c>
      <c r="CJ52" s="133">
        <v>1.63</v>
      </c>
      <c r="CK52" s="133">
        <v>0</v>
      </c>
      <c r="CL52" s="133"/>
      <c r="CM52" s="133"/>
      <c r="CN52" s="133">
        <v>3.5000000000000003E-2</v>
      </c>
      <c r="CO52" s="99">
        <f t="shared" si="15"/>
        <v>55.544489480795214</v>
      </c>
      <c r="CP52" s="99"/>
      <c r="CQ52" s="99">
        <f t="shared" si="21"/>
        <v>306.66666666666669</v>
      </c>
      <c r="CR52" s="99">
        <f t="shared" si="16"/>
        <v>133.2074858929079</v>
      </c>
      <c r="CS52" s="99">
        <f t="shared" si="17"/>
        <v>7398.9417989417989</v>
      </c>
      <c r="CT52" s="99">
        <f t="shared" si="13"/>
        <v>0.02</v>
      </c>
      <c r="CU52" s="99">
        <f t="shared" si="22"/>
        <v>116.66666666666667</v>
      </c>
      <c r="CV52" s="99">
        <f t="shared" si="18"/>
        <v>0.58823529411764708</v>
      </c>
      <c r="CW52" s="99">
        <f t="shared" si="19"/>
        <v>40.888888888888886</v>
      </c>
      <c r="CX52" s="99">
        <f t="shared" si="20"/>
        <v>0.73614663256606994</v>
      </c>
      <c r="CY52" s="99"/>
    </row>
    <row r="53" spans="1:301" s="2" customFormat="1" ht="14" x14ac:dyDescent="0.15">
      <c r="A53" s="1">
        <v>24266</v>
      </c>
      <c r="B53" s="2" t="s">
        <v>193</v>
      </c>
      <c r="C53" s="2" t="s">
        <v>174</v>
      </c>
      <c r="D53" s="2" t="s">
        <v>105</v>
      </c>
      <c r="E53" s="3">
        <v>-13.851655919834799</v>
      </c>
      <c r="F53" s="4">
        <v>-70.889909019047906</v>
      </c>
      <c r="G53" s="2">
        <v>295744</v>
      </c>
      <c r="H53" s="2">
        <v>8467873</v>
      </c>
      <c r="I53" s="2">
        <v>5005</v>
      </c>
      <c r="K53" s="118" t="s">
        <v>106</v>
      </c>
      <c r="N53" s="118">
        <v>2023</v>
      </c>
      <c r="P53" s="1" t="s">
        <v>133</v>
      </c>
      <c r="Q53" s="1">
        <f t="shared" si="0"/>
        <v>0</v>
      </c>
      <c r="R53" s="2" t="s">
        <v>134</v>
      </c>
      <c r="S53" s="1" t="s">
        <v>109</v>
      </c>
      <c r="T53" s="1" t="s">
        <v>110</v>
      </c>
      <c r="V53" s="2" t="s">
        <v>194</v>
      </c>
      <c r="W53" s="2" t="s">
        <v>112</v>
      </c>
      <c r="X53" s="5"/>
      <c r="Y53" s="5">
        <v>0.24186847599164926</v>
      </c>
      <c r="Z53" s="5">
        <v>11.660545050055617</v>
      </c>
      <c r="AA53" s="5">
        <v>0.94361683079677716</v>
      </c>
      <c r="AB53" s="5"/>
      <c r="AC53" s="5">
        <v>9.038587550054605E-3</v>
      </c>
      <c r="AD53" s="5">
        <v>1.6578947368421054E-2</v>
      </c>
      <c r="AE53" s="5">
        <v>2.7984031936127744E-2</v>
      </c>
      <c r="AF53" s="5">
        <v>0.22915615484993476</v>
      </c>
      <c r="AG53" s="5">
        <v>8.5406393861892589</v>
      </c>
      <c r="AH53" s="5">
        <v>6.8740920096852301E-3</v>
      </c>
      <c r="AI53" s="5"/>
      <c r="AJ53" s="5"/>
      <c r="AK53" s="5"/>
      <c r="AL53" s="5"/>
      <c r="AM53" s="132">
        <v>34.700000000000003</v>
      </c>
      <c r="AN53" s="132">
        <v>0.2</v>
      </c>
      <c r="AO53" s="132">
        <v>1</v>
      </c>
      <c r="AP53" s="132">
        <v>5</v>
      </c>
      <c r="AQ53" s="132">
        <v>0.2</v>
      </c>
      <c r="AR53" s="132">
        <v>0.7</v>
      </c>
      <c r="AS53" s="132">
        <v>1.9</v>
      </c>
      <c r="AT53" s="132">
        <v>19</v>
      </c>
      <c r="AU53" s="132">
        <v>33.700000000000003</v>
      </c>
      <c r="AV53" s="132">
        <v>8.74</v>
      </c>
      <c r="AW53" s="132">
        <v>10.7</v>
      </c>
      <c r="AX53" s="132">
        <v>8.4</v>
      </c>
      <c r="AY53" s="132">
        <v>73.8</v>
      </c>
      <c r="AZ53" s="132">
        <v>496</v>
      </c>
      <c r="BA53" s="132">
        <v>14.9</v>
      </c>
      <c r="BB53" s="132">
        <v>24.7</v>
      </c>
      <c r="BC53" s="132">
        <v>159.5</v>
      </c>
      <c r="BD53" s="132">
        <v>104.5</v>
      </c>
      <c r="BE53" s="132">
        <v>22</v>
      </c>
      <c r="BF53" s="132">
        <v>0</v>
      </c>
      <c r="BG53" s="132">
        <v>250</v>
      </c>
      <c r="BH53" s="132">
        <v>13.3</v>
      </c>
      <c r="BI53" s="132">
        <v>28.2</v>
      </c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3">
        <v>2.2999999999999998</v>
      </c>
      <c r="BW53" s="133">
        <v>9.18</v>
      </c>
      <c r="BX53" s="133">
        <v>3.5</v>
      </c>
      <c r="BY53" s="133">
        <v>9.17</v>
      </c>
      <c r="BZ53" s="133">
        <v>2.9</v>
      </c>
      <c r="CA53" s="144">
        <v>1.3100000000000001E-2</v>
      </c>
      <c r="CB53" s="133">
        <v>2.02</v>
      </c>
      <c r="CC53" s="133">
        <v>0.02</v>
      </c>
      <c r="CD53" s="133">
        <v>11.9</v>
      </c>
      <c r="CE53" s="99">
        <v>0</v>
      </c>
      <c r="CF53" s="133">
        <v>0.05</v>
      </c>
      <c r="CG53" s="133">
        <v>0.08</v>
      </c>
      <c r="CH53" s="133">
        <v>0.22</v>
      </c>
      <c r="CI53" s="133">
        <v>2.15</v>
      </c>
      <c r="CJ53" s="133">
        <v>0.87</v>
      </c>
      <c r="CK53" s="133">
        <v>0</v>
      </c>
      <c r="CL53" s="133"/>
      <c r="CM53" s="133"/>
      <c r="CN53" s="133">
        <v>2.5999999999999999E-2</v>
      </c>
      <c r="CO53" s="99">
        <f t="shared" si="15"/>
        <v>58.075277221288914</v>
      </c>
      <c r="CP53" s="99"/>
      <c r="CQ53" s="99">
        <f t="shared" si="21"/>
        <v>37.293233082706763</v>
      </c>
      <c r="CR53" s="99">
        <f t="shared" si="16"/>
        <v>515.14967726220925</v>
      </c>
      <c r="CS53" s="99">
        <f t="shared" si="17"/>
        <v>29917.460317460314</v>
      </c>
      <c r="CT53" s="99">
        <f t="shared" si="13"/>
        <v>1.1599999999999999E-2</v>
      </c>
      <c r="CU53" s="99">
        <f t="shared" si="22"/>
        <v>18.796992481203006</v>
      </c>
      <c r="CV53" s="99">
        <f t="shared" si="18"/>
        <v>0.31624863685932386</v>
      </c>
      <c r="CW53" s="99">
        <f t="shared" si="19"/>
        <v>59.047619047619044</v>
      </c>
      <c r="CX53" s="99">
        <f t="shared" si="20"/>
        <v>1.0167427840701497</v>
      </c>
      <c r="CY53" s="99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0"/>
      <c r="FJ53" s="60"/>
      <c r="FK53" s="60"/>
      <c r="FL53" s="60"/>
      <c r="FM53" s="60"/>
      <c r="FN53" s="60"/>
      <c r="FO53" s="60"/>
      <c r="FP53" s="60"/>
      <c r="FQ53" s="60"/>
      <c r="FR53" s="60"/>
      <c r="FS53" s="60"/>
      <c r="FT53" s="60"/>
      <c r="FU53" s="60"/>
      <c r="FV53" s="60"/>
      <c r="FW53" s="60"/>
      <c r="FX53" s="60"/>
      <c r="FY53" s="60"/>
      <c r="FZ53" s="60"/>
      <c r="GA53" s="60"/>
      <c r="GB53" s="60"/>
      <c r="GC53" s="60"/>
      <c r="GD53" s="60"/>
      <c r="GE53" s="60"/>
      <c r="GF53" s="60"/>
      <c r="GG53" s="60"/>
      <c r="GH53" s="60"/>
      <c r="GI53" s="60"/>
      <c r="GJ53" s="60"/>
      <c r="GK53" s="60"/>
      <c r="GL53" s="60"/>
      <c r="GM53" s="60"/>
      <c r="GN53" s="60"/>
      <c r="GO53" s="60"/>
      <c r="GP53" s="60"/>
      <c r="GQ53" s="60"/>
      <c r="GR53" s="60"/>
      <c r="GS53" s="60"/>
      <c r="GT53" s="60"/>
      <c r="GU53" s="60"/>
      <c r="GV53" s="60"/>
      <c r="GW53" s="60"/>
      <c r="GX53" s="60"/>
      <c r="GY53" s="60"/>
      <c r="GZ53" s="60"/>
      <c r="HA53" s="60"/>
      <c r="HB53" s="60"/>
      <c r="HC53" s="60"/>
      <c r="HD53" s="60"/>
      <c r="HE53" s="60"/>
      <c r="HF53" s="60"/>
      <c r="HG53" s="60"/>
      <c r="HH53" s="60"/>
      <c r="HI53" s="60"/>
      <c r="HJ53" s="60"/>
      <c r="HK53" s="60"/>
      <c r="HL53" s="60"/>
      <c r="HM53" s="60"/>
      <c r="HN53" s="60"/>
      <c r="HO53" s="60"/>
      <c r="HP53" s="60"/>
      <c r="HQ53" s="60"/>
      <c r="HR53" s="60"/>
      <c r="HS53" s="60"/>
      <c r="HT53" s="60"/>
      <c r="HU53" s="60"/>
      <c r="HV53" s="60"/>
      <c r="HW53" s="60"/>
      <c r="HX53" s="60"/>
      <c r="HY53" s="60"/>
      <c r="HZ53" s="60"/>
      <c r="IA53" s="60"/>
      <c r="IB53" s="60"/>
      <c r="IC53" s="60"/>
      <c r="ID53" s="60"/>
      <c r="IE53" s="60"/>
      <c r="IF53" s="60"/>
      <c r="IG53" s="60"/>
      <c r="IH53" s="60"/>
      <c r="II53" s="60"/>
      <c r="IJ53" s="60"/>
      <c r="IK53" s="60"/>
      <c r="IL53" s="60"/>
      <c r="IM53" s="60"/>
      <c r="IN53" s="60"/>
      <c r="IO53" s="60"/>
      <c r="IP53" s="60"/>
      <c r="IQ53" s="60"/>
      <c r="IR53" s="60"/>
      <c r="IS53" s="60"/>
      <c r="IT53" s="60"/>
      <c r="IU53" s="60"/>
      <c r="IV53" s="60"/>
      <c r="IW53" s="60"/>
      <c r="IX53" s="60"/>
      <c r="IY53" s="60"/>
      <c r="IZ53" s="60"/>
      <c r="JA53" s="60"/>
      <c r="JB53" s="60"/>
      <c r="JC53" s="60"/>
      <c r="JD53" s="60"/>
      <c r="JE53" s="60"/>
      <c r="JF53" s="60"/>
      <c r="JG53" s="60"/>
      <c r="JH53" s="60"/>
      <c r="JI53" s="60"/>
      <c r="JJ53" s="60"/>
      <c r="JK53" s="60"/>
      <c r="JL53" s="60"/>
      <c r="JM53" s="60"/>
      <c r="JN53" s="60"/>
      <c r="JO53" s="60"/>
      <c r="JP53" s="60"/>
      <c r="JQ53" s="60"/>
      <c r="JR53" s="60"/>
      <c r="JS53" s="60"/>
      <c r="JT53" s="60"/>
      <c r="JU53" s="60"/>
      <c r="JV53" s="60"/>
      <c r="JW53" s="60"/>
      <c r="JX53" s="60"/>
      <c r="JY53" s="60"/>
      <c r="JZ53" s="60"/>
      <c r="KA53" s="60"/>
      <c r="KB53" s="60"/>
      <c r="KC53" s="60"/>
      <c r="KD53" s="60"/>
      <c r="KE53" s="60"/>
      <c r="KF53" s="60"/>
      <c r="KG53" s="60"/>
      <c r="KH53" s="60"/>
      <c r="KI53" s="60"/>
      <c r="KJ53" s="60"/>
      <c r="KK53" s="60"/>
      <c r="KL53" s="60"/>
      <c r="KM53" s="60"/>
      <c r="KN53" s="60"/>
      <c r="KO53" s="60"/>
    </row>
    <row r="54" spans="1:301" s="2" customFormat="1" ht="14" x14ac:dyDescent="0.15">
      <c r="A54" s="1">
        <v>24267</v>
      </c>
      <c r="B54" s="2" t="s">
        <v>195</v>
      </c>
      <c r="C54" s="2" t="s">
        <v>174</v>
      </c>
      <c r="D54" s="2" t="s">
        <v>105</v>
      </c>
      <c r="E54" s="3">
        <v>-13.8377807908</v>
      </c>
      <c r="F54" s="4">
        <v>-70.870170191900002</v>
      </c>
      <c r="G54" s="2">
        <v>297866</v>
      </c>
      <c r="H54" s="2">
        <v>8469425</v>
      </c>
      <c r="I54" s="2">
        <v>5158</v>
      </c>
      <c r="K54" s="118" t="s">
        <v>106</v>
      </c>
      <c r="N54" s="118">
        <v>2023</v>
      </c>
      <c r="P54" s="1" t="s">
        <v>133</v>
      </c>
      <c r="Q54" s="1">
        <f t="shared" si="0"/>
        <v>0</v>
      </c>
      <c r="R54" s="2" t="s">
        <v>134</v>
      </c>
      <c r="S54" s="1" t="s">
        <v>109</v>
      </c>
      <c r="T54" s="1" t="s">
        <v>110</v>
      </c>
      <c r="V54" s="2" t="s">
        <v>196</v>
      </c>
      <c r="W54" s="2" t="s">
        <v>112</v>
      </c>
      <c r="X54" s="5"/>
      <c r="Y54" s="5">
        <v>0.22518789144050105</v>
      </c>
      <c r="Z54" s="5">
        <v>14.778843159065628</v>
      </c>
      <c r="AA54" s="5">
        <v>1.4297224709042078</v>
      </c>
      <c r="AB54" s="5"/>
      <c r="AC54" s="5">
        <v>5.5910120131052052E-2</v>
      </c>
      <c r="AD54" s="5">
        <v>0.315</v>
      </c>
      <c r="AE54" s="5">
        <v>0.30782435129740521</v>
      </c>
      <c r="AF54" s="5">
        <v>1.2805785123966942</v>
      </c>
      <c r="AG54" s="5">
        <v>6.0591560102301791</v>
      </c>
      <c r="AH54" s="5">
        <v>0.32537368845843423</v>
      </c>
      <c r="AI54" s="5"/>
      <c r="AJ54" s="5"/>
      <c r="AK54" s="5"/>
      <c r="AL54" s="5"/>
      <c r="AM54" s="132">
        <v>220</v>
      </c>
      <c r="AN54" s="132">
        <v>2.1</v>
      </c>
      <c r="AO54" s="132">
        <v>10</v>
      </c>
      <c r="AP54" s="132">
        <v>8</v>
      </c>
      <c r="AQ54" s="132">
        <v>3.3</v>
      </c>
      <c r="AR54" s="132">
        <v>6</v>
      </c>
      <c r="AS54" s="132">
        <v>2.5</v>
      </c>
      <c r="AT54" s="132">
        <v>50</v>
      </c>
      <c r="AU54" s="132">
        <v>24.1</v>
      </c>
      <c r="AV54" s="132">
        <v>0.49</v>
      </c>
      <c r="AW54" s="132">
        <v>3.7</v>
      </c>
      <c r="AX54" s="132">
        <v>24.3</v>
      </c>
      <c r="AY54" s="132">
        <v>8.8000000000000007</v>
      </c>
      <c r="AZ54" s="132">
        <v>587</v>
      </c>
      <c r="BA54" s="132">
        <v>59.2</v>
      </c>
      <c r="BB54" s="132">
        <v>7.8</v>
      </c>
      <c r="BC54" s="132">
        <v>18.7</v>
      </c>
      <c r="BD54" s="132">
        <v>34.799999999999997</v>
      </c>
      <c r="BE54" s="132">
        <v>71.400000000000006</v>
      </c>
      <c r="BF54" s="132">
        <v>0.06</v>
      </c>
      <c r="BG54" s="132">
        <v>790</v>
      </c>
      <c r="BH54" s="132">
        <v>27.5</v>
      </c>
      <c r="BI54" s="132">
        <v>58.5</v>
      </c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3">
        <v>1</v>
      </c>
      <c r="BW54" s="133">
        <v>3.01</v>
      </c>
      <c r="BX54" s="133">
        <v>44.1</v>
      </c>
      <c r="BY54" s="133">
        <v>15.6</v>
      </c>
      <c r="BZ54" s="133">
        <v>11.2</v>
      </c>
      <c r="CA54" s="149">
        <v>0</v>
      </c>
      <c r="CB54" s="133">
        <v>0.27</v>
      </c>
      <c r="CC54" s="116">
        <v>0</v>
      </c>
      <c r="CD54" s="133">
        <v>23.5</v>
      </c>
      <c r="CE54" s="99">
        <v>0</v>
      </c>
      <c r="CF54" s="133">
        <v>0</v>
      </c>
      <c r="CG54" s="133">
        <v>0.1</v>
      </c>
      <c r="CH54" s="133">
        <v>0.93</v>
      </c>
      <c r="CI54" s="133">
        <v>4.6500000000000004</v>
      </c>
      <c r="CJ54" s="133">
        <v>15.05</v>
      </c>
      <c r="CK54" s="133">
        <v>10</v>
      </c>
      <c r="CL54" s="133"/>
      <c r="CM54" s="133"/>
      <c r="CN54" s="133">
        <v>0.113</v>
      </c>
      <c r="CO54" s="99">
        <f t="shared" si="15"/>
        <v>96.878178909557519</v>
      </c>
      <c r="CP54" s="99"/>
      <c r="CQ54" s="99">
        <f t="shared" si="21"/>
        <v>21.345454545454544</v>
      </c>
      <c r="CR54" s="99">
        <f t="shared" si="16"/>
        <v>19.235415905492633</v>
      </c>
      <c r="CS54" s="99">
        <f t="shared" si="17"/>
        <v>1863.4920634920634</v>
      </c>
      <c r="CT54" s="99">
        <f t="shared" si="13"/>
        <v>1.4177215189873417E-2</v>
      </c>
      <c r="CU54" s="99">
        <f t="shared" si="22"/>
        <v>28.727272727272727</v>
      </c>
      <c r="CV54" s="99">
        <f t="shared" si="18"/>
        <v>0.71794871794871795</v>
      </c>
      <c r="CW54" s="99">
        <f t="shared" si="19"/>
        <v>24.156378600823043</v>
      </c>
      <c r="CX54" s="99">
        <f t="shared" si="20"/>
        <v>0.24934798396008967</v>
      </c>
      <c r="CY54" s="99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  <c r="EM54" s="60"/>
      <c r="EN54" s="60"/>
      <c r="EO54" s="60"/>
      <c r="EP54" s="60"/>
      <c r="EQ54" s="60"/>
      <c r="ER54" s="60"/>
      <c r="ES54" s="60"/>
      <c r="ET54" s="60"/>
      <c r="EU54" s="60"/>
      <c r="EV54" s="60"/>
      <c r="EW54" s="60"/>
      <c r="EX54" s="60"/>
      <c r="EY54" s="60"/>
      <c r="EZ54" s="60"/>
      <c r="FA54" s="60"/>
      <c r="FB54" s="60"/>
      <c r="FC54" s="60"/>
      <c r="FD54" s="60"/>
      <c r="FE54" s="60"/>
      <c r="FF54" s="60"/>
      <c r="FG54" s="60"/>
      <c r="FH54" s="60"/>
      <c r="FI54" s="60"/>
      <c r="FJ54" s="60"/>
      <c r="FK54" s="60"/>
      <c r="FL54" s="60"/>
      <c r="FM54" s="60"/>
      <c r="FN54" s="60"/>
      <c r="FO54" s="60"/>
      <c r="FP54" s="60"/>
      <c r="FQ54" s="60"/>
      <c r="FR54" s="60"/>
      <c r="FS54" s="60"/>
      <c r="FT54" s="60"/>
      <c r="FU54" s="60"/>
      <c r="FV54" s="60"/>
      <c r="FW54" s="60"/>
      <c r="FX54" s="60"/>
      <c r="FY54" s="60"/>
      <c r="FZ54" s="60"/>
      <c r="GA54" s="60"/>
      <c r="GB54" s="60"/>
      <c r="GC54" s="60"/>
      <c r="GD54" s="60"/>
      <c r="GE54" s="60"/>
      <c r="GF54" s="60"/>
      <c r="GG54" s="60"/>
      <c r="GH54" s="60"/>
      <c r="GI54" s="60"/>
      <c r="GJ54" s="60"/>
      <c r="GK54" s="60"/>
      <c r="GL54" s="60"/>
      <c r="GM54" s="60"/>
      <c r="GN54" s="60"/>
      <c r="GO54" s="60"/>
      <c r="GP54" s="60"/>
      <c r="GQ54" s="60"/>
      <c r="GR54" s="60"/>
      <c r="GS54" s="60"/>
      <c r="GT54" s="60"/>
      <c r="GU54" s="60"/>
      <c r="GV54" s="60"/>
      <c r="GW54" s="60"/>
      <c r="GX54" s="60"/>
      <c r="GY54" s="60"/>
      <c r="GZ54" s="60"/>
      <c r="HA54" s="60"/>
      <c r="HB54" s="60"/>
      <c r="HC54" s="60"/>
      <c r="HD54" s="60"/>
      <c r="HE54" s="60"/>
      <c r="HF54" s="60"/>
      <c r="HG54" s="60"/>
      <c r="HH54" s="60"/>
      <c r="HI54" s="60"/>
      <c r="HJ54" s="60"/>
      <c r="HK54" s="60"/>
      <c r="HL54" s="60"/>
      <c r="HM54" s="60"/>
      <c r="HN54" s="60"/>
      <c r="HO54" s="60"/>
      <c r="HP54" s="60"/>
      <c r="HQ54" s="60"/>
      <c r="HR54" s="60"/>
      <c r="HS54" s="60"/>
      <c r="HT54" s="60"/>
      <c r="HU54" s="60"/>
      <c r="HV54" s="60"/>
      <c r="HW54" s="60"/>
      <c r="HX54" s="60"/>
      <c r="HY54" s="60"/>
      <c r="HZ54" s="60"/>
      <c r="IA54" s="60"/>
      <c r="IB54" s="60"/>
      <c r="IC54" s="60"/>
      <c r="ID54" s="60"/>
      <c r="IE54" s="60"/>
      <c r="IF54" s="60"/>
      <c r="IG54" s="60"/>
      <c r="IH54" s="60"/>
      <c r="II54" s="60"/>
      <c r="IJ54" s="60"/>
      <c r="IK54" s="60"/>
      <c r="IL54" s="60"/>
      <c r="IM54" s="60"/>
      <c r="IN54" s="60"/>
      <c r="IO54" s="60"/>
      <c r="IP54" s="60"/>
      <c r="IQ54" s="60"/>
      <c r="IR54" s="60"/>
      <c r="IS54" s="60"/>
      <c r="IT54" s="60"/>
      <c r="IU54" s="60"/>
      <c r="IV54" s="60"/>
      <c r="IW54" s="60"/>
      <c r="IX54" s="60"/>
      <c r="IY54" s="60"/>
      <c r="IZ54" s="60"/>
      <c r="JA54" s="60"/>
      <c r="JB54" s="60"/>
      <c r="JC54" s="60"/>
      <c r="JD54" s="60"/>
      <c r="JE54" s="60"/>
      <c r="JF54" s="60"/>
      <c r="JG54" s="60"/>
      <c r="JH54" s="60"/>
      <c r="JI54" s="60"/>
      <c r="JJ54" s="60"/>
      <c r="JK54" s="60"/>
      <c r="JL54" s="60"/>
      <c r="JM54" s="60"/>
      <c r="JN54" s="60"/>
      <c r="JO54" s="60"/>
      <c r="JP54" s="60"/>
      <c r="JQ54" s="60"/>
      <c r="JR54" s="60"/>
      <c r="JS54" s="60"/>
      <c r="JT54" s="60"/>
      <c r="JU54" s="60"/>
      <c r="JV54" s="60"/>
      <c r="JW54" s="60"/>
      <c r="JX54" s="60"/>
      <c r="JY54" s="60"/>
      <c r="JZ54" s="60"/>
      <c r="KA54" s="60"/>
      <c r="KB54" s="60"/>
      <c r="KC54" s="60"/>
      <c r="KD54" s="60"/>
      <c r="KE54" s="60"/>
      <c r="KF54" s="60"/>
      <c r="KG54" s="60"/>
      <c r="KH54" s="60"/>
      <c r="KI54" s="60"/>
      <c r="KJ54" s="60"/>
      <c r="KK54" s="60"/>
      <c r="KL54" s="60"/>
      <c r="KM54" s="60"/>
      <c r="KN54" s="60"/>
      <c r="KO54" s="60"/>
    </row>
    <row r="55" spans="1:301" s="2" customFormat="1" ht="14" x14ac:dyDescent="0.15">
      <c r="A55" s="1">
        <v>24268</v>
      </c>
      <c r="B55" s="2" t="s">
        <v>197</v>
      </c>
      <c r="C55" s="2" t="s">
        <v>174</v>
      </c>
      <c r="D55" s="2" t="s">
        <v>105</v>
      </c>
      <c r="E55" s="3">
        <v>-13.829257288182299</v>
      </c>
      <c r="F55" s="4">
        <v>-70.812508580936694</v>
      </c>
      <c r="G55" s="2">
        <v>304093</v>
      </c>
      <c r="H55" s="2">
        <v>8470416</v>
      </c>
      <c r="I55" s="2">
        <v>4703</v>
      </c>
      <c r="K55" s="118" t="s">
        <v>106</v>
      </c>
      <c r="N55" s="118">
        <v>2023</v>
      </c>
      <c r="P55" s="1" t="s">
        <v>133</v>
      </c>
      <c r="Q55" s="1">
        <f t="shared" si="0"/>
        <v>0</v>
      </c>
      <c r="R55" s="2" t="s">
        <v>134</v>
      </c>
      <c r="S55" s="1" t="s">
        <v>109</v>
      </c>
      <c r="T55" s="1" t="s">
        <v>110</v>
      </c>
      <c r="V55" s="2" t="s">
        <v>198</v>
      </c>
      <c r="W55" s="2" t="s">
        <v>112</v>
      </c>
      <c r="X55" s="5"/>
      <c r="Y55" s="5">
        <v>0.73394572025052196</v>
      </c>
      <c r="Z55" s="5">
        <v>19.08776418242492</v>
      </c>
      <c r="AA55" s="5">
        <v>8.5068487018800365</v>
      </c>
      <c r="AB55" s="5"/>
      <c r="AC55" s="5">
        <v>7.4245540589734246E-2</v>
      </c>
      <c r="AD55" s="5">
        <v>0.84552631578947379</v>
      </c>
      <c r="AE55" s="5">
        <v>0.93746506986027944</v>
      </c>
      <c r="AF55" s="5">
        <v>0.3774336668116573</v>
      </c>
      <c r="AG55" s="5">
        <v>11.853299232736573</v>
      </c>
      <c r="AH55" s="5">
        <v>0.23830185633575465</v>
      </c>
      <c r="AI55" s="5"/>
      <c r="AJ55" s="5"/>
      <c r="AK55" s="5"/>
      <c r="AL55" s="5"/>
      <c r="AM55" s="132">
        <v>66</v>
      </c>
      <c r="AN55" s="132">
        <v>1.4</v>
      </c>
      <c r="AO55" s="132">
        <v>1</v>
      </c>
      <c r="AP55" s="132">
        <v>3</v>
      </c>
      <c r="AQ55" s="132">
        <v>3.8</v>
      </c>
      <c r="AR55" s="132">
        <v>6.6</v>
      </c>
      <c r="AS55" s="132">
        <v>0.9</v>
      </c>
      <c r="AT55" s="132">
        <v>38</v>
      </c>
      <c r="AU55" s="132">
        <v>49.6</v>
      </c>
      <c r="AV55" s="132">
        <v>3.3</v>
      </c>
      <c r="AW55" s="132">
        <v>6.7</v>
      </c>
      <c r="AX55" s="132">
        <v>11.8</v>
      </c>
      <c r="AY55" s="132">
        <v>5</v>
      </c>
      <c r="AZ55" s="132">
        <v>313</v>
      </c>
      <c r="BA55" s="132">
        <v>61.6</v>
      </c>
      <c r="BB55" s="132">
        <v>28.2</v>
      </c>
      <c r="BC55" s="132">
        <v>302</v>
      </c>
      <c r="BD55" s="132">
        <v>341</v>
      </c>
      <c r="BE55" s="132">
        <v>85.1</v>
      </c>
      <c r="BF55" s="132">
        <v>0.06</v>
      </c>
      <c r="BG55" s="132">
        <v>570</v>
      </c>
      <c r="BH55" s="132">
        <v>148</v>
      </c>
      <c r="BI55" s="132">
        <v>268</v>
      </c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3">
        <v>5.8</v>
      </c>
      <c r="BW55" s="133">
        <v>20.3</v>
      </c>
      <c r="BX55" s="133">
        <v>30.2</v>
      </c>
      <c r="BY55" s="133">
        <v>14.75</v>
      </c>
      <c r="BZ55" s="133">
        <v>1</v>
      </c>
      <c r="CA55" s="144">
        <v>1.2999999999999999E-3</v>
      </c>
      <c r="CB55" s="133">
        <v>0.1</v>
      </c>
      <c r="CC55" s="133">
        <v>0.01</v>
      </c>
      <c r="CD55" s="133">
        <v>8.3000000000000007</v>
      </c>
      <c r="CE55" s="99">
        <v>0</v>
      </c>
      <c r="CF55" s="133">
        <v>0</v>
      </c>
      <c r="CG55" s="133">
        <v>0.31</v>
      </c>
      <c r="CH55" s="110">
        <v>0</v>
      </c>
      <c r="CI55" s="133">
        <v>0.75</v>
      </c>
      <c r="CJ55" s="133">
        <v>10.75</v>
      </c>
      <c r="CK55" s="133">
        <v>30</v>
      </c>
      <c r="CL55" s="133"/>
      <c r="CM55" s="133"/>
      <c r="CN55" s="133">
        <v>4.1000000000000002E-2</v>
      </c>
      <c r="CO55" s="99">
        <f t="shared" si="15"/>
        <v>26.406150207998895</v>
      </c>
      <c r="CP55" s="99"/>
      <c r="CQ55" s="99">
        <f t="shared" si="21"/>
        <v>2.1148648648648649</v>
      </c>
      <c r="CR55" s="99">
        <f t="shared" si="16"/>
        <v>14.018841296109235</v>
      </c>
      <c r="CS55" s="99">
        <f t="shared" si="17"/>
        <v>370.18362900715834</v>
      </c>
      <c r="CT55" s="99">
        <f t="shared" si="13"/>
        <v>1.7543859649122807E-3</v>
      </c>
      <c r="CU55" s="99">
        <f t="shared" si="22"/>
        <v>3.8513513513513513</v>
      </c>
      <c r="CV55" s="99">
        <f t="shared" si="18"/>
        <v>6.7796610169491525E-2</v>
      </c>
      <c r="CW55" s="99">
        <f t="shared" si="19"/>
        <v>26.525423728813557</v>
      </c>
      <c r="CX55" s="99">
        <f t="shared" si="20"/>
        <v>1.0045168841302179</v>
      </c>
      <c r="CY55" s="99"/>
      <c r="CZ55" s="89"/>
      <c r="DA55" s="89"/>
      <c r="DB55" s="89"/>
      <c r="DC55" s="89"/>
      <c r="DD55" s="89"/>
      <c r="DE55" s="89"/>
      <c r="DF55" s="89"/>
      <c r="DG55" s="89"/>
      <c r="DH55" s="89"/>
      <c r="DI55" s="89"/>
      <c r="DJ55" s="89"/>
      <c r="DK55" s="89"/>
      <c r="DL55" s="89"/>
      <c r="DM55" s="89"/>
      <c r="DN55" s="89"/>
      <c r="DO55" s="89"/>
      <c r="DP55" s="89"/>
      <c r="DQ55" s="89"/>
      <c r="DR55" s="89"/>
      <c r="DS55" s="89"/>
      <c r="DT55" s="89"/>
      <c r="DU55" s="89"/>
      <c r="DV55" s="89"/>
      <c r="DW55" s="89"/>
      <c r="DX55" s="89"/>
      <c r="DY55" s="89"/>
      <c r="DZ55" s="89"/>
      <c r="EA55" s="89"/>
      <c r="EB55" s="89"/>
      <c r="EC55" s="89"/>
      <c r="ED55" s="89"/>
      <c r="EE55" s="89"/>
      <c r="EF55" s="89"/>
      <c r="EG55" s="89"/>
      <c r="EH55" s="89"/>
      <c r="EI55" s="89"/>
      <c r="EJ55" s="89"/>
      <c r="EK55" s="89"/>
      <c r="EL55" s="89"/>
      <c r="EM55" s="89"/>
      <c r="EN55" s="89"/>
      <c r="EO55" s="89"/>
      <c r="EP55" s="89"/>
      <c r="EQ55" s="89"/>
      <c r="ER55" s="89"/>
      <c r="ES55" s="89"/>
      <c r="ET55" s="89"/>
      <c r="EU55" s="89"/>
      <c r="EV55" s="89"/>
      <c r="EW55" s="89"/>
      <c r="EX55" s="89"/>
      <c r="EY55" s="89"/>
      <c r="EZ55" s="89"/>
      <c r="FA55" s="89"/>
      <c r="FB55" s="89"/>
      <c r="FC55" s="89"/>
      <c r="FD55" s="89"/>
      <c r="FE55" s="89"/>
      <c r="FF55" s="89"/>
      <c r="FG55" s="89"/>
      <c r="FH55" s="89"/>
      <c r="FI55" s="89"/>
      <c r="FJ55" s="89"/>
      <c r="FK55" s="89"/>
      <c r="FL55" s="89"/>
      <c r="FM55" s="89"/>
      <c r="FN55" s="89"/>
      <c r="FO55" s="89"/>
      <c r="FP55" s="89"/>
      <c r="FQ55" s="89"/>
      <c r="FR55" s="89"/>
      <c r="FS55" s="89"/>
      <c r="FT55" s="89"/>
      <c r="FU55" s="89"/>
      <c r="FV55" s="89"/>
      <c r="FW55" s="89"/>
      <c r="FX55" s="89"/>
      <c r="FY55" s="89"/>
      <c r="FZ55" s="89"/>
      <c r="GA55" s="89"/>
      <c r="GB55" s="89"/>
      <c r="GC55" s="89"/>
      <c r="GD55" s="89"/>
      <c r="GE55" s="89"/>
      <c r="GF55" s="89"/>
      <c r="GG55" s="89"/>
      <c r="GH55" s="89"/>
      <c r="GI55" s="89"/>
      <c r="GJ55" s="89"/>
      <c r="GK55" s="89"/>
      <c r="GL55" s="89"/>
      <c r="GM55" s="89"/>
      <c r="GN55" s="89"/>
      <c r="GO55" s="89"/>
      <c r="GP55" s="89"/>
      <c r="GQ55" s="89"/>
      <c r="GR55" s="89"/>
      <c r="GS55" s="89"/>
      <c r="GT55" s="89"/>
      <c r="GU55" s="89"/>
      <c r="GV55" s="89"/>
      <c r="GW55" s="89"/>
      <c r="GX55" s="89"/>
      <c r="GY55" s="89"/>
      <c r="GZ55" s="89"/>
      <c r="HA55" s="89"/>
      <c r="HB55" s="89"/>
      <c r="HC55" s="89"/>
      <c r="HD55" s="89"/>
      <c r="HE55" s="89"/>
      <c r="HF55" s="89"/>
      <c r="HG55" s="89"/>
      <c r="HH55" s="89"/>
      <c r="HI55" s="89"/>
      <c r="HJ55" s="89"/>
      <c r="HK55" s="89"/>
      <c r="HL55" s="89"/>
      <c r="HM55" s="89"/>
      <c r="HN55" s="89"/>
      <c r="HO55" s="89"/>
      <c r="HP55" s="89"/>
      <c r="HQ55" s="89"/>
      <c r="HR55" s="89"/>
      <c r="HS55" s="89"/>
      <c r="HT55" s="89"/>
      <c r="HU55" s="89"/>
      <c r="HV55" s="89"/>
      <c r="HW55" s="89"/>
      <c r="HX55" s="89"/>
      <c r="HY55" s="89"/>
      <c r="HZ55" s="89"/>
      <c r="IA55" s="89"/>
      <c r="IB55" s="89"/>
      <c r="IC55" s="89"/>
      <c r="ID55" s="89"/>
      <c r="IE55" s="89"/>
      <c r="IF55" s="89"/>
      <c r="IG55" s="89"/>
      <c r="IH55" s="89"/>
      <c r="II55" s="89"/>
      <c r="IJ55" s="89"/>
      <c r="IK55" s="89"/>
      <c r="IL55" s="89"/>
      <c r="IM55" s="89"/>
      <c r="IN55" s="89"/>
      <c r="IO55" s="89"/>
      <c r="IP55" s="89"/>
      <c r="IQ55" s="89"/>
      <c r="IR55" s="89"/>
      <c r="IS55" s="89"/>
      <c r="IT55" s="89"/>
      <c r="IU55" s="89"/>
      <c r="IV55" s="89"/>
      <c r="IW55" s="89"/>
      <c r="IX55" s="89"/>
      <c r="IY55" s="89"/>
      <c r="IZ55" s="89"/>
      <c r="JA55" s="89"/>
      <c r="JB55" s="89"/>
      <c r="JC55" s="89"/>
      <c r="JD55" s="89"/>
      <c r="JE55" s="89"/>
      <c r="JF55" s="89"/>
      <c r="JG55" s="89"/>
      <c r="JH55" s="89"/>
      <c r="JI55" s="89"/>
      <c r="JJ55" s="89"/>
      <c r="JK55" s="89"/>
      <c r="JL55" s="89"/>
      <c r="JM55" s="89"/>
      <c r="JN55" s="89"/>
      <c r="JO55" s="89"/>
      <c r="JP55" s="89"/>
      <c r="JQ55" s="89"/>
      <c r="JR55" s="89"/>
      <c r="JS55" s="89"/>
      <c r="JT55" s="89"/>
      <c r="JU55" s="89"/>
      <c r="JV55" s="89"/>
      <c r="JW55" s="89"/>
      <c r="JX55" s="89"/>
      <c r="JY55" s="89"/>
      <c r="JZ55" s="89"/>
      <c r="KA55" s="89"/>
      <c r="KB55" s="89"/>
      <c r="KC55" s="89"/>
      <c r="KD55" s="89"/>
      <c r="KE55" s="89"/>
      <c r="KF55" s="89"/>
      <c r="KG55" s="89"/>
      <c r="KH55" s="89"/>
      <c r="KI55" s="89"/>
      <c r="KJ55" s="89"/>
      <c r="KK55" s="89"/>
      <c r="KL55" s="89"/>
      <c r="KM55" s="89"/>
      <c r="KN55" s="89"/>
      <c r="KO55" s="89"/>
    </row>
    <row r="56" spans="1:301" s="2" customFormat="1" ht="14" x14ac:dyDescent="0.15">
      <c r="A56" s="1">
        <v>24269</v>
      </c>
      <c r="B56" s="2" t="s">
        <v>199</v>
      </c>
      <c r="C56" s="2" t="s">
        <v>200</v>
      </c>
      <c r="D56" s="2" t="s">
        <v>105</v>
      </c>
      <c r="E56" s="3">
        <v>-13.8440058675</v>
      </c>
      <c r="F56" s="4">
        <v>-70.713509751499998</v>
      </c>
      <c r="G56" s="2">
        <v>314808</v>
      </c>
      <c r="H56" s="2">
        <v>8468863</v>
      </c>
      <c r="I56" s="2">
        <v>4396</v>
      </c>
      <c r="K56" s="118" t="s">
        <v>106</v>
      </c>
      <c r="N56" s="118">
        <v>2023</v>
      </c>
      <c r="P56" s="1" t="s">
        <v>133</v>
      </c>
      <c r="Q56" s="1">
        <f t="shared" si="0"/>
        <v>0</v>
      </c>
      <c r="R56" s="2" t="s">
        <v>134</v>
      </c>
      <c r="S56" s="1" t="s">
        <v>109</v>
      </c>
      <c r="T56" s="1" t="s">
        <v>110</v>
      </c>
      <c r="V56" s="2" t="s">
        <v>201</v>
      </c>
      <c r="W56" s="2" t="s">
        <v>112</v>
      </c>
      <c r="X56" s="5"/>
      <c r="Y56" s="5">
        <v>0.20850730688935282</v>
      </c>
      <c r="Z56" s="5">
        <v>14.098487208008899</v>
      </c>
      <c r="AA56" s="5">
        <v>1.7728558639212177</v>
      </c>
      <c r="AB56" s="5"/>
      <c r="AC56" s="5">
        <v>1.8464543137968695E-2</v>
      </c>
      <c r="AD56" s="5">
        <v>0.24868421052631579</v>
      </c>
      <c r="AE56" s="5">
        <v>0.90948103792415169</v>
      </c>
      <c r="AF56" s="5">
        <v>2.9790300130491518</v>
      </c>
      <c r="AG56" s="5">
        <v>4.9509207161125319</v>
      </c>
      <c r="AH56" s="5">
        <v>0.27954640839386602</v>
      </c>
      <c r="AI56" s="5"/>
      <c r="AJ56" s="5"/>
      <c r="AK56" s="5"/>
      <c r="AL56" s="5"/>
      <c r="AM56" s="132">
        <v>393</v>
      </c>
      <c r="AN56" s="132">
        <v>2.4</v>
      </c>
      <c r="AO56" s="132">
        <v>9</v>
      </c>
      <c r="AP56" s="132">
        <v>7</v>
      </c>
      <c r="AQ56" s="132">
        <v>1.9</v>
      </c>
      <c r="AR56" s="132">
        <v>18.7</v>
      </c>
      <c r="AS56" s="132">
        <v>2.8</v>
      </c>
      <c r="AT56" s="132">
        <v>88</v>
      </c>
      <c r="AU56" s="132">
        <v>25.9</v>
      </c>
      <c r="AV56" s="132">
        <v>0.43</v>
      </c>
      <c r="AW56" s="132">
        <v>4.4000000000000004</v>
      </c>
      <c r="AX56" s="132">
        <v>21.5</v>
      </c>
      <c r="AY56" s="132">
        <v>0.57999999999999996</v>
      </c>
      <c r="AZ56" s="132">
        <v>439</v>
      </c>
      <c r="BA56" s="132">
        <v>153</v>
      </c>
      <c r="BB56" s="132">
        <v>9.9</v>
      </c>
      <c r="BC56" s="132">
        <v>16.5</v>
      </c>
      <c r="BD56" s="132">
        <v>8.5</v>
      </c>
      <c r="BE56" s="132">
        <v>34.6</v>
      </c>
      <c r="BF56" s="132">
        <v>0.02</v>
      </c>
      <c r="BG56" s="132">
        <v>490</v>
      </c>
      <c r="BH56" s="132">
        <v>25.1</v>
      </c>
      <c r="BI56" s="132">
        <v>49.6</v>
      </c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3">
        <v>0.4</v>
      </c>
      <c r="BW56" s="133">
        <v>3.01</v>
      </c>
      <c r="BX56" s="133">
        <v>45.1</v>
      </c>
      <c r="BY56" s="133">
        <v>13.6</v>
      </c>
      <c r="BZ56" s="133">
        <v>6.7</v>
      </c>
      <c r="CA56" s="149">
        <v>0</v>
      </c>
      <c r="CB56" s="133">
        <v>0.05</v>
      </c>
      <c r="CC56" s="116">
        <v>0</v>
      </c>
      <c r="CD56" s="133">
        <v>11</v>
      </c>
      <c r="CE56" s="99">
        <v>0</v>
      </c>
      <c r="CF56" s="133">
        <v>0</v>
      </c>
      <c r="CG56" s="133">
        <v>0.12</v>
      </c>
      <c r="CH56" s="133">
        <v>0.36</v>
      </c>
      <c r="CI56" s="133">
        <v>2.84</v>
      </c>
      <c r="CJ56" s="133">
        <v>21.6</v>
      </c>
      <c r="CK56" s="133">
        <v>30</v>
      </c>
      <c r="CL56" s="133"/>
      <c r="CM56" s="133"/>
      <c r="CN56" s="133">
        <v>7.9000000000000001E-2</v>
      </c>
      <c r="CO56" s="99">
        <f t="shared" si="15"/>
        <v>88.670375708359813</v>
      </c>
      <c r="CP56" s="99"/>
      <c r="CQ56" s="99">
        <f t="shared" si="21"/>
        <v>17.490039840637451</v>
      </c>
      <c r="CR56" s="99">
        <f t="shared" si="16"/>
        <v>19.908464255267326</v>
      </c>
      <c r="CS56" s="99">
        <f t="shared" si="17"/>
        <v>1765.2910052910054</v>
      </c>
      <c r="CT56" s="99">
        <f t="shared" si="13"/>
        <v>1.3673469387755103E-2</v>
      </c>
      <c r="CU56" s="99">
        <f t="shared" si="22"/>
        <v>19.52191235059761</v>
      </c>
      <c r="CV56" s="99">
        <f t="shared" si="18"/>
        <v>0.49264705882352944</v>
      </c>
      <c r="CW56" s="99">
        <f t="shared" si="19"/>
        <v>20.418604651162791</v>
      </c>
      <c r="CX56" s="99">
        <f t="shared" si="20"/>
        <v>0.23027538214476892</v>
      </c>
      <c r="CY56" s="99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  <c r="EM56" s="60"/>
      <c r="EN56" s="60"/>
      <c r="EO56" s="60"/>
      <c r="EP56" s="60"/>
      <c r="EQ56" s="60"/>
      <c r="ER56" s="60"/>
      <c r="ES56" s="60"/>
      <c r="ET56" s="60"/>
      <c r="EU56" s="60"/>
      <c r="EV56" s="60"/>
      <c r="EW56" s="60"/>
      <c r="EX56" s="60"/>
      <c r="EY56" s="60"/>
      <c r="EZ56" s="60"/>
      <c r="FA56" s="60"/>
      <c r="FB56" s="60"/>
      <c r="FC56" s="60"/>
      <c r="FD56" s="60"/>
      <c r="FE56" s="60"/>
      <c r="FF56" s="60"/>
      <c r="FG56" s="60"/>
      <c r="FH56" s="60"/>
      <c r="FI56" s="60"/>
      <c r="FJ56" s="60"/>
      <c r="FK56" s="60"/>
      <c r="FL56" s="60"/>
      <c r="FM56" s="60"/>
      <c r="FN56" s="60"/>
      <c r="FO56" s="60"/>
      <c r="FP56" s="60"/>
      <c r="FQ56" s="60"/>
      <c r="FR56" s="60"/>
      <c r="FS56" s="60"/>
      <c r="FT56" s="60"/>
      <c r="FU56" s="60"/>
      <c r="FV56" s="60"/>
      <c r="FW56" s="60"/>
      <c r="FX56" s="60"/>
      <c r="FY56" s="60"/>
      <c r="FZ56" s="60"/>
      <c r="GA56" s="60"/>
      <c r="GB56" s="60"/>
      <c r="GC56" s="60"/>
      <c r="GD56" s="60"/>
      <c r="GE56" s="60"/>
      <c r="GF56" s="60"/>
      <c r="GG56" s="60"/>
      <c r="GH56" s="60"/>
      <c r="GI56" s="60"/>
      <c r="GJ56" s="60"/>
      <c r="GK56" s="60"/>
      <c r="GL56" s="60"/>
      <c r="GM56" s="60"/>
      <c r="GN56" s="60"/>
      <c r="GO56" s="60"/>
      <c r="GP56" s="60"/>
      <c r="GQ56" s="60"/>
      <c r="GR56" s="60"/>
      <c r="GS56" s="60"/>
      <c r="GT56" s="60"/>
      <c r="GU56" s="60"/>
      <c r="GV56" s="60"/>
      <c r="GW56" s="60"/>
      <c r="GX56" s="60"/>
      <c r="GY56" s="60"/>
      <c r="GZ56" s="60"/>
      <c r="HA56" s="60"/>
      <c r="HB56" s="60"/>
      <c r="HC56" s="60"/>
      <c r="HD56" s="60"/>
      <c r="HE56" s="60"/>
      <c r="HF56" s="60"/>
      <c r="HG56" s="60"/>
      <c r="HH56" s="60"/>
      <c r="HI56" s="60"/>
      <c r="HJ56" s="60"/>
      <c r="HK56" s="60"/>
      <c r="HL56" s="60"/>
      <c r="HM56" s="60"/>
      <c r="HN56" s="60"/>
      <c r="HO56" s="60"/>
      <c r="HP56" s="60"/>
      <c r="HQ56" s="60"/>
      <c r="HR56" s="60"/>
      <c r="HS56" s="60"/>
      <c r="HT56" s="60"/>
      <c r="HU56" s="60"/>
      <c r="HV56" s="60"/>
      <c r="HW56" s="60"/>
      <c r="HX56" s="60"/>
      <c r="HY56" s="60"/>
      <c r="HZ56" s="60"/>
      <c r="IA56" s="60"/>
      <c r="IB56" s="60"/>
      <c r="IC56" s="60"/>
      <c r="ID56" s="60"/>
      <c r="IE56" s="60"/>
      <c r="IF56" s="60"/>
      <c r="IG56" s="60"/>
      <c r="IH56" s="60"/>
      <c r="II56" s="60"/>
      <c r="IJ56" s="60"/>
      <c r="IK56" s="60"/>
      <c r="IL56" s="60"/>
      <c r="IM56" s="60"/>
      <c r="IN56" s="60"/>
      <c r="IO56" s="60"/>
      <c r="IP56" s="60"/>
      <c r="IQ56" s="60"/>
      <c r="IR56" s="60"/>
      <c r="IS56" s="60"/>
      <c r="IT56" s="60"/>
      <c r="IU56" s="60"/>
      <c r="IV56" s="60"/>
      <c r="IW56" s="60"/>
      <c r="IX56" s="60"/>
      <c r="IY56" s="60"/>
      <c r="IZ56" s="60"/>
      <c r="JA56" s="60"/>
      <c r="JB56" s="60"/>
      <c r="JC56" s="60"/>
      <c r="JD56" s="60"/>
      <c r="JE56" s="60"/>
      <c r="JF56" s="60"/>
      <c r="JG56" s="60"/>
      <c r="JH56" s="60"/>
      <c r="JI56" s="60"/>
      <c r="JJ56" s="60"/>
      <c r="JK56" s="60"/>
      <c r="JL56" s="60"/>
      <c r="JM56" s="60"/>
      <c r="JN56" s="60"/>
      <c r="JO56" s="60"/>
      <c r="JP56" s="60"/>
      <c r="JQ56" s="60"/>
      <c r="JR56" s="60"/>
      <c r="JS56" s="60"/>
      <c r="JT56" s="60"/>
      <c r="JU56" s="60"/>
      <c r="JV56" s="60"/>
      <c r="JW56" s="60"/>
      <c r="JX56" s="60"/>
      <c r="JY56" s="60"/>
      <c r="JZ56" s="60"/>
      <c r="KA56" s="60"/>
      <c r="KB56" s="60"/>
      <c r="KC56" s="60"/>
      <c r="KD56" s="60"/>
      <c r="KE56" s="60"/>
      <c r="KF56" s="60"/>
      <c r="KG56" s="60"/>
      <c r="KH56" s="60"/>
      <c r="KI56" s="60"/>
      <c r="KJ56" s="60"/>
      <c r="KK56" s="60"/>
      <c r="KL56" s="60"/>
      <c r="KM56" s="60"/>
      <c r="KN56" s="60"/>
      <c r="KO56" s="60"/>
    </row>
    <row r="57" spans="1:301" s="2" customFormat="1" ht="14" x14ac:dyDescent="0.15">
      <c r="A57" s="1">
        <v>24270</v>
      </c>
      <c r="B57" s="2" t="s">
        <v>202</v>
      </c>
      <c r="C57" s="2" t="s">
        <v>200</v>
      </c>
      <c r="D57" s="2" t="s">
        <v>105</v>
      </c>
      <c r="E57" s="3">
        <v>-13.844005867451999</v>
      </c>
      <c r="F57" s="4">
        <v>-70.713509751548301</v>
      </c>
      <c r="G57" s="2">
        <v>314808</v>
      </c>
      <c r="H57" s="2">
        <v>8468863</v>
      </c>
      <c r="I57" s="2">
        <v>4396</v>
      </c>
      <c r="K57" s="118" t="s">
        <v>106</v>
      </c>
      <c r="N57" s="118">
        <v>2023</v>
      </c>
      <c r="P57" s="1" t="s">
        <v>133</v>
      </c>
      <c r="Q57" s="1">
        <f t="shared" si="0"/>
        <v>0</v>
      </c>
      <c r="R57" s="2" t="s">
        <v>134</v>
      </c>
      <c r="S57" s="1" t="s">
        <v>109</v>
      </c>
      <c r="T57" s="1" t="s">
        <v>110</v>
      </c>
      <c r="V57" s="2" t="s">
        <v>203</v>
      </c>
      <c r="W57" s="2" t="s">
        <v>112</v>
      </c>
      <c r="X57" s="5"/>
      <c r="Y57" s="5">
        <v>0.66055114822546979</v>
      </c>
      <c r="Z57" s="5">
        <v>17.481368186874306</v>
      </c>
      <c r="AA57" s="5">
        <v>18.943822739480751</v>
      </c>
      <c r="AB57" s="5"/>
      <c r="AC57" s="5">
        <v>2.1692610120131052E-2</v>
      </c>
      <c r="AD57" s="5">
        <v>1.0278947368421052</v>
      </c>
      <c r="AE57" s="5">
        <v>0.36379241516966071</v>
      </c>
      <c r="AF57" s="5">
        <v>0.55267072640278381</v>
      </c>
      <c r="AG57" s="5">
        <v>2.0960102301790284</v>
      </c>
      <c r="AH57" s="5">
        <v>0.32995641646489104</v>
      </c>
      <c r="AI57" s="5"/>
      <c r="AJ57" s="5"/>
      <c r="AK57" s="5"/>
      <c r="AL57" s="5"/>
      <c r="AM57" s="132">
        <v>86.2</v>
      </c>
      <c r="AN57" s="132">
        <v>20.100000000000001</v>
      </c>
      <c r="AO57" s="132">
        <v>142</v>
      </c>
      <c r="AP57" s="132">
        <v>71</v>
      </c>
      <c r="AQ57" s="132">
        <v>190.5</v>
      </c>
      <c r="AR57" s="132">
        <v>298</v>
      </c>
      <c r="AS57" s="132">
        <v>1670</v>
      </c>
      <c r="AT57" s="132">
        <v>134</v>
      </c>
      <c r="AU57" s="132">
        <v>25.4</v>
      </c>
      <c r="AV57" s="132">
        <v>1.62</v>
      </c>
      <c r="AW57" s="132">
        <v>1.9</v>
      </c>
      <c r="AX57" s="132">
        <v>4</v>
      </c>
      <c r="AY57" s="132">
        <v>3.49</v>
      </c>
      <c r="AZ57" s="132">
        <v>110.5</v>
      </c>
      <c r="BA57" s="132">
        <v>100.5</v>
      </c>
      <c r="BB57" s="132">
        <v>12.3</v>
      </c>
      <c r="BC57" s="132">
        <v>14.3</v>
      </c>
      <c r="BD57" s="132">
        <v>77.2</v>
      </c>
      <c r="BE57" s="132">
        <v>10.8</v>
      </c>
      <c r="BF57" s="132">
        <v>0.02</v>
      </c>
      <c r="BG57" s="132">
        <v>410</v>
      </c>
      <c r="BH57" s="132">
        <v>101.5</v>
      </c>
      <c r="BI57" s="132">
        <v>214</v>
      </c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3">
        <v>1.6</v>
      </c>
      <c r="BW57" s="133">
        <v>0.94</v>
      </c>
      <c r="BX57" s="133">
        <v>113.5</v>
      </c>
      <c r="BY57" s="133">
        <v>17.3</v>
      </c>
      <c r="BZ57" s="133">
        <v>2.6</v>
      </c>
      <c r="CA57" s="149">
        <v>0</v>
      </c>
      <c r="CB57" s="133">
        <v>0.43</v>
      </c>
      <c r="CC57" s="133">
        <v>5.84</v>
      </c>
      <c r="CD57" s="133">
        <v>208</v>
      </c>
      <c r="CE57" s="133">
        <v>12</v>
      </c>
      <c r="CF57" s="133">
        <v>1.03</v>
      </c>
      <c r="CG57" s="133">
        <v>0.32</v>
      </c>
      <c r="CH57" s="133">
        <v>15.3</v>
      </c>
      <c r="CI57" s="133">
        <v>2.1800000000000002</v>
      </c>
      <c r="CJ57" s="133">
        <v>2.81</v>
      </c>
      <c r="CK57" s="133">
        <v>20</v>
      </c>
      <c r="CL57" s="133"/>
      <c r="CM57" s="133"/>
      <c r="CN57" s="133">
        <v>9.6000000000000002E-2</v>
      </c>
      <c r="CO57" s="99">
        <f t="shared" si="15"/>
        <v>52.719208336383815</v>
      </c>
      <c r="CP57" s="99"/>
      <c r="CQ57" s="99">
        <f t="shared" si="21"/>
        <v>1.0886699507389161</v>
      </c>
      <c r="CR57" s="99">
        <f t="shared" si="16"/>
        <v>2.0391292561905554</v>
      </c>
      <c r="CS57" s="99">
        <f t="shared" si="17"/>
        <v>107.50128008192524</v>
      </c>
      <c r="CT57" s="99">
        <f t="shared" ref="CT57:CT88" si="23">BZ57/BG57</f>
        <v>6.3414634146341468E-3</v>
      </c>
      <c r="CU57" s="99">
        <f t="shared" si="22"/>
        <v>4.0394088669950738</v>
      </c>
      <c r="CV57" s="99">
        <f t="shared" si="18"/>
        <v>0.15028901734104047</v>
      </c>
      <c r="CW57" s="99">
        <f t="shared" si="19"/>
        <v>27.625</v>
      </c>
      <c r="CX57" s="99">
        <f t="shared" si="20"/>
        <v>0.52400255754475711</v>
      </c>
      <c r="CY57" s="99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P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  <c r="ED57" s="64"/>
      <c r="EE57" s="64"/>
      <c r="EF57" s="64"/>
      <c r="EG57" s="64"/>
      <c r="EH57" s="64"/>
      <c r="EI57" s="64"/>
      <c r="EJ57" s="64"/>
      <c r="EK57" s="64"/>
      <c r="EL57" s="64"/>
      <c r="EM57" s="64"/>
      <c r="EN57" s="64"/>
      <c r="EO57" s="64"/>
      <c r="EP57" s="64"/>
      <c r="EQ57" s="64"/>
      <c r="ER57" s="64"/>
      <c r="ES57" s="64"/>
      <c r="ET57" s="64"/>
      <c r="EU57" s="64"/>
      <c r="EV57" s="64"/>
      <c r="EW57" s="64"/>
      <c r="EX57" s="64"/>
      <c r="EY57" s="64"/>
      <c r="EZ57" s="64"/>
      <c r="FA57" s="64"/>
      <c r="FB57" s="64"/>
      <c r="FC57" s="64"/>
      <c r="FD57" s="64"/>
      <c r="FE57" s="64"/>
      <c r="FF57" s="64"/>
      <c r="FG57" s="64"/>
      <c r="FH57" s="64"/>
      <c r="FI57" s="64"/>
      <c r="FJ57" s="64"/>
      <c r="FK57" s="64"/>
      <c r="FL57" s="64"/>
      <c r="FM57" s="64"/>
      <c r="FN57" s="64"/>
      <c r="FO57" s="64"/>
      <c r="FP57" s="64"/>
      <c r="FQ57" s="64"/>
      <c r="FR57" s="64"/>
      <c r="FS57" s="64"/>
      <c r="FT57" s="64"/>
      <c r="FU57" s="64"/>
      <c r="FV57" s="64"/>
      <c r="FW57" s="64"/>
      <c r="FX57" s="64"/>
      <c r="FY57" s="64"/>
      <c r="FZ57" s="64"/>
      <c r="GA57" s="64"/>
      <c r="GB57" s="64"/>
      <c r="GC57" s="64"/>
      <c r="GD57" s="64"/>
      <c r="GE57" s="64"/>
      <c r="GF57" s="64"/>
      <c r="GG57" s="64"/>
      <c r="GH57" s="64"/>
      <c r="GI57" s="64"/>
      <c r="GJ57" s="64"/>
      <c r="GK57" s="64"/>
      <c r="GL57" s="64"/>
      <c r="GM57" s="64"/>
      <c r="GN57" s="64"/>
      <c r="GO57" s="64"/>
      <c r="GP57" s="64"/>
      <c r="GQ57" s="64"/>
      <c r="GR57" s="64"/>
      <c r="GS57" s="64"/>
      <c r="GT57" s="64"/>
      <c r="GU57" s="64"/>
      <c r="GV57" s="64"/>
      <c r="GW57" s="64"/>
      <c r="GX57" s="64"/>
      <c r="GY57" s="64"/>
      <c r="GZ57" s="64"/>
      <c r="HA57" s="64"/>
      <c r="HB57" s="64"/>
      <c r="HC57" s="64"/>
      <c r="HD57" s="64"/>
      <c r="HE57" s="64"/>
      <c r="HF57" s="64"/>
      <c r="HG57" s="64"/>
      <c r="HH57" s="64"/>
      <c r="HI57" s="64"/>
      <c r="HJ57" s="64"/>
      <c r="HK57" s="64"/>
      <c r="HL57" s="64"/>
      <c r="HM57" s="64"/>
      <c r="HN57" s="64"/>
      <c r="HO57" s="64"/>
      <c r="HP57" s="64"/>
      <c r="HQ57" s="64"/>
      <c r="HR57" s="64"/>
      <c r="HS57" s="64"/>
      <c r="HT57" s="64"/>
      <c r="HU57" s="64"/>
      <c r="HV57" s="64"/>
      <c r="HW57" s="64"/>
      <c r="HX57" s="64"/>
      <c r="HY57" s="64"/>
      <c r="HZ57" s="64"/>
      <c r="IA57" s="64"/>
      <c r="IB57" s="64"/>
      <c r="IC57" s="64"/>
      <c r="ID57" s="64"/>
      <c r="IE57" s="64"/>
      <c r="IF57" s="64"/>
      <c r="IG57" s="64"/>
      <c r="IH57" s="64"/>
      <c r="II57" s="64"/>
      <c r="IJ57" s="64"/>
      <c r="IK57" s="64"/>
      <c r="IL57" s="64"/>
      <c r="IM57" s="64"/>
      <c r="IN57" s="64"/>
      <c r="IO57" s="64"/>
      <c r="IP57" s="64"/>
      <c r="IQ57" s="64"/>
      <c r="IR57" s="64"/>
      <c r="IS57" s="64"/>
      <c r="IT57" s="64"/>
      <c r="IU57" s="64"/>
      <c r="IV57" s="64"/>
      <c r="IW57" s="64"/>
      <c r="IX57" s="64"/>
      <c r="IY57" s="64"/>
      <c r="IZ57" s="64"/>
      <c r="JA57" s="64"/>
      <c r="JB57" s="64"/>
      <c r="JC57" s="64"/>
      <c r="JD57" s="64"/>
      <c r="JE57" s="64"/>
      <c r="JF57" s="64"/>
      <c r="JG57" s="64"/>
      <c r="JH57" s="64"/>
      <c r="JI57" s="64"/>
      <c r="JJ57" s="64"/>
      <c r="JK57" s="64"/>
      <c r="JL57" s="64"/>
      <c r="JM57" s="64"/>
      <c r="JN57" s="64"/>
      <c r="JO57" s="64"/>
      <c r="JP57" s="64"/>
      <c r="JQ57" s="64"/>
      <c r="JR57" s="64"/>
      <c r="JS57" s="64"/>
      <c r="JT57" s="64"/>
      <c r="JU57" s="64"/>
      <c r="JV57" s="64"/>
      <c r="JW57" s="64"/>
      <c r="JX57" s="70"/>
      <c r="JY57" s="70"/>
      <c r="JZ57" s="70"/>
      <c r="KA57" s="70"/>
      <c r="KB57" s="70"/>
      <c r="KC57" s="70"/>
      <c r="KD57" s="70"/>
      <c r="KE57" s="70"/>
      <c r="KF57" s="70"/>
      <c r="KG57" s="70"/>
      <c r="KH57" s="70"/>
      <c r="KI57" s="70"/>
      <c r="KJ57" s="70"/>
      <c r="KK57" s="70"/>
      <c r="KL57" s="70"/>
      <c r="KM57" s="70"/>
      <c r="KN57" s="70"/>
      <c r="KO57" s="70"/>
    </row>
    <row r="58" spans="1:301" s="2" customFormat="1" ht="14" x14ac:dyDescent="0.15">
      <c r="A58" s="1">
        <v>24271</v>
      </c>
      <c r="B58" s="2" t="s">
        <v>204</v>
      </c>
      <c r="C58" s="2" t="s">
        <v>200</v>
      </c>
      <c r="D58" s="2" t="s">
        <v>105</v>
      </c>
      <c r="E58" s="3">
        <v>-13.8697734657</v>
      </c>
      <c r="F58" s="4">
        <v>-70.692911224499994</v>
      </c>
      <c r="G58" s="2">
        <v>317055</v>
      </c>
      <c r="H58" s="2">
        <v>8466028</v>
      </c>
      <c r="I58" s="2">
        <v>4295</v>
      </c>
      <c r="K58" s="118" t="s">
        <v>106</v>
      </c>
      <c r="N58" s="118">
        <v>2023</v>
      </c>
      <c r="P58" s="1" t="s">
        <v>133</v>
      </c>
      <c r="Q58" s="1">
        <f t="shared" si="0"/>
        <v>0</v>
      </c>
      <c r="R58" s="2" t="s">
        <v>134</v>
      </c>
      <c r="S58" s="1" t="s">
        <v>109</v>
      </c>
      <c r="T58" s="1" t="s">
        <v>110</v>
      </c>
      <c r="V58" s="2" t="s">
        <v>205</v>
      </c>
      <c r="W58" s="2" t="s">
        <v>112</v>
      </c>
      <c r="X58" s="5"/>
      <c r="Y58" s="5">
        <v>0.16847390396659709</v>
      </c>
      <c r="Z58" s="5">
        <v>15.194616240266964</v>
      </c>
      <c r="AA58" s="5">
        <v>1.3725335720680394</v>
      </c>
      <c r="AB58" s="5"/>
      <c r="AC58" s="5">
        <v>2.9310848198034221E-2</v>
      </c>
      <c r="AD58" s="5">
        <v>0.21552631578947368</v>
      </c>
      <c r="AE58" s="5">
        <v>0.5037125748502993</v>
      </c>
      <c r="AF58" s="5">
        <v>2.3724401913875601</v>
      </c>
      <c r="AG58" s="5">
        <v>4.625677749360614</v>
      </c>
      <c r="AH58" s="5">
        <v>0.32308232445520579</v>
      </c>
      <c r="AI58" s="5"/>
      <c r="AJ58" s="5"/>
      <c r="AK58" s="5"/>
      <c r="AL58" s="5"/>
      <c r="AM58" s="132">
        <v>639</v>
      </c>
      <c r="AN58" s="132">
        <v>2.9</v>
      </c>
      <c r="AO58" s="132">
        <v>9</v>
      </c>
      <c r="AP58" s="132">
        <v>6</v>
      </c>
      <c r="AQ58" s="132">
        <v>1.6</v>
      </c>
      <c r="AR58" s="132">
        <v>1.8</v>
      </c>
      <c r="AS58" s="132">
        <v>3.7</v>
      </c>
      <c r="AT58" s="132">
        <v>91</v>
      </c>
      <c r="AU58" s="132">
        <v>29.5</v>
      </c>
      <c r="AV58" s="132">
        <v>0.17</v>
      </c>
      <c r="AW58" s="132">
        <v>15.7</v>
      </c>
      <c r="AX58" s="132">
        <v>78.900000000000006</v>
      </c>
      <c r="AY58" s="132">
        <v>1.45</v>
      </c>
      <c r="AZ58" s="132">
        <v>726</v>
      </c>
      <c r="BA58" s="132">
        <v>60.5</v>
      </c>
      <c r="BB58" s="132">
        <v>7.1</v>
      </c>
      <c r="BC58" s="132">
        <v>31.8</v>
      </c>
      <c r="BD58" s="132">
        <v>15.9</v>
      </c>
      <c r="BE58" s="132">
        <v>144</v>
      </c>
      <c r="BF58" s="132">
        <v>0</v>
      </c>
      <c r="BG58" s="132">
        <v>210</v>
      </c>
      <c r="BH58" s="132">
        <v>11.8</v>
      </c>
      <c r="BI58" s="132">
        <v>26</v>
      </c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3">
        <v>0.7</v>
      </c>
      <c r="BW58" s="133">
        <v>11.6</v>
      </c>
      <c r="BX58" s="133">
        <v>37.6</v>
      </c>
      <c r="BY58" s="133">
        <v>8.27</v>
      </c>
      <c r="BZ58" s="133">
        <v>11.4</v>
      </c>
      <c r="CA58" s="149">
        <v>0</v>
      </c>
      <c r="CB58" s="133">
        <v>0.09</v>
      </c>
      <c r="CC58" s="133">
        <v>0.01</v>
      </c>
      <c r="CD58" s="133">
        <v>61.4</v>
      </c>
      <c r="CE58" s="99">
        <v>0</v>
      </c>
      <c r="CF58" s="133">
        <v>0</v>
      </c>
      <c r="CG58" s="133">
        <v>0.05</v>
      </c>
      <c r="CH58" s="133">
        <v>1.79</v>
      </c>
      <c r="CI58" s="133">
        <v>6.45</v>
      </c>
      <c r="CJ58" s="133">
        <v>16.25</v>
      </c>
      <c r="CK58" s="133">
        <v>70</v>
      </c>
      <c r="CL58" s="133"/>
      <c r="CM58" s="133"/>
      <c r="CN58" s="133">
        <v>0.13800000000000001</v>
      </c>
      <c r="CO58" s="99">
        <f t="shared" si="15"/>
        <v>156.94997346072185</v>
      </c>
      <c r="CP58" s="99"/>
      <c r="CQ58" s="99">
        <f t="shared" si="21"/>
        <v>61.525423728813557</v>
      </c>
      <c r="CR58" s="99">
        <f t="shared" si="16"/>
        <v>21.462241083724461</v>
      </c>
      <c r="CS58" s="99">
        <f t="shared" si="17"/>
        <v>3368.4981684981685</v>
      </c>
      <c r="CT58" s="99">
        <f t="shared" si="23"/>
        <v>5.4285714285714284E-2</v>
      </c>
      <c r="CU58" s="99">
        <f t="shared" si="22"/>
        <v>17.796610169491526</v>
      </c>
      <c r="CV58" s="99">
        <f t="shared" si="18"/>
        <v>1.3784764207980653</v>
      </c>
      <c r="CW58" s="99">
        <f t="shared" si="19"/>
        <v>9.2015209125475277</v>
      </c>
      <c r="CX58" s="99">
        <f t="shared" si="20"/>
        <v>5.8627094415216907E-2</v>
      </c>
      <c r="CY58" s="99"/>
    </row>
    <row r="59" spans="1:301" s="2" customFormat="1" ht="14" x14ac:dyDescent="0.15">
      <c r="A59" s="1">
        <v>24272</v>
      </c>
      <c r="B59" s="2" t="s">
        <v>206</v>
      </c>
      <c r="C59" s="2" t="s">
        <v>200</v>
      </c>
      <c r="D59" s="2" t="s">
        <v>105</v>
      </c>
      <c r="E59" s="3">
        <v>-13.8697734657474</v>
      </c>
      <c r="F59" s="4">
        <v>-70.692911224495703</v>
      </c>
      <c r="G59" s="2">
        <v>317055</v>
      </c>
      <c r="H59" s="2">
        <v>8466028</v>
      </c>
      <c r="I59" s="2">
        <v>4295</v>
      </c>
      <c r="K59" s="118" t="s">
        <v>106</v>
      </c>
      <c r="N59" s="118">
        <v>2023</v>
      </c>
      <c r="P59" s="1" t="s">
        <v>133</v>
      </c>
      <c r="Q59" s="1">
        <f t="shared" si="0"/>
        <v>0</v>
      </c>
      <c r="R59" s="2" t="s">
        <v>134</v>
      </c>
      <c r="S59" s="1" t="s">
        <v>109</v>
      </c>
      <c r="T59" s="1" t="s">
        <v>110</v>
      </c>
      <c r="V59" s="2" t="s">
        <v>207</v>
      </c>
      <c r="W59" s="2" t="s">
        <v>112</v>
      </c>
      <c r="X59" s="5"/>
      <c r="Y59" s="5">
        <v>0.20683924843423798</v>
      </c>
      <c r="Z59" s="5">
        <v>13.909499443826475</v>
      </c>
      <c r="AA59" s="5">
        <v>1.5155058191584601</v>
      </c>
      <c r="AB59" s="5"/>
      <c r="AC59" s="5">
        <v>1.8464543137968695E-2</v>
      </c>
      <c r="AD59" s="5">
        <v>0.26526315789473687</v>
      </c>
      <c r="AE59" s="5">
        <v>0.97944111776447096</v>
      </c>
      <c r="AF59" s="5">
        <v>3.1812266202696824</v>
      </c>
      <c r="AG59" s="5">
        <v>4.8063682864450126</v>
      </c>
      <c r="AH59" s="5">
        <v>0.27496368038740926</v>
      </c>
      <c r="AI59" s="5"/>
      <c r="AJ59" s="5"/>
      <c r="AK59" s="5"/>
      <c r="AL59" s="5"/>
      <c r="AM59" s="132">
        <v>416</v>
      </c>
      <c r="AN59" s="132">
        <v>2.4</v>
      </c>
      <c r="AO59" s="132">
        <v>11</v>
      </c>
      <c r="AP59" s="132">
        <v>6</v>
      </c>
      <c r="AQ59" s="132">
        <v>1.5</v>
      </c>
      <c r="AR59" s="132">
        <v>2.2000000000000002</v>
      </c>
      <c r="AS59" s="132">
        <v>2.5</v>
      </c>
      <c r="AT59" s="132">
        <v>84</v>
      </c>
      <c r="AU59" s="132">
        <v>27.1</v>
      </c>
      <c r="AV59" s="132">
        <v>0.27</v>
      </c>
      <c r="AW59" s="132">
        <v>5.6</v>
      </c>
      <c r="AX59" s="132">
        <v>23.6</v>
      </c>
      <c r="AY59" s="132">
        <v>0.57999999999999996</v>
      </c>
      <c r="AZ59" s="132">
        <v>396</v>
      </c>
      <c r="BA59" s="132">
        <v>156.5</v>
      </c>
      <c r="BB59" s="132">
        <v>10</v>
      </c>
      <c r="BC59" s="132">
        <v>15.5</v>
      </c>
      <c r="BD59" s="132">
        <v>7.5</v>
      </c>
      <c r="BE59" s="132">
        <v>36.799999999999997</v>
      </c>
      <c r="BF59" s="132">
        <v>0</v>
      </c>
      <c r="BG59" s="132">
        <v>470</v>
      </c>
      <c r="BH59" s="132">
        <v>22.6</v>
      </c>
      <c r="BI59" s="132">
        <v>46.1</v>
      </c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3">
        <v>0.3</v>
      </c>
      <c r="BW59" s="133">
        <v>2.75</v>
      </c>
      <c r="BX59" s="133">
        <v>44.8</v>
      </c>
      <c r="BY59" s="133">
        <v>12.55</v>
      </c>
      <c r="BZ59" s="133">
        <v>12.6</v>
      </c>
      <c r="CA59" s="144">
        <v>4.0000000000000002E-4</v>
      </c>
      <c r="CB59" s="133">
        <v>0.04</v>
      </c>
      <c r="CC59" s="116">
        <v>0</v>
      </c>
      <c r="CD59" s="133">
        <v>15.4</v>
      </c>
      <c r="CE59" s="99">
        <v>0</v>
      </c>
      <c r="CF59" s="133">
        <v>0</v>
      </c>
      <c r="CG59" s="133">
        <v>0.09</v>
      </c>
      <c r="CH59" s="133">
        <v>0.59</v>
      </c>
      <c r="CI59" s="133">
        <v>2.76</v>
      </c>
      <c r="CJ59" s="133">
        <v>25.2</v>
      </c>
      <c r="CK59" s="133">
        <v>40</v>
      </c>
      <c r="CL59" s="133"/>
      <c r="CM59" s="133"/>
      <c r="CN59" s="133">
        <v>8.2000000000000003E-2</v>
      </c>
      <c r="CO59" s="99">
        <f t="shared" si="15"/>
        <v>82.390690101048804</v>
      </c>
      <c r="CP59" s="99"/>
      <c r="CQ59" s="99">
        <f t="shared" si="21"/>
        <v>17.522123893805308</v>
      </c>
      <c r="CR59" s="99">
        <f t="shared" si="16"/>
        <v>18.119245524296673</v>
      </c>
      <c r="CS59" s="99">
        <f t="shared" si="17"/>
        <v>1492.8571428571427</v>
      </c>
      <c r="CT59" s="99">
        <f t="shared" si="23"/>
        <v>2.680851063829787E-2</v>
      </c>
      <c r="CU59" s="99">
        <f t="shared" si="22"/>
        <v>20.79646017699115</v>
      </c>
      <c r="CV59" s="99">
        <f t="shared" si="18"/>
        <v>1.0039840637450199</v>
      </c>
      <c r="CW59" s="99">
        <f t="shared" si="19"/>
        <v>16.779661016949152</v>
      </c>
      <c r="CX59" s="99">
        <f t="shared" si="20"/>
        <v>0.20365967315444966</v>
      </c>
      <c r="CY59" s="99"/>
    </row>
    <row r="60" spans="1:301" s="2" customFormat="1" ht="14" x14ac:dyDescent="0.15">
      <c r="A60" s="1">
        <v>24273</v>
      </c>
      <c r="B60" s="2" t="s">
        <v>208</v>
      </c>
      <c r="C60" s="2" t="s">
        <v>200</v>
      </c>
      <c r="D60" s="2" t="s">
        <v>105</v>
      </c>
      <c r="E60" s="3">
        <v>-13.883177956300001</v>
      </c>
      <c r="F60" s="4">
        <v>-70.659933065900006</v>
      </c>
      <c r="G60" s="2">
        <v>320630</v>
      </c>
      <c r="H60" s="2">
        <v>8464570</v>
      </c>
      <c r="I60" s="2">
        <v>4310</v>
      </c>
      <c r="K60" s="118" t="s">
        <v>106</v>
      </c>
      <c r="N60" s="118">
        <v>2023</v>
      </c>
      <c r="P60" s="1" t="s">
        <v>133</v>
      </c>
      <c r="Q60" s="1">
        <f t="shared" si="0"/>
        <v>0</v>
      </c>
      <c r="R60" s="2" t="s">
        <v>134</v>
      </c>
      <c r="S60" s="1" t="s">
        <v>109</v>
      </c>
      <c r="T60" s="1" t="s">
        <v>110</v>
      </c>
      <c r="V60" s="2" t="s">
        <v>209</v>
      </c>
      <c r="W60" s="2" t="s">
        <v>112</v>
      </c>
      <c r="X60" s="5"/>
      <c r="Y60" s="5">
        <v>0.25354488517745299</v>
      </c>
      <c r="Z60" s="5">
        <v>14.759944382647387</v>
      </c>
      <c r="AA60" s="5">
        <v>2.3161504028648165</v>
      </c>
      <c r="AB60" s="5"/>
      <c r="AC60" s="5">
        <v>3.8349435748088821E-2</v>
      </c>
      <c r="AD60" s="5">
        <v>0.64657894736842103</v>
      </c>
      <c r="AE60" s="5">
        <v>1.5671057884231538</v>
      </c>
      <c r="AF60" s="5">
        <v>4.1922096563723352</v>
      </c>
      <c r="AG60" s="5">
        <v>3.3367519181585679</v>
      </c>
      <c r="AH60" s="5">
        <v>6.6449556093623907E-2</v>
      </c>
      <c r="AI60" s="5"/>
      <c r="AJ60" s="5"/>
      <c r="AK60" s="5"/>
      <c r="AL60" s="5"/>
      <c r="AM60" s="132">
        <v>45.5</v>
      </c>
      <c r="AN60" s="132">
        <v>2.4</v>
      </c>
      <c r="AO60" s="132">
        <v>25</v>
      </c>
      <c r="AP60" s="132">
        <v>12</v>
      </c>
      <c r="AQ60" s="132">
        <v>5.8</v>
      </c>
      <c r="AR60" s="132">
        <v>10.8</v>
      </c>
      <c r="AS60" s="132">
        <v>53.8</v>
      </c>
      <c r="AT60" s="132">
        <v>47</v>
      </c>
      <c r="AU60" s="132">
        <v>20.100000000000001</v>
      </c>
      <c r="AV60" s="132">
        <v>0.25</v>
      </c>
      <c r="AW60" s="132">
        <v>0.5</v>
      </c>
      <c r="AX60" s="132">
        <v>1.6</v>
      </c>
      <c r="AY60" s="132">
        <v>0.84</v>
      </c>
      <c r="AZ60" s="132">
        <v>105</v>
      </c>
      <c r="BA60" s="132">
        <v>518</v>
      </c>
      <c r="BB60" s="132">
        <v>5.5</v>
      </c>
      <c r="BC60" s="132">
        <v>11.8</v>
      </c>
      <c r="BD60" s="132">
        <v>28.1</v>
      </c>
      <c r="BE60" s="132">
        <v>1.3</v>
      </c>
      <c r="BF60" s="132">
        <v>0.03</v>
      </c>
      <c r="BG60" s="132">
        <v>1040</v>
      </c>
      <c r="BH60" s="132">
        <v>21.3</v>
      </c>
      <c r="BI60" s="132">
        <v>38.4</v>
      </c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3">
        <v>1.1000000000000001</v>
      </c>
      <c r="BW60" s="133">
        <v>1.1200000000000001</v>
      </c>
      <c r="BX60" s="133">
        <v>9.5</v>
      </c>
      <c r="BY60" s="133">
        <v>7.88</v>
      </c>
      <c r="BZ60" s="133">
        <v>1.9</v>
      </c>
      <c r="CA60" s="144">
        <v>2.0000000000000001E-4</v>
      </c>
      <c r="CB60" s="133">
        <v>0.03</v>
      </c>
      <c r="CC60" s="133">
        <v>0.01</v>
      </c>
      <c r="CD60" s="133">
        <v>3.5</v>
      </c>
      <c r="CE60" s="99">
        <v>0</v>
      </c>
      <c r="CF60" s="133">
        <v>0</v>
      </c>
      <c r="CG60" s="133">
        <v>0.05</v>
      </c>
      <c r="CH60" s="133">
        <v>0.22</v>
      </c>
      <c r="CI60" s="133">
        <v>0.45</v>
      </c>
      <c r="CJ60" s="133">
        <v>1.75</v>
      </c>
      <c r="CK60" s="133">
        <v>0</v>
      </c>
      <c r="CL60" s="133"/>
      <c r="CM60" s="133"/>
      <c r="CN60" s="133">
        <v>3.3000000000000002E-2</v>
      </c>
      <c r="CO60" s="99">
        <f t="shared" si="15"/>
        <v>31.467727471314586</v>
      </c>
      <c r="CP60" s="99"/>
      <c r="CQ60" s="99">
        <f t="shared" si="21"/>
        <v>4.929577464788732</v>
      </c>
      <c r="CR60" s="99">
        <f t="shared" si="16"/>
        <v>5.1606256772497181</v>
      </c>
      <c r="CS60" s="99">
        <f t="shared" si="17"/>
        <v>162.39316239316238</v>
      </c>
      <c r="CT60" s="99">
        <f t="shared" si="23"/>
        <v>1.8269230769230769E-3</v>
      </c>
      <c r="CU60" s="99">
        <f t="shared" si="22"/>
        <v>48.826291079812208</v>
      </c>
      <c r="CV60" s="99">
        <f t="shared" si="18"/>
        <v>0.24111675126903553</v>
      </c>
      <c r="CW60" s="99">
        <f t="shared" si="19"/>
        <v>65.625</v>
      </c>
      <c r="CX60" s="99">
        <f t="shared" si="20"/>
        <v>2.0854699488491049</v>
      </c>
      <c r="CY60" s="99"/>
    </row>
    <row r="61" spans="1:301" s="2" customFormat="1" ht="14" x14ac:dyDescent="0.15">
      <c r="A61" s="1">
        <v>24274</v>
      </c>
      <c r="B61" s="2" t="s">
        <v>210</v>
      </c>
      <c r="C61" s="2" t="s">
        <v>200</v>
      </c>
      <c r="D61" s="2" t="s">
        <v>105</v>
      </c>
      <c r="E61" s="3">
        <v>-13.9261324316005</v>
      </c>
      <c r="F61" s="4">
        <v>-70.664847622911196</v>
      </c>
      <c r="G61" s="2">
        <v>320132</v>
      </c>
      <c r="H61" s="2">
        <v>8459814</v>
      </c>
      <c r="I61" s="2">
        <v>4362</v>
      </c>
      <c r="K61" s="118" t="s">
        <v>106</v>
      </c>
      <c r="N61" s="118">
        <v>2023</v>
      </c>
      <c r="P61" s="1" t="s">
        <v>133</v>
      </c>
      <c r="Q61" s="1">
        <f t="shared" si="0"/>
        <v>0</v>
      </c>
      <c r="R61" s="2" t="s">
        <v>134</v>
      </c>
      <c r="S61" s="1" t="s">
        <v>109</v>
      </c>
      <c r="T61" s="1" t="s">
        <v>110</v>
      </c>
      <c r="V61" s="2" t="s">
        <v>211</v>
      </c>
      <c r="W61" s="2" t="s">
        <v>112</v>
      </c>
      <c r="X61" s="5"/>
      <c r="Y61" s="5">
        <v>0.14178496868475993</v>
      </c>
      <c r="Z61" s="5">
        <v>13.947296996662958</v>
      </c>
      <c r="AA61" s="5">
        <v>1.3582363473589971</v>
      </c>
      <c r="AB61" s="5"/>
      <c r="AC61" s="5">
        <v>3.0343829632326173E-2</v>
      </c>
      <c r="AD61" s="5">
        <v>0.19894736842105262</v>
      </c>
      <c r="AE61" s="5">
        <v>0.72758483033932142</v>
      </c>
      <c r="AF61" s="5">
        <v>3.0329491083079598</v>
      </c>
      <c r="AG61" s="5">
        <v>4.3968030690537079</v>
      </c>
      <c r="AH61" s="5">
        <v>0.27038095238095239</v>
      </c>
      <c r="AI61" s="5"/>
      <c r="AJ61" s="5"/>
      <c r="AK61" s="5"/>
      <c r="AL61" s="5"/>
      <c r="AM61" s="132">
        <v>499</v>
      </c>
      <c r="AN61" s="132">
        <v>1.9</v>
      </c>
      <c r="AO61" s="132">
        <v>5</v>
      </c>
      <c r="AP61" s="132">
        <v>5</v>
      </c>
      <c r="AQ61" s="132">
        <v>1</v>
      </c>
      <c r="AR61" s="132">
        <v>1.1000000000000001</v>
      </c>
      <c r="AS61" s="132">
        <v>2.1</v>
      </c>
      <c r="AT61" s="132">
        <v>73</v>
      </c>
      <c r="AU61" s="132">
        <v>26</v>
      </c>
      <c r="AV61" s="132">
        <v>0.15</v>
      </c>
      <c r="AW61" s="132">
        <v>5.3</v>
      </c>
      <c r="AX61" s="132">
        <v>35.799999999999997</v>
      </c>
      <c r="AY61" s="132">
        <v>0.42</v>
      </c>
      <c r="AZ61" s="132">
        <v>427</v>
      </c>
      <c r="BA61" s="132">
        <v>106</v>
      </c>
      <c r="BB61" s="132">
        <v>8.6999999999999993</v>
      </c>
      <c r="BC61" s="132">
        <v>16.8</v>
      </c>
      <c r="BD61" s="132">
        <v>7.7</v>
      </c>
      <c r="BE61" s="132">
        <v>63</v>
      </c>
      <c r="BF61" s="132">
        <v>0</v>
      </c>
      <c r="BG61" s="132">
        <v>320</v>
      </c>
      <c r="BH61" s="132">
        <v>15.1</v>
      </c>
      <c r="BI61" s="132">
        <v>33.299999999999997</v>
      </c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3">
        <v>0.3</v>
      </c>
      <c r="BW61" s="133">
        <v>5.23</v>
      </c>
      <c r="BX61" s="133">
        <v>40.1</v>
      </c>
      <c r="BY61" s="133">
        <v>9.6300000000000008</v>
      </c>
      <c r="BZ61" s="133">
        <v>10.6</v>
      </c>
      <c r="CA61" s="149">
        <v>0</v>
      </c>
      <c r="CB61" s="133">
        <v>7.0000000000000007E-2</v>
      </c>
      <c r="CC61" s="133">
        <v>0.01</v>
      </c>
      <c r="CD61" s="133">
        <v>24.3</v>
      </c>
      <c r="CE61" s="99">
        <v>0</v>
      </c>
      <c r="CF61" s="133">
        <v>0</v>
      </c>
      <c r="CG61" s="133">
        <v>0.06</v>
      </c>
      <c r="CH61" s="133">
        <v>0.76</v>
      </c>
      <c r="CI61" s="133">
        <v>3.1</v>
      </c>
      <c r="CJ61" s="133">
        <v>32.9</v>
      </c>
      <c r="CK61" s="133">
        <v>10</v>
      </c>
      <c r="CL61" s="133"/>
      <c r="CM61" s="133"/>
      <c r="CN61" s="133">
        <v>7.3999999999999996E-2</v>
      </c>
      <c r="CO61" s="99">
        <f t="shared" si="15"/>
        <v>97.116016636128336</v>
      </c>
      <c r="CP61" s="99"/>
      <c r="CQ61" s="99">
        <f t="shared" si="21"/>
        <v>28.278145695364238</v>
      </c>
      <c r="CR61" s="99">
        <f t="shared" si="16"/>
        <v>22.100332886777899</v>
      </c>
      <c r="CS61" s="99">
        <f t="shared" si="17"/>
        <v>2146.2962962962965</v>
      </c>
      <c r="CT61" s="99">
        <f t="shared" si="23"/>
        <v>3.3125000000000002E-2</v>
      </c>
      <c r="CU61" s="99">
        <f t="shared" si="22"/>
        <v>21.192052980132452</v>
      </c>
      <c r="CV61" s="99">
        <f t="shared" si="18"/>
        <v>1.1007268951194185</v>
      </c>
      <c r="CW61" s="99">
        <f t="shared" si="19"/>
        <v>11.927374301675979</v>
      </c>
      <c r="CX61" s="99">
        <f t="shared" si="20"/>
        <v>0.12281572818585777</v>
      </c>
      <c r="CY61" s="99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  <c r="EM61" s="60"/>
      <c r="EN61" s="60"/>
      <c r="EO61" s="60"/>
      <c r="EP61" s="60"/>
      <c r="EQ61" s="60"/>
      <c r="ER61" s="60"/>
      <c r="ES61" s="60"/>
      <c r="ET61" s="60"/>
      <c r="EU61" s="60"/>
      <c r="EV61" s="60"/>
      <c r="EW61" s="60"/>
      <c r="EX61" s="60"/>
      <c r="EY61" s="60"/>
      <c r="EZ61" s="60"/>
      <c r="FA61" s="60"/>
      <c r="FB61" s="60"/>
      <c r="FC61" s="60"/>
      <c r="FD61" s="60"/>
      <c r="FE61" s="60"/>
      <c r="FF61" s="60"/>
      <c r="FG61" s="60"/>
      <c r="FH61" s="60"/>
      <c r="FI61" s="60"/>
      <c r="FJ61" s="60"/>
      <c r="FK61" s="60"/>
      <c r="FL61" s="60"/>
      <c r="FM61" s="60"/>
      <c r="FN61" s="60"/>
      <c r="FO61" s="60"/>
      <c r="FP61" s="60"/>
      <c r="FQ61" s="60"/>
      <c r="FR61" s="60"/>
      <c r="FS61" s="60"/>
      <c r="FT61" s="60"/>
      <c r="FU61" s="60"/>
      <c r="FV61" s="60"/>
      <c r="FW61" s="60"/>
      <c r="FX61" s="60"/>
      <c r="FY61" s="60"/>
      <c r="FZ61" s="60"/>
      <c r="GA61" s="60"/>
      <c r="GB61" s="60"/>
      <c r="GC61" s="60"/>
      <c r="GD61" s="60"/>
      <c r="GE61" s="60"/>
      <c r="GF61" s="60"/>
      <c r="GG61" s="60"/>
      <c r="GH61" s="60"/>
      <c r="GI61" s="60"/>
      <c r="GJ61" s="60"/>
      <c r="GK61" s="60"/>
      <c r="GL61" s="60"/>
      <c r="GM61" s="60"/>
      <c r="GN61" s="60"/>
      <c r="GO61" s="60"/>
      <c r="GP61" s="60"/>
      <c r="GQ61" s="60"/>
      <c r="GR61" s="60"/>
      <c r="GS61" s="60"/>
      <c r="GT61" s="60"/>
      <c r="GU61" s="60"/>
      <c r="GV61" s="60"/>
      <c r="GW61" s="60"/>
      <c r="GX61" s="60"/>
      <c r="GY61" s="60"/>
      <c r="GZ61" s="60"/>
      <c r="HA61" s="60"/>
      <c r="HB61" s="60"/>
      <c r="HC61" s="60"/>
      <c r="HD61" s="60"/>
      <c r="HE61" s="60"/>
      <c r="HF61" s="60"/>
      <c r="HG61" s="60"/>
      <c r="HH61" s="60"/>
      <c r="HI61" s="60"/>
      <c r="HJ61" s="60"/>
      <c r="HK61" s="60"/>
      <c r="HL61" s="60"/>
      <c r="HM61" s="60"/>
      <c r="HN61" s="60"/>
      <c r="HO61" s="60"/>
      <c r="HP61" s="60"/>
      <c r="HQ61" s="60"/>
      <c r="HR61" s="60"/>
      <c r="HS61" s="60"/>
      <c r="HT61" s="60"/>
      <c r="HU61" s="60"/>
      <c r="HV61" s="60"/>
      <c r="HW61" s="60"/>
      <c r="HX61" s="60"/>
      <c r="HY61" s="60"/>
      <c r="HZ61" s="60"/>
      <c r="IA61" s="60"/>
      <c r="IB61" s="60"/>
      <c r="IC61" s="60"/>
      <c r="ID61" s="60"/>
      <c r="IE61" s="60"/>
      <c r="IF61" s="60"/>
      <c r="IG61" s="60"/>
      <c r="IH61" s="60"/>
      <c r="II61" s="60"/>
      <c r="IJ61" s="60"/>
      <c r="IK61" s="60"/>
      <c r="IL61" s="60"/>
      <c r="IM61" s="60"/>
      <c r="IN61" s="60"/>
      <c r="IO61" s="60"/>
      <c r="IP61" s="60"/>
      <c r="IQ61" s="60"/>
      <c r="IR61" s="60"/>
      <c r="IS61" s="60"/>
      <c r="IT61" s="60"/>
      <c r="IU61" s="60"/>
      <c r="IV61" s="60"/>
      <c r="IW61" s="60"/>
      <c r="IX61" s="60"/>
      <c r="IY61" s="60"/>
      <c r="IZ61" s="60"/>
      <c r="JA61" s="60"/>
      <c r="JB61" s="60"/>
      <c r="JC61" s="60"/>
      <c r="JD61" s="60"/>
      <c r="JE61" s="60"/>
      <c r="JF61" s="60"/>
      <c r="JG61" s="60"/>
      <c r="JH61" s="60"/>
      <c r="JI61" s="60"/>
      <c r="JJ61" s="60"/>
      <c r="JK61" s="60"/>
      <c r="JL61" s="60"/>
      <c r="JM61" s="60"/>
      <c r="JN61" s="60"/>
      <c r="JO61" s="60"/>
      <c r="JP61" s="60"/>
      <c r="JQ61" s="60"/>
      <c r="JR61" s="60"/>
      <c r="JS61" s="60"/>
      <c r="JT61" s="60"/>
      <c r="JU61" s="60"/>
      <c r="JV61" s="70"/>
      <c r="JW61" s="70"/>
      <c r="JX61" s="70"/>
      <c r="JY61" s="70"/>
      <c r="JZ61" s="70"/>
      <c r="KA61" s="70"/>
      <c r="KB61" s="70"/>
      <c r="KC61" s="70"/>
      <c r="KD61" s="70"/>
      <c r="KE61" s="70"/>
      <c r="KF61" s="70"/>
      <c r="KG61" s="70"/>
      <c r="KH61" s="70"/>
      <c r="KI61" s="70"/>
      <c r="KJ61" s="70"/>
      <c r="KK61" s="70"/>
      <c r="KL61" s="70"/>
      <c r="KM61" s="70"/>
      <c r="KN61" s="70"/>
      <c r="KO61" s="70"/>
    </row>
    <row r="62" spans="1:301" s="2" customFormat="1" x14ac:dyDescent="0.2">
      <c r="A62" s="1">
        <v>24275</v>
      </c>
      <c r="B62" s="2" t="s">
        <v>212</v>
      </c>
      <c r="C62" s="2" t="s">
        <v>200</v>
      </c>
      <c r="D62" s="2" t="s">
        <v>105</v>
      </c>
      <c r="E62" s="3">
        <v>-13.926132431599999</v>
      </c>
      <c r="F62" s="4">
        <v>-70.664847622899998</v>
      </c>
      <c r="G62" s="2">
        <v>320132</v>
      </c>
      <c r="H62" s="2">
        <v>8459814</v>
      </c>
      <c r="I62" s="2">
        <v>4362</v>
      </c>
      <c r="K62" s="118" t="s">
        <v>106</v>
      </c>
      <c r="N62" s="118">
        <v>2023</v>
      </c>
      <c r="P62" s="1" t="s">
        <v>133</v>
      </c>
      <c r="Q62" s="1">
        <f t="shared" si="0"/>
        <v>0</v>
      </c>
      <c r="R62" s="2" t="s">
        <v>134</v>
      </c>
      <c r="S62" s="1" t="s">
        <v>109</v>
      </c>
      <c r="T62" s="1" t="s">
        <v>110</v>
      </c>
      <c r="V62" s="2" t="s">
        <v>181</v>
      </c>
      <c r="W62" s="2" t="s">
        <v>112</v>
      </c>
      <c r="X62" s="5"/>
      <c r="Y62" s="5">
        <v>0.2001670146137787</v>
      </c>
      <c r="Z62" s="5">
        <v>13.890600667408231</v>
      </c>
      <c r="AA62" s="5">
        <v>1.6012891674127128</v>
      </c>
      <c r="AB62" s="5"/>
      <c r="AC62" s="5">
        <v>2.2467346195850016E-2</v>
      </c>
      <c r="AD62" s="5">
        <v>0.26526315789473687</v>
      </c>
      <c r="AE62" s="5">
        <v>0.99343313373253483</v>
      </c>
      <c r="AF62" s="5">
        <v>3.0599086559373641</v>
      </c>
      <c r="AG62" s="5">
        <v>4.7702301790281325</v>
      </c>
      <c r="AH62" s="5">
        <v>0.26808958837772401</v>
      </c>
      <c r="AI62" s="5"/>
      <c r="AJ62" s="5"/>
      <c r="AK62" s="5"/>
      <c r="AL62" s="5"/>
      <c r="AM62" s="132">
        <v>471</v>
      </c>
      <c r="AN62" s="132">
        <v>1.9</v>
      </c>
      <c r="AO62" s="132">
        <v>8</v>
      </c>
      <c r="AP62" s="132">
        <v>5</v>
      </c>
      <c r="AQ62" s="132">
        <v>1.1000000000000001</v>
      </c>
      <c r="AR62" s="132">
        <v>1.5</v>
      </c>
      <c r="AS62" s="132">
        <v>2</v>
      </c>
      <c r="AT62" s="132">
        <v>132</v>
      </c>
      <c r="AU62" s="132">
        <v>25.6</v>
      </c>
      <c r="AV62" s="132">
        <v>0.2</v>
      </c>
      <c r="AW62" s="132">
        <v>6</v>
      </c>
      <c r="AX62" s="132">
        <v>21.9</v>
      </c>
      <c r="AY62" s="132">
        <v>0.41</v>
      </c>
      <c r="AZ62" s="132">
        <v>373</v>
      </c>
      <c r="BA62" s="132">
        <v>153</v>
      </c>
      <c r="BB62" s="132">
        <v>22.7</v>
      </c>
      <c r="BC62" s="132">
        <v>15.6</v>
      </c>
      <c r="BD62" s="132">
        <v>6.1</v>
      </c>
      <c r="BE62" s="132">
        <v>32.1</v>
      </c>
      <c r="BF62" s="132">
        <v>0.21</v>
      </c>
      <c r="BG62" s="132">
        <v>510</v>
      </c>
      <c r="BH62" s="132">
        <v>21.3</v>
      </c>
      <c r="BI62" s="132">
        <v>44.1</v>
      </c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3">
        <v>0.3</v>
      </c>
      <c r="BW62" s="133">
        <v>2.76</v>
      </c>
      <c r="BX62" s="133">
        <v>45.4</v>
      </c>
      <c r="BY62" s="133">
        <v>12</v>
      </c>
      <c r="BZ62" s="133">
        <v>11.2</v>
      </c>
      <c r="CA62" s="149">
        <v>0</v>
      </c>
      <c r="CB62" s="133">
        <v>0.08</v>
      </c>
      <c r="CC62" s="116">
        <v>0</v>
      </c>
      <c r="CD62" s="133">
        <v>17.8</v>
      </c>
      <c r="CE62" s="99">
        <v>0</v>
      </c>
      <c r="CF62" s="133">
        <v>0</v>
      </c>
      <c r="CG62" s="133">
        <v>7.0000000000000007E-2</v>
      </c>
      <c r="CH62" s="133">
        <v>0.4</v>
      </c>
      <c r="CI62" s="133">
        <v>2.5299999999999998</v>
      </c>
      <c r="CJ62" s="133">
        <v>30.7</v>
      </c>
      <c r="CK62" s="133">
        <v>60</v>
      </c>
      <c r="CL62" s="133"/>
      <c r="CM62" s="133"/>
      <c r="CN62" s="133">
        <v>0.06</v>
      </c>
      <c r="CO62" s="99">
        <f t="shared" si="15"/>
        <v>78.193291728323587</v>
      </c>
      <c r="CP62" s="99"/>
      <c r="CQ62" s="99">
        <f t="shared" si="21"/>
        <v>17.511737089201876</v>
      </c>
      <c r="CR62" s="99">
        <f t="shared" si="16"/>
        <v>17.983010595542563</v>
      </c>
      <c r="CS62" s="99">
        <f t="shared" si="17"/>
        <v>1406.1507936507935</v>
      </c>
      <c r="CT62" s="99">
        <f t="shared" si="23"/>
        <v>2.1960784313725487E-2</v>
      </c>
      <c r="CU62" s="99">
        <f t="shared" si="22"/>
        <v>23.943661971830984</v>
      </c>
      <c r="CV62" s="99">
        <f t="shared" si="18"/>
        <v>0.93333333333333324</v>
      </c>
      <c r="CW62" s="99">
        <f t="shared" si="19"/>
        <v>17.031963470319635</v>
      </c>
      <c r="CX62" s="99">
        <f t="shared" si="20"/>
        <v>0.21781872963598781</v>
      </c>
      <c r="CY62" s="99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60"/>
      <c r="EK62" s="60"/>
      <c r="EL62" s="60"/>
      <c r="EM62" s="60"/>
      <c r="EN62" s="60"/>
      <c r="EO62" s="60"/>
      <c r="EP62" s="60"/>
      <c r="EQ62" s="60"/>
      <c r="ER62" s="60"/>
      <c r="ES62" s="60"/>
      <c r="ET62" s="60"/>
      <c r="EU62" s="60"/>
      <c r="EV62" s="60"/>
      <c r="EW62" s="60"/>
      <c r="EX62" s="60"/>
      <c r="EY62" s="60"/>
      <c r="EZ62" s="60"/>
      <c r="FA62" s="60"/>
      <c r="FB62" s="60"/>
      <c r="FC62" s="60"/>
      <c r="FD62" s="60"/>
      <c r="FE62" s="60"/>
      <c r="FF62" s="60"/>
      <c r="FG62" s="60"/>
      <c r="FH62" s="60"/>
      <c r="FI62" s="60"/>
      <c r="FJ62" s="60"/>
      <c r="FK62" s="60"/>
      <c r="FL62" s="60"/>
      <c r="FM62" s="60"/>
      <c r="FN62" s="60"/>
      <c r="FO62" s="60"/>
      <c r="FP62" s="60"/>
      <c r="FQ62" s="60"/>
      <c r="FR62" s="60"/>
      <c r="FS62" s="60"/>
      <c r="FT62" s="60"/>
      <c r="FU62" s="60"/>
      <c r="FV62" s="60"/>
      <c r="FW62" s="60"/>
      <c r="FX62" s="60"/>
      <c r="FY62" s="60"/>
      <c r="FZ62" s="60"/>
      <c r="GA62" s="60"/>
      <c r="GB62" s="60"/>
      <c r="GC62" s="60"/>
      <c r="GD62" s="60"/>
      <c r="GE62" s="60"/>
      <c r="GF62" s="60"/>
      <c r="GG62" s="60"/>
      <c r="GH62" s="60"/>
      <c r="GI62" s="60"/>
      <c r="GJ62" s="60"/>
      <c r="GK62" s="60"/>
      <c r="GL62" s="60"/>
      <c r="GM62" s="60"/>
      <c r="GN62" s="60"/>
      <c r="GO62" s="60"/>
      <c r="GP62" s="60"/>
      <c r="GQ62" s="60"/>
      <c r="GR62" s="60"/>
      <c r="GS62" s="60"/>
      <c r="GT62" s="60"/>
      <c r="GU62" s="60"/>
      <c r="GV62" s="60"/>
      <c r="GW62" s="60"/>
      <c r="GX62" s="60"/>
      <c r="GY62" s="60"/>
      <c r="GZ62" s="60"/>
      <c r="HA62" s="60"/>
      <c r="HB62" s="60"/>
      <c r="HC62" s="60"/>
      <c r="HD62" s="60"/>
      <c r="HE62" s="60"/>
      <c r="HF62" s="60"/>
      <c r="HG62" s="60"/>
      <c r="HH62" s="60"/>
      <c r="HI62" s="60"/>
      <c r="HJ62" s="60"/>
      <c r="HK62" s="60"/>
      <c r="HL62" s="60"/>
      <c r="HM62" s="60"/>
      <c r="HN62" s="60"/>
      <c r="HO62" s="60"/>
      <c r="HP62" s="60"/>
      <c r="HQ62" s="60"/>
      <c r="HR62" s="60"/>
      <c r="HS62" s="60"/>
      <c r="HT62" s="60"/>
      <c r="HU62" s="60"/>
      <c r="HV62" s="60"/>
      <c r="HW62" s="60"/>
      <c r="HX62" s="60"/>
      <c r="HY62" s="60"/>
      <c r="HZ62" s="60"/>
      <c r="IA62" s="60"/>
      <c r="IB62" s="60"/>
      <c r="IC62" s="60"/>
      <c r="ID62" s="60"/>
      <c r="IE62" s="60"/>
      <c r="IF62" s="60"/>
      <c r="IG62" s="60"/>
      <c r="IH62" s="60"/>
      <c r="II62" s="60"/>
      <c r="IJ62" s="60"/>
      <c r="IK62" s="60"/>
      <c r="IL62" s="60"/>
      <c r="IM62" s="60"/>
      <c r="IN62" s="60"/>
      <c r="IO62" s="60"/>
      <c r="IP62" s="60"/>
      <c r="IQ62" s="60"/>
      <c r="IR62" s="60"/>
      <c r="IS62" s="60"/>
      <c r="IT62" s="60"/>
      <c r="IU62" s="60"/>
      <c r="IV62" s="60"/>
      <c r="IW62" s="60"/>
      <c r="IX62" s="60"/>
      <c r="IY62" s="60"/>
      <c r="IZ62" s="60"/>
      <c r="JA62" s="60"/>
      <c r="JB62" s="60"/>
      <c r="JC62" s="60"/>
      <c r="JD62" s="60"/>
      <c r="JE62" s="60"/>
      <c r="JF62" s="60"/>
      <c r="JG62" s="60"/>
      <c r="JH62" s="60"/>
      <c r="JI62" s="60"/>
      <c r="JJ62" s="60"/>
      <c r="JK62" s="18"/>
      <c r="JL62" s="18"/>
      <c r="JM62" s="18"/>
      <c r="JN62" s="18"/>
      <c r="JO62" s="18"/>
      <c r="JP62" s="18"/>
      <c r="JQ62" s="18"/>
      <c r="JR62" s="18"/>
      <c r="JS62" s="18"/>
      <c r="JT62" s="18"/>
      <c r="JU62" s="18"/>
      <c r="JV62" s="18"/>
      <c r="JW62" s="18"/>
      <c r="JX62" s="18"/>
      <c r="JY62" s="18"/>
      <c r="JZ62" s="18"/>
      <c r="KA62" s="18"/>
      <c r="KB62" s="18"/>
      <c r="KC62" s="18"/>
      <c r="KD62" s="18"/>
      <c r="KE62" s="18"/>
      <c r="KF62" s="18"/>
      <c r="KG62" s="18"/>
      <c r="KH62" s="18"/>
      <c r="KI62" s="18"/>
      <c r="KJ62" s="18"/>
      <c r="KK62" s="18"/>
      <c r="KL62" s="18"/>
      <c r="KM62" s="18"/>
      <c r="KN62" s="18"/>
      <c r="KO62" s="18"/>
    </row>
    <row r="63" spans="1:301" s="2" customFormat="1" ht="14" x14ac:dyDescent="0.15">
      <c r="A63" s="1">
        <v>24276</v>
      </c>
      <c r="B63" s="2" t="s">
        <v>213</v>
      </c>
      <c r="C63" s="2" t="s">
        <v>200</v>
      </c>
      <c r="D63" s="2" t="s">
        <v>105</v>
      </c>
      <c r="E63" s="3">
        <v>-13.9313661520818</v>
      </c>
      <c r="F63" s="4">
        <v>-70.677969990499804</v>
      </c>
      <c r="G63" s="2">
        <v>318718</v>
      </c>
      <c r="H63" s="2">
        <v>8459225</v>
      </c>
      <c r="I63" s="2">
        <v>4410</v>
      </c>
      <c r="K63" s="118" t="s">
        <v>106</v>
      </c>
      <c r="N63" s="118">
        <v>2023</v>
      </c>
      <c r="P63" s="1" t="s">
        <v>133</v>
      </c>
      <c r="Q63" s="1">
        <f t="shared" si="0"/>
        <v>0</v>
      </c>
      <c r="R63" s="2" t="s">
        <v>134</v>
      </c>
      <c r="S63" s="1" t="s">
        <v>109</v>
      </c>
      <c r="T63" s="1" t="s">
        <v>110</v>
      </c>
      <c r="V63" s="2" t="s">
        <v>214</v>
      </c>
      <c r="W63" s="2" t="s">
        <v>112</v>
      </c>
      <c r="X63" s="5"/>
      <c r="Y63" s="5">
        <v>0.19683089770354906</v>
      </c>
      <c r="Z63" s="5">
        <v>13.285839822024473</v>
      </c>
      <c r="AA63" s="5">
        <v>1.4440196956132498</v>
      </c>
      <c r="AB63" s="5"/>
      <c r="AC63" s="5">
        <v>2.0014015289406627E-2</v>
      </c>
      <c r="AD63" s="5">
        <v>0.28184210526315795</v>
      </c>
      <c r="AE63" s="5">
        <v>0.82552894211576844</v>
      </c>
      <c r="AF63" s="5">
        <v>2.7903131796433231</v>
      </c>
      <c r="AG63" s="5">
        <v>4.469079283887468</v>
      </c>
      <c r="AH63" s="5">
        <v>0.16726957223567396</v>
      </c>
      <c r="AI63" s="5"/>
      <c r="AJ63" s="5"/>
      <c r="AK63" s="5"/>
      <c r="AL63" s="5"/>
      <c r="AM63" s="132">
        <v>362</v>
      </c>
      <c r="AN63" s="132">
        <v>1.8</v>
      </c>
      <c r="AO63" s="132">
        <v>8</v>
      </c>
      <c r="AP63" s="132">
        <v>4</v>
      </c>
      <c r="AQ63" s="132">
        <v>1</v>
      </c>
      <c r="AR63" s="132">
        <v>0.9</v>
      </c>
      <c r="AS63" s="132">
        <v>1.8</v>
      </c>
      <c r="AT63" s="132">
        <v>80</v>
      </c>
      <c r="AU63" s="132">
        <v>23.9</v>
      </c>
      <c r="AV63" s="132">
        <v>0.18</v>
      </c>
      <c r="AW63" s="132">
        <v>1.1000000000000001</v>
      </c>
      <c r="AX63" s="132">
        <v>20</v>
      </c>
      <c r="AY63" s="132">
        <v>0.28000000000000003</v>
      </c>
      <c r="AZ63" s="132">
        <v>340</v>
      </c>
      <c r="BA63" s="132">
        <v>145</v>
      </c>
      <c r="BB63" s="132">
        <v>8</v>
      </c>
      <c r="BC63" s="132">
        <v>15.3</v>
      </c>
      <c r="BD63" s="132">
        <v>3.9</v>
      </c>
      <c r="BE63" s="132">
        <v>39.6</v>
      </c>
      <c r="BF63" s="132">
        <v>0</v>
      </c>
      <c r="BG63" s="132">
        <v>440</v>
      </c>
      <c r="BH63" s="132">
        <v>21</v>
      </c>
      <c r="BI63" s="132">
        <v>44.3</v>
      </c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3">
        <v>0.2</v>
      </c>
      <c r="BW63" s="133">
        <v>2.4300000000000002</v>
      </c>
      <c r="BX63" s="133">
        <v>42.7</v>
      </c>
      <c r="BY63" s="133">
        <v>12.1</v>
      </c>
      <c r="BZ63" s="133">
        <v>5.0999999999999996</v>
      </c>
      <c r="CA63" s="149">
        <v>0</v>
      </c>
      <c r="CB63" s="133">
        <v>7.0000000000000007E-2</v>
      </c>
      <c r="CC63" s="116">
        <v>0</v>
      </c>
      <c r="CD63" s="133">
        <v>3.4</v>
      </c>
      <c r="CE63" s="99">
        <v>0</v>
      </c>
      <c r="CF63" s="133">
        <v>0</v>
      </c>
      <c r="CG63" s="133">
        <v>7.0000000000000007E-2</v>
      </c>
      <c r="CH63" s="133">
        <v>0.57999999999999996</v>
      </c>
      <c r="CI63" s="133">
        <v>2.37</v>
      </c>
      <c r="CJ63" s="133">
        <v>21.9</v>
      </c>
      <c r="CK63" s="133">
        <v>10</v>
      </c>
      <c r="CL63" s="133"/>
      <c r="CM63" s="133"/>
      <c r="CN63" s="133">
        <v>5.7000000000000002E-2</v>
      </c>
      <c r="CO63" s="99">
        <f t="shared" si="15"/>
        <v>76.078310184787767</v>
      </c>
      <c r="CP63" s="99"/>
      <c r="CQ63" s="99">
        <f t="shared" si="21"/>
        <v>16.19047619047619</v>
      </c>
      <c r="CR63" s="99">
        <f t="shared" si="16"/>
        <v>15.85667719773331</v>
      </c>
      <c r="CS63" s="99">
        <f t="shared" si="17"/>
        <v>1206.349206349206</v>
      </c>
      <c r="CT63" s="99">
        <f t="shared" si="23"/>
        <v>1.1590909090909091E-2</v>
      </c>
      <c r="CU63" s="99">
        <f t="shared" si="22"/>
        <v>20.952380952380953</v>
      </c>
      <c r="CV63" s="99">
        <f t="shared" si="18"/>
        <v>0.42148760330578511</v>
      </c>
      <c r="CW63" s="99">
        <f t="shared" si="19"/>
        <v>17</v>
      </c>
      <c r="CX63" s="99">
        <f t="shared" si="20"/>
        <v>0.22345396419437341</v>
      </c>
      <c r="CY63" s="99"/>
    </row>
    <row r="64" spans="1:301" s="2" customFormat="1" ht="14" x14ac:dyDescent="0.15">
      <c r="A64" s="1">
        <v>24277</v>
      </c>
      <c r="B64" s="2" t="s">
        <v>215</v>
      </c>
      <c r="C64" s="2" t="s">
        <v>200</v>
      </c>
      <c r="D64" s="2" t="s">
        <v>105</v>
      </c>
      <c r="E64" s="3">
        <v>-13.9267155387</v>
      </c>
      <c r="F64" s="4">
        <v>-70.685209725500002</v>
      </c>
      <c r="G64" s="2">
        <v>317932</v>
      </c>
      <c r="H64" s="2">
        <v>8459734</v>
      </c>
      <c r="I64" s="2">
        <v>4390</v>
      </c>
      <c r="K64" s="118" t="s">
        <v>106</v>
      </c>
      <c r="N64" s="118">
        <v>2023</v>
      </c>
      <c r="P64" s="1" t="s">
        <v>133</v>
      </c>
      <c r="Q64" s="1">
        <f t="shared" si="0"/>
        <v>0</v>
      </c>
      <c r="R64" s="2" t="s">
        <v>134</v>
      </c>
      <c r="S64" s="1" t="s">
        <v>109</v>
      </c>
      <c r="T64" s="1" t="s">
        <v>110</v>
      </c>
      <c r="V64" s="2" t="s">
        <v>216</v>
      </c>
      <c r="W64" s="2" t="s">
        <v>112</v>
      </c>
      <c r="X64" s="5"/>
      <c r="Y64" s="5">
        <v>0.19349478079331942</v>
      </c>
      <c r="Z64" s="5">
        <v>13.569321468298108</v>
      </c>
      <c r="AA64" s="5">
        <v>1.5583974932855866</v>
      </c>
      <c r="AB64" s="5"/>
      <c r="AC64" s="5">
        <v>1.9239279213687659E-2</v>
      </c>
      <c r="AD64" s="5">
        <v>0.28184210526315795</v>
      </c>
      <c r="AE64" s="5">
        <v>1.0214171656686626</v>
      </c>
      <c r="AF64" s="5">
        <v>2.8846715963462377</v>
      </c>
      <c r="AG64" s="5">
        <v>4.6618158567774941</v>
      </c>
      <c r="AH64" s="5">
        <v>0.24288458434221147</v>
      </c>
      <c r="AI64" s="5"/>
      <c r="AJ64" s="5"/>
      <c r="AK64" s="5"/>
      <c r="AL64" s="5"/>
      <c r="AM64" s="132">
        <v>432</v>
      </c>
      <c r="AN64" s="132">
        <v>1.9</v>
      </c>
      <c r="AO64" s="132">
        <v>8</v>
      </c>
      <c r="AP64" s="132">
        <v>5</v>
      </c>
      <c r="AQ64" s="132">
        <v>1.2</v>
      </c>
      <c r="AR64" s="132">
        <v>0.9</v>
      </c>
      <c r="AS64" s="132">
        <v>2.1</v>
      </c>
      <c r="AT64" s="132">
        <v>80</v>
      </c>
      <c r="AU64" s="132">
        <v>25.2</v>
      </c>
      <c r="AV64" s="132">
        <v>0.21</v>
      </c>
      <c r="AW64" s="132">
        <v>4.4000000000000004</v>
      </c>
      <c r="AX64" s="132">
        <v>18.8</v>
      </c>
      <c r="AY64" s="132">
        <v>0.48</v>
      </c>
      <c r="AZ64" s="132">
        <v>373</v>
      </c>
      <c r="BA64" s="132">
        <v>148.5</v>
      </c>
      <c r="BB64" s="132">
        <v>9.8000000000000007</v>
      </c>
      <c r="BC64" s="132">
        <v>15.5</v>
      </c>
      <c r="BD64" s="132">
        <v>5</v>
      </c>
      <c r="BE64" s="132">
        <v>24.3</v>
      </c>
      <c r="BF64" s="132">
        <v>0</v>
      </c>
      <c r="BG64" s="132">
        <v>450</v>
      </c>
      <c r="BH64" s="132">
        <v>19.399999999999999</v>
      </c>
      <c r="BI64" s="132">
        <v>43</v>
      </c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3">
        <v>0.2</v>
      </c>
      <c r="BW64" s="133">
        <v>2.5299999999999998</v>
      </c>
      <c r="BX64" s="133">
        <v>44.4</v>
      </c>
      <c r="BY64" s="133">
        <v>11.35</v>
      </c>
      <c r="BZ64" s="133">
        <v>11.3</v>
      </c>
      <c r="CA64" s="149">
        <v>0</v>
      </c>
      <c r="CB64" s="133">
        <v>0.08</v>
      </c>
      <c r="CC64" s="116">
        <v>0</v>
      </c>
      <c r="CD64" s="133">
        <v>8.5</v>
      </c>
      <c r="CE64" s="99">
        <v>0</v>
      </c>
      <c r="CF64" s="133">
        <v>0</v>
      </c>
      <c r="CG64" s="133">
        <v>0.08</v>
      </c>
      <c r="CH64" s="133">
        <v>0.14000000000000001</v>
      </c>
      <c r="CI64" s="133">
        <v>2.35</v>
      </c>
      <c r="CJ64" s="133">
        <v>21.7</v>
      </c>
      <c r="CK64" s="133">
        <v>40</v>
      </c>
      <c r="CL64" s="133"/>
      <c r="CM64" s="133"/>
      <c r="CN64" s="133">
        <v>5.2999999999999999E-2</v>
      </c>
      <c r="CO64" s="99">
        <f t="shared" si="15"/>
        <v>80.011740373168294</v>
      </c>
      <c r="CP64" s="99"/>
      <c r="CQ64" s="99">
        <f t="shared" si="21"/>
        <v>19.226804123711343</v>
      </c>
      <c r="CR64" s="99">
        <f t="shared" si="16"/>
        <v>16.54052311461669</v>
      </c>
      <c r="CS64" s="99">
        <f t="shared" si="17"/>
        <v>1323.4360410830996</v>
      </c>
      <c r="CT64" s="99">
        <f t="shared" si="23"/>
        <v>2.5111111111111112E-2</v>
      </c>
      <c r="CU64" s="99">
        <f t="shared" si="22"/>
        <v>23.195876288659797</v>
      </c>
      <c r="CV64" s="99">
        <f t="shared" si="18"/>
        <v>0.99559471365638774</v>
      </c>
      <c r="CW64" s="99">
        <f t="shared" si="19"/>
        <v>19.840425531914892</v>
      </c>
      <c r="CX64" s="99">
        <f t="shared" si="20"/>
        <v>0.24796892855199434</v>
      </c>
      <c r="CY64" s="99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  <c r="EC64" s="60"/>
      <c r="ED64" s="60"/>
      <c r="EE64" s="60"/>
      <c r="EF64" s="60"/>
      <c r="EG64" s="60"/>
      <c r="EH64" s="60"/>
      <c r="EI64" s="60"/>
      <c r="EJ64" s="60"/>
      <c r="EK64" s="60"/>
      <c r="EL64" s="60"/>
      <c r="EM64" s="60"/>
      <c r="EN64" s="60"/>
      <c r="EO64" s="60"/>
      <c r="EP64" s="60"/>
      <c r="EQ64" s="60"/>
      <c r="ER64" s="60"/>
      <c r="ES64" s="60"/>
      <c r="ET64" s="60"/>
      <c r="EU64" s="60"/>
      <c r="EV64" s="60"/>
      <c r="EW64" s="60"/>
      <c r="EX64" s="60"/>
      <c r="EY64" s="60"/>
      <c r="EZ64" s="60"/>
      <c r="FA64" s="60"/>
      <c r="FB64" s="60"/>
      <c r="FC64" s="60"/>
      <c r="FD64" s="60"/>
      <c r="FE64" s="60"/>
      <c r="FF64" s="60"/>
      <c r="FG64" s="60"/>
      <c r="FH64" s="60"/>
      <c r="FI64" s="60"/>
      <c r="FJ64" s="60"/>
      <c r="FK64" s="60"/>
      <c r="FL64" s="60"/>
      <c r="FM64" s="60"/>
      <c r="FN64" s="60"/>
      <c r="FO64" s="60"/>
      <c r="FP64" s="60"/>
      <c r="FQ64" s="60"/>
      <c r="FR64" s="60"/>
      <c r="FS64" s="60"/>
      <c r="FT64" s="60"/>
      <c r="FU64" s="60"/>
      <c r="FV64" s="60"/>
      <c r="FW64" s="60"/>
      <c r="FX64" s="60"/>
      <c r="FY64" s="60"/>
      <c r="FZ64" s="60"/>
      <c r="GA64" s="60"/>
      <c r="GB64" s="60"/>
      <c r="GC64" s="60"/>
      <c r="GD64" s="60"/>
      <c r="GE64" s="60"/>
      <c r="GF64" s="60"/>
      <c r="GG64" s="60"/>
      <c r="GH64" s="60"/>
      <c r="GI64" s="60"/>
      <c r="GJ64" s="60"/>
      <c r="GK64" s="60"/>
      <c r="GL64" s="60"/>
      <c r="GM64" s="60"/>
      <c r="GN64" s="60"/>
      <c r="GO64" s="60"/>
      <c r="GP64" s="60"/>
      <c r="GQ64" s="60"/>
      <c r="GR64" s="60"/>
      <c r="GS64" s="60"/>
      <c r="GT64" s="60"/>
      <c r="GU64" s="60"/>
      <c r="GV64" s="60"/>
      <c r="GW64" s="60"/>
      <c r="GX64" s="60"/>
      <c r="GY64" s="60"/>
      <c r="GZ64" s="60"/>
      <c r="HA64" s="60"/>
      <c r="HB64" s="60"/>
      <c r="HC64" s="60"/>
      <c r="HD64" s="60"/>
      <c r="HE64" s="60"/>
      <c r="HF64" s="60"/>
      <c r="HG64" s="60"/>
      <c r="HH64" s="60"/>
      <c r="HI64" s="60"/>
      <c r="HJ64" s="60"/>
      <c r="HK64" s="60"/>
      <c r="HL64" s="60"/>
      <c r="HM64" s="60"/>
      <c r="HN64" s="60"/>
      <c r="HO64" s="60"/>
      <c r="HP64" s="60"/>
      <c r="HQ64" s="60"/>
      <c r="HR64" s="60"/>
      <c r="HS64" s="60"/>
      <c r="HT64" s="60"/>
      <c r="HU64" s="60"/>
      <c r="HV64" s="60"/>
      <c r="HW64" s="60"/>
      <c r="HX64" s="60"/>
      <c r="HY64" s="60"/>
      <c r="HZ64" s="60"/>
      <c r="IA64" s="60"/>
      <c r="IB64" s="60"/>
      <c r="IC64" s="60"/>
      <c r="ID64" s="60"/>
      <c r="IE64" s="60"/>
      <c r="IF64" s="60"/>
      <c r="IG64" s="60"/>
      <c r="IH64" s="60"/>
      <c r="II64" s="60"/>
      <c r="IJ64" s="60"/>
      <c r="IK64" s="60"/>
      <c r="IL64" s="60"/>
      <c r="IM64" s="60"/>
      <c r="IN64" s="60"/>
      <c r="IO64" s="60"/>
      <c r="IP64" s="60"/>
      <c r="IQ64" s="60"/>
      <c r="IR64" s="60"/>
      <c r="IS64" s="60"/>
      <c r="IT64" s="60"/>
      <c r="IU64" s="60"/>
      <c r="IV64" s="60"/>
      <c r="IW64" s="60"/>
      <c r="IX64" s="60"/>
      <c r="IY64" s="60"/>
      <c r="IZ64" s="60"/>
      <c r="JA64" s="60"/>
      <c r="JB64" s="60"/>
      <c r="JC64" s="60"/>
      <c r="JD64" s="60"/>
      <c r="JE64" s="60"/>
      <c r="JF64" s="60"/>
      <c r="JG64" s="60"/>
      <c r="JH64" s="60"/>
      <c r="JI64" s="60"/>
      <c r="JJ64" s="60"/>
      <c r="JK64" s="60"/>
      <c r="JL64" s="60"/>
      <c r="JM64" s="60"/>
      <c r="JN64" s="60"/>
      <c r="JO64" s="60"/>
      <c r="JP64" s="60"/>
      <c r="JQ64" s="60"/>
      <c r="JR64" s="60"/>
      <c r="JS64" s="60"/>
      <c r="JT64" s="60"/>
      <c r="JU64" s="60"/>
      <c r="JV64" s="60"/>
      <c r="JW64" s="60"/>
      <c r="JX64" s="60"/>
      <c r="JY64" s="60"/>
      <c r="JZ64" s="60"/>
      <c r="KA64" s="60"/>
      <c r="KB64" s="60"/>
      <c r="KC64" s="60"/>
      <c r="KD64" s="60"/>
      <c r="KE64" s="60"/>
      <c r="KF64" s="60"/>
      <c r="KG64" s="60"/>
      <c r="KH64" s="60"/>
      <c r="KI64" s="60"/>
      <c r="KJ64" s="60"/>
      <c r="KK64" s="60"/>
      <c r="KL64" s="60"/>
      <c r="KM64" s="60"/>
      <c r="KN64" s="60"/>
      <c r="KO64" s="60"/>
    </row>
    <row r="65" spans="1:301" s="2" customFormat="1" ht="14" x14ac:dyDescent="0.15">
      <c r="A65" s="1">
        <v>24278</v>
      </c>
      <c r="B65" s="2" t="s">
        <v>217</v>
      </c>
      <c r="C65" s="2" t="s">
        <v>200</v>
      </c>
      <c r="D65" s="2" t="s">
        <v>105</v>
      </c>
      <c r="E65" s="3">
        <v>-13.960101754947299</v>
      </c>
      <c r="F65" s="4">
        <v>-70.740684568142996</v>
      </c>
      <c r="G65" s="2">
        <v>311964</v>
      </c>
      <c r="H65" s="2">
        <v>8455997</v>
      </c>
      <c r="I65" s="2">
        <v>4465</v>
      </c>
      <c r="K65" s="118" t="s">
        <v>106</v>
      </c>
      <c r="N65" s="118">
        <v>2023</v>
      </c>
      <c r="P65" s="1" t="s">
        <v>133</v>
      </c>
      <c r="Q65" s="1">
        <f t="shared" si="0"/>
        <v>0</v>
      </c>
      <c r="R65" s="2" t="s">
        <v>134</v>
      </c>
      <c r="S65" s="1" t="s">
        <v>109</v>
      </c>
      <c r="T65" s="1" t="s">
        <v>110</v>
      </c>
      <c r="V65" s="2" t="s">
        <v>209</v>
      </c>
      <c r="W65" s="2" t="s">
        <v>112</v>
      </c>
      <c r="X65" s="5"/>
      <c r="Y65" s="5">
        <v>0.1851544885177453</v>
      </c>
      <c r="Z65" s="5">
        <v>13.871701890989989</v>
      </c>
      <c r="AA65" s="5">
        <v>1.7156669650850493</v>
      </c>
      <c r="AB65" s="5"/>
      <c r="AC65" s="5">
        <v>2.6986639970877319E-2</v>
      </c>
      <c r="AD65" s="5">
        <v>0.28184210526315795</v>
      </c>
      <c r="AE65" s="5">
        <v>1.0214171656686626</v>
      </c>
      <c r="AF65" s="5">
        <v>3.0599086559373641</v>
      </c>
      <c r="AG65" s="5">
        <v>4.7340920716112533</v>
      </c>
      <c r="AH65" s="5">
        <v>0.30933414043583546</v>
      </c>
      <c r="AI65" s="5"/>
      <c r="AJ65" s="5"/>
      <c r="AK65" s="5"/>
      <c r="AL65" s="5"/>
      <c r="AM65" s="132">
        <v>551</v>
      </c>
      <c r="AN65" s="132">
        <v>2</v>
      </c>
      <c r="AO65" s="132">
        <v>7</v>
      </c>
      <c r="AP65" s="132">
        <v>4</v>
      </c>
      <c r="AQ65" s="132">
        <v>1.1000000000000001</v>
      </c>
      <c r="AR65" s="132">
        <v>0.9</v>
      </c>
      <c r="AS65" s="132">
        <v>2.1</v>
      </c>
      <c r="AT65" s="132">
        <v>78</v>
      </c>
      <c r="AU65" s="132">
        <v>26.3</v>
      </c>
      <c r="AV65" s="132">
        <v>0.27</v>
      </c>
      <c r="AW65" s="132">
        <v>4.5</v>
      </c>
      <c r="AX65" s="132">
        <v>23</v>
      </c>
      <c r="AY65" s="132">
        <v>0.31</v>
      </c>
      <c r="AZ65" s="132">
        <v>395</v>
      </c>
      <c r="BA65" s="132">
        <v>138.5</v>
      </c>
      <c r="BB65" s="132">
        <v>9.9</v>
      </c>
      <c r="BC65" s="132">
        <v>15.8</v>
      </c>
      <c r="BD65" s="132">
        <v>5.0999999999999996</v>
      </c>
      <c r="BE65" s="132">
        <v>57.1</v>
      </c>
      <c r="BF65" s="132">
        <v>0</v>
      </c>
      <c r="BG65" s="132">
        <v>410</v>
      </c>
      <c r="BH65" s="132">
        <v>19.2</v>
      </c>
      <c r="BI65" s="132">
        <v>42.4</v>
      </c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3">
        <v>0.3</v>
      </c>
      <c r="BW65" s="133">
        <v>2.78</v>
      </c>
      <c r="BX65" s="133">
        <v>45.8</v>
      </c>
      <c r="BY65" s="133">
        <v>12.25</v>
      </c>
      <c r="BZ65" s="133">
        <v>9.9</v>
      </c>
      <c r="CA65" s="149">
        <v>0</v>
      </c>
      <c r="CB65" s="133">
        <v>0.08</v>
      </c>
      <c r="CC65" s="116">
        <v>0</v>
      </c>
      <c r="CD65" s="133">
        <v>11.7</v>
      </c>
      <c r="CE65" s="99">
        <v>0</v>
      </c>
      <c r="CF65" s="133">
        <v>0</v>
      </c>
      <c r="CG65" s="133">
        <v>7.0000000000000007E-2</v>
      </c>
      <c r="CH65" s="133">
        <v>0.2</v>
      </c>
      <c r="CI65" s="133">
        <v>2.78</v>
      </c>
      <c r="CJ65" s="133">
        <v>23.4</v>
      </c>
      <c r="CK65" s="133">
        <v>60</v>
      </c>
      <c r="CL65" s="133"/>
      <c r="CM65" s="133"/>
      <c r="CN65" s="133">
        <v>6.9000000000000006E-2</v>
      </c>
      <c r="CO65" s="99">
        <f t="shared" si="15"/>
        <v>83.437329486826258</v>
      </c>
      <c r="CP65" s="99"/>
      <c r="CQ65" s="99">
        <f t="shared" si="21"/>
        <v>20.572916666666668</v>
      </c>
      <c r="CR65" s="99">
        <f t="shared" si="16"/>
        <v>16.796965333447954</v>
      </c>
      <c r="CS65" s="99">
        <f t="shared" si="17"/>
        <v>1401.4939309056954</v>
      </c>
      <c r="CT65" s="99">
        <f t="shared" si="23"/>
        <v>2.4146341463414635E-2</v>
      </c>
      <c r="CU65" s="99">
        <f t="shared" si="22"/>
        <v>21.354166666666668</v>
      </c>
      <c r="CV65" s="99">
        <f t="shared" si="18"/>
        <v>0.80816326530612248</v>
      </c>
      <c r="CW65" s="99">
        <f t="shared" si="19"/>
        <v>17.173913043478262</v>
      </c>
      <c r="CX65" s="99">
        <f t="shared" si="20"/>
        <v>0.20583009007005448</v>
      </c>
      <c r="CY65" s="99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P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  <c r="ED65" s="64"/>
      <c r="EE65" s="64"/>
      <c r="EF65" s="64"/>
      <c r="EG65" s="64"/>
      <c r="EH65" s="64"/>
      <c r="EI65" s="64"/>
      <c r="EJ65" s="64"/>
      <c r="EK65" s="64"/>
      <c r="EL65" s="64"/>
      <c r="EM65" s="64"/>
      <c r="EN65" s="64"/>
      <c r="EO65" s="64"/>
      <c r="EP65" s="64"/>
      <c r="EQ65" s="64"/>
      <c r="ER65" s="64"/>
      <c r="ES65" s="64"/>
      <c r="ET65" s="64"/>
      <c r="EU65" s="64"/>
      <c r="EV65" s="64"/>
      <c r="EW65" s="64"/>
      <c r="EX65" s="64"/>
      <c r="EY65" s="64"/>
      <c r="EZ65" s="64"/>
      <c r="FA65" s="64"/>
      <c r="FB65" s="64"/>
      <c r="FC65" s="64"/>
      <c r="FD65" s="64"/>
      <c r="FE65" s="64"/>
      <c r="FF65" s="64"/>
      <c r="FG65" s="64"/>
      <c r="FH65" s="64"/>
      <c r="FI65" s="64"/>
      <c r="FJ65" s="64"/>
      <c r="FK65" s="64"/>
      <c r="FL65" s="64"/>
      <c r="FM65" s="64"/>
      <c r="FN65" s="64"/>
      <c r="FO65" s="64"/>
      <c r="FP65" s="64"/>
      <c r="FQ65" s="64"/>
      <c r="FR65" s="64"/>
      <c r="FS65" s="64"/>
      <c r="FT65" s="64"/>
      <c r="FU65" s="64"/>
      <c r="FV65" s="64"/>
      <c r="FW65" s="64"/>
      <c r="FX65" s="64"/>
      <c r="FY65" s="64"/>
      <c r="FZ65" s="64"/>
      <c r="GA65" s="64"/>
      <c r="GB65" s="64"/>
      <c r="GC65" s="64"/>
      <c r="GD65" s="64"/>
      <c r="GE65" s="64"/>
      <c r="GF65" s="64"/>
      <c r="GG65" s="64"/>
      <c r="GH65" s="64"/>
      <c r="GI65" s="64"/>
      <c r="GJ65" s="64"/>
      <c r="GK65" s="64"/>
      <c r="GL65" s="64"/>
      <c r="GM65" s="64"/>
      <c r="GN65" s="64"/>
      <c r="GO65" s="64"/>
      <c r="GP65" s="64"/>
      <c r="GQ65" s="64"/>
      <c r="GR65" s="64"/>
      <c r="GS65" s="64"/>
      <c r="GT65" s="64"/>
      <c r="GU65" s="64"/>
      <c r="GV65" s="64"/>
      <c r="GW65" s="64"/>
      <c r="GX65" s="64"/>
      <c r="GY65" s="64"/>
      <c r="GZ65" s="64"/>
      <c r="HA65" s="64"/>
      <c r="HB65" s="64"/>
      <c r="HC65" s="64"/>
      <c r="HD65" s="64"/>
      <c r="HE65" s="64"/>
      <c r="HF65" s="64"/>
      <c r="HG65" s="64"/>
      <c r="HH65" s="64"/>
      <c r="HI65" s="64"/>
      <c r="HJ65" s="64"/>
      <c r="HK65" s="64"/>
      <c r="HL65" s="64"/>
      <c r="HM65" s="64"/>
      <c r="HN65" s="64"/>
      <c r="HO65" s="64"/>
      <c r="HP65" s="64"/>
      <c r="HQ65" s="64"/>
      <c r="HR65" s="64"/>
      <c r="HS65" s="64"/>
      <c r="HT65" s="64"/>
      <c r="HU65" s="64"/>
      <c r="HV65" s="64"/>
      <c r="HW65" s="64"/>
      <c r="HX65" s="64"/>
      <c r="HY65" s="64"/>
      <c r="HZ65" s="64"/>
      <c r="IA65" s="64"/>
      <c r="IB65" s="64"/>
      <c r="IC65" s="64"/>
      <c r="ID65" s="64"/>
      <c r="IE65" s="64"/>
      <c r="IF65" s="64"/>
      <c r="IG65" s="64"/>
      <c r="IH65" s="64"/>
      <c r="II65" s="64"/>
      <c r="IJ65" s="64"/>
      <c r="IK65" s="64"/>
      <c r="IL65" s="64"/>
      <c r="IM65" s="64"/>
      <c r="IN65" s="64"/>
      <c r="IO65" s="64"/>
      <c r="IP65" s="64"/>
      <c r="IQ65" s="64"/>
      <c r="IR65" s="64"/>
      <c r="IS65" s="64"/>
      <c r="IT65" s="64"/>
      <c r="IU65" s="64"/>
      <c r="IV65" s="64"/>
      <c r="IW65" s="64"/>
      <c r="IX65" s="64"/>
      <c r="IY65" s="64"/>
      <c r="IZ65" s="64"/>
      <c r="JA65" s="64"/>
      <c r="JB65" s="64"/>
      <c r="JC65" s="64"/>
      <c r="JD65" s="64"/>
      <c r="JE65" s="64"/>
      <c r="JF65" s="64"/>
      <c r="JG65" s="64"/>
      <c r="JH65" s="64"/>
      <c r="JI65" s="64"/>
      <c r="JJ65" s="64"/>
      <c r="JK65" s="64"/>
      <c r="JL65" s="64"/>
      <c r="JM65" s="64"/>
      <c r="JN65" s="64"/>
      <c r="JO65" s="64"/>
      <c r="JP65" s="64"/>
      <c r="JQ65" s="64"/>
      <c r="JR65" s="64"/>
      <c r="JS65" s="64"/>
      <c r="JT65" s="64"/>
      <c r="JU65" s="64"/>
      <c r="JV65" s="64"/>
      <c r="JW65" s="64"/>
      <c r="JX65" s="64"/>
      <c r="JY65" s="64"/>
      <c r="JZ65" s="64"/>
      <c r="KA65" s="64"/>
      <c r="KB65" s="64"/>
      <c r="KC65" s="64"/>
      <c r="KD65" s="64"/>
      <c r="KE65" s="64"/>
      <c r="KF65" s="64"/>
      <c r="KG65" s="64"/>
      <c r="KH65" s="64"/>
      <c r="KI65" s="64"/>
      <c r="KJ65" s="64"/>
      <c r="KK65" s="64"/>
      <c r="KL65" s="64"/>
      <c r="KM65" s="64"/>
      <c r="KN65" s="64"/>
      <c r="KO65" s="64"/>
    </row>
    <row r="66" spans="1:301" s="2" customFormat="1" ht="14" x14ac:dyDescent="0.15">
      <c r="A66" s="1">
        <v>24279</v>
      </c>
      <c r="B66" s="2" t="s">
        <v>218</v>
      </c>
      <c r="C66" s="2" t="s">
        <v>200</v>
      </c>
      <c r="D66" s="2" t="s">
        <v>105</v>
      </c>
      <c r="E66" s="3">
        <v>-13.984754798199999</v>
      </c>
      <c r="F66" s="4">
        <v>-70.744942296299996</v>
      </c>
      <c r="G66" s="2">
        <v>311524</v>
      </c>
      <c r="H66" s="2">
        <v>8453266</v>
      </c>
      <c r="I66" s="2">
        <v>4537</v>
      </c>
      <c r="K66" s="118" t="s">
        <v>106</v>
      </c>
      <c r="N66" s="118">
        <v>2023</v>
      </c>
      <c r="P66" s="1" t="s">
        <v>133</v>
      </c>
      <c r="Q66" s="1">
        <f t="shared" ref="Q66:Q129" si="24">M66-L66</f>
        <v>0</v>
      </c>
      <c r="R66" s="2" t="s">
        <v>134</v>
      </c>
      <c r="S66" s="1" t="s">
        <v>109</v>
      </c>
      <c r="T66" s="1" t="s">
        <v>110</v>
      </c>
      <c r="V66" s="2" t="s">
        <v>219</v>
      </c>
      <c r="W66" s="2" t="s">
        <v>112</v>
      </c>
      <c r="X66" s="5"/>
      <c r="Y66" s="5">
        <v>0.20183507306889353</v>
      </c>
      <c r="Z66" s="5">
        <v>13.852803114571747</v>
      </c>
      <c r="AA66" s="5">
        <v>1.687072515666965</v>
      </c>
      <c r="AB66" s="5"/>
      <c r="AC66" s="5">
        <v>2.7115762650163817E-2</v>
      </c>
      <c r="AD66" s="5">
        <v>0.36473684210526314</v>
      </c>
      <c r="AE66" s="5">
        <v>0.96544910179640708</v>
      </c>
      <c r="AF66" s="5">
        <v>2.8577120487168339</v>
      </c>
      <c r="AG66" s="5">
        <v>4.6497698209718674</v>
      </c>
      <c r="AH66" s="5">
        <v>0.25205004035512513</v>
      </c>
      <c r="AI66" s="5"/>
      <c r="AJ66" s="5"/>
      <c r="AK66" s="5"/>
      <c r="AL66" s="5"/>
      <c r="AM66" s="132">
        <v>513</v>
      </c>
      <c r="AN66" s="132">
        <v>2.1</v>
      </c>
      <c r="AO66" s="132">
        <v>10</v>
      </c>
      <c r="AP66" s="132">
        <v>6</v>
      </c>
      <c r="AQ66" s="132">
        <v>1.3</v>
      </c>
      <c r="AR66" s="132">
        <v>1.5</v>
      </c>
      <c r="AS66" s="132">
        <v>9.6</v>
      </c>
      <c r="AT66" s="132">
        <v>74</v>
      </c>
      <c r="AU66" s="132">
        <v>26</v>
      </c>
      <c r="AV66" s="132">
        <v>0.36</v>
      </c>
      <c r="AW66" s="132">
        <v>3.1</v>
      </c>
      <c r="AX66" s="132">
        <v>26.3</v>
      </c>
      <c r="AY66" s="132">
        <v>0.61</v>
      </c>
      <c r="AZ66" s="132">
        <v>364</v>
      </c>
      <c r="BA66" s="132">
        <v>154.5</v>
      </c>
      <c r="BB66" s="132">
        <v>8.6</v>
      </c>
      <c r="BC66" s="132">
        <v>15</v>
      </c>
      <c r="BD66" s="132">
        <v>7.9</v>
      </c>
      <c r="BE66" s="132">
        <v>50.4</v>
      </c>
      <c r="BF66" s="132">
        <v>0</v>
      </c>
      <c r="BG66" s="132">
        <v>460</v>
      </c>
      <c r="BH66" s="132">
        <v>19.600000000000001</v>
      </c>
      <c r="BI66" s="132">
        <v>43.7</v>
      </c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3">
        <v>0.3</v>
      </c>
      <c r="BW66" s="133">
        <v>2.5299999999999998</v>
      </c>
      <c r="BX66" s="133">
        <v>46.6</v>
      </c>
      <c r="BY66" s="133">
        <v>12.7</v>
      </c>
      <c r="BZ66" s="133">
        <v>27.4</v>
      </c>
      <c r="CA66" s="144">
        <v>4.0000000000000002E-4</v>
      </c>
      <c r="CB66" s="133">
        <v>0.09</v>
      </c>
      <c r="CC66" s="116">
        <v>0</v>
      </c>
      <c r="CD66" s="133">
        <v>36.1</v>
      </c>
      <c r="CE66" s="99">
        <v>0</v>
      </c>
      <c r="CF66" s="133">
        <v>0</v>
      </c>
      <c r="CG66" s="133">
        <v>0.08</v>
      </c>
      <c r="CH66" s="133">
        <v>0.95</v>
      </c>
      <c r="CI66" s="133">
        <v>2.54</v>
      </c>
      <c r="CJ66" s="133">
        <v>17.8</v>
      </c>
      <c r="CK66" s="133">
        <v>60</v>
      </c>
      <c r="CL66" s="133"/>
      <c r="CM66" s="133"/>
      <c r="CN66" s="133">
        <v>7.0999999999999994E-2</v>
      </c>
      <c r="CO66" s="99">
        <f t="shared" ref="CO66:CO97" si="25">AZ66/AG66</f>
        <v>78.283444990814374</v>
      </c>
      <c r="CP66" s="99"/>
      <c r="CQ66" s="99">
        <f t="shared" si="21"/>
        <v>18.571428571428569</v>
      </c>
      <c r="CR66" s="99">
        <f t="shared" ref="CR66:CR97" si="26">AG66/AD66</f>
        <v>12.748286666445235</v>
      </c>
      <c r="CS66" s="99">
        <f t="shared" ref="CS66:CS97" si="27">AZ66/AD66</f>
        <v>997.97979797979804</v>
      </c>
      <c r="CT66" s="99">
        <f t="shared" si="23"/>
        <v>5.9565217391304347E-2</v>
      </c>
      <c r="CU66" s="99">
        <f t="shared" si="22"/>
        <v>23.469387755102041</v>
      </c>
      <c r="CV66" s="99">
        <f t="shared" ref="CV66:CV97" si="28">BZ66/BY66</f>
        <v>2.1574803149606301</v>
      </c>
      <c r="CW66" s="99">
        <f t="shared" si="19"/>
        <v>13.840304182509506</v>
      </c>
      <c r="CX66" s="99">
        <f t="shared" si="20"/>
        <v>0.17679733159588848</v>
      </c>
      <c r="CY66" s="99"/>
    </row>
    <row r="67" spans="1:301" s="2" customFormat="1" ht="14" x14ac:dyDescent="0.15">
      <c r="A67" s="1">
        <v>24280</v>
      </c>
      <c r="B67" s="2" t="s">
        <v>220</v>
      </c>
      <c r="C67" s="2" t="s">
        <v>200</v>
      </c>
      <c r="D67" s="2" t="s">
        <v>105</v>
      </c>
      <c r="E67" s="3">
        <v>-13.989422786902299</v>
      </c>
      <c r="F67" s="4">
        <v>-70.746865679969105</v>
      </c>
      <c r="G67" s="2">
        <v>311320</v>
      </c>
      <c r="H67" s="2">
        <v>8452748</v>
      </c>
      <c r="I67" s="2">
        <v>4565</v>
      </c>
      <c r="K67" s="118" t="s">
        <v>106</v>
      </c>
      <c r="N67" s="118">
        <v>2023</v>
      </c>
      <c r="P67" s="1" t="s">
        <v>133</v>
      </c>
      <c r="Q67" s="1">
        <f t="shared" si="24"/>
        <v>0</v>
      </c>
      <c r="R67" s="2" t="s">
        <v>134</v>
      </c>
      <c r="S67" s="1" t="s">
        <v>109</v>
      </c>
      <c r="T67" s="1" t="s">
        <v>110</v>
      </c>
      <c r="V67" s="2" t="s">
        <v>221</v>
      </c>
      <c r="W67" s="2" t="s">
        <v>112</v>
      </c>
      <c r="X67" s="5"/>
      <c r="Y67" s="5">
        <v>0.19182672233820461</v>
      </c>
      <c r="Z67" s="5">
        <v>13.777208008898777</v>
      </c>
      <c r="AA67" s="5">
        <v>1.9158281110116384</v>
      </c>
      <c r="AB67" s="5"/>
      <c r="AC67" s="5">
        <v>3.1247688387331635E-2</v>
      </c>
      <c r="AD67" s="5">
        <v>0.33157894736842103</v>
      </c>
      <c r="AE67" s="5">
        <v>1.0913772455089821</v>
      </c>
      <c r="AF67" s="5">
        <v>2.9925097868638546</v>
      </c>
      <c r="AG67" s="5">
        <v>4.6497698209718674</v>
      </c>
      <c r="AH67" s="5">
        <v>0.26808958837772401</v>
      </c>
      <c r="AI67" s="5"/>
      <c r="AJ67" s="5"/>
      <c r="AK67" s="5"/>
      <c r="AL67" s="5"/>
      <c r="AM67" s="132">
        <v>510</v>
      </c>
      <c r="AN67" s="132">
        <v>2.4</v>
      </c>
      <c r="AO67" s="132">
        <v>11</v>
      </c>
      <c r="AP67" s="132">
        <v>11</v>
      </c>
      <c r="AQ67" s="132">
        <v>2.1</v>
      </c>
      <c r="AR67" s="132">
        <v>4.9000000000000004</v>
      </c>
      <c r="AS67" s="132">
        <v>4.0999999999999996</v>
      </c>
      <c r="AT67" s="132">
        <v>87</v>
      </c>
      <c r="AU67" s="132">
        <v>26.6</v>
      </c>
      <c r="AV67" s="132">
        <v>0.69</v>
      </c>
      <c r="AW67" s="132">
        <v>6.1</v>
      </c>
      <c r="AX67" s="132">
        <v>25.2</v>
      </c>
      <c r="AY67" s="132">
        <v>0.96</v>
      </c>
      <c r="AZ67" s="132">
        <v>384</v>
      </c>
      <c r="BA67" s="132">
        <v>161</v>
      </c>
      <c r="BB67" s="132">
        <v>8.1999999999999993</v>
      </c>
      <c r="BC67" s="132">
        <v>14.8</v>
      </c>
      <c r="BD67" s="132">
        <v>7.7</v>
      </c>
      <c r="BE67" s="132">
        <v>47.3</v>
      </c>
      <c r="BF67" s="132">
        <v>0</v>
      </c>
      <c r="BG67" s="132">
        <v>440</v>
      </c>
      <c r="BH67" s="132">
        <v>20</v>
      </c>
      <c r="BI67" s="132">
        <v>41.8</v>
      </c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3">
        <v>0.4</v>
      </c>
      <c r="BW67" s="133">
        <v>2.61</v>
      </c>
      <c r="BX67" s="133">
        <v>44.1</v>
      </c>
      <c r="BY67" s="133">
        <v>11.65</v>
      </c>
      <c r="BZ67" s="133">
        <v>12.4</v>
      </c>
      <c r="CA67" s="144">
        <v>2.0000000000000001E-4</v>
      </c>
      <c r="CB67" s="133">
        <v>7.0000000000000007E-2</v>
      </c>
      <c r="CC67" s="116">
        <v>0</v>
      </c>
      <c r="CD67" s="133">
        <v>17.8</v>
      </c>
      <c r="CE67" s="99">
        <v>0</v>
      </c>
      <c r="CF67" s="133">
        <v>0</v>
      </c>
      <c r="CG67" s="133">
        <v>0.1</v>
      </c>
      <c r="CH67" s="133">
        <v>0.8</v>
      </c>
      <c r="CI67" s="133">
        <v>2.66</v>
      </c>
      <c r="CJ67" s="133">
        <v>16.95</v>
      </c>
      <c r="CK67" s="133">
        <v>90</v>
      </c>
      <c r="CL67" s="133"/>
      <c r="CM67" s="133"/>
      <c r="CN67" s="133">
        <v>7.6999999999999999E-2</v>
      </c>
      <c r="CO67" s="99">
        <f t="shared" si="25"/>
        <v>82.584733177122857</v>
      </c>
      <c r="CP67" s="99"/>
      <c r="CQ67" s="99">
        <f t="shared" si="21"/>
        <v>19.2</v>
      </c>
      <c r="CR67" s="99">
        <f t="shared" si="26"/>
        <v>14.023115333089759</v>
      </c>
      <c r="CS67" s="99">
        <f t="shared" si="27"/>
        <v>1158.0952380952381</v>
      </c>
      <c r="CT67" s="99">
        <f t="shared" si="23"/>
        <v>2.8181818181818183E-2</v>
      </c>
      <c r="CU67" s="99">
        <f t="shared" si="22"/>
        <v>22</v>
      </c>
      <c r="CV67" s="99">
        <f t="shared" si="28"/>
        <v>1.0643776824034334</v>
      </c>
      <c r="CW67" s="99">
        <f t="shared" si="19"/>
        <v>15.238095238095239</v>
      </c>
      <c r="CX67" s="99">
        <f t="shared" si="20"/>
        <v>0.18451467543539157</v>
      </c>
      <c r="CY67" s="99"/>
    </row>
    <row r="68" spans="1:301" s="2" customFormat="1" ht="14" x14ac:dyDescent="0.15">
      <c r="A68" s="1">
        <v>24281</v>
      </c>
      <c r="B68" s="2" t="s">
        <v>222</v>
      </c>
      <c r="C68" s="2" t="s">
        <v>200</v>
      </c>
      <c r="D68" s="2" t="s">
        <v>105</v>
      </c>
      <c r="E68" s="3">
        <v>-13.991282436200001</v>
      </c>
      <c r="F68" s="4">
        <v>-70.747175909600003</v>
      </c>
      <c r="G68" s="2">
        <v>311288</v>
      </c>
      <c r="H68" s="2">
        <v>8452542</v>
      </c>
      <c r="I68" s="2">
        <v>4564</v>
      </c>
      <c r="K68" s="118" t="s">
        <v>106</v>
      </c>
      <c r="N68" s="118">
        <v>2023</v>
      </c>
      <c r="P68" s="1" t="s">
        <v>133</v>
      </c>
      <c r="Q68" s="1">
        <f t="shared" si="24"/>
        <v>0</v>
      </c>
      <c r="R68" s="2" t="s">
        <v>134</v>
      </c>
      <c r="S68" s="1" t="s">
        <v>109</v>
      </c>
      <c r="T68" s="1" t="s">
        <v>110</v>
      </c>
      <c r="V68" s="2" t="s">
        <v>223</v>
      </c>
      <c r="W68" s="2" t="s">
        <v>112</v>
      </c>
      <c r="X68" s="5"/>
      <c r="Y68" s="5">
        <v>0.82735699373695193</v>
      </c>
      <c r="Z68" s="5">
        <v>14.438665183537264</v>
      </c>
      <c r="AA68" s="5">
        <v>4.1747896150402868</v>
      </c>
      <c r="AB68" s="5"/>
      <c r="AC68" s="5">
        <v>8.4704477611940304E-2</v>
      </c>
      <c r="AD68" s="5">
        <v>0.64657894736842103</v>
      </c>
      <c r="AE68" s="5">
        <v>0.23786427145708583</v>
      </c>
      <c r="AF68" s="5">
        <v>0.17523705959112656</v>
      </c>
      <c r="AG68" s="5">
        <v>2.6139897698209715</v>
      </c>
      <c r="AH68" s="5">
        <v>0.11456820016142052</v>
      </c>
      <c r="AI68" s="5"/>
      <c r="AJ68" s="5"/>
      <c r="AK68" s="5"/>
      <c r="AL68" s="5"/>
      <c r="AM68" s="132">
        <v>1410</v>
      </c>
      <c r="AN68" s="132">
        <v>12.9</v>
      </c>
      <c r="AO68" s="132">
        <v>97</v>
      </c>
      <c r="AP68" s="132">
        <v>60</v>
      </c>
      <c r="AQ68" s="132">
        <v>11.4</v>
      </c>
      <c r="AR68" s="132">
        <v>25.6</v>
      </c>
      <c r="AS68" s="132">
        <v>17.899999999999999</v>
      </c>
      <c r="AT68" s="132">
        <v>89</v>
      </c>
      <c r="AU68" s="132">
        <v>20.100000000000001</v>
      </c>
      <c r="AV68" s="132">
        <v>1.26</v>
      </c>
      <c r="AW68" s="132">
        <v>7</v>
      </c>
      <c r="AX68" s="132">
        <v>39.700000000000003</v>
      </c>
      <c r="AY68" s="132">
        <v>4.93</v>
      </c>
      <c r="AZ68" s="132">
        <v>194.5</v>
      </c>
      <c r="BA68" s="132">
        <v>97.2</v>
      </c>
      <c r="BB68" s="132">
        <v>8.9</v>
      </c>
      <c r="BC68" s="132">
        <v>16.7</v>
      </c>
      <c r="BD68" s="132">
        <v>20.5</v>
      </c>
      <c r="BE68" s="132">
        <v>561</v>
      </c>
      <c r="BF68" s="132">
        <v>0</v>
      </c>
      <c r="BG68" s="132">
        <v>370</v>
      </c>
      <c r="BH68" s="132">
        <v>52.2</v>
      </c>
      <c r="BI68" s="132">
        <v>106</v>
      </c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3">
        <v>1.1000000000000001</v>
      </c>
      <c r="BW68" s="133">
        <v>1.24</v>
      </c>
      <c r="BX68" s="133">
        <v>6.9</v>
      </c>
      <c r="BY68" s="133">
        <v>17.899999999999999</v>
      </c>
      <c r="BZ68" s="133">
        <v>3.3</v>
      </c>
      <c r="CA68" s="144">
        <v>2.3999999999999998E-3</v>
      </c>
      <c r="CB68" s="133">
        <v>0.05</v>
      </c>
      <c r="CC68" s="133">
        <v>0.03</v>
      </c>
      <c r="CD68" s="133">
        <v>111.5</v>
      </c>
      <c r="CE68" s="99">
        <v>0</v>
      </c>
      <c r="CF68" s="133">
        <v>0</v>
      </c>
      <c r="CG68" s="133">
        <v>0.18</v>
      </c>
      <c r="CH68" s="133">
        <v>0.73</v>
      </c>
      <c r="CI68" s="133">
        <v>3.1</v>
      </c>
      <c r="CJ68" s="133">
        <v>24.6</v>
      </c>
      <c r="CK68" s="133">
        <v>330</v>
      </c>
      <c r="CL68" s="133"/>
      <c r="CM68" s="133"/>
      <c r="CN68" s="133">
        <v>0.13800000000000001</v>
      </c>
      <c r="CO68" s="99">
        <f t="shared" si="25"/>
        <v>74.407330222000454</v>
      </c>
      <c r="CP68" s="99"/>
      <c r="CQ68" s="99">
        <f t="shared" si="21"/>
        <v>3.726053639846743</v>
      </c>
      <c r="CR68" s="99">
        <f t="shared" si="26"/>
        <v>4.0428006208057354</v>
      </c>
      <c r="CS68" s="99">
        <f t="shared" si="27"/>
        <v>300.81400081400085</v>
      </c>
      <c r="CT68" s="99">
        <f t="shared" si="23"/>
        <v>8.918918918918918E-3</v>
      </c>
      <c r="CU68" s="99">
        <f t="shared" si="22"/>
        <v>7.0881226053639841</v>
      </c>
      <c r="CV68" s="99">
        <f t="shared" si="28"/>
        <v>0.18435754189944134</v>
      </c>
      <c r="CW68" s="99">
        <f t="shared" si="19"/>
        <v>4.8992443324937023</v>
      </c>
      <c r="CX68" s="99">
        <f t="shared" si="20"/>
        <v>6.5843571028236056E-2</v>
      </c>
      <c r="CY68" s="99"/>
    </row>
    <row r="69" spans="1:301" s="2" customFormat="1" ht="14" x14ac:dyDescent="0.15">
      <c r="A69" s="1">
        <v>24282</v>
      </c>
      <c r="B69" s="2" t="s">
        <v>224</v>
      </c>
      <c r="C69" s="2" t="s">
        <v>200</v>
      </c>
      <c r="D69" s="2" t="s">
        <v>105</v>
      </c>
      <c r="E69" s="3">
        <v>-13.995450342015101</v>
      </c>
      <c r="F69" s="4">
        <v>-70.745744938166197</v>
      </c>
      <c r="G69" s="2">
        <v>311446</v>
      </c>
      <c r="H69" s="2">
        <v>8452082</v>
      </c>
      <c r="I69" s="2">
        <v>4564</v>
      </c>
      <c r="K69" s="118" t="s">
        <v>106</v>
      </c>
      <c r="N69" s="118">
        <v>2023</v>
      </c>
      <c r="P69" s="1" t="s">
        <v>133</v>
      </c>
      <c r="Q69" s="1">
        <f t="shared" si="24"/>
        <v>0</v>
      </c>
      <c r="R69" s="2" t="s">
        <v>134</v>
      </c>
      <c r="S69" s="1" t="s">
        <v>109</v>
      </c>
      <c r="T69" s="1" t="s">
        <v>110</v>
      </c>
      <c r="V69" s="2" t="s">
        <v>225</v>
      </c>
      <c r="W69" s="2" t="s">
        <v>112</v>
      </c>
      <c r="X69" s="5"/>
      <c r="Y69" s="5">
        <v>0.30025052192066803</v>
      </c>
      <c r="Z69" s="5">
        <v>6.0287096774193554</v>
      </c>
      <c r="AA69" s="5">
        <v>1.5583974932855866</v>
      </c>
      <c r="AB69" s="5"/>
      <c r="AC69" s="5">
        <v>3.615435020021842E-3</v>
      </c>
      <c r="AD69" s="5">
        <v>0.18236842105263157</v>
      </c>
      <c r="AE69" s="5">
        <v>6.9960079840319364E-2</v>
      </c>
      <c r="AF69" s="5">
        <v>9.4358416702914324E-2</v>
      </c>
      <c r="AG69" s="5">
        <v>2.8067263427109976</v>
      </c>
      <c r="AH69" s="5">
        <v>3.6661824051654565E-2</v>
      </c>
      <c r="AI69" s="5"/>
      <c r="AJ69" s="5"/>
      <c r="AK69" s="5"/>
      <c r="AL69" s="5"/>
      <c r="AM69" s="132">
        <v>434</v>
      </c>
      <c r="AN69" s="132">
        <v>2.8</v>
      </c>
      <c r="AO69" s="132">
        <v>34</v>
      </c>
      <c r="AP69" s="132">
        <v>38</v>
      </c>
      <c r="AQ69" s="132">
        <v>0.4</v>
      </c>
      <c r="AR69" s="132">
        <v>3</v>
      </c>
      <c r="AS69" s="132">
        <v>3.9</v>
      </c>
      <c r="AT69" s="132">
        <v>22</v>
      </c>
      <c r="AU69" s="132">
        <v>8.3800000000000008</v>
      </c>
      <c r="AV69" s="132">
        <v>15.95</v>
      </c>
      <c r="AW69" s="132">
        <v>10.3</v>
      </c>
      <c r="AX69" s="132">
        <v>4.4000000000000004</v>
      </c>
      <c r="AY69" s="132">
        <v>353</v>
      </c>
      <c r="AZ69" s="132">
        <v>241</v>
      </c>
      <c r="BA69" s="132">
        <v>48.4</v>
      </c>
      <c r="BB69" s="132">
        <v>4.8</v>
      </c>
      <c r="BC69" s="132">
        <v>8.4</v>
      </c>
      <c r="BD69" s="132">
        <v>500</v>
      </c>
      <c r="BE69" s="132">
        <v>238</v>
      </c>
      <c r="BF69" s="132">
        <v>0.05</v>
      </c>
      <c r="BG69" s="132">
        <v>310</v>
      </c>
      <c r="BH69" s="132">
        <v>9.6999999999999993</v>
      </c>
      <c r="BI69" s="132">
        <v>19.2</v>
      </c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3">
        <v>1.6</v>
      </c>
      <c r="BW69" s="133">
        <v>0.61</v>
      </c>
      <c r="BX69" s="133">
        <v>222</v>
      </c>
      <c r="BY69" s="133">
        <v>9.15</v>
      </c>
      <c r="BZ69" s="133">
        <v>6.5</v>
      </c>
      <c r="CA69" s="149">
        <v>0</v>
      </c>
      <c r="CB69" s="133">
        <v>0</v>
      </c>
      <c r="CC69" s="133">
        <v>0.35</v>
      </c>
      <c r="CD69" s="133">
        <v>178</v>
      </c>
      <c r="CE69" s="133">
        <v>1</v>
      </c>
      <c r="CF69" s="133">
        <v>0</v>
      </c>
      <c r="CG69" s="133">
        <v>0</v>
      </c>
      <c r="CH69" s="133">
        <v>0.81</v>
      </c>
      <c r="CI69" s="133">
        <v>13.4</v>
      </c>
      <c r="CJ69" s="133">
        <v>16.649999999999999</v>
      </c>
      <c r="CK69" s="133">
        <v>20</v>
      </c>
      <c r="CL69" s="133"/>
      <c r="CM69" s="133"/>
      <c r="CN69" s="133">
        <v>1.6E-2</v>
      </c>
      <c r="CO69" s="99">
        <f t="shared" si="25"/>
        <v>85.86515768659504</v>
      </c>
      <c r="CP69" s="99"/>
      <c r="CQ69" s="99">
        <f t="shared" si="21"/>
        <v>24.845360824742269</v>
      </c>
      <c r="CR69" s="99">
        <f t="shared" si="26"/>
        <v>15.390418618040103</v>
      </c>
      <c r="CS69" s="99">
        <f t="shared" si="27"/>
        <v>1321.5007215007215</v>
      </c>
      <c r="CT69" s="99">
        <f t="shared" si="23"/>
        <v>2.0967741935483872E-2</v>
      </c>
      <c r="CU69" s="99">
        <f t="shared" si="22"/>
        <v>31.958762886597942</v>
      </c>
      <c r="CV69" s="99">
        <f t="shared" si="28"/>
        <v>0.7103825136612022</v>
      </c>
      <c r="CW69" s="99">
        <f t="shared" si="19"/>
        <v>54.772727272727266</v>
      </c>
      <c r="CX69" s="99">
        <f t="shared" si="20"/>
        <v>0.63789235061613581</v>
      </c>
      <c r="CY69" s="99"/>
    </row>
    <row r="70" spans="1:301" s="2" customFormat="1" ht="14" x14ac:dyDescent="0.15">
      <c r="A70" s="1">
        <v>24283</v>
      </c>
      <c r="B70" s="2" t="s">
        <v>226</v>
      </c>
      <c r="C70" s="2" t="s">
        <v>200</v>
      </c>
      <c r="D70" s="2" t="s">
        <v>105</v>
      </c>
      <c r="E70" s="3">
        <v>-14.0023074713</v>
      </c>
      <c r="F70" s="4">
        <v>-70.742381129099996</v>
      </c>
      <c r="G70" s="2">
        <v>311815</v>
      </c>
      <c r="H70" s="2">
        <v>8451326</v>
      </c>
      <c r="I70" s="2">
        <v>4578</v>
      </c>
      <c r="K70" s="118" t="s">
        <v>106</v>
      </c>
      <c r="N70" s="118">
        <v>2023</v>
      </c>
      <c r="P70" s="1" t="s">
        <v>133</v>
      </c>
      <c r="Q70" s="1">
        <f t="shared" si="24"/>
        <v>0</v>
      </c>
      <c r="R70" s="2" t="s">
        <v>134</v>
      </c>
      <c r="S70" s="1" t="s">
        <v>109</v>
      </c>
      <c r="T70" s="1" t="s">
        <v>110</v>
      </c>
      <c r="V70" s="2" t="s">
        <v>227</v>
      </c>
      <c r="W70" s="2" t="s">
        <v>112</v>
      </c>
      <c r="X70" s="5"/>
      <c r="Y70" s="5">
        <v>0.25187682672233819</v>
      </c>
      <c r="Z70" s="5">
        <v>14.363070077864293</v>
      </c>
      <c r="AA70" s="5">
        <v>1.4869113697403762</v>
      </c>
      <c r="AB70" s="5"/>
      <c r="AC70" s="5">
        <v>3.4217510010921007E-2</v>
      </c>
      <c r="AD70" s="5">
        <v>0.74605263157894741</v>
      </c>
      <c r="AE70" s="5">
        <v>0.85351297405189619</v>
      </c>
      <c r="AF70" s="5">
        <v>0.91662461939973905</v>
      </c>
      <c r="AG70" s="5">
        <v>5.9146035805626607</v>
      </c>
      <c r="AH70" s="5">
        <v>0.21309685230024217</v>
      </c>
      <c r="AI70" s="5"/>
      <c r="AJ70" s="5"/>
      <c r="AK70" s="5"/>
      <c r="AL70" s="5"/>
      <c r="AM70" s="132">
        <v>307</v>
      </c>
      <c r="AN70" s="132">
        <v>4.7</v>
      </c>
      <c r="AO70" s="132">
        <v>19</v>
      </c>
      <c r="AP70" s="132">
        <v>18</v>
      </c>
      <c r="AQ70" s="132">
        <v>2.1</v>
      </c>
      <c r="AR70" s="132">
        <v>4.5999999999999996</v>
      </c>
      <c r="AS70" s="132">
        <v>2.5</v>
      </c>
      <c r="AT70" s="132">
        <v>124</v>
      </c>
      <c r="AU70" s="132">
        <v>24.4</v>
      </c>
      <c r="AV70" s="132">
        <v>0.22</v>
      </c>
      <c r="AW70" s="132">
        <v>3.9</v>
      </c>
      <c r="AX70" s="132">
        <v>24</v>
      </c>
      <c r="AY70" s="132">
        <v>70.599999999999994</v>
      </c>
      <c r="AZ70" s="132">
        <v>397</v>
      </c>
      <c r="BA70" s="132">
        <v>92.3</v>
      </c>
      <c r="BB70" s="132">
        <v>11.6</v>
      </c>
      <c r="BC70" s="132">
        <v>11.6</v>
      </c>
      <c r="BD70" s="132">
        <v>16.5</v>
      </c>
      <c r="BE70" s="132">
        <v>414</v>
      </c>
      <c r="BF70" s="132">
        <v>7.0000000000000007E-2</v>
      </c>
      <c r="BG70" s="132">
        <v>590</v>
      </c>
      <c r="BH70" s="132">
        <v>20.5</v>
      </c>
      <c r="BI70" s="132">
        <v>46</v>
      </c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3">
        <v>0.6</v>
      </c>
      <c r="BW70" s="133">
        <v>1.94</v>
      </c>
      <c r="BX70" s="133">
        <v>66.2</v>
      </c>
      <c r="BY70" s="133">
        <v>12.65</v>
      </c>
      <c r="BZ70" s="133">
        <v>10.1</v>
      </c>
      <c r="CA70" s="149">
        <v>0</v>
      </c>
      <c r="CB70" s="133">
        <v>0.06</v>
      </c>
      <c r="CC70" s="133">
        <v>0.02</v>
      </c>
      <c r="CD70" s="133">
        <v>55.2</v>
      </c>
      <c r="CE70" s="99">
        <v>0</v>
      </c>
      <c r="CF70" s="133">
        <v>0</v>
      </c>
      <c r="CG70" s="133">
        <v>7.0000000000000007E-2</v>
      </c>
      <c r="CH70" s="133">
        <v>0.27</v>
      </c>
      <c r="CI70" s="133">
        <v>3.35</v>
      </c>
      <c r="CJ70" s="133">
        <v>12.95</v>
      </c>
      <c r="CK70" s="133">
        <v>30</v>
      </c>
      <c r="CL70" s="133"/>
      <c r="CM70" s="133"/>
      <c r="CN70" s="133">
        <v>3.3000000000000002E-2</v>
      </c>
      <c r="CO70" s="99">
        <f t="shared" si="25"/>
        <v>67.121996359092094</v>
      </c>
      <c r="CP70" s="99"/>
      <c r="CQ70" s="99">
        <f t="shared" si="21"/>
        <v>19.365853658536587</v>
      </c>
      <c r="CR70" s="99">
        <f t="shared" si="26"/>
        <v>7.9278637058688215</v>
      </c>
      <c r="CS70" s="99">
        <f t="shared" si="27"/>
        <v>532.13403880070541</v>
      </c>
      <c r="CT70" s="99">
        <f t="shared" si="23"/>
        <v>1.7118644067796611E-2</v>
      </c>
      <c r="CU70" s="99">
        <f t="shared" si="22"/>
        <v>28.780487804878049</v>
      </c>
      <c r="CV70" s="99">
        <f t="shared" si="28"/>
        <v>0.79841897233201575</v>
      </c>
      <c r="CW70" s="99">
        <f t="shared" si="19"/>
        <v>16.541666666666668</v>
      </c>
      <c r="CX70" s="99">
        <f t="shared" si="20"/>
        <v>0.24644181585677752</v>
      </c>
      <c r="CY70" s="99"/>
    </row>
    <row r="71" spans="1:301" s="2" customFormat="1" ht="14" x14ac:dyDescent="0.15">
      <c r="A71" s="1">
        <v>24284</v>
      </c>
      <c r="B71" s="2" t="s">
        <v>228</v>
      </c>
      <c r="C71" s="2" t="s">
        <v>229</v>
      </c>
      <c r="D71" s="2" t="s">
        <v>105</v>
      </c>
      <c r="E71" s="3">
        <v>-14.035951045293601</v>
      </c>
      <c r="F71" s="4">
        <v>-70.743199788707898</v>
      </c>
      <c r="G71" s="2">
        <v>311754</v>
      </c>
      <c r="H71" s="2">
        <v>8447603</v>
      </c>
      <c r="I71" s="2">
        <v>4739</v>
      </c>
      <c r="K71" s="118" t="s">
        <v>106</v>
      </c>
      <c r="N71" s="118">
        <v>2023</v>
      </c>
      <c r="P71" s="1" t="s">
        <v>133</v>
      </c>
      <c r="Q71" s="1">
        <f t="shared" si="24"/>
        <v>0</v>
      </c>
      <c r="R71" s="2" t="s">
        <v>134</v>
      </c>
      <c r="S71" s="1" t="s">
        <v>109</v>
      </c>
      <c r="T71" s="1" t="s">
        <v>110</v>
      </c>
      <c r="V71" s="2" t="s">
        <v>230</v>
      </c>
      <c r="W71" s="2" t="s">
        <v>112</v>
      </c>
      <c r="X71" s="5"/>
      <c r="Y71" s="5">
        <v>0.19516283924843425</v>
      </c>
      <c r="Z71" s="5">
        <v>13.304738598442714</v>
      </c>
      <c r="AA71" s="5">
        <v>1.3296418979409133</v>
      </c>
      <c r="AB71" s="5"/>
      <c r="AC71" s="5">
        <v>2.5437167819439385E-2</v>
      </c>
      <c r="AD71" s="5">
        <v>0.315</v>
      </c>
      <c r="AE71" s="5">
        <v>0.64363273453093817</v>
      </c>
      <c r="AF71" s="5">
        <v>2.4667986080904742</v>
      </c>
      <c r="AG71" s="5">
        <v>5.7700511508951404</v>
      </c>
      <c r="AH71" s="5">
        <v>0.19018321226795806</v>
      </c>
      <c r="AI71" s="5"/>
      <c r="AJ71" s="5"/>
      <c r="AK71" s="5"/>
      <c r="AL71" s="5"/>
      <c r="AM71" s="132">
        <v>119.5</v>
      </c>
      <c r="AN71" s="132">
        <v>3</v>
      </c>
      <c r="AO71" s="132">
        <v>12</v>
      </c>
      <c r="AP71" s="132">
        <v>15</v>
      </c>
      <c r="AQ71" s="132">
        <v>0.6</v>
      </c>
      <c r="AR71" s="132">
        <v>2.1</v>
      </c>
      <c r="AS71" s="132">
        <v>2.5</v>
      </c>
      <c r="AT71" s="132">
        <v>44</v>
      </c>
      <c r="AU71" s="132">
        <v>22.5</v>
      </c>
      <c r="AV71" s="132">
        <v>0.17</v>
      </c>
      <c r="AW71" s="132">
        <v>17.600000000000001</v>
      </c>
      <c r="AX71" s="132">
        <v>31.3</v>
      </c>
      <c r="AY71" s="132">
        <v>10.6</v>
      </c>
      <c r="AZ71" s="132">
        <v>326</v>
      </c>
      <c r="BA71" s="132">
        <v>105.5</v>
      </c>
      <c r="BB71" s="132">
        <v>8.9</v>
      </c>
      <c r="BC71" s="132">
        <v>11.7</v>
      </c>
      <c r="BD71" s="132">
        <v>22.8</v>
      </c>
      <c r="BE71" s="132">
        <v>24.4</v>
      </c>
      <c r="BF71" s="132">
        <v>0</v>
      </c>
      <c r="BG71" s="132">
        <v>460</v>
      </c>
      <c r="BH71" s="132">
        <v>17.399999999999999</v>
      </c>
      <c r="BI71" s="132">
        <v>37.9</v>
      </c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3">
        <v>0.9</v>
      </c>
      <c r="BW71" s="133">
        <v>2.27</v>
      </c>
      <c r="BX71" s="133">
        <v>48.4</v>
      </c>
      <c r="BY71" s="133">
        <v>11.5</v>
      </c>
      <c r="BZ71" s="133">
        <v>9.8000000000000007</v>
      </c>
      <c r="CA71" s="149">
        <v>0</v>
      </c>
      <c r="CB71" s="133">
        <v>0.11</v>
      </c>
      <c r="CC71" s="133">
        <v>0.01</v>
      </c>
      <c r="CD71" s="133">
        <v>56</v>
      </c>
      <c r="CE71" s="99">
        <v>0</v>
      </c>
      <c r="CF71" s="133">
        <v>0</v>
      </c>
      <c r="CG71" s="133">
        <v>0.06</v>
      </c>
      <c r="CH71" s="133">
        <v>0.89</v>
      </c>
      <c r="CI71" s="133">
        <v>2.77</v>
      </c>
      <c r="CJ71" s="133">
        <v>10.050000000000001</v>
      </c>
      <c r="CK71" s="133">
        <v>10</v>
      </c>
      <c r="CL71" s="133"/>
      <c r="CM71" s="133"/>
      <c r="CN71" s="133">
        <v>2.5000000000000001E-2</v>
      </c>
      <c r="CO71" s="99">
        <f t="shared" si="25"/>
        <v>56.498632590011923</v>
      </c>
      <c r="CP71" s="99"/>
      <c r="CQ71" s="99">
        <f t="shared" si="21"/>
        <v>18.735632183908049</v>
      </c>
      <c r="CR71" s="99">
        <f t="shared" si="26"/>
        <v>18.317622701254415</v>
      </c>
      <c r="CS71" s="99">
        <f t="shared" si="27"/>
        <v>1034.9206349206349</v>
      </c>
      <c r="CT71" s="99">
        <f t="shared" si="23"/>
        <v>2.1304347826086957E-2</v>
      </c>
      <c r="CU71" s="99">
        <f t="shared" si="22"/>
        <v>26.436781609195403</v>
      </c>
      <c r="CV71" s="99">
        <f t="shared" si="28"/>
        <v>0.85217391304347834</v>
      </c>
      <c r="CW71" s="99">
        <f t="shared" si="19"/>
        <v>10.415335463258785</v>
      </c>
      <c r="CX71" s="99">
        <f t="shared" si="20"/>
        <v>0.18434668213722494</v>
      </c>
      <c r="CY71" s="99"/>
    </row>
    <row r="72" spans="1:301" s="2" customFormat="1" ht="14" x14ac:dyDescent="0.15">
      <c r="A72" s="1">
        <v>24285</v>
      </c>
      <c r="B72" s="2" t="s">
        <v>231</v>
      </c>
      <c r="C72" s="2" t="s">
        <v>229</v>
      </c>
      <c r="D72" s="2" t="s">
        <v>105</v>
      </c>
      <c r="E72" s="3">
        <v>-14.0392206138</v>
      </c>
      <c r="F72" s="4">
        <v>-70.738493762199994</v>
      </c>
      <c r="G72" s="2">
        <v>312265</v>
      </c>
      <c r="H72" s="2">
        <v>8447245</v>
      </c>
      <c r="I72" s="2">
        <v>4828</v>
      </c>
      <c r="K72" s="118" t="s">
        <v>106</v>
      </c>
      <c r="N72" s="118">
        <v>2023</v>
      </c>
      <c r="P72" s="1" t="s">
        <v>133</v>
      </c>
      <c r="Q72" s="1">
        <f t="shared" si="24"/>
        <v>0</v>
      </c>
      <c r="R72" s="2" t="s">
        <v>134</v>
      </c>
      <c r="S72" s="1" t="s">
        <v>109</v>
      </c>
      <c r="T72" s="1" t="s">
        <v>110</v>
      </c>
      <c r="V72" s="2" t="s">
        <v>232</v>
      </c>
      <c r="W72" s="2" t="s">
        <v>112</v>
      </c>
      <c r="X72" s="5"/>
      <c r="Y72" s="5">
        <v>0.23019206680584553</v>
      </c>
      <c r="Z72" s="5">
        <v>13.966195773081202</v>
      </c>
      <c r="AA72" s="5">
        <v>2.0159086839749327</v>
      </c>
      <c r="AB72" s="5"/>
      <c r="AC72" s="5">
        <v>3.4992246086639971E-2</v>
      </c>
      <c r="AD72" s="5">
        <v>0.54710526315789476</v>
      </c>
      <c r="AE72" s="5">
        <v>0.76956087824351305</v>
      </c>
      <c r="AF72" s="5">
        <v>2.7633536320139189</v>
      </c>
      <c r="AG72" s="5">
        <v>5.2279795396419431</v>
      </c>
      <c r="AH72" s="5">
        <v>0.2016400322841001</v>
      </c>
      <c r="AI72" s="5"/>
      <c r="AJ72" s="5"/>
      <c r="AK72" s="5"/>
      <c r="AL72" s="5"/>
      <c r="AM72" s="132">
        <v>152</v>
      </c>
      <c r="AN72" s="132">
        <v>3.8</v>
      </c>
      <c r="AO72" s="132">
        <v>16</v>
      </c>
      <c r="AP72" s="132">
        <v>19</v>
      </c>
      <c r="AQ72" s="132">
        <v>1.7</v>
      </c>
      <c r="AR72" s="132">
        <v>3.8</v>
      </c>
      <c r="AS72" s="132">
        <v>2.1</v>
      </c>
      <c r="AT72" s="132">
        <v>81</v>
      </c>
      <c r="AU72" s="132">
        <v>23.5</v>
      </c>
      <c r="AV72" s="132">
        <v>0.1</v>
      </c>
      <c r="AW72" s="132">
        <v>4.7</v>
      </c>
      <c r="AX72" s="132">
        <v>35.200000000000003</v>
      </c>
      <c r="AY72" s="132">
        <v>4.41</v>
      </c>
      <c r="AZ72" s="132">
        <v>354</v>
      </c>
      <c r="BA72" s="132">
        <v>132</v>
      </c>
      <c r="BB72" s="132">
        <v>12</v>
      </c>
      <c r="BC72" s="132">
        <v>12.4</v>
      </c>
      <c r="BD72" s="132">
        <v>18.8</v>
      </c>
      <c r="BE72" s="132">
        <v>26.6</v>
      </c>
      <c r="BF72" s="132">
        <v>0</v>
      </c>
      <c r="BG72" s="132">
        <v>510</v>
      </c>
      <c r="BH72" s="132">
        <v>23.3</v>
      </c>
      <c r="BI72" s="132">
        <v>50.7</v>
      </c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3">
        <v>0.7</v>
      </c>
      <c r="BW72" s="133">
        <v>2.1800000000000002</v>
      </c>
      <c r="BX72" s="133">
        <v>58.6</v>
      </c>
      <c r="BY72" s="133">
        <v>14.25</v>
      </c>
      <c r="BZ72" s="133">
        <v>12.2</v>
      </c>
      <c r="CA72" s="149">
        <v>0</v>
      </c>
      <c r="CB72" s="133">
        <v>0.08</v>
      </c>
      <c r="CC72" s="116">
        <v>0</v>
      </c>
      <c r="CD72" s="133">
        <v>74.2</v>
      </c>
      <c r="CE72" s="99">
        <v>0</v>
      </c>
      <c r="CF72" s="133">
        <v>0</v>
      </c>
      <c r="CG72" s="133">
        <v>0.08</v>
      </c>
      <c r="CH72" s="133">
        <v>0.77</v>
      </c>
      <c r="CI72" s="133">
        <v>2.79</v>
      </c>
      <c r="CJ72" s="133">
        <v>23</v>
      </c>
      <c r="CK72" s="133">
        <v>10</v>
      </c>
      <c r="CL72" s="133"/>
      <c r="CM72" s="133"/>
      <c r="CN72" s="133">
        <v>3.1E-2</v>
      </c>
      <c r="CO72" s="99">
        <f t="shared" si="25"/>
        <v>67.712583286859029</v>
      </c>
      <c r="CP72" s="99"/>
      <c r="CQ72" s="99">
        <f t="shared" si="21"/>
        <v>15.193133047210299</v>
      </c>
      <c r="CR72" s="99">
        <f t="shared" si="26"/>
        <v>9.5557105582681015</v>
      </c>
      <c r="CS72" s="99">
        <f t="shared" si="27"/>
        <v>647.04184704184706</v>
      </c>
      <c r="CT72" s="99">
        <f t="shared" si="23"/>
        <v>2.3921568627450977E-2</v>
      </c>
      <c r="CU72" s="99">
        <f t="shared" si="22"/>
        <v>21.888412017167383</v>
      </c>
      <c r="CV72" s="99">
        <f t="shared" si="28"/>
        <v>0.85614035087719298</v>
      </c>
      <c r="CW72" s="99">
        <f t="shared" si="19"/>
        <v>10.056818181818182</v>
      </c>
      <c r="CX72" s="99">
        <f t="shared" si="20"/>
        <v>0.1485221460125552</v>
      </c>
      <c r="CY72" s="99"/>
    </row>
    <row r="73" spans="1:301" s="2" customFormat="1" ht="14" x14ac:dyDescent="0.15">
      <c r="A73" s="1">
        <v>24286</v>
      </c>
      <c r="B73" s="2" t="s">
        <v>233</v>
      </c>
      <c r="C73" s="2" t="s">
        <v>229</v>
      </c>
      <c r="D73" s="2" t="s">
        <v>105</v>
      </c>
      <c r="E73" s="3">
        <v>-14.048625323867601</v>
      </c>
      <c r="F73" s="4">
        <v>-70.723927430030301</v>
      </c>
      <c r="G73" s="2">
        <v>313846</v>
      </c>
      <c r="H73" s="2">
        <v>8446216</v>
      </c>
      <c r="I73" s="2">
        <v>4875</v>
      </c>
      <c r="K73" s="118" t="s">
        <v>106</v>
      </c>
      <c r="N73" s="118">
        <v>2023</v>
      </c>
      <c r="P73" s="1" t="s">
        <v>133</v>
      </c>
      <c r="Q73" s="1">
        <f t="shared" si="24"/>
        <v>0</v>
      </c>
      <c r="R73" s="2" t="s">
        <v>134</v>
      </c>
      <c r="S73" s="1" t="s">
        <v>109</v>
      </c>
      <c r="T73" s="1" t="s">
        <v>110</v>
      </c>
      <c r="V73" s="2" t="s">
        <v>234</v>
      </c>
      <c r="W73" s="2" t="s">
        <v>112</v>
      </c>
      <c r="X73" s="5"/>
      <c r="Y73" s="5">
        <v>0.2285240083507307</v>
      </c>
      <c r="Z73" s="5">
        <v>15.137919911012236</v>
      </c>
      <c r="AA73" s="5">
        <v>1.6584780662488809</v>
      </c>
      <c r="AB73" s="5"/>
      <c r="AC73" s="5">
        <v>2.5824535857298873E-2</v>
      </c>
      <c r="AD73" s="5">
        <v>0.54710526315789476</v>
      </c>
      <c r="AE73" s="5">
        <v>0.34980039920159683</v>
      </c>
      <c r="AF73" s="5">
        <v>2.3724401913875601</v>
      </c>
      <c r="AG73" s="5">
        <v>5.7218670076726337</v>
      </c>
      <c r="AH73" s="5">
        <v>0.23601049233252622</v>
      </c>
      <c r="AI73" s="5"/>
      <c r="AJ73" s="5"/>
      <c r="AK73" s="5"/>
      <c r="AL73" s="5"/>
      <c r="AM73" s="132">
        <v>106</v>
      </c>
      <c r="AN73" s="132">
        <v>3.2</v>
      </c>
      <c r="AO73" s="132">
        <v>13</v>
      </c>
      <c r="AP73" s="132">
        <v>13</v>
      </c>
      <c r="AQ73" s="132">
        <v>1.3</v>
      </c>
      <c r="AR73" s="132">
        <v>2.9</v>
      </c>
      <c r="AS73" s="132">
        <v>1.5</v>
      </c>
      <c r="AT73" s="132">
        <v>91</v>
      </c>
      <c r="AU73" s="132">
        <v>29.6</v>
      </c>
      <c r="AV73" s="132">
        <v>0.12</v>
      </c>
      <c r="AW73" s="132">
        <v>8.4</v>
      </c>
      <c r="AX73" s="132">
        <v>32.700000000000003</v>
      </c>
      <c r="AY73" s="132">
        <v>28.9</v>
      </c>
      <c r="AZ73" s="132">
        <v>437</v>
      </c>
      <c r="BA73" s="132">
        <v>74</v>
      </c>
      <c r="BB73" s="132">
        <v>9.1999999999999993</v>
      </c>
      <c r="BC73" s="132">
        <v>13.1</v>
      </c>
      <c r="BD73" s="132">
        <v>28.4</v>
      </c>
      <c r="BE73" s="132">
        <v>32.700000000000003</v>
      </c>
      <c r="BF73" s="132">
        <v>0</v>
      </c>
      <c r="BG73" s="132">
        <v>490</v>
      </c>
      <c r="BH73" s="132">
        <v>22.4</v>
      </c>
      <c r="BI73" s="132">
        <v>49.2</v>
      </c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3">
        <v>1.1000000000000001</v>
      </c>
      <c r="BW73" s="133">
        <v>2.56</v>
      </c>
      <c r="BX73" s="133">
        <v>40.700000000000003</v>
      </c>
      <c r="BY73" s="133">
        <v>15.55</v>
      </c>
      <c r="BZ73" s="133">
        <v>12.4</v>
      </c>
      <c r="CA73" s="149">
        <v>0</v>
      </c>
      <c r="CB73" s="133">
        <v>0.1</v>
      </c>
      <c r="CC73" s="116">
        <v>0</v>
      </c>
      <c r="CD73" s="133">
        <v>21.3</v>
      </c>
      <c r="CE73" s="99">
        <v>0</v>
      </c>
      <c r="CF73" s="133">
        <v>0</v>
      </c>
      <c r="CG73" s="133">
        <v>0.08</v>
      </c>
      <c r="CH73" s="133">
        <v>0.55000000000000004</v>
      </c>
      <c r="CI73" s="133">
        <v>3.13</v>
      </c>
      <c r="CJ73" s="133">
        <v>11.35</v>
      </c>
      <c r="CK73" s="133">
        <v>10</v>
      </c>
      <c r="CL73" s="133"/>
      <c r="CM73" s="133"/>
      <c r="CN73" s="133">
        <v>4.7E-2</v>
      </c>
      <c r="CO73" s="99">
        <f t="shared" si="25"/>
        <v>76.373673036093422</v>
      </c>
      <c r="CP73" s="99"/>
      <c r="CQ73" s="99">
        <f t="shared" si="21"/>
        <v>19.508928571428573</v>
      </c>
      <c r="CR73" s="99">
        <f t="shared" si="26"/>
        <v>10.458438975063014</v>
      </c>
      <c r="CS73" s="99">
        <f t="shared" si="27"/>
        <v>798.74939874939867</v>
      </c>
      <c r="CT73" s="99">
        <f t="shared" si="23"/>
        <v>2.5306122448979593E-2</v>
      </c>
      <c r="CU73" s="99">
        <f t="shared" si="22"/>
        <v>21.875</v>
      </c>
      <c r="CV73" s="99">
        <f t="shared" si="28"/>
        <v>0.797427652733119</v>
      </c>
      <c r="CW73" s="99">
        <f t="shared" si="19"/>
        <v>13.363914373088685</v>
      </c>
      <c r="CX73" s="99">
        <f t="shared" si="20"/>
        <v>0.17498064243647196</v>
      </c>
      <c r="CY73" s="99"/>
    </row>
    <row r="74" spans="1:301" s="2" customFormat="1" ht="14" x14ac:dyDescent="0.15">
      <c r="A74" s="1">
        <v>24287</v>
      </c>
      <c r="B74" s="2" t="s">
        <v>235</v>
      </c>
      <c r="C74" s="2" t="s">
        <v>229</v>
      </c>
      <c r="D74" s="2" t="s">
        <v>105</v>
      </c>
      <c r="E74" s="3">
        <v>-14.051482035099999</v>
      </c>
      <c r="F74" s="4">
        <v>-70.711125899500004</v>
      </c>
      <c r="G74" s="2">
        <v>315231</v>
      </c>
      <c r="H74" s="2">
        <v>8445910</v>
      </c>
      <c r="I74" s="2">
        <v>5021</v>
      </c>
      <c r="K74" s="118" t="s">
        <v>106</v>
      </c>
      <c r="N74" s="118">
        <v>2023</v>
      </c>
      <c r="P74" s="1" t="s">
        <v>133</v>
      </c>
      <c r="Q74" s="1">
        <f t="shared" si="24"/>
        <v>0</v>
      </c>
      <c r="R74" s="2" t="s">
        <v>134</v>
      </c>
      <c r="S74" s="1" t="s">
        <v>109</v>
      </c>
      <c r="T74" s="1" t="s">
        <v>110</v>
      </c>
      <c r="V74" s="2" t="s">
        <v>236</v>
      </c>
      <c r="W74" s="2" t="s">
        <v>112</v>
      </c>
      <c r="X74" s="5"/>
      <c r="Y74" s="5">
        <v>0.18348643006263049</v>
      </c>
      <c r="Z74" s="5">
        <v>12.96456062291435</v>
      </c>
      <c r="AA74" s="5">
        <v>1.3868307967770814</v>
      </c>
      <c r="AB74" s="5"/>
      <c r="AC74" s="5">
        <v>5.4877138696760107E-2</v>
      </c>
      <c r="AD74" s="5">
        <v>0.33157894736842103</v>
      </c>
      <c r="AE74" s="5">
        <v>0.26584830339321358</v>
      </c>
      <c r="AF74" s="5">
        <v>0.55267072640278381</v>
      </c>
      <c r="AG74" s="5">
        <v>7.3842199488491049</v>
      </c>
      <c r="AH74" s="5">
        <v>0.19934866828087169</v>
      </c>
      <c r="AI74" s="5"/>
      <c r="AJ74" s="5"/>
      <c r="AK74" s="5"/>
      <c r="AL74" s="5"/>
      <c r="AM74" s="132">
        <v>171</v>
      </c>
      <c r="AN74" s="132">
        <v>3</v>
      </c>
      <c r="AO74" s="132">
        <v>11</v>
      </c>
      <c r="AP74" s="132">
        <v>21</v>
      </c>
      <c r="AQ74" s="132">
        <v>1</v>
      </c>
      <c r="AR74" s="132">
        <v>3.2</v>
      </c>
      <c r="AS74" s="132">
        <v>1.7</v>
      </c>
      <c r="AT74" s="132">
        <v>66</v>
      </c>
      <c r="AU74" s="132">
        <v>19.7</v>
      </c>
      <c r="AV74" s="132">
        <v>0.3</v>
      </c>
      <c r="AW74" s="132">
        <v>10.199999999999999</v>
      </c>
      <c r="AX74" s="132">
        <v>27.7</v>
      </c>
      <c r="AY74" s="132">
        <v>71.5</v>
      </c>
      <c r="AZ74" s="132">
        <v>459</v>
      </c>
      <c r="BA74" s="132">
        <v>50</v>
      </c>
      <c r="BB74" s="132">
        <v>10.4</v>
      </c>
      <c r="BC74" s="132">
        <v>15.4</v>
      </c>
      <c r="BD74" s="132">
        <v>21.8</v>
      </c>
      <c r="BE74" s="132">
        <v>41</v>
      </c>
      <c r="BF74" s="132">
        <v>0</v>
      </c>
      <c r="BG74" s="132">
        <v>950</v>
      </c>
      <c r="BH74" s="132">
        <v>17.399999999999999</v>
      </c>
      <c r="BI74" s="132">
        <v>35.4</v>
      </c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3">
        <v>0.8</v>
      </c>
      <c r="BW74" s="133">
        <v>2.2799999999999998</v>
      </c>
      <c r="BX74" s="133">
        <v>54.2</v>
      </c>
      <c r="BY74" s="133">
        <v>10.7</v>
      </c>
      <c r="BZ74" s="133">
        <v>13.4</v>
      </c>
      <c r="CA74" s="149">
        <v>0</v>
      </c>
      <c r="CB74" s="133">
        <v>0.22</v>
      </c>
      <c r="CC74" s="133">
        <v>0.01</v>
      </c>
      <c r="CD74" s="133">
        <v>21.2</v>
      </c>
      <c r="CE74" s="99">
        <v>0</v>
      </c>
      <c r="CF74" s="133">
        <v>0</v>
      </c>
      <c r="CG74" s="133">
        <v>7.0000000000000007E-2</v>
      </c>
      <c r="CH74" s="133">
        <v>0.87</v>
      </c>
      <c r="CI74" s="133">
        <v>5.4</v>
      </c>
      <c r="CJ74" s="133">
        <v>24.8</v>
      </c>
      <c r="CK74" s="133">
        <v>0</v>
      </c>
      <c r="CL74" s="133"/>
      <c r="CM74" s="133"/>
      <c r="CN74" s="133">
        <v>2.1999999999999999E-2</v>
      </c>
      <c r="CO74" s="99">
        <f t="shared" si="25"/>
        <v>62.159578557995033</v>
      </c>
      <c r="CP74" s="99"/>
      <c r="CQ74" s="99">
        <f t="shared" si="21"/>
        <v>26.379310344827587</v>
      </c>
      <c r="CR74" s="99">
        <f t="shared" si="26"/>
        <v>22.26986968700524</v>
      </c>
      <c r="CS74" s="99">
        <f t="shared" si="27"/>
        <v>1384.2857142857144</v>
      </c>
      <c r="CT74" s="99">
        <f t="shared" si="23"/>
        <v>1.4105263157894737E-2</v>
      </c>
      <c r="CU74" s="99">
        <f t="shared" si="22"/>
        <v>54.597701149425291</v>
      </c>
      <c r="CV74" s="99">
        <f t="shared" si="28"/>
        <v>1.252336448598131</v>
      </c>
      <c r="CW74" s="99">
        <f t="shared" si="19"/>
        <v>16.570397111913358</v>
      </c>
      <c r="CX74" s="99">
        <f t="shared" si="20"/>
        <v>0.26657833750357779</v>
      </c>
      <c r="CY74" s="99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  <c r="EK74" s="60"/>
      <c r="EL74" s="60"/>
      <c r="EM74" s="60"/>
      <c r="EN74" s="60"/>
      <c r="EO74" s="60"/>
      <c r="EP74" s="60"/>
      <c r="EQ74" s="60"/>
      <c r="ER74" s="60"/>
      <c r="ES74" s="60"/>
      <c r="ET74" s="60"/>
      <c r="EU74" s="60"/>
      <c r="EV74" s="60"/>
      <c r="EW74" s="60"/>
      <c r="EX74" s="60"/>
      <c r="EY74" s="60"/>
      <c r="EZ74" s="60"/>
      <c r="FA74" s="60"/>
      <c r="FB74" s="60"/>
      <c r="FC74" s="60"/>
      <c r="FD74" s="60"/>
      <c r="FE74" s="60"/>
      <c r="FF74" s="60"/>
      <c r="FG74" s="60"/>
      <c r="FH74" s="60"/>
      <c r="FI74" s="60"/>
      <c r="FJ74" s="60"/>
      <c r="FK74" s="60"/>
      <c r="FL74" s="60"/>
      <c r="FM74" s="60"/>
      <c r="FN74" s="60"/>
      <c r="FO74" s="60"/>
      <c r="FP74" s="60"/>
      <c r="FQ74" s="60"/>
      <c r="FR74" s="60"/>
      <c r="FS74" s="60"/>
      <c r="FT74" s="60"/>
      <c r="FU74" s="60"/>
      <c r="FV74" s="60"/>
      <c r="FW74" s="60"/>
      <c r="FX74" s="60"/>
      <c r="FY74" s="60"/>
      <c r="FZ74" s="60"/>
      <c r="GA74" s="60"/>
      <c r="GB74" s="60"/>
      <c r="GC74" s="60"/>
      <c r="GD74" s="60"/>
      <c r="GE74" s="60"/>
      <c r="GF74" s="60"/>
      <c r="GG74" s="60"/>
      <c r="GH74" s="60"/>
      <c r="GI74" s="60"/>
      <c r="GJ74" s="60"/>
      <c r="GK74" s="60"/>
      <c r="GL74" s="60"/>
      <c r="GM74" s="60"/>
      <c r="GN74" s="60"/>
      <c r="GO74" s="60"/>
      <c r="GP74" s="60"/>
      <c r="GQ74" s="60"/>
      <c r="GR74" s="60"/>
      <c r="GS74" s="60"/>
      <c r="GT74" s="60"/>
      <c r="GU74" s="60"/>
      <c r="GV74" s="60"/>
      <c r="GW74" s="60"/>
      <c r="GX74" s="60"/>
      <c r="GY74" s="60"/>
      <c r="GZ74" s="60"/>
      <c r="HA74" s="60"/>
      <c r="HB74" s="60"/>
      <c r="HC74" s="60"/>
      <c r="HD74" s="60"/>
      <c r="HE74" s="60"/>
      <c r="HF74" s="60"/>
      <c r="HG74" s="60"/>
      <c r="HH74" s="60"/>
      <c r="HI74" s="60"/>
      <c r="HJ74" s="60"/>
      <c r="HK74" s="60"/>
      <c r="HL74" s="60"/>
      <c r="HM74" s="60"/>
      <c r="HN74" s="60"/>
      <c r="HO74" s="60"/>
      <c r="HP74" s="60"/>
      <c r="HQ74" s="60"/>
      <c r="HR74" s="60"/>
      <c r="HS74" s="60"/>
      <c r="HT74" s="60"/>
      <c r="HU74" s="60"/>
      <c r="HV74" s="60"/>
      <c r="HW74" s="60"/>
      <c r="HX74" s="60"/>
      <c r="HY74" s="60"/>
      <c r="HZ74" s="60"/>
      <c r="IA74" s="60"/>
      <c r="IB74" s="60"/>
      <c r="IC74" s="60"/>
      <c r="ID74" s="60"/>
      <c r="IE74" s="60"/>
      <c r="IF74" s="60"/>
      <c r="IG74" s="60"/>
      <c r="IH74" s="60"/>
      <c r="II74" s="60"/>
      <c r="IJ74" s="60"/>
      <c r="IK74" s="60"/>
      <c r="IL74" s="60"/>
      <c r="IM74" s="60"/>
      <c r="IN74" s="60"/>
      <c r="IO74" s="60"/>
      <c r="IP74" s="60"/>
      <c r="IQ74" s="60"/>
      <c r="IR74" s="60"/>
      <c r="IS74" s="60"/>
      <c r="IT74" s="60"/>
      <c r="IU74" s="60"/>
      <c r="IV74" s="60"/>
      <c r="IW74" s="60"/>
      <c r="IX74" s="60"/>
      <c r="IY74" s="60"/>
      <c r="IZ74" s="60"/>
      <c r="JA74" s="60"/>
      <c r="JB74" s="60"/>
      <c r="JC74" s="60"/>
      <c r="JD74" s="60"/>
      <c r="JE74" s="60"/>
      <c r="JF74" s="60"/>
      <c r="JG74" s="60"/>
      <c r="JH74" s="60"/>
      <c r="JI74" s="60"/>
      <c r="JJ74" s="60"/>
      <c r="JK74" s="60"/>
      <c r="JL74" s="60"/>
      <c r="JM74" s="60"/>
      <c r="JN74" s="60"/>
      <c r="JO74" s="60"/>
      <c r="JP74" s="60"/>
      <c r="JQ74" s="60"/>
      <c r="JR74" s="60"/>
      <c r="JS74" s="60"/>
      <c r="JT74" s="60"/>
      <c r="JU74" s="60"/>
      <c r="JV74" s="60"/>
      <c r="JW74" s="60"/>
      <c r="JX74" s="60"/>
      <c r="JY74" s="60"/>
      <c r="JZ74" s="60"/>
      <c r="KA74" s="60"/>
      <c r="KB74" s="60"/>
      <c r="KC74" s="60"/>
      <c r="KD74" s="60"/>
      <c r="KE74" s="60"/>
      <c r="KF74" s="60"/>
      <c r="KG74" s="60"/>
      <c r="KH74" s="60"/>
      <c r="KI74" s="60"/>
      <c r="KJ74" s="60"/>
      <c r="KK74" s="60"/>
      <c r="KL74" s="60"/>
      <c r="KM74" s="60"/>
      <c r="KN74" s="60"/>
      <c r="KO74" s="60"/>
    </row>
    <row r="75" spans="1:301" s="2" customFormat="1" ht="14" x14ac:dyDescent="0.15">
      <c r="A75" s="1">
        <v>24288</v>
      </c>
      <c r="B75" s="2" t="s">
        <v>237</v>
      </c>
      <c r="C75" s="2" t="s">
        <v>229</v>
      </c>
      <c r="D75" s="2" t="s">
        <v>105</v>
      </c>
      <c r="E75" s="3">
        <v>-14.074766580933799</v>
      </c>
      <c r="F75" s="4">
        <v>-70.678715035709899</v>
      </c>
      <c r="G75" s="2">
        <v>318750</v>
      </c>
      <c r="H75" s="2">
        <v>8443359</v>
      </c>
      <c r="I75" s="2">
        <v>5026</v>
      </c>
      <c r="K75" s="118" t="s">
        <v>106</v>
      </c>
      <c r="N75" s="118">
        <v>2023</v>
      </c>
      <c r="P75" s="1" t="s">
        <v>133</v>
      </c>
      <c r="Q75" s="1">
        <f t="shared" si="24"/>
        <v>0</v>
      </c>
      <c r="R75" s="2" t="s">
        <v>134</v>
      </c>
      <c r="S75" s="1" t="s">
        <v>109</v>
      </c>
      <c r="T75" s="1" t="s">
        <v>110</v>
      </c>
      <c r="V75" s="2" t="s">
        <v>238</v>
      </c>
      <c r="W75" s="2" t="s">
        <v>112</v>
      </c>
      <c r="X75" s="5"/>
      <c r="Y75" s="5">
        <v>0.23686430062630479</v>
      </c>
      <c r="Z75" s="5">
        <v>14.854438264738601</v>
      </c>
      <c r="AA75" s="5">
        <v>1.9873142345568486</v>
      </c>
      <c r="AB75" s="5"/>
      <c r="AC75" s="5">
        <v>2.5824535857298873E-2</v>
      </c>
      <c r="AD75" s="5">
        <v>0.89526315789473687</v>
      </c>
      <c r="AE75" s="5">
        <v>0.57367265469061879</v>
      </c>
      <c r="AF75" s="5">
        <v>2.1702435841670296</v>
      </c>
      <c r="AG75" s="5">
        <v>4.5172634271099739</v>
      </c>
      <c r="AH75" s="5">
        <v>0.25663276836158194</v>
      </c>
      <c r="AI75" s="5"/>
      <c r="AJ75" s="5"/>
      <c r="AK75" s="5"/>
      <c r="AL75" s="5"/>
      <c r="AM75" s="132">
        <v>430</v>
      </c>
      <c r="AN75" s="132">
        <v>4.4000000000000004</v>
      </c>
      <c r="AO75" s="132">
        <v>18</v>
      </c>
      <c r="AP75" s="132">
        <v>20</v>
      </c>
      <c r="AQ75" s="132">
        <v>2.9</v>
      </c>
      <c r="AR75" s="132">
        <v>5.7</v>
      </c>
      <c r="AS75" s="132">
        <v>1.2</v>
      </c>
      <c r="AT75" s="132">
        <v>72</v>
      </c>
      <c r="AU75" s="132">
        <v>28.1</v>
      </c>
      <c r="AV75" s="132">
        <v>0.1</v>
      </c>
      <c r="AW75" s="132">
        <v>1.9</v>
      </c>
      <c r="AX75" s="132">
        <v>27.6</v>
      </c>
      <c r="AY75" s="132">
        <v>1.1000000000000001</v>
      </c>
      <c r="AZ75" s="132">
        <v>314</v>
      </c>
      <c r="BA75" s="132">
        <v>119.5</v>
      </c>
      <c r="BB75" s="132">
        <v>11.9</v>
      </c>
      <c r="BC75" s="132">
        <v>12.1</v>
      </c>
      <c r="BD75" s="132">
        <v>17.100000000000001</v>
      </c>
      <c r="BE75" s="132">
        <v>82.2</v>
      </c>
      <c r="BF75" s="132">
        <v>0</v>
      </c>
      <c r="BG75" s="132">
        <v>550</v>
      </c>
      <c r="BH75" s="132">
        <v>20.3</v>
      </c>
      <c r="BI75" s="132">
        <v>48.1</v>
      </c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3">
        <v>0.6</v>
      </c>
      <c r="BW75" s="133">
        <v>2.1</v>
      </c>
      <c r="BX75" s="133">
        <v>55</v>
      </c>
      <c r="BY75" s="133">
        <v>13.45</v>
      </c>
      <c r="BZ75" s="133">
        <v>10.199999999999999</v>
      </c>
      <c r="CA75" s="149">
        <v>0</v>
      </c>
      <c r="CB75" s="133">
        <v>0.08</v>
      </c>
      <c r="CC75" s="133">
        <v>0.01</v>
      </c>
      <c r="CD75" s="133">
        <v>8.9</v>
      </c>
      <c r="CE75" s="99">
        <v>0</v>
      </c>
      <c r="CF75" s="133">
        <v>0</v>
      </c>
      <c r="CG75" s="133">
        <v>0.08</v>
      </c>
      <c r="CH75" s="133">
        <v>0.26</v>
      </c>
      <c r="CI75" s="133">
        <v>2.21</v>
      </c>
      <c r="CJ75" s="133">
        <v>18.25</v>
      </c>
      <c r="CK75" s="133">
        <v>10</v>
      </c>
      <c r="CL75" s="133"/>
      <c r="CM75" s="133"/>
      <c r="CN75" s="133">
        <v>0.05</v>
      </c>
      <c r="CO75" s="99">
        <f t="shared" si="25"/>
        <v>69.51111111111112</v>
      </c>
      <c r="CP75" s="99"/>
      <c r="CQ75" s="99">
        <f t="shared" si="21"/>
        <v>15.467980295566502</v>
      </c>
      <c r="CR75" s="99">
        <f t="shared" si="26"/>
        <v>5.0457381020040861</v>
      </c>
      <c r="CS75" s="99">
        <f t="shared" si="27"/>
        <v>350.73486184597294</v>
      </c>
      <c r="CT75" s="99">
        <f t="shared" si="23"/>
        <v>1.8545454545454546E-2</v>
      </c>
      <c r="CU75" s="99">
        <f t="shared" si="22"/>
        <v>27.093596059113299</v>
      </c>
      <c r="CV75" s="99">
        <f t="shared" si="28"/>
        <v>0.75836431226765799</v>
      </c>
      <c r="CW75" s="99">
        <f t="shared" si="19"/>
        <v>11.376811594202898</v>
      </c>
      <c r="CX75" s="99">
        <f t="shared" si="20"/>
        <v>0.16366896475036136</v>
      </c>
      <c r="CY75" s="99"/>
    </row>
    <row r="76" spans="1:301" s="2" customFormat="1" x14ac:dyDescent="0.2">
      <c r="A76" s="1">
        <v>24289</v>
      </c>
      <c r="B76" s="2" t="s">
        <v>239</v>
      </c>
      <c r="C76" s="2" t="s">
        <v>229</v>
      </c>
      <c r="D76" s="2" t="s">
        <v>105</v>
      </c>
      <c r="E76" s="3">
        <v>-14.0747665809</v>
      </c>
      <c r="F76" s="4">
        <v>-70.678715035699994</v>
      </c>
      <c r="G76" s="2">
        <v>318750</v>
      </c>
      <c r="H76" s="2">
        <v>8443359</v>
      </c>
      <c r="I76" s="2">
        <v>5026</v>
      </c>
      <c r="K76" s="118" t="s">
        <v>106</v>
      </c>
      <c r="N76" s="118">
        <v>2023</v>
      </c>
      <c r="P76" s="1" t="s">
        <v>133</v>
      </c>
      <c r="Q76" s="1">
        <f t="shared" si="24"/>
        <v>0</v>
      </c>
      <c r="R76" s="2" t="s">
        <v>134</v>
      </c>
      <c r="S76" s="1" t="s">
        <v>109</v>
      </c>
      <c r="T76" s="1" t="s">
        <v>110</v>
      </c>
      <c r="V76" s="2" t="s">
        <v>240</v>
      </c>
      <c r="W76" s="2" t="s">
        <v>112</v>
      </c>
      <c r="X76" s="5"/>
      <c r="Y76" s="5">
        <v>7.8398747390396664E-2</v>
      </c>
      <c r="Z76" s="5">
        <v>13.928398220244716</v>
      </c>
      <c r="AA76" s="5">
        <v>0.82923903312444047</v>
      </c>
      <c r="AB76" s="5"/>
      <c r="AC76" s="5">
        <v>1.1233673097925008E-2</v>
      </c>
      <c r="AD76" s="5">
        <v>4.9736842105263156E-2</v>
      </c>
      <c r="AE76" s="5">
        <v>0.29383233532934133</v>
      </c>
      <c r="AF76" s="5">
        <v>2.6689952153110048</v>
      </c>
      <c r="AG76" s="5">
        <v>4.8545524296675193</v>
      </c>
      <c r="AH76" s="5">
        <v>0.27496368038740926</v>
      </c>
      <c r="AI76" s="5"/>
      <c r="AJ76" s="5"/>
      <c r="AK76" s="5"/>
      <c r="AL76" s="5"/>
      <c r="AM76" s="132">
        <v>647</v>
      </c>
      <c r="AN76" s="132">
        <v>2</v>
      </c>
      <c r="AO76" s="132">
        <v>1</v>
      </c>
      <c r="AP76" s="132">
        <v>2</v>
      </c>
      <c r="AQ76" s="132">
        <v>0.3</v>
      </c>
      <c r="AR76" s="132">
        <v>0.4</v>
      </c>
      <c r="AS76" s="132">
        <v>2.4</v>
      </c>
      <c r="AT76" s="132">
        <v>85</v>
      </c>
      <c r="AU76" s="132">
        <v>28.9</v>
      </c>
      <c r="AV76" s="132">
        <v>0.06</v>
      </c>
      <c r="AW76" s="132">
        <v>6</v>
      </c>
      <c r="AX76" s="132">
        <v>68.099999999999994</v>
      </c>
      <c r="AY76" s="132">
        <v>0.6</v>
      </c>
      <c r="AZ76" s="132">
        <v>753</v>
      </c>
      <c r="BA76" s="132">
        <v>16.8</v>
      </c>
      <c r="BB76" s="132">
        <v>3.1</v>
      </c>
      <c r="BC76" s="132">
        <v>24.1</v>
      </c>
      <c r="BD76" s="132">
        <v>24.9</v>
      </c>
      <c r="BE76" s="132">
        <v>131.5</v>
      </c>
      <c r="BF76" s="132">
        <v>0</v>
      </c>
      <c r="BG76" s="132">
        <v>110</v>
      </c>
      <c r="BH76" s="132">
        <v>4.0999999999999996</v>
      </c>
      <c r="BI76" s="132">
        <v>9.4499999999999993</v>
      </c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3">
        <v>1.1000000000000001</v>
      </c>
      <c r="BW76" s="133">
        <v>6.06</v>
      </c>
      <c r="BX76" s="133">
        <v>24.7</v>
      </c>
      <c r="BY76" s="133">
        <v>5.63</v>
      </c>
      <c r="BZ76" s="133">
        <v>7.6</v>
      </c>
      <c r="CA76" s="144">
        <v>5.9999999999999995E-4</v>
      </c>
      <c r="CB76" s="133">
        <v>0.1</v>
      </c>
      <c r="CC76" s="116">
        <v>0</v>
      </c>
      <c r="CD76" s="133">
        <v>6.3</v>
      </c>
      <c r="CE76" s="99">
        <v>0</v>
      </c>
      <c r="CF76" s="133">
        <v>0</v>
      </c>
      <c r="CG76" s="133">
        <v>0</v>
      </c>
      <c r="CH76" s="133">
        <v>0.08</v>
      </c>
      <c r="CI76" s="133">
        <v>5.2</v>
      </c>
      <c r="CJ76" s="133">
        <v>8.42</v>
      </c>
      <c r="CK76" s="133">
        <v>0</v>
      </c>
      <c r="CL76" s="133"/>
      <c r="CM76" s="133"/>
      <c r="CN76" s="133">
        <v>0.124</v>
      </c>
      <c r="CO76" s="99">
        <f t="shared" si="25"/>
        <v>155.11213668189217</v>
      </c>
      <c r="CP76" s="99"/>
      <c r="CQ76" s="99">
        <f t="shared" si="21"/>
        <v>183.65853658536588</v>
      </c>
      <c r="CR76" s="99">
        <f t="shared" si="26"/>
        <v>97.604757845167057</v>
      </c>
      <c r="CS76" s="99">
        <f t="shared" si="27"/>
        <v>15139.682539682541</v>
      </c>
      <c r="CT76" s="99">
        <f t="shared" si="23"/>
        <v>6.9090909090909092E-2</v>
      </c>
      <c r="CU76" s="99">
        <f t="shared" si="22"/>
        <v>26.829268292682929</v>
      </c>
      <c r="CV76" s="99">
        <f t="shared" si="28"/>
        <v>1.3499111900532859</v>
      </c>
      <c r="CW76" s="99">
        <f t="shared" si="19"/>
        <v>11.057268722466961</v>
      </c>
      <c r="CX76" s="99">
        <f t="shared" si="20"/>
        <v>7.1285645075881351E-2</v>
      </c>
      <c r="CY76" s="99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  <c r="EM76" s="60"/>
      <c r="EN76" s="60"/>
      <c r="EO76" s="60"/>
      <c r="EP76" s="60"/>
      <c r="EQ76" s="60"/>
      <c r="ER76" s="60"/>
      <c r="ES76" s="60"/>
      <c r="ET76" s="60"/>
      <c r="EU76" s="60"/>
      <c r="EV76" s="60"/>
      <c r="EW76" s="60"/>
      <c r="EX76" s="60"/>
      <c r="EY76" s="60"/>
      <c r="EZ76" s="60"/>
      <c r="FA76" s="60"/>
      <c r="FB76" s="60"/>
      <c r="FC76" s="60"/>
      <c r="FD76" s="60"/>
      <c r="FE76" s="60"/>
      <c r="FF76" s="60"/>
      <c r="FG76" s="60"/>
      <c r="FH76" s="60"/>
      <c r="FI76" s="60"/>
      <c r="FJ76" s="60"/>
      <c r="FK76" s="60"/>
      <c r="FL76" s="60"/>
      <c r="FM76" s="60"/>
      <c r="FN76" s="60"/>
      <c r="FO76" s="60"/>
      <c r="FP76" s="60"/>
      <c r="FQ76" s="60"/>
      <c r="FR76" s="60"/>
      <c r="FS76" s="60"/>
      <c r="FT76" s="60"/>
      <c r="FU76" s="60"/>
      <c r="FV76" s="60"/>
      <c r="FW76" s="60"/>
      <c r="FX76" s="60"/>
      <c r="FY76" s="60"/>
      <c r="FZ76" s="60"/>
      <c r="GA76" s="60"/>
      <c r="GB76" s="60"/>
      <c r="GC76" s="60"/>
      <c r="GD76" s="60"/>
      <c r="GE76" s="60"/>
      <c r="GF76" s="60"/>
      <c r="GG76" s="60"/>
      <c r="GH76" s="60"/>
      <c r="GI76" s="60"/>
      <c r="GJ76" s="60"/>
      <c r="GK76" s="60"/>
      <c r="GL76" s="60"/>
      <c r="GM76" s="60"/>
      <c r="GN76" s="60"/>
      <c r="GO76" s="60"/>
      <c r="GP76" s="60"/>
      <c r="GQ76" s="60"/>
      <c r="GR76" s="60"/>
      <c r="GS76" s="60"/>
      <c r="GT76" s="60"/>
      <c r="GU76" s="60"/>
      <c r="GV76" s="60"/>
      <c r="GW76" s="60"/>
      <c r="GX76" s="60"/>
      <c r="GY76" s="60"/>
      <c r="GZ76" s="60"/>
      <c r="HA76" s="60"/>
      <c r="HB76" s="60"/>
      <c r="HC76" s="60"/>
      <c r="HD76" s="60"/>
      <c r="HE76" s="60"/>
      <c r="HF76" s="60"/>
      <c r="HG76" s="60"/>
      <c r="HH76" s="60"/>
      <c r="HI76" s="60"/>
      <c r="HJ76" s="60"/>
      <c r="HK76" s="60"/>
      <c r="HL76" s="60"/>
      <c r="HM76" s="60"/>
      <c r="HN76" s="60"/>
      <c r="HO76" s="60"/>
      <c r="HP76" s="60"/>
      <c r="HQ76" s="60"/>
      <c r="HR76" s="60"/>
      <c r="HS76" s="60"/>
      <c r="HT76" s="60"/>
      <c r="HU76" s="60"/>
      <c r="HV76" s="60"/>
      <c r="HW76" s="60"/>
      <c r="HX76" s="60"/>
      <c r="HY76" s="60"/>
      <c r="HZ76" s="60"/>
      <c r="IA76" s="60"/>
      <c r="IB76" s="60"/>
      <c r="IC76" s="60"/>
      <c r="ID76" s="60"/>
      <c r="IE76" s="60"/>
      <c r="IF76" s="60"/>
      <c r="IG76" s="60"/>
      <c r="IH76" s="60"/>
      <c r="II76" s="60"/>
      <c r="IJ76" s="60"/>
      <c r="IK76" s="60"/>
      <c r="IL76" s="60"/>
      <c r="IM76" s="60"/>
      <c r="IN76" s="60"/>
      <c r="IO76" s="60"/>
      <c r="IP76" s="60"/>
      <c r="IQ76" s="60"/>
      <c r="IR76" s="60"/>
      <c r="IS76" s="60"/>
      <c r="IT76" s="60"/>
      <c r="IU76" s="60"/>
      <c r="IV76" s="60"/>
      <c r="IW76" s="60"/>
      <c r="IX76" s="60"/>
      <c r="IY76" s="60"/>
      <c r="IZ76" s="60"/>
      <c r="JA76" s="60"/>
      <c r="JB76" s="60"/>
      <c r="JC76" s="60"/>
      <c r="JD76" s="60"/>
      <c r="JE76" s="60"/>
      <c r="JF76" s="60"/>
      <c r="JG76" s="60"/>
      <c r="JH76" s="60"/>
      <c r="JI76" s="60"/>
      <c r="JJ76" s="60"/>
      <c r="JK76" s="60"/>
      <c r="JL76" s="60"/>
      <c r="JM76" s="60"/>
      <c r="JN76" s="60"/>
      <c r="JO76" s="60"/>
      <c r="JP76" s="60"/>
      <c r="JQ76" s="60"/>
      <c r="JR76" s="60"/>
      <c r="JS76" s="60"/>
      <c r="JT76" s="60"/>
      <c r="JU76" s="60"/>
      <c r="JV76" s="60"/>
      <c r="JW76" s="60"/>
      <c r="JX76" s="18"/>
      <c r="JY76" s="18"/>
      <c r="JZ76" s="18"/>
      <c r="KA76" s="18"/>
      <c r="KB76" s="18"/>
      <c r="KC76" s="18"/>
      <c r="KD76" s="18"/>
      <c r="KE76" s="18"/>
      <c r="KF76" s="18"/>
      <c r="KG76" s="18"/>
      <c r="KH76" s="18"/>
      <c r="KI76" s="18"/>
      <c r="KJ76" s="18"/>
      <c r="KK76" s="18"/>
      <c r="KL76" s="18"/>
      <c r="KM76" s="18"/>
      <c r="KN76" s="18"/>
      <c r="KO76" s="18"/>
    </row>
    <row r="77" spans="1:301" s="2" customFormat="1" ht="14" x14ac:dyDescent="0.15">
      <c r="A77" s="1">
        <v>24290</v>
      </c>
      <c r="B77" s="2" t="s">
        <v>241</v>
      </c>
      <c r="C77" s="2" t="s">
        <v>229</v>
      </c>
      <c r="D77" s="2" t="s">
        <v>105</v>
      </c>
      <c r="E77" s="3">
        <v>-14.078857911230999</v>
      </c>
      <c r="F77" s="4">
        <v>-70.679161599504596</v>
      </c>
      <c r="G77" s="2">
        <v>318705</v>
      </c>
      <c r="H77" s="2">
        <v>8442906</v>
      </c>
      <c r="I77" s="2">
        <v>5081</v>
      </c>
      <c r="K77" s="118" t="s">
        <v>106</v>
      </c>
      <c r="N77" s="118">
        <v>2023</v>
      </c>
      <c r="P77" s="1" t="s">
        <v>133</v>
      </c>
      <c r="Q77" s="1">
        <f t="shared" si="24"/>
        <v>0</v>
      </c>
      <c r="R77" s="2" t="s">
        <v>134</v>
      </c>
      <c r="S77" s="1" t="s">
        <v>109</v>
      </c>
      <c r="T77" s="1" t="s">
        <v>110</v>
      </c>
      <c r="V77" s="2" t="s">
        <v>242</v>
      </c>
      <c r="W77" s="2" t="s">
        <v>112</v>
      </c>
      <c r="X77" s="5"/>
      <c r="Y77" s="5">
        <v>6.8390396659707725E-2</v>
      </c>
      <c r="Z77" s="5">
        <v>13.626017797552837</v>
      </c>
      <c r="AA77" s="5">
        <v>1.2438585496866608</v>
      </c>
      <c r="AB77" s="5"/>
      <c r="AC77" s="5">
        <v>1.5107353476519841E-2</v>
      </c>
      <c r="AD77" s="5">
        <v>8.2894736842105257E-2</v>
      </c>
      <c r="AE77" s="5">
        <v>0.43375249500998003</v>
      </c>
      <c r="AF77" s="5">
        <v>2.2106829056111352</v>
      </c>
      <c r="AG77" s="5">
        <v>4.1558823529411768</v>
      </c>
      <c r="AH77" s="5">
        <v>0.35516142050040356</v>
      </c>
      <c r="AI77" s="5"/>
      <c r="AJ77" s="5"/>
      <c r="AK77" s="5"/>
      <c r="AL77" s="5"/>
      <c r="AM77" s="132">
        <v>1125</v>
      </c>
      <c r="AN77" s="132">
        <v>2.1</v>
      </c>
      <c r="AO77" s="132">
        <v>1</v>
      </c>
      <c r="AP77" s="132">
        <v>1</v>
      </c>
      <c r="AQ77" s="132">
        <v>0.2</v>
      </c>
      <c r="AR77" s="132">
        <v>0.2</v>
      </c>
      <c r="AS77" s="132">
        <v>2.5</v>
      </c>
      <c r="AT77" s="132">
        <v>69</v>
      </c>
      <c r="AU77" s="132">
        <v>29.2</v>
      </c>
      <c r="AV77" s="132">
        <v>0.05</v>
      </c>
      <c r="AW77" s="132">
        <v>6.1</v>
      </c>
      <c r="AX77" s="132">
        <v>69.3</v>
      </c>
      <c r="AY77" s="132">
        <v>0.41</v>
      </c>
      <c r="AZ77" s="132">
        <v>673</v>
      </c>
      <c r="BA77" s="132">
        <v>21.6</v>
      </c>
      <c r="BB77" s="132">
        <v>4.7</v>
      </c>
      <c r="BC77" s="132">
        <v>25.2</v>
      </c>
      <c r="BD77" s="132">
        <v>23.3</v>
      </c>
      <c r="BE77" s="132">
        <v>243</v>
      </c>
      <c r="BF77" s="132">
        <v>0</v>
      </c>
      <c r="BG77" s="132">
        <v>120</v>
      </c>
      <c r="BH77" s="132">
        <v>2.7</v>
      </c>
      <c r="BI77" s="132">
        <v>6.8</v>
      </c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3">
        <v>1</v>
      </c>
      <c r="BW77" s="133">
        <v>6.34</v>
      </c>
      <c r="BX77" s="133">
        <v>24.2</v>
      </c>
      <c r="BY77" s="133">
        <v>4.75</v>
      </c>
      <c r="BZ77" s="133">
        <v>7.2</v>
      </c>
      <c r="CA77" s="149">
        <v>0</v>
      </c>
      <c r="CB77" s="133">
        <v>0.1</v>
      </c>
      <c r="CC77" s="116">
        <v>0</v>
      </c>
      <c r="CD77" s="133">
        <v>6.8</v>
      </c>
      <c r="CE77" s="99">
        <v>0</v>
      </c>
      <c r="CF77" s="133">
        <v>0</v>
      </c>
      <c r="CG77" s="133">
        <v>0</v>
      </c>
      <c r="CH77" s="133">
        <v>7.0000000000000007E-2</v>
      </c>
      <c r="CI77" s="133">
        <v>4.55</v>
      </c>
      <c r="CJ77" s="133">
        <v>19.45</v>
      </c>
      <c r="CK77" s="133">
        <v>10</v>
      </c>
      <c r="CL77" s="133"/>
      <c r="CM77" s="133"/>
      <c r="CN77" s="133">
        <v>0.152</v>
      </c>
      <c r="CO77" s="99">
        <f t="shared" si="25"/>
        <v>161.93913658881812</v>
      </c>
      <c r="CP77" s="99"/>
      <c r="CQ77" s="99">
        <f t="shared" si="21"/>
        <v>249.25925925925924</v>
      </c>
      <c r="CR77" s="99">
        <f t="shared" si="26"/>
        <v>50.134453781512612</v>
      </c>
      <c r="CS77" s="99">
        <f t="shared" si="27"/>
        <v>8118.730158730159</v>
      </c>
      <c r="CT77" s="99">
        <f t="shared" si="23"/>
        <v>6.0000000000000005E-2</v>
      </c>
      <c r="CU77" s="99">
        <f t="shared" si="22"/>
        <v>44.444444444444443</v>
      </c>
      <c r="CV77" s="99">
        <f t="shared" si="28"/>
        <v>1.5157894736842106</v>
      </c>
      <c r="CW77" s="99">
        <f t="shared" si="19"/>
        <v>9.7113997113997126</v>
      </c>
      <c r="CX77" s="99">
        <f t="shared" si="20"/>
        <v>5.9969442322383507E-2</v>
      </c>
      <c r="CY77" s="99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  <c r="DT77" s="64"/>
      <c r="DU77" s="64"/>
      <c r="DV77" s="64"/>
      <c r="DW77" s="64"/>
      <c r="DX77" s="64"/>
      <c r="DY77" s="64"/>
      <c r="DZ77" s="64"/>
      <c r="EA77" s="64"/>
      <c r="EB77" s="64"/>
      <c r="EC77" s="64"/>
      <c r="ED77" s="64"/>
      <c r="EE77" s="64"/>
      <c r="EF77" s="64"/>
      <c r="EG77" s="64"/>
      <c r="EH77" s="64"/>
      <c r="EI77" s="64"/>
      <c r="EJ77" s="64"/>
      <c r="EK77" s="64"/>
      <c r="EL77" s="64"/>
      <c r="EM77" s="64"/>
      <c r="EN77" s="64"/>
      <c r="EO77" s="64"/>
      <c r="EP77" s="64"/>
      <c r="EQ77" s="64"/>
      <c r="ER77" s="64"/>
      <c r="ES77" s="64"/>
      <c r="ET77" s="64"/>
      <c r="EU77" s="64"/>
      <c r="EV77" s="64"/>
      <c r="EW77" s="64"/>
      <c r="EX77" s="64"/>
      <c r="EY77" s="64"/>
      <c r="EZ77" s="64"/>
      <c r="FA77" s="64"/>
      <c r="FB77" s="64"/>
      <c r="FC77" s="64"/>
      <c r="FD77" s="64"/>
      <c r="FE77" s="64"/>
      <c r="FF77" s="64"/>
      <c r="FG77" s="64"/>
      <c r="FH77" s="64"/>
      <c r="FI77" s="64"/>
      <c r="FJ77" s="64"/>
      <c r="FK77" s="64"/>
      <c r="FL77" s="64"/>
      <c r="FM77" s="64"/>
      <c r="FN77" s="64"/>
      <c r="FO77" s="64"/>
      <c r="FP77" s="64"/>
      <c r="FQ77" s="64"/>
      <c r="FR77" s="64"/>
      <c r="FS77" s="64"/>
      <c r="FT77" s="64"/>
      <c r="FU77" s="64"/>
      <c r="FV77" s="64"/>
      <c r="FW77" s="64"/>
      <c r="FX77" s="64"/>
      <c r="FY77" s="64"/>
      <c r="FZ77" s="64"/>
      <c r="GA77" s="64"/>
      <c r="GB77" s="64"/>
      <c r="GC77" s="64"/>
      <c r="GD77" s="64"/>
      <c r="GE77" s="64"/>
      <c r="GF77" s="64"/>
      <c r="GG77" s="64"/>
      <c r="GH77" s="64"/>
      <c r="GI77" s="64"/>
      <c r="GJ77" s="64"/>
      <c r="GK77" s="64"/>
      <c r="GL77" s="64"/>
      <c r="GM77" s="64"/>
      <c r="GN77" s="64"/>
      <c r="GO77" s="64"/>
      <c r="GP77" s="64"/>
      <c r="GQ77" s="64"/>
      <c r="GR77" s="64"/>
      <c r="GS77" s="64"/>
      <c r="GT77" s="64"/>
      <c r="GU77" s="64"/>
      <c r="GV77" s="64"/>
      <c r="GW77" s="64"/>
      <c r="GX77" s="64"/>
      <c r="GY77" s="64"/>
      <c r="GZ77" s="64"/>
      <c r="HA77" s="64"/>
      <c r="HB77" s="64"/>
      <c r="HC77" s="64"/>
      <c r="HD77" s="64"/>
      <c r="HE77" s="64"/>
      <c r="HF77" s="64"/>
      <c r="HG77" s="64"/>
      <c r="HH77" s="64"/>
      <c r="HI77" s="64"/>
      <c r="HJ77" s="64"/>
      <c r="HK77" s="64"/>
      <c r="HL77" s="64"/>
      <c r="HM77" s="64"/>
      <c r="HN77" s="64"/>
      <c r="HO77" s="64"/>
      <c r="HP77" s="64"/>
      <c r="HQ77" s="64"/>
      <c r="HR77" s="64"/>
      <c r="HS77" s="64"/>
      <c r="HT77" s="64"/>
      <c r="HU77" s="64"/>
      <c r="HV77" s="64"/>
      <c r="HW77" s="64"/>
      <c r="HX77" s="64"/>
      <c r="HY77" s="64"/>
      <c r="HZ77" s="64"/>
      <c r="IA77" s="64"/>
      <c r="IB77" s="64"/>
      <c r="IC77" s="64"/>
      <c r="ID77" s="64"/>
      <c r="IE77" s="64"/>
      <c r="IF77" s="64"/>
      <c r="IG77" s="64"/>
      <c r="IH77" s="64"/>
      <c r="II77" s="64"/>
      <c r="IJ77" s="64"/>
      <c r="IK77" s="64"/>
      <c r="IL77" s="64"/>
      <c r="IM77" s="64"/>
      <c r="IN77" s="64"/>
      <c r="IO77" s="64"/>
      <c r="IP77" s="64"/>
      <c r="IQ77" s="64"/>
      <c r="IR77" s="64"/>
      <c r="IS77" s="64"/>
      <c r="IT77" s="64"/>
      <c r="IU77" s="64"/>
      <c r="IV77" s="64"/>
      <c r="IW77" s="64"/>
      <c r="IX77" s="64"/>
      <c r="IY77" s="64"/>
      <c r="IZ77" s="64"/>
      <c r="JA77" s="64"/>
      <c r="JB77" s="64"/>
      <c r="JC77" s="64"/>
      <c r="JD77" s="64"/>
      <c r="JE77" s="64"/>
      <c r="JF77" s="64"/>
      <c r="JG77" s="64"/>
      <c r="JH77" s="64"/>
      <c r="JI77" s="64"/>
      <c r="JJ77" s="64"/>
      <c r="JK77" s="64"/>
      <c r="JL77" s="64"/>
      <c r="JM77" s="64"/>
      <c r="JN77" s="64"/>
      <c r="JO77" s="64"/>
      <c r="JP77" s="64"/>
      <c r="JQ77" s="64"/>
      <c r="JR77" s="64"/>
      <c r="JS77" s="64"/>
      <c r="JT77" s="64"/>
      <c r="JU77" s="64"/>
      <c r="JV77" s="64"/>
      <c r="JW77" s="64"/>
      <c r="JX77" s="64"/>
      <c r="JY77" s="64"/>
      <c r="JZ77" s="64"/>
      <c r="KA77" s="64"/>
      <c r="KB77" s="64"/>
      <c r="KC77" s="64"/>
      <c r="KD77" s="64"/>
      <c r="KE77" s="64"/>
      <c r="KF77" s="64"/>
      <c r="KG77" s="64"/>
      <c r="KH77" s="64"/>
      <c r="KI77" s="64"/>
      <c r="KJ77" s="64"/>
      <c r="KK77" s="64"/>
      <c r="KL77" s="64"/>
      <c r="KM77" s="64"/>
      <c r="KN77" s="64"/>
      <c r="KO77" s="64"/>
    </row>
    <row r="78" spans="1:301" s="2" customFormat="1" ht="14" x14ac:dyDescent="0.15">
      <c r="A78" s="1">
        <v>24291</v>
      </c>
      <c r="B78" s="2" t="s">
        <v>243</v>
      </c>
      <c r="C78" s="2" t="s">
        <v>229</v>
      </c>
      <c r="D78" s="2" t="s">
        <v>105</v>
      </c>
      <c r="E78" s="3">
        <v>-14.0791566333</v>
      </c>
      <c r="F78" s="4">
        <v>-70.681691678199996</v>
      </c>
      <c r="G78" s="2">
        <v>318432</v>
      </c>
      <c r="H78" s="2">
        <v>8442871</v>
      </c>
      <c r="I78" s="2">
        <v>5106</v>
      </c>
      <c r="K78" s="118" t="s">
        <v>106</v>
      </c>
      <c r="N78" s="118">
        <v>2023</v>
      </c>
      <c r="P78" s="1" t="s">
        <v>133</v>
      </c>
      <c r="Q78" s="1">
        <f t="shared" si="24"/>
        <v>0</v>
      </c>
      <c r="R78" s="2" t="s">
        <v>134</v>
      </c>
      <c r="S78" s="1" t="s">
        <v>109</v>
      </c>
      <c r="T78" s="1" t="s">
        <v>110</v>
      </c>
      <c r="V78" s="2" t="s">
        <v>244</v>
      </c>
      <c r="W78" s="2" t="s">
        <v>112</v>
      </c>
      <c r="X78" s="5"/>
      <c r="Y78" s="5">
        <v>6.1718162839248428E-2</v>
      </c>
      <c r="Z78" s="5">
        <v>12.945661846496106</v>
      </c>
      <c r="AA78" s="5">
        <v>0.48610564010743068</v>
      </c>
      <c r="AB78" s="5"/>
      <c r="AC78" s="5">
        <v>1.2137531852930469E-2</v>
      </c>
      <c r="AD78" s="5">
        <v>4.9736842105263156E-2</v>
      </c>
      <c r="AE78" s="5">
        <v>0.69960079840319367</v>
      </c>
      <c r="AF78" s="5">
        <v>2.7094345367551105</v>
      </c>
      <c r="AG78" s="5">
        <v>4.987058823529412</v>
      </c>
      <c r="AH78" s="5">
        <v>5.4992736077481841E-2</v>
      </c>
      <c r="AI78" s="5"/>
      <c r="AJ78" s="5"/>
      <c r="AK78" s="5"/>
      <c r="AL78" s="5"/>
      <c r="AM78" s="132">
        <v>196</v>
      </c>
      <c r="AN78" s="132">
        <v>1.4</v>
      </c>
      <c r="AO78" s="132">
        <v>1</v>
      </c>
      <c r="AP78" s="132">
        <v>1</v>
      </c>
      <c r="AQ78" s="132">
        <v>0.2</v>
      </c>
      <c r="AR78" s="132">
        <v>0.3</v>
      </c>
      <c r="AS78" s="132">
        <v>1.9</v>
      </c>
      <c r="AT78" s="132">
        <v>60</v>
      </c>
      <c r="AU78" s="132">
        <v>24.1</v>
      </c>
      <c r="AV78" s="110">
        <v>0</v>
      </c>
      <c r="AW78" s="132">
        <v>20.3</v>
      </c>
      <c r="AX78" s="132">
        <v>31.1</v>
      </c>
      <c r="AY78" s="132">
        <v>0.64</v>
      </c>
      <c r="AZ78" s="132">
        <v>666</v>
      </c>
      <c r="BA78" s="132">
        <v>266</v>
      </c>
      <c r="BB78" s="132">
        <v>2</v>
      </c>
      <c r="BC78" s="132">
        <v>21.7</v>
      </c>
      <c r="BD78" s="132">
        <v>18.600000000000001</v>
      </c>
      <c r="BE78" s="132">
        <v>703</v>
      </c>
      <c r="BF78" s="132">
        <v>0</v>
      </c>
      <c r="BG78" s="132">
        <v>370</v>
      </c>
      <c r="BH78" s="132">
        <v>3.9</v>
      </c>
      <c r="BI78" s="132">
        <v>9.16</v>
      </c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3">
        <v>1.1000000000000001</v>
      </c>
      <c r="BW78" s="133">
        <v>5.81</v>
      </c>
      <c r="BX78" s="133">
        <v>15.2</v>
      </c>
      <c r="BY78" s="133">
        <v>4.93</v>
      </c>
      <c r="BZ78" s="133">
        <v>2.6</v>
      </c>
      <c r="CA78" s="149">
        <v>0</v>
      </c>
      <c r="CB78" s="133">
        <v>0.11</v>
      </c>
      <c r="CC78" s="116">
        <v>0</v>
      </c>
      <c r="CD78" s="133">
        <v>6.5</v>
      </c>
      <c r="CE78" s="99">
        <v>0</v>
      </c>
      <c r="CF78" s="133">
        <v>0</v>
      </c>
      <c r="CG78" s="133">
        <v>0</v>
      </c>
      <c r="CH78" s="133">
        <v>1.65</v>
      </c>
      <c r="CI78" s="133">
        <v>6.07</v>
      </c>
      <c r="CJ78" s="133">
        <v>10.45</v>
      </c>
      <c r="CK78" s="133">
        <v>0</v>
      </c>
      <c r="CL78" s="133"/>
      <c r="CM78" s="133"/>
      <c r="CN78" s="133">
        <v>0.14399999999999999</v>
      </c>
      <c r="CO78" s="99">
        <f t="shared" si="25"/>
        <v>133.54564755838641</v>
      </c>
      <c r="CP78" s="99"/>
      <c r="CQ78" s="99">
        <f t="shared" si="21"/>
        <v>170.76923076923077</v>
      </c>
      <c r="CR78" s="99">
        <f t="shared" si="26"/>
        <v>100.26890756302522</v>
      </c>
      <c r="CS78" s="99">
        <f t="shared" si="27"/>
        <v>13390.476190476191</v>
      </c>
      <c r="CT78" s="99">
        <f t="shared" si="23"/>
        <v>7.0270270270270272E-3</v>
      </c>
      <c r="CU78" s="99">
        <f t="shared" si="22"/>
        <v>94.871794871794876</v>
      </c>
      <c r="CV78" s="99">
        <f t="shared" si="28"/>
        <v>0.52738336713995948</v>
      </c>
      <c r="CW78" s="99">
        <f t="shared" si="19"/>
        <v>21.414790996784564</v>
      </c>
      <c r="CX78" s="99">
        <f t="shared" si="20"/>
        <v>0.16035558918101003</v>
      </c>
      <c r="CY78" s="99"/>
    </row>
    <row r="79" spans="1:301" s="2" customFormat="1" ht="14" x14ac:dyDescent="0.15">
      <c r="A79" s="1">
        <v>24292</v>
      </c>
      <c r="B79" s="2" t="s">
        <v>245</v>
      </c>
      <c r="C79" s="2" t="s">
        <v>229</v>
      </c>
      <c r="D79" s="2" t="s">
        <v>105</v>
      </c>
      <c r="E79" s="3">
        <v>-14.0799605514713</v>
      </c>
      <c r="F79" s="4">
        <v>-70.684355098765806</v>
      </c>
      <c r="G79" s="2">
        <v>318145</v>
      </c>
      <c r="H79" s="2">
        <v>8442780</v>
      </c>
      <c r="I79" s="2">
        <v>5130</v>
      </c>
      <c r="K79" s="118" t="s">
        <v>106</v>
      </c>
      <c r="N79" s="118">
        <v>2023</v>
      </c>
      <c r="P79" s="1" t="s">
        <v>133</v>
      </c>
      <c r="Q79" s="1">
        <f t="shared" si="24"/>
        <v>0</v>
      </c>
      <c r="R79" s="2" t="s">
        <v>134</v>
      </c>
      <c r="S79" s="1" t="s">
        <v>109</v>
      </c>
      <c r="T79" s="1" t="s">
        <v>110</v>
      </c>
      <c r="V79" s="2" t="s">
        <v>246</v>
      </c>
      <c r="W79" s="2" t="s">
        <v>112</v>
      </c>
      <c r="X79" s="5"/>
      <c r="Y79" s="5">
        <v>0.23352818371607517</v>
      </c>
      <c r="Z79" s="5">
        <v>14.873337041156841</v>
      </c>
      <c r="AA79" s="5">
        <v>1.4869113697403762</v>
      </c>
      <c r="AB79" s="5"/>
      <c r="AC79" s="5">
        <v>4.7775391336002913E-3</v>
      </c>
      <c r="AD79" s="5">
        <v>0.29842105263157892</v>
      </c>
      <c r="AE79" s="5">
        <v>2.7984031936127744E-2</v>
      </c>
      <c r="AF79" s="5">
        <v>0.60658982166159203</v>
      </c>
      <c r="AG79" s="5">
        <v>4.4329411764705879</v>
      </c>
      <c r="AH79" s="5">
        <v>8.4780468119451183E-2</v>
      </c>
      <c r="AI79" s="5"/>
      <c r="AJ79" s="5"/>
      <c r="AK79" s="5"/>
      <c r="AL79" s="5"/>
      <c r="AM79" s="132">
        <v>49.1</v>
      </c>
      <c r="AN79" s="132">
        <v>3.7</v>
      </c>
      <c r="AO79" s="132">
        <v>15</v>
      </c>
      <c r="AP79" s="132">
        <v>16</v>
      </c>
      <c r="AQ79" s="132">
        <v>0.5</v>
      </c>
      <c r="AR79" s="132">
        <v>1.2</v>
      </c>
      <c r="AS79" s="132">
        <v>2.1</v>
      </c>
      <c r="AT79" s="132">
        <v>17</v>
      </c>
      <c r="AU79" s="132">
        <v>25.5</v>
      </c>
      <c r="AV79" s="132">
        <v>0.18</v>
      </c>
      <c r="AW79" s="132">
        <v>11.6</v>
      </c>
      <c r="AX79" s="132">
        <v>30.4</v>
      </c>
      <c r="AY79" s="132">
        <v>2.21</v>
      </c>
      <c r="AZ79" s="132">
        <v>315</v>
      </c>
      <c r="BA79" s="132">
        <v>63.5</v>
      </c>
      <c r="BB79" s="132">
        <v>4.0999999999999996</v>
      </c>
      <c r="BC79" s="132">
        <v>11.3</v>
      </c>
      <c r="BD79" s="132">
        <v>18.899999999999999</v>
      </c>
      <c r="BE79" s="132">
        <v>67.5</v>
      </c>
      <c r="BF79" s="132">
        <v>0</v>
      </c>
      <c r="BG79" s="132">
        <v>540</v>
      </c>
      <c r="BH79" s="132">
        <v>17.600000000000001</v>
      </c>
      <c r="BI79" s="132">
        <v>37.299999999999997</v>
      </c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3">
        <v>0.7</v>
      </c>
      <c r="BW79" s="133">
        <v>1.86</v>
      </c>
      <c r="BX79" s="133">
        <v>52.5</v>
      </c>
      <c r="BY79" s="133">
        <v>11.8</v>
      </c>
      <c r="BZ79" s="133">
        <v>12.5</v>
      </c>
      <c r="CA79" s="149">
        <v>0</v>
      </c>
      <c r="CB79" s="133">
        <v>7.0000000000000007E-2</v>
      </c>
      <c r="CC79" s="133">
        <v>0.01</v>
      </c>
      <c r="CD79" s="133">
        <v>19.8</v>
      </c>
      <c r="CE79" s="99">
        <v>0</v>
      </c>
      <c r="CF79" s="133">
        <v>0</v>
      </c>
      <c r="CG79" s="133">
        <v>0.06</v>
      </c>
      <c r="CH79" s="133">
        <v>0.28000000000000003</v>
      </c>
      <c r="CI79" s="133">
        <v>2.4500000000000002</v>
      </c>
      <c r="CJ79" s="133">
        <v>11.15</v>
      </c>
      <c r="CK79" s="133">
        <v>10</v>
      </c>
      <c r="CL79" s="133"/>
      <c r="CM79" s="133"/>
      <c r="CN79" s="133">
        <v>4.2999999999999997E-2</v>
      </c>
      <c r="CO79" s="99">
        <f t="shared" si="25"/>
        <v>71.058917197452232</v>
      </c>
      <c r="CP79" s="99"/>
      <c r="CQ79" s="99">
        <f t="shared" si="21"/>
        <v>17.89772727272727</v>
      </c>
      <c r="CR79" s="99">
        <f t="shared" si="26"/>
        <v>14.854652972300032</v>
      </c>
      <c r="CS79" s="99">
        <f t="shared" si="27"/>
        <v>1055.5555555555557</v>
      </c>
      <c r="CT79" s="99">
        <f t="shared" si="23"/>
        <v>2.3148148148148147E-2</v>
      </c>
      <c r="CU79" s="99">
        <f t="shared" si="22"/>
        <v>30.68181818181818</v>
      </c>
      <c r="CV79" s="99">
        <f t="shared" si="28"/>
        <v>1.0593220338983049</v>
      </c>
      <c r="CW79" s="99">
        <f t="shared" ref="CW79:CW110" si="29">AZ79/AX79</f>
        <v>10.361842105263158</v>
      </c>
      <c r="CX79" s="99">
        <f t="shared" ref="CX79:CX110" si="30">AG79/AX79</f>
        <v>0.1458204334365325</v>
      </c>
      <c r="CY79" s="99"/>
    </row>
    <row r="80" spans="1:301" s="2" customFormat="1" ht="14" x14ac:dyDescent="0.15">
      <c r="A80" s="1">
        <v>24293</v>
      </c>
      <c r="B80" s="2" t="s">
        <v>247</v>
      </c>
      <c r="C80" s="2" t="s">
        <v>229</v>
      </c>
      <c r="D80" s="2" t="s">
        <v>105</v>
      </c>
      <c r="E80" s="3">
        <v>-14.080436544299999</v>
      </c>
      <c r="F80" s="4">
        <v>-70.687377256800005</v>
      </c>
      <c r="G80" s="2">
        <v>317819</v>
      </c>
      <c r="H80" s="2">
        <v>8442725</v>
      </c>
      <c r="I80" s="2">
        <v>5135</v>
      </c>
      <c r="K80" s="118" t="s">
        <v>106</v>
      </c>
      <c r="N80" s="118">
        <v>2023</v>
      </c>
      <c r="P80" s="1" t="s">
        <v>133</v>
      </c>
      <c r="Q80" s="1">
        <f t="shared" si="24"/>
        <v>0</v>
      </c>
      <c r="R80" s="2" t="s">
        <v>134</v>
      </c>
      <c r="S80" s="1" t="s">
        <v>109</v>
      </c>
      <c r="T80" s="1" t="s">
        <v>110</v>
      </c>
      <c r="V80" s="2" t="s">
        <v>244</v>
      </c>
      <c r="W80" s="2" t="s">
        <v>112</v>
      </c>
      <c r="X80" s="5"/>
      <c r="Y80" s="5">
        <v>0.21351148225469729</v>
      </c>
      <c r="Z80" s="5">
        <v>13.210244716351502</v>
      </c>
      <c r="AA80" s="5">
        <v>1.8872336615935543</v>
      </c>
      <c r="AB80" s="5"/>
      <c r="AC80" s="5">
        <v>4.1577502730251181E-2</v>
      </c>
      <c r="AD80" s="5">
        <v>0.86210526315789471</v>
      </c>
      <c r="AE80" s="5">
        <v>0.65762475049900193</v>
      </c>
      <c r="AF80" s="5">
        <v>1.9410874293170945</v>
      </c>
      <c r="AG80" s="5">
        <v>3.6860869565217391</v>
      </c>
      <c r="AH80" s="5">
        <v>0.23830185633575465</v>
      </c>
      <c r="AI80" s="5"/>
      <c r="AJ80" s="5"/>
      <c r="AK80" s="5"/>
      <c r="AL80" s="5"/>
      <c r="AM80" s="132">
        <v>185.5</v>
      </c>
      <c r="AN80" s="132">
        <v>3.4</v>
      </c>
      <c r="AO80" s="132">
        <v>16</v>
      </c>
      <c r="AP80" s="132">
        <v>19</v>
      </c>
      <c r="AQ80" s="132">
        <v>3.2</v>
      </c>
      <c r="AR80" s="132">
        <v>6.9</v>
      </c>
      <c r="AS80" s="132">
        <v>1.7</v>
      </c>
      <c r="AT80" s="132">
        <v>67</v>
      </c>
      <c r="AU80" s="132">
        <v>23.2</v>
      </c>
      <c r="AV80" s="132">
        <v>0.16</v>
      </c>
      <c r="AW80" s="132">
        <v>3.3</v>
      </c>
      <c r="AX80" s="132">
        <v>23</v>
      </c>
      <c r="AY80" s="132">
        <v>1.41</v>
      </c>
      <c r="AZ80" s="132">
        <v>215</v>
      </c>
      <c r="BA80" s="132">
        <v>103.5</v>
      </c>
      <c r="BB80" s="132">
        <v>11.1</v>
      </c>
      <c r="BC80" s="132">
        <v>10.4</v>
      </c>
      <c r="BD80" s="132">
        <v>18.600000000000001</v>
      </c>
      <c r="BE80" s="132">
        <v>31.2</v>
      </c>
      <c r="BF80" s="132">
        <v>0</v>
      </c>
      <c r="BG80" s="132">
        <v>520</v>
      </c>
      <c r="BH80" s="132">
        <v>19.600000000000001</v>
      </c>
      <c r="BI80" s="132">
        <v>42.8</v>
      </c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3">
        <v>0.6</v>
      </c>
      <c r="BW80" s="133">
        <v>1.66</v>
      </c>
      <c r="BX80" s="133">
        <v>56.2</v>
      </c>
      <c r="BY80" s="133">
        <v>10.95</v>
      </c>
      <c r="BZ80" s="133">
        <v>18.899999999999999</v>
      </c>
      <c r="CA80" s="149">
        <v>0</v>
      </c>
      <c r="CB80" s="133">
        <v>7.0000000000000007E-2</v>
      </c>
      <c r="CC80" s="133">
        <v>0.02</v>
      </c>
      <c r="CD80" s="133">
        <v>17.3</v>
      </c>
      <c r="CE80" s="99">
        <v>0</v>
      </c>
      <c r="CF80" s="133">
        <v>0</v>
      </c>
      <c r="CG80" s="133">
        <v>7.0000000000000007E-2</v>
      </c>
      <c r="CH80" s="133">
        <v>0.83</v>
      </c>
      <c r="CI80" s="133">
        <v>1.62</v>
      </c>
      <c r="CJ80" s="133">
        <v>33.1</v>
      </c>
      <c r="CK80" s="133">
        <v>10</v>
      </c>
      <c r="CL80" s="133"/>
      <c r="CM80" s="133"/>
      <c r="CN80" s="133">
        <v>3.5000000000000003E-2</v>
      </c>
      <c r="CO80" s="99">
        <f t="shared" si="25"/>
        <v>58.327435715970751</v>
      </c>
      <c r="CP80" s="99"/>
      <c r="CQ80" s="99">
        <f t="shared" si="21"/>
        <v>10.969387755102041</v>
      </c>
      <c r="CR80" s="99">
        <f t="shared" si="26"/>
        <v>4.2756808408982323</v>
      </c>
      <c r="CS80" s="99">
        <f t="shared" si="27"/>
        <v>249.38949938949941</v>
      </c>
      <c r="CT80" s="99">
        <f t="shared" si="23"/>
        <v>3.6346153846153841E-2</v>
      </c>
      <c r="CU80" s="99">
        <f t="shared" si="22"/>
        <v>26.530612244897956</v>
      </c>
      <c r="CV80" s="99">
        <f t="shared" si="28"/>
        <v>1.726027397260274</v>
      </c>
      <c r="CW80" s="99">
        <f t="shared" si="29"/>
        <v>9.3478260869565215</v>
      </c>
      <c r="CX80" s="99">
        <f t="shared" si="30"/>
        <v>0.16026465028355388</v>
      </c>
      <c r="CY80" s="99"/>
    </row>
    <row r="81" spans="1:301" s="2" customFormat="1" ht="14" x14ac:dyDescent="0.15">
      <c r="A81" s="1">
        <v>24294</v>
      </c>
      <c r="B81" s="2" t="s">
        <v>248</v>
      </c>
      <c r="C81" s="2" t="s">
        <v>229</v>
      </c>
      <c r="D81" s="2" t="s">
        <v>105</v>
      </c>
      <c r="E81" s="3">
        <v>-14.1109921841512</v>
      </c>
      <c r="F81" s="4">
        <v>-70.6341470319488</v>
      </c>
      <c r="G81" s="2">
        <v>323591</v>
      </c>
      <c r="H81" s="2">
        <v>8439385</v>
      </c>
      <c r="I81" s="2">
        <v>4667</v>
      </c>
      <c r="K81" s="118" t="s">
        <v>106</v>
      </c>
      <c r="N81" s="118">
        <v>2023</v>
      </c>
      <c r="P81" s="1" t="s">
        <v>133</v>
      </c>
      <c r="Q81" s="1">
        <f t="shared" si="24"/>
        <v>0</v>
      </c>
      <c r="R81" s="2" t="s">
        <v>134</v>
      </c>
      <c r="S81" s="1" t="s">
        <v>109</v>
      </c>
      <c r="T81" s="1" t="s">
        <v>110</v>
      </c>
      <c r="V81" s="2" t="s">
        <v>249</v>
      </c>
      <c r="W81" s="2" t="s">
        <v>112</v>
      </c>
      <c r="X81" s="5"/>
      <c r="Y81" s="5">
        <v>0.22351983298538625</v>
      </c>
      <c r="Z81" s="5">
        <v>14.363070077864293</v>
      </c>
      <c r="AA81" s="5">
        <v>1.8300447627573859</v>
      </c>
      <c r="AB81" s="5"/>
      <c r="AC81" s="5">
        <v>2.2983836912995995E-2</v>
      </c>
      <c r="AD81" s="5">
        <v>0.71289473684210514</v>
      </c>
      <c r="AE81" s="5">
        <v>0.75556886227544917</v>
      </c>
      <c r="AF81" s="5">
        <v>3.0329491083079598</v>
      </c>
      <c r="AG81" s="5">
        <v>4.3968030690537079</v>
      </c>
      <c r="AH81" s="5">
        <v>0.24975867635189672</v>
      </c>
      <c r="AI81" s="5"/>
      <c r="AJ81" s="5"/>
      <c r="AK81" s="5"/>
      <c r="AL81" s="5"/>
      <c r="AM81" s="132">
        <v>516</v>
      </c>
      <c r="AN81" s="132">
        <v>4.0999999999999996</v>
      </c>
      <c r="AO81" s="132">
        <v>15</v>
      </c>
      <c r="AP81" s="132">
        <v>21</v>
      </c>
      <c r="AQ81" s="132">
        <v>3.7</v>
      </c>
      <c r="AR81" s="132">
        <v>6.9</v>
      </c>
      <c r="AS81" s="132">
        <v>2.2000000000000002</v>
      </c>
      <c r="AT81" s="132">
        <v>48</v>
      </c>
      <c r="AU81" s="132">
        <v>29.5</v>
      </c>
      <c r="AV81" s="132">
        <v>0.09</v>
      </c>
      <c r="AW81" s="132">
        <v>3.9</v>
      </c>
      <c r="AX81" s="132">
        <v>33.4</v>
      </c>
      <c r="AY81" s="132">
        <v>0.59</v>
      </c>
      <c r="AZ81" s="132">
        <v>370</v>
      </c>
      <c r="BA81" s="132">
        <v>142.5</v>
      </c>
      <c r="BB81" s="132">
        <v>10.9</v>
      </c>
      <c r="BC81" s="132">
        <v>12.9</v>
      </c>
      <c r="BD81" s="132">
        <v>31.2</v>
      </c>
      <c r="BE81" s="132">
        <v>68.8</v>
      </c>
      <c r="BF81" s="132">
        <v>0</v>
      </c>
      <c r="BG81" s="132">
        <v>380</v>
      </c>
      <c r="BH81" s="132">
        <v>18.600000000000001</v>
      </c>
      <c r="BI81" s="132">
        <v>42.2</v>
      </c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3">
        <v>1</v>
      </c>
      <c r="BW81" s="133">
        <v>2.33</v>
      </c>
      <c r="BX81" s="133">
        <v>58.7</v>
      </c>
      <c r="BY81" s="133">
        <v>11.45</v>
      </c>
      <c r="BZ81" s="133">
        <v>9.1999999999999993</v>
      </c>
      <c r="CA81" s="149">
        <v>0</v>
      </c>
      <c r="CB81" s="133">
        <v>0.06</v>
      </c>
      <c r="CC81" s="116">
        <v>0</v>
      </c>
      <c r="CD81" s="133">
        <v>7.8</v>
      </c>
      <c r="CE81" s="99">
        <v>0</v>
      </c>
      <c r="CF81" s="133">
        <v>0</v>
      </c>
      <c r="CG81" s="133">
        <v>0.08</v>
      </c>
      <c r="CH81" s="133">
        <v>0.12</v>
      </c>
      <c r="CI81" s="133">
        <v>2.82</v>
      </c>
      <c r="CJ81" s="133">
        <v>15.05</v>
      </c>
      <c r="CK81" s="133">
        <v>30</v>
      </c>
      <c r="CL81" s="133"/>
      <c r="CM81" s="133"/>
      <c r="CN81" s="133">
        <v>4.7E-2</v>
      </c>
      <c r="CO81" s="99">
        <f t="shared" si="25"/>
        <v>84.15205188610652</v>
      </c>
      <c r="CP81" s="99"/>
      <c r="CQ81" s="99">
        <f t="shared" si="21"/>
        <v>19.892473118279568</v>
      </c>
      <c r="CR81" s="99">
        <f t="shared" si="26"/>
        <v>6.1675347591008096</v>
      </c>
      <c r="CS81" s="99">
        <f t="shared" si="27"/>
        <v>519.0107050572168</v>
      </c>
      <c r="CT81" s="99">
        <f t="shared" si="23"/>
        <v>2.4210526315789471E-2</v>
      </c>
      <c r="CU81" s="99">
        <f t="shared" si="22"/>
        <v>20.43010752688172</v>
      </c>
      <c r="CV81" s="99">
        <f t="shared" si="28"/>
        <v>0.80349344978165937</v>
      </c>
      <c r="CW81" s="99">
        <f t="shared" si="29"/>
        <v>11.077844311377246</v>
      </c>
      <c r="CX81" s="99">
        <f t="shared" si="30"/>
        <v>0.13164081045070983</v>
      </c>
      <c r="CY81" s="99"/>
    </row>
    <row r="82" spans="1:301" s="2" customFormat="1" ht="14" x14ac:dyDescent="0.15">
      <c r="A82" s="1">
        <v>24295</v>
      </c>
      <c r="B82" s="2" t="s">
        <v>250</v>
      </c>
      <c r="C82" s="2" t="s">
        <v>229</v>
      </c>
      <c r="D82" s="2" t="s">
        <v>105</v>
      </c>
      <c r="E82" s="3">
        <v>-14.110992184200001</v>
      </c>
      <c r="F82" s="4">
        <v>-70.6341470319</v>
      </c>
      <c r="G82" s="2">
        <v>323591</v>
      </c>
      <c r="H82" s="2">
        <v>8439385</v>
      </c>
      <c r="I82" s="2">
        <v>4667</v>
      </c>
      <c r="K82" s="118" t="s">
        <v>106</v>
      </c>
      <c r="N82" s="118">
        <v>2023</v>
      </c>
      <c r="P82" s="1" t="s">
        <v>133</v>
      </c>
      <c r="Q82" s="1">
        <f t="shared" si="24"/>
        <v>0</v>
      </c>
      <c r="R82" s="2" t="s">
        <v>134</v>
      </c>
      <c r="S82" s="1" t="s">
        <v>109</v>
      </c>
      <c r="T82" s="1" t="s">
        <v>110</v>
      </c>
      <c r="V82" s="2" t="s">
        <v>251</v>
      </c>
      <c r="W82" s="2" t="s">
        <v>112</v>
      </c>
      <c r="X82" s="5"/>
      <c r="Y82" s="5">
        <v>4.0033402922755743E-2</v>
      </c>
      <c r="Z82" s="5">
        <v>12.888965517241381</v>
      </c>
      <c r="AA82" s="5">
        <v>0.6576723366159356</v>
      </c>
      <c r="AB82" s="5"/>
      <c r="AC82" s="5">
        <v>5.3844157262468148E-2</v>
      </c>
      <c r="AD82" s="5">
        <v>1.6578947368421054E-2</v>
      </c>
      <c r="AE82" s="5">
        <v>0.19588822355289423</v>
      </c>
      <c r="AF82" s="5">
        <v>3.6934580252283604</v>
      </c>
      <c r="AG82" s="5">
        <v>3.7583631713554984</v>
      </c>
      <c r="AH82" s="5">
        <v>0.35287005649717518</v>
      </c>
      <c r="AI82" s="5"/>
      <c r="AJ82" s="5"/>
      <c r="AK82" s="5"/>
      <c r="AL82" s="5"/>
      <c r="AM82" s="132">
        <v>2840</v>
      </c>
      <c r="AN82" s="132">
        <v>2.1</v>
      </c>
      <c r="AO82" s="106">
        <v>0</v>
      </c>
      <c r="AP82" s="132">
        <v>2</v>
      </c>
      <c r="AQ82" s="132">
        <v>0.4</v>
      </c>
      <c r="AR82" s="132">
        <v>1.3</v>
      </c>
      <c r="AS82" s="132">
        <v>1.3</v>
      </c>
      <c r="AT82" s="132">
        <v>111</v>
      </c>
      <c r="AU82" s="132">
        <v>38</v>
      </c>
      <c r="AV82" s="132">
        <v>7.0000000000000007E-2</v>
      </c>
      <c r="AW82" s="132">
        <v>38.299999999999997</v>
      </c>
      <c r="AX82" s="132">
        <v>110</v>
      </c>
      <c r="AY82" s="132">
        <v>2.5099999999999998</v>
      </c>
      <c r="AZ82" s="132">
        <v>1125</v>
      </c>
      <c r="BA82" s="132">
        <v>2.2000000000000002</v>
      </c>
      <c r="BB82" s="132">
        <v>3.4</v>
      </c>
      <c r="BC82" s="132">
        <v>47.7</v>
      </c>
      <c r="BD82" s="132">
        <v>14.1</v>
      </c>
      <c r="BE82" s="132">
        <v>308</v>
      </c>
      <c r="BF82" s="132">
        <v>0</v>
      </c>
      <c r="BG82" s="132">
        <v>20</v>
      </c>
      <c r="BH82" s="132">
        <v>1.4</v>
      </c>
      <c r="BI82" s="132">
        <v>3.89</v>
      </c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3">
        <v>0.9</v>
      </c>
      <c r="BW82" s="133">
        <v>22.9</v>
      </c>
      <c r="BX82" s="133">
        <v>10.7</v>
      </c>
      <c r="BY82" s="133">
        <v>1.37</v>
      </c>
      <c r="BZ82" s="133">
        <v>20.5</v>
      </c>
      <c r="CA82" s="144">
        <v>5.9999999999999995E-4</v>
      </c>
      <c r="CB82" s="133">
        <v>0.1</v>
      </c>
      <c r="CC82" s="116">
        <v>0</v>
      </c>
      <c r="CD82" s="133">
        <v>64.599999999999994</v>
      </c>
      <c r="CE82" s="99">
        <v>0</v>
      </c>
      <c r="CF82" s="133">
        <v>0</v>
      </c>
      <c r="CG82" s="133">
        <v>0</v>
      </c>
      <c r="CH82" s="133">
        <v>0.87</v>
      </c>
      <c r="CI82" s="133">
        <v>9.0299999999999994</v>
      </c>
      <c r="CJ82" s="133">
        <v>18.649999999999999</v>
      </c>
      <c r="CK82" s="133">
        <v>350</v>
      </c>
      <c r="CL82" s="133"/>
      <c r="CM82" s="133"/>
      <c r="CN82" s="133">
        <v>0.104</v>
      </c>
      <c r="CO82" s="99">
        <f t="shared" si="25"/>
        <v>299.33243508084274</v>
      </c>
      <c r="CP82" s="99"/>
      <c r="CQ82" s="99">
        <f t="shared" ref="CQ82:CQ113" si="31">AZ82/BH82</f>
        <v>803.57142857142867</v>
      </c>
      <c r="CR82" s="99">
        <f t="shared" si="26"/>
        <v>226.69492144683957</v>
      </c>
      <c r="CS82" s="99">
        <f t="shared" si="27"/>
        <v>67857.142857142855</v>
      </c>
      <c r="CT82" s="99">
        <f t="shared" si="23"/>
        <v>1.0249999999999999</v>
      </c>
      <c r="CU82" s="99">
        <f t="shared" ref="CU82:CU104" si="32">BG82/BH82</f>
        <v>14.285714285714286</v>
      </c>
      <c r="CV82" s="99">
        <f t="shared" si="28"/>
        <v>14.963503649635035</v>
      </c>
      <c r="CW82" s="99">
        <f t="shared" si="29"/>
        <v>10.227272727272727</v>
      </c>
      <c r="CX82" s="99">
        <f t="shared" si="30"/>
        <v>3.416693792141362E-2</v>
      </c>
      <c r="CY82" s="99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  <c r="EM82" s="60"/>
      <c r="EN82" s="60"/>
      <c r="EO82" s="60"/>
      <c r="EP82" s="60"/>
      <c r="EQ82" s="60"/>
      <c r="ER82" s="60"/>
      <c r="ES82" s="60"/>
      <c r="ET82" s="60"/>
      <c r="EU82" s="60"/>
      <c r="EV82" s="60"/>
      <c r="EW82" s="60"/>
      <c r="EX82" s="60"/>
      <c r="EY82" s="60"/>
      <c r="EZ82" s="60"/>
      <c r="FA82" s="60"/>
      <c r="FB82" s="60"/>
      <c r="FC82" s="60"/>
      <c r="FD82" s="60"/>
      <c r="FE82" s="60"/>
      <c r="FF82" s="60"/>
      <c r="FG82" s="60"/>
      <c r="FH82" s="60"/>
      <c r="FI82" s="60"/>
      <c r="FJ82" s="60"/>
      <c r="FK82" s="60"/>
      <c r="FL82" s="60"/>
      <c r="FM82" s="60"/>
      <c r="FN82" s="60"/>
      <c r="FO82" s="60"/>
      <c r="FP82" s="60"/>
      <c r="FQ82" s="60"/>
      <c r="FR82" s="60"/>
      <c r="FS82" s="60"/>
      <c r="FT82" s="60"/>
      <c r="FU82" s="60"/>
      <c r="FV82" s="60"/>
      <c r="FW82" s="60"/>
      <c r="FX82" s="60"/>
      <c r="FY82" s="60"/>
      <c r="FZ82" s="60"/>
      <c r="GA82" s="60"/>
      <c r="GB82" s="60"/>
      <c r="GC82" s="60"/>
      <c r="GD82" s="60"/>
      <c r="GE82" s="60"/>
      <c r="GF82" s="60"/>
      <c r="GG82" s="60"/>
      <c r="GH82" s="60"/>
      <c r="GI82" s="60"/>
      <c r="GJ82" s="60"/>
      <c r="GK82" s="60"/>
      <c r="GL82" s="60"/>
      <c r="GM82" s="60"/>
      <c r="GN82" s="60"/>
      <c r="GO82" s="60"/>
      <c r="GP82" s="60"/>
      <c r="GQ82" s="60"/>
      <c r="GR82" s="60"/>
      <c r="GS82" s="60"/>
      <c r="GT82" s="60"/>
      <c r="GU82" s="60"/>
      <c r="GV82" s="60"/>
      <c r="GW82" s="60"/>
      <c r="GX82" s="60"/>
      <c r="GY82" s="60"/>
      <c r="GZ82" s="60"/>
      <c r="HA82" s="60"/>
      <c r="HB82" s="60"/>
      <c r="HC82" s="60"/>
      <c r="HD82" s="60"/>
      <c r="HE82" s="60"/>
      <c r="HF82" s="60"/>
      <c r="HG82" s="60"/>
      <c r="HH82" s="60"/>
      <c r="HI82" s="60"/>
      <c r="HJ82" s="60"/>
      <c r="HK82" s="60"/>
      <c r="HL82" s="60"/>
      <c r="HM82" s="60"/>
      <c r="HN82" s="60"/>
      <c r="HO82" s="60"/>
      <c r="HP82" s="60"/>
      <c r="HQ82" s="60"/>
      <c r="HR82" s="60"/>
      <c r="HS82" s="60"/>
      <c r="HT82" s="60"/>
      <c r="HU82" s="60"/>
      <c r="HV82" s="60"/>
      <c r="HW82" s="60"/>
      <c r="HX82" s="60"/>
      <c r="HY82" s="60"/>
      <c r="HZ82" s="60"/>
      <c r="IA82" s="60"/>
      <c r="IB82" s="60"/>
      <c r="IC82" s="60"/>
      <c r="ID82" s="60"/>
      <c r="IE82" s="60"/>
      <c r="IF82" s="60"/>
      <c r="IG82" s="60"/>
      <c r="IH82" s="60"/>
      <c r="II82" s="60"/>
      <c r="IJ82" s="60"/>
      <c r="IK82" s="60"/>
      <c r="IL82" s="60"/>
      <c r="IM82" s="60"/>
      <c r="IN82" s="60"/>
      <c r="IO82" s="60"/>
      <c r="IP82" s="60"/>
      <c r="IQ82" s="60"/>
      <c r="IR82" s="60"/>
      <c r="IS82" s="60"/>
      <c r="IT82" s="60"/>
      <c r="IU82" s="60"/>
      <c r="IV82" s="60"/>
      <c r="IW82" s="60"/>
      <c r="IX82" s="60"/>
      <c r="IY82" s="60"/>
      <c r="IZ82" s="60"/>
      <c r="JA82" s="60"/>
      <c r="JB82" s="60"/>
      <c r="JC82" s="60"/>
      <c r="JD82" s="60"/>
      <c r="JE82" s="60"/>
      <c r="JF82" s="60"/>
      <c r="JG82" s="60"/>
      <c r="JH82" s="60"/>
      <c r="JI82" s="60"/>
      <c r="JJ82" s="60"/>
      <c r="JK82" s="60"/>
      <c r="JL82" s="60"/>
      <c r="JM82" s="60"/>
      <c r="JN82" s="60"/>
      <c r="JO82" s="60"/>
      <c r="JP82" s="60"/>
      <c r="JQ82" s="60"/>
      <c r="JR82" s="60"/>
      <c r="JS82" s="60"/>
      <c r="JT82" s="60"/>
      <c r="JU82" s="60"/>
      <c r="JV82" s="60"/>
      <c r="JW82" s="60"/>
      <c r="JX82" s="60"/>
      <c r="JY82" s="60"/>
      <c r="JZ82" s="60"/>
      <c r="KA82" s="60"/>
      <c r="KB82" s="60"/>
      <c r="KC82" s="60"/>
      <c r="KD82" s="60"/>
      <c r="KE82" s="60"/>
      <c r="KF82" s="60"/>
      <c r="KG82" s="60"/>
      <c r="KH82" s="60"/>
      <c r="KI82" s="60"/>
      <c r="KJ82" s="60"/>
      <c r="KK82" s="60"/>
      <c r="KL82" s="60"/>
      <c r="KM82" s="60"/>
      <c r="KN82" s="60"/>
      <c r="KO82" s="60"/>
    </row>
    <row r="83" spans="1:301" s="2" customFormat="1" ht="14" x14ac:dyDescent="0.15">
      <c r="A83" s="1">
        <v>24296</v>
      </c>
      <c r="B83" s="2" t="s">
        <v>252</v>
      </c>
      <c r="C83" s="2" t="s">
        <v>229</v>
      </c>
      <c r="D83" s="2" t="s">
        <v>105</v>
      </c>
      <c r="E83" s="3">
        <v>-14.1129816680575</v>
      </c>
      <c r="F83" s="4">
        <v>-70.639319722779305</v>
      </c>
      <c r="G83" s="2">
        <v>323034</v>
      </c>
      <c r="H83" s="2">
        <v>8439161</v>
      </c>
      <c r="I83" s="2">
        <v>4646</v>
      </c>
      <c r="K83" s="118" t="s">
        <v>106</v>
      </c>
      <c r="N83" s="118">
        <v>2023</v>
      </c>
      <c r="P83" s="1" t="s">
        <v>133</v>
      </c>
      <c r="Q83" s="1">
        <f t="shared" si="24"/>
        <v>0</v>
      </c>
      <c r="R83" s="2" t="s">
        <v>134</v>
      </c>
      <c r="S83" s="1" t="s">
        <v>109</v>
      </c>
      <c r="T83" s="1" t="s">
        <v>110</v>
      </c>
      <c r="V83" s="2" t="s">
        <v>253</v>
      </c>
      <c r="W83" s="2" t="s">
        <v>112</v>
      </c>
      <c r="X83" s="5"/>
      <c r="Y83" s="5">
        <v>0.21351148225469729</v>
      </c>
      <c r="Z83" s="5">
        <v>14.230778642936597</v>
      </c>
      <c r="AA83" s="5">
        <v>1.1151835273052819</v>
      </c>
      <c r="AB83" s="5"/>
      <c r="AC83" s="5">
        <v>6.0687659264652347E-3</v>
      </c>
      <c r="AD83" s="5">
        <v>0.58026315789473681</v>
      </c>
      <c r="AE83" s="5">
        <v>0.41976047904191616</v>
      </c>
      <c r="AF83" s="5">
        <v>1.1053414528055676</v>
      </c>
      <c r="AG83" s="5">
        <v>4.8545524296675193</v>
      </c>
      <c r="AH83" s="5">
        <v>0.22455367231638421</v>
      </c>
      <c r="AI83" s="5"/>
      <c r="AJ83" s="5"/>
      <c r="AK83" s="5"/>
      <c r="AL83" s="5"/>
      <c r="AM83" s="132">
        <v>1165</v>
      </c>
      <c r="AN83" s="132">
        <v>3.5</v>
      </c>
      <c r="AO83" s="132">
        <v>13</v>
      </c>
      <c r="AP83" s="132">
        <v>16</v>
      </c>
      <c r="AQ83" s="132">
        <v>1</v>
      </c>
      <c r="AR83" s="132">
        <v>3.1</v>
      </c>
      <c r="AS83" s="132">
        <v>1.6</v>
      </c>
      <c r="AT83" s="132">
        <v>29</v>
      </c>
      <c r="AU83" s="132">
        <v>27.4</v>
      </c>
      <c r="AV83" s="132">
        <v>0.13</v>
      </c>
      <c r="AW83" s="132">
        <v>6.9</v>
      </c>
      <c r="AX83" s="132">
        <v>29.4</v>
      </c>
      <c r="AY83" s="132">
        <v>1.7</v>
      </c>
      <c r="AZ83" s="132">
        <v>379</v>
      </c>
      <c r="BA83" s="132">
        <v>74.7</v>
      </c>
      <c r="BB83" s="132">
        <v>7.5</v>
      </c>
      <c r="BC83" s="132">
        <v>12</v>
      </c>
      <c r="BD83" s="132">
        <v>22.3</v>
      </c>
      <c r="BE83" s="132">
        <v>139.5</v>
      </c>
      <c r="BF83" s="132">
        <v>0</v>
      </c>
      <c r="BG83" s="132">
        <v>410</v>
      </c>
      <c r="BH83" s="132">
        <v>11.6</v>
      </c>
      <c r="BI83" s="132">
        <v>27.3</v>
      </c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3">
        <v>0.8</v>
      </c>
      <c r="BW83" s="133">
        <v>2.2999999999999998</v>
      </c>
      <c r="BX83" s="133">
        <v>64.900000000000006</v>
      </c>
      <c r="BY83" s="133">
        <v>9.31</v>
      </c>
      <c r="BZ83" s="133">
        <v>12.9</v>
      </c>
      <c r="CA83" s="149">
        <v>0</v>
      </c>
      <c r="CB83" s="133">
        <v>0.06</v>
      </c>
      <c r="CC83" s="116">
        <v>0</v>
      </c>
      <c r="CD83" s="133">
        <v>19.100000000000001</v>
      </c>
      <c r="CE83" s="99">
        <v>0</v>
      </c>
      <c r="CF83" s="133">
        <v>0</v>
      </c>
      <c r="CG83" s="133">
        <v>0.05</v>
      </c>
      <c r="CH83" s="133">
        <v>0.03</v>
      </c>
      <c r="CI83" s="133">
        <v>2.66</v>
      </c>
      <c r="CJ83" s="133">
        <v>17.100000000000001</v>
      </c>
      <c r="CK83" s="133">
        <v>30</v>
      </c>
      <c r="CL83" s="133"/>
      <c r="CM83" s="133"/>
      <c r="CN83" s="133">
        <v>2.4E-2</v>
      </c>
      <c r="CO83" s="99">
        <f t="shared" si="25"/>
        <v>78.071048874418508</v>
      </c>
      <c r="CP83" s="99"/>
      <c r="CQ83" s="99">
        <f t="shared" si="31"/>
        <v>32.672413793103452</v>
      </c>
      <c r="CR83" s="99">
        <f t="shared" si="26"/>
        <v>8.3661221010143194</v>
      </c>
      <c r="CS83" s="99">
        <f t="shared" si="27"/>
        <v>653.1519274376418</v>
      </c>
      <c r="CT83" s="99">
        <f t="shared" si="23"/>
        <v>3.1463414634146342E-2</v>
      </c>
      <c r="CU83" s="99">
        <f t="shared" si="32"/>
        <v>35.344827586206897</v>
      </c>
      <c r="CV83" s="99">
        <f t="shared" si="28"/>
        <v>1.3856068743286789</v>
      </c>
      <c r="CW83" s="99">
        <f t="shared" si="29"/>
        <v>12.891156462585034</v>
      </c>
      <c r="CX83" s="99">
        <f t="shared" si="30"/>
        <v>0.16512083094107211</v>
      </c>
      <c r="CY83" s="99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  <c r="DT83" s="64"/>
      <c r="DU83" s="64"/>
      <c r="DV83" s="64"/>
      <c r="DW83" s="64"/>
      <c r="DX83" s="64"/>
      <c r="DY83" s="64"/>
      <c r="DZ83" s="64"/>
      <c r="EA83" s="64"/>
      <c r="EB83" s="64"/>
      <c r="EC83" s="64"/>
      <c r="ED83" s="64"/>
      <c r="EE83" s="64"/>
      <c r="EF83" s="64"/>
      <c r="EG83" s="64"/>
      <c r="EH83" s="64"/>
      <c r="EI83" s="64"/>
      <c r="EJ83" s="64"/>
      <c r="EK83" s="64"/>
      <c r="EL83" s="64"/>
      <c r="EM83" s="64"/>
      <c r="EN83" s="64"/>
      <c r="EO83" s="64"/>
      <c r="EP83" s="64"/>
      <c r="EQ83" s="64"/>
      <c r="ER83" s="64"/>
      <c r="ES83" s="64"/>
      <c r="ET83" s="64"/>
      <c r="EU83" s="64"/>
      <c r="EV83" s="64"/>
      <c r="EW83" s="64"/>
      <c r="EX83" s="64"/>
      <c r="EY83" s="64"/>
      <c r="EZ83" s="64"/>
      <c r="FA83" s="64"/>
      <c r="FB83" s="64"/>
      <c r="FC83" s="64"/>
      <c r="FD83" s="64"/>
      <c r="FE83" s="64"/>
      <c r="FF83" s="64"/>
      <c r="FG83" s="64"/>
      <c r="FH83" s="64"/>
      <c r="FI83" s="64"/>
      <c r="FJ83" s="64"/>
      <c r="FK83" s="64"/>
      <c r="FL83" s="64"/>
      <c r="FM83" s="64"/>
      <c r="FN83" s="64"/>
      <c r="FO83" s="64"/>
      <c r="FP83" s="64"/>
      <c r="FQ83" s="64"/>
      <c r="FR83" s="64"/>
      <c r="FS83" s="64"/>
      <c r="FT83" s="64"/>
      <c r="FU83" s="64"/>
      <c r="FV83" s="64"/>
      <c r="FW83" s="64"/>
      <c r="FX83" s="64"/>
      <c r="FY83" s="64"/>
      <c r="FZ83" s="64"/>
      <c r="GA83" s="64"/>
      <c r="GB83" s="64"/>
      <c r="GC83" s="64"/>
      <c r="GD83" s="64"/>
      <c r="GE83" s="64"/>
      <c r="GF83" s="64"/>
      <c r="GG83" s="64"/>
      <c r="GH83" s="64"/>
      <c r="GI83" s="64"/>
      <c r="GJ83" s="64"/>
      <c r="GK83" s="64"/>
      <c r="GL83" s="64"/>
      <c r="GM83" s="64"/>
      <c r="GN83" s="64"/>
      <c r="GO83" s="64"/>
      <c r="GP83" s="64"/>
      <c r="GQ83" s="64"/>
      <c r="GR83" s="64"/>
      <c r="GS83" s="64"/>
      <c r="GT83" s="64"/>
      <c r="GU83" s="64"/>
      <c r="GV83" s="64"/>
      <c r="GW83" s="64"/>
      <c r="GX83" s="64"/>
      <c r="GY83" s="64"/>
      <c r="GZ83" s="64"/>
      <c r="HA83" s="64"/>
      <c r="HB83" s="64"/>
      <c r="HC83" s="64"/>
      <c r="HD83" s="64"/>
      <c r="HE83" s="64"/>
      <c r="HF83" s="64"/>
      <c r="HG83" s="64"/>
      <c r="HH83" s="64"/>
      <c r="HI83" s="64"/>
      <c r="HJ83" s="64"/>
      <c r="HK83" s="64"/>
      <c r="HL83" s="64"/>
      <c r="HM83" s="64"/>
      <c r="HN83" s="64"/>
      <c r="HO83" s="64"/>
      <c r="HP83" s="64"/>
      <c r="HQ83" s="64"/>
      <c r="HR83" s="64"/>
      <c r="HS83" s="64"/>
      <c r="HT83" s="64"/>
      <c r="HU83" s="64"/>
      <c r="HV83" s="64"/>
      <c r="HW83" s="64"/>
      <c r="HX83" s="64"/>
      <c r="HY83" s="64"/>
      <c r="HZ83" s="64"/>
      <c r="IA83" s="64"/>
      <c r="IB83" s="64"/>
      <c r="IC83" s="64"/>
      <c r="ID83" s="64"/>
      <c r="IE83" s="64"/>
      <c r="IF83" s="64"/>
      <c r="IG83" s="64"/>
      <c r="IH83" s="64"/>
      <c r="II83" s="64"/>
      <c r="IJ83" s="64"/>
      <c r="IK83" s="64"/>
      <c r="IL83" s="64"/>
      <c r="IM83" s="64"/>
      <c r="IN83" s="64"/>
      <c r="IO83" s="64"/>
      <c r="IP83" s="64"/>
      <c r="IQ83" s="64"/>
      <c r="IR83" s="64"/>
      <c r="IS83" s="64"/>
      <c r="IT83" s="64"/>
      <c r="IU83" s="64"/>
      <c r="IV83" s="64"/>
      <c r="IW83" s="64"/>
      <c r="IX83" s="64"/>
      <c r="IY83" s="64"/>
      <c r="IZ83" s="64"/>
      <c r="JA83" s="64"/>
      <c r="JB83" s="64"/>
      <c r="JC83" s="64"/>
      <c r="JD83" s="64"/>
      <c r="JE83" s="64"/>
      <c r="JF83" s="64"/>
      <c r="JG83" s="64"/>
      <c r="JH83" s="64"/>
      <c r="JI83" s="64"/>
      <c r="JJ83" s="64"/>
      <c r="JK83" s="64"/>
      <c r="JL83" s="64"/>
      <c r="JM83" s="64"/>
      <c r="JN83" s="64"/>
      <c r="JO83" s="64"/>
      <c r="JP83" s="64"/>
      <c r="JQ83" s="64"/>
      <c r="JR83" s="64"/>
      <c r="JS83" s="64"/>
      <c r="JT83" s="64"/>
      <c r="JU83" s="64"/>
      <c r="JV83" s="64"/>
      <c r="JW83" s="70"/>
      <c r="JX83" s="70"/>
      <c r="JY83" s="70"/>
      <c r="JZ83" s="70"/>
      <c r="KA83" s="70"/>
      <c r="KB83" s="70"/>
      <c r="KC83" s="70"/>
      <c r="KD83" s="70"/>
      <c r="KE83" s="70"/>
      <c r="KF83" s="70"/>
      <c r="KG83" s="70"/>
      <c r="KH83" s="70"/>
      <c r="KI83" s="70"/>
      <c r="KJ83" s="70"/>
      <c r="KK83" s="70"/>
      <c r="KL83" s="70"/>
      <c r="KM83" s="70"/>
      <c r="KN83" s="70"/>
      <c r="KO83" s="70"/>
    </row>
    <row r="84" spans="1:301" s="2" customFormat="1" x14ac:dyDescent="0.2">
      <c r="A84" s="1">
        <v>24297</v>
      </c>
      <c r="B84" s="2" t="s">
        <v>254</v>
      </c>
      <c r="C84" s="2" t="s">
        <v>229</v>
      </c>
      <c r="D84" s="2" t="s">
        <v>105</v>
      </c>
      <c r="E84" s="3">
        <v>-14.1128228458</v>
      </c>
      <c r="F84" s="4">
        <v>-70.640078007400007</v>
      </c>
      <c r="G84" s="2">
        <v>322952</v>
      </c>
      <c r="H84" s="2">
        <v>8439178</v>
      </c>
      <c r="I84" s="2">
        <v>4650</v>
      </c>
      <c r="K84" s="118" t="s">
        <v>106</v>
      </c>
      <c r="N84" s="118">
        <v>2023</v>
      </c>
      <c r="P84" s="1" t="s">
        <v>133</v>
      </c>
      <c r="Q84" s="1">
        <f t="shared" si="24"/>
        <v>0</v>
      </c>
      <c r="R84" s="2" t="s">
        <v>134</v>
      </c>
      <c r="S84" s="1" t="s">
        <v>109</v>
      </c>
      <c r="T84" s="1" t="s">
        <v>110</v>
      </c>
      <c r="V84" s="2" t="s">
        <v>111</v>
      </c>
      <c r="W84" s="2" t="s">
        <v>112</v>
      </c>
      <c r="X84" s="5"/>
      <c r="Y84" s="5">
        <v>0.20850730688935282</v>
      </c>
      <c r="Z84" s="5">
        <v>13.890600667408231</v>
      </c>
      <c r="AA84" s="5">
        <v>1.5155058191584601</v>
      </c>
      <c r="AB84" s="5"/>
      <c r="AC84" s="5">
        <v>2.905260283946123E-2</v>
      </c>
      <c r="AD84" s="5">
        <v>0.69631578947368422</v>
      </c>
      <c r="AE84" s="5">
        <v>0.78355289421157692</v>
      </c>
      <c r="AF84" s="5">
        <v>1.8062896911700741</v>
      </c>
      <c r="AG84" s="5">
        <v>4.348618925831202</v>
      </c>
      <c r="AH84" s="5">
        <v>0.22455367231638421</v>
      </c>
      <c r="AI84" s="5"/>
      <c r="AJ84" s="5"/>
      <c r="AK84" s="5"/>
      <c r="AL84" s="5"/>
      <c r="AM84" s="132">
        <v>571</v>
      </c>
      <c r="AN84" s="132">
        <v>3.6</v>
      </c>
      <c r="AO84" s="132">
        <v>13</v>
      </c>
      <c r="AP84" s="132">
        <v>17</v>
      </c>
      <c r="AQ84" s="132">
        <v>2.5</v>
      </c>
      <c r="AR84" s="132">
        <v>6.7</v>
      </c>
      <c r="AS84" s="132">
        <v>1.4</v>
      </c>
      <c r="AT84" s="132">
        <v>84</v>
      </c>
      <c r="AU84" s="132">
        <v>27.1</v>
      </c>
      <c r="AV84" s="132">
        <v>0.1</v>
      </c>
      <c r="AW84" s="132">
        <v>4.3</v>
      </c>
      <c r="AX84" s="132">
        <v>27.8</v>
      </c>
      <c r="AY84" s="132">
        <v>0.46</v>
      </c>
      <c r="AZ84" s="132">
        <v>365</v>
      </c>
      <c r="BA84" s="132">
        <v>131.5</v>
      </c>
      <c r="BB84" s="132">
        <v>11.9</v>
      </c>
      <c r="BC84" s="132">
        <v>12</v>
      </c>
      <c r="BD84" s="132">
        <v>26.5</v>
      </c>
      <c r="BE84" s="132">
        <v>165</v>
      </c>
      <c r="BF84" s="132">
        <v>0</v>
      </c>
      <c r="BG84" s="132">
        <v>350</v>
      </c>
      <c r="BH84" s="132">
        <v>19.5</v>
      </c>
      <c r="BI84" s="132">
        <v>40.4</v>
      </c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3">
        <v>0.9</v>
      </c>
      <c r="BW84" s="133">
        <v>2.23</v>
      </c>
      <c r="BX84" s="133">
        <v>56.5</v>
      </c>
      <c r="BY84" s="133">
        <v>10.8</v>
      </c>
      <c r="BZ84" s="133">
        <v>10.8</v>
      </c>
      <c r="CA84" s="149">
        <v>0</v>
      </c>
      <c r="CB84" s="133">
        <v>0.06</v>
      </c>
      <c r="CC84" s="116">
        <v>0</v>
      </c>
      <c r="CD84" s="133">
        <v>5</v>
      </c>
      <c r="CE84" s="99">
        <v>0</v>
      </c>
      <c r="CF84" s="133">
        <v>0</v>
      </c>
      <c r="CG84" s="133">
        <v>7.0000000000000007E-2</v>
      </c>
      <c r="CH84" s="133">
        <v>0.04</v>
      </c>
      <c r="CI84" s="133">
        <v>2.5299999999999998</v>
      </c>
      <c r="CJ84" s="133">
        <v>16.350000000000001</v>
      </c>
      <c r="CK84" s="133">
        <v>30</v>
      </c>
      <c r="CL84" s="133"/>
      <c r="CM84" s="133"/>
      <c r="CN84" s="133">
        <v>2.1999999999999999E-2</v>
      </c>
      <c r="CO84" s="99">
        <f t="shared" si="25"/>
        <v>83.934694261634647</v>
      </c>
      <c r="CP84" s="99"/>
      <c r="CQ84" s="99">
        <f t="shared" si="31"/>
        <v>18.717948717948719</v>
      </c>
      <c r="CR84" s="99">
        <f t="shared" si="26"/>
        <v>6.2451821308233439</v>
      </c>
      <c r="CS84" s="99">
        <f t="shared" si="27"/>
        <v>524.18745275888136</v>
      </c>
      <c r="CT84" s="99">
        <f t="shared" si="23"/>
        <v>3.0857142857142861E-2</v>
      </c>
      <c r="CU84" s="99">
        <f t="shared" si="32"/>
        <v>17.948717948717949</v>
      </c>
      <c r="CV84" s="99">
        <f t="shared" si="28"/>
        <v>1</v>
      </c>
      <c r="CW84" s="99">
        <f t="shared" si="29"/>
        <v>13.129496402877697</v>
      </c>
      <c r="CX84" s="99">
        <f t="shared" si="30"/>
        <v>0.1564251412169497</v>
      </c>
      <c r="CY84" s="99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  <c r="DS84" s="64"/>
      <c r="DT84" s="64"/>
      <c r="DU84" s="64"/>
      <c r="DV84" s="64"/>
      <c r="DW84" s="64"/>
      <c r="DX84" s="64"/>
      <c r="DY84" s="64"/>
      <c r="DZ84" s="64"/>
      <c r="EA84" s="64"/>
      <c r="EB84" s="64"/>
      <c r="EC84" s="64"/>
      <c r="ED84" s="64"/>
      <c r="EE84" s="64"/>
      <c r="EF84" s="64"/>
      <c r="EG84" s="64"/>
      <c r="EH84" s="64"/>
      <c r="EI84" s="64"/>
      <c r="EJ84" s="64"/>
      <c r="EK84" s="64"/>
      <c r="EL84" s="64"/>
      <c r="EM84" s="64"/>
      <c r="EN84" s="64"/>
      <c r="EO84" s="64"/>
      <c r="EP84" s="64"/>
      <c r="EQ84" s="64"/>
      <c r="ER84" s="64"/>
      <c r="ES84" s="64"/>
      <c r="ET84" s="64"/>
      <c r="EU84" s="64"/>
      <c r="EV84" s="64"/>
      <c r="EW84" s="64"/>
      <c r="EX84" s="64"/>
      <c r="EY84" s="64"/>
      <c r="EZ84" s="64"/>
      <c r="FA84" s="64"/>
      <c r="FB84" s="64"/>
      <c r="FC84" s="64"/>
      <c r="FD84" s="64"/>
      <c r="FE84" s="64"/>
      <c r="FF84" s="64"/>
      <c r="FG84" s="64"/>
      <c r="FH84" s="64"/>
      <c r="FI84" s="64"/>
      <c r="FJ84" s="64"/>
      <c r="FK84" s="64"/>
      <c r="FL84" s="64"/>
      <c r="FM84" s="64"/>
      <c r="FN84" s="64"/>
      <c r="FO84" s="64"/>
      <c r="FP84" s="64"/>
      <c r="FQ84" s="64"/>
      <c r="FR84" s="64"/>
      <c r="FS84" s="64"/>
      <c r="FT84" s="64"/>
      <c r="FU84" s="64"/>
      <c r="FV84" s="64"/>
      <c r="FW84" s="64"/>
      <c r="FX84" s="64"/>
      <c r="FY84" s="64"/>
      <c r="FZ84" s="64"/>
      <c r="GA84" s="64"/>
      <c r="GB84" s="64"/>
      <c r="GC84" s="64"/>
      <c r="GD84" s="64"/>
      <c r="GE84" s="64"/>
      <c r="GF84" s="64"/>
      <c r="GG84" s="64"/>
      <c r="GH84" s="64"/>
      <c r="GI84" s="64"/>
      <c r="GJ84" s="64"/>
      <c r="GK84" s="64"/>
      <c r="GL84" s="64"/>
      <c r="GM84" s="64"/>
      <c r="GN84" s="64"/>
      <c r="GO84" s="64"/>
      <c r="GP84" s="64"/>
      <c r="GQ84" s="64"/>
      <c r="GR84" s="64"/>
      <c r="GS84" s="64"/>
      <c r="GT84" s="64"/>
      <c r="GU84" s="64"/>
      <c r="GV84" s="64"/>
      <c r="GW84" s="64"/>
      <c r="GX84" s="64"/>
      <c r="GY84" s="64"/>
      <c r="GZ84" s="64"/>
      <c r="HA84" s="64"/>
      <c r="HB84" s="64"/>
      <c r="HC84" s="64"/>
      <c r="HD84" s="64"/>
      <c r="HE84" s="64"/>
      <c r="HF84" s="64"/>
      <c r="HG84" s="64"/>
      <c r="HH84" s="64"/>
      <c r="HI84" s="64"/>
      <c r="HJ84" s="64"/>
      <c r="HK84" s="64"/>
      <c r="HL84" s="64"/>
      <c r="HM84" s="64"/>
      <c r="HN84" s="64"/>
      <c r="HO84" s="64"/>
      <c r="HP84" s="64"/>
      <c r="HQ84" s="64"/>
      <c r="HR84" s="64"/>
      <c r="HS84" s="64"/>
      <c r="HT84" s="64"/>
      <c r="HU84" s="64"/>
      <c r="HV84" s="64"/>
      <c r="HW84" s="64"/>
      <c r="HX84" s="64"/>
      <c r="HY84" s="64"/>
      <c r="HZ84" s="64"/>
      <c r="IA84" s="64"/>
      <c r="IB84" s="64"/>
      <c r="IC84" s="64"/>
      <c r="ID84" s="64"/>
      <c r="IE84" s="64"/>
      <c r="IF84" s="64"/>
      <c r="IG84" s="64"/>
      <c r="IH84" s="64"/>
      <c r="II84" s="64"/>
      <c r="IJ84" s="64"/>
      <c r="IK84" s="64"/>
      <c r="IL84" s="64"/>
      <c r="IM84" s="64"/>
      <c r="IN84" s="64"/>
      <c r="IO84" s="64"/>
      <c r="IP84" s="64"/>
      <c r="IQ84" s="64"/>
      <c r="IR84" s="64"/>
      <c r="IS84" s="64"/>
      <c r="IT84" s="64"/>
      <c r="IU84" s="64"/>
      <c r="IV84" s="64"/>
      <c r="IW84" s="64"/>
      <c r="IX84" s="64"/>
      <c r="IY84" s="64"/>
      <c r="IZ84" s="64"/>
      <c r="JA84" s="64"/>
      <c r="JB84" s="64"/>
      <c r="JC84" s="64"/>
      <c r="JD84" s="64"/>
      <c r="JE84" s="64"/>
      <c r="JF84" s="64"/>
      <c r="JG84" s="64"/>
      <c r="JH84" s="64"/>
      <c r="JI84" s="64"/>
      <c r="JJ84" s="64"/>
      <c r="JK84" s="64"/>
      <c r="JL84" s="64"/>
      <c r="JM84" s="64"/>
      <c r="JN84" s="64"/>
      <c r="JO84" s="64"/>
      <c r="JP84" s="64"/>
      <c r="JQ84" s="64"/>
      <c r="JR84" s="64"/>
      <c r="JS84" s="64"/>
      <c r="JT84" s="78"/>
      <c r="JU84" s="78"/>
      <c r="JV84" s="78"/>
      <c r="JW84" s="78"/>
      <c r="JX84" s="78"/>
      <c r="JY84" s="78"/>
      <c r="JZ84" s="78"/>
      <c r="KA84" s="78"/>
      <c r="KB84" s="78"/>
      <c r="KC84" s="78"/>
      <c r="KD84" s="78"/>
      <c r="KE84" s="78"/>
      <c r="KF84" s="78"/>
      <c r="KG84" s="78"/>
      <c r="KH84" s="78"/>
      <c r="KI84" s="78"/>
      <c r="KJ84" s="78"/>
      <c r="KK84" s="78"/>
      <c r="KL84" s="78"/>
      <c r="KM84" s="78"/>
      <c r="KN84" s="78"/>
      <c r="KO84" s="78"/>
    </row>
    <row r="85" spans="1:301" s="2" customFormat="1" x14ac:dyDescent="0.2">
      <c r="A85" s="1">
        <v>24298</v>
      </c>
      <c r="B85" s="2" t="s">
        <v>255</v>
      </c>
      <c r="C85" s="2" t="s">
        <v>229</v>
      </c>
      <c r="D85" s="2" t="s">
        <v>105</v>
      </c>
      <c r="E85" s="3">
        <v>-14.110282438255901</v>
      </c>
      <c r="F85" s="4">
        <v>-70.642810386884705</v>
      </c>
      <c r="G85" s="2">
        <v>322655</v>
      </c>
      <c r="H85" s="2">
        <v>8439457</v>
      </c>
      <c r="I85" s="2">
        <v>4660</v>
      </c>
      <c r="K85" s="118" t="s">
        <v>106</v>
      </c>
      <c r="N85" s="118">
        <v>2023</v>
      </c>
      <c r="P85" s="1" t="s">
        <v>133</v>
      </c>
      <c r="Q85" s="1">
        <f t="shared" si="24"/>
        <v>0</v>
      </c>
      <c r="R85" s="2" t="s">
        <v>134</v>
      </c>
      <c r="S85" s="1" t="s">
        <v>109</v>
      </c>
      <c r="T85" s="1" t="s">
        <v>110</v>
      </c>
      <c r="V85" s="2" t="s">
        <v>256</v>
      </c>
      <c r="W85" s="2" t="s">
        <v>112</v>
      </c>
      <c r="X85" s="5"/>
      <c r="Y85" s="5">
        <v>3.8365344467640915E-2</v>
      </c>
      <c r="Z85" s="5">
        <v>13.758309232480535</v>
      </c>
      <c r="AA85" s="5">
        <v>0.64337511190689345</v>
      </c>
      <c r="AB85" s="5"/>
      <c r="AC85" s="5">
        <v>5.03578449217328E-2</v>
      </c>
      <c r="AD85" s="5">
        <v>1.6578947368421054E-2</v>
      </c>
      <c r="AE85" s="5">
        <v>1.4271856287425151</v>
      </c>
      <c r="AF85" s="5">
        <v>3.3429839060461073</v>
      </c>
      <c r="AG85" s="5">
        <v>3.6499488491048591</v>
      </c>
      <c r="AH85" s="5">
        <v>1.2854552058111381</v>
      </c>
      <c r="AI85" s="5"/>
      <c r="AJ85" s="5"/>
      <c r="AK85" s="5"/>
      <c r="AL85" s="5"/>
      <c r="AM85" s="132">
        <v>3080</v>
      </c>
      <c r="AN85" s="132">
        <v>1.9</v>
      </c>
      <c r="AO85" s="106">
        <v>0</v>
      </c>
      <c r="AP85" s="132">
        <v>2</v>
      </c>
      <c r="AQ85" s="132">
        <v>0.4</v>
      </c>
      <c r="AR85" s="132">
        <v>0.6</v>
      </c>
      <c r="AS85" s="132">
        <v>1</v>
      </c>
      <c r="AT85" s="132">
        <v>90</v>
      </c>
      <c r="AU85" s="132">
        <v>33.1</v>
      </c>
      <c r="AV85" s="132">
        <v>7.0000000000000007E-2</v>
      </c>
      <c r="AW85" s="132">
        <v>35.200000000000003</v>
      </c>
      <c r="AX85" s="132">
        <v>96.5</v>
      </c>
      <c r="AY85" s="132">
        <v>2.56</v>
      </c>
      <c r="AZ85" s="132">
        <v>1025</v>
      </c>
      <c r="BA85" s="132">
        <v>3.7</v>
      </c>
      <c r="BB85" s="132">
        <v>4.5999999999999996</v>
      </c>
      <c r="BC85" s="132">
        <v>42.6</v>
      </c>
      <c r="BD85" s="132">
        <v>13.2</v>
      </c>
      <c r="BE85" s="132">
        <v>237</v>
      </c>
      <c r="BF85" s="132">
        <v>0</v>
      </c>
      <c r="BG85" s="132">
        <v>20</v>
      </c>
      <c r="BH85" s="132">
        <v>3.7</v>
      </c>
      <c r="BI85" s="132">
        <v>6.81</v>
      </c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3">
        <v>0.8</v>
      </c>
      <c r="BW85" s="133">
        <v>19.3</v>
      </c>
      <c r="BX85" s="133">
        <v>10.3</v>
      </c>
      <c r="BY85" s="133">
        <v>1.45</v>
      </c>
      <c r="BZ85" s="133">
        <v>13.5</v>
      </c>
      <c r="CA85" s="144">
        <v>4.0000000000000002E-4</v>
      </c>
      <c r="CB85" s="133">
        <v>0.12</v>
      </c>
      <c r="CC85" s="116">
        <v>0</v>
      </c>
      <c r="CD85" s="133">
        <v>61.6</v>
      </c>
      <c r="CE85" s="99">
        <v>0</v>
      </c>
      <c r="CF85" s="133">
        <v>0</v>
      </c>
      <c r="CG85" s="133">
        <v>0</v>
      </c>
      <c r="CH85" s="133">
        <v>1.41</v>
      </c>
      <c r="CI85" s="133">
        <v>7.86</v>
      </c>
      <c r="CJ85" s="133">
        <v>40.5</v>
      </c>
      <c r="CK85" s="133">
        <v>260</v>
      </c>
      <c r="CL85" s="133"/>
      <c r="CM85" s="133"/>
      <c r="CN85" s="133">
        <v>9.8000000000000004E-2</v>
      </c>
      <c r="CO85" s="99">
        <f t="shared" si="25"/>
        <v>280.82585328596554</v>
      </c>
      <c r="CP85" s="99"/>
      <c r="CQ85" s="99">
        <f t="shared" si="31"/>
        <v>277.02702702702703</v>
      </c>
      <c r="CR85" s="99">
        <f t="shared" si="26"/>
        <v>220.15564486664226</v>
      </c>
      <c r="CS85" s="99">
        <f t="shared" si="27"/>
        <v>61825.39682539682</v>
      </c>
      <c r="CT85" s="99">
        <f t="shared" si="23"/>
        <v>0.67500000000000004</v>
      </c>
      <c r="CU85" s="99">
        <f t="shared" si="32"/>
        <v>5.4054054054054053</v>
      </c>
      <c r="CV85" s="99">
        <f t="shared" si="28"/>
        <v>9.3103448275862064</v>
      </c>
      <c r="CW85" s="99">
        <f t="shared" si="29"/>
        <v>10.621761658031089</v>
      </c>
      <c r="CX85" s="99">
        <f t="shared" si="30"/>
        <v>3.782330413580165E-2</v>
      </c>
      <c r="CY85" s="99"/>
      <c r="CZ85" s="85"/>
      <c r="DA85" s="85"/>
      <c r="DB85" s="85"/>
      <c r="DC85" s="85"/>
      <c r="DD85" s="85"/>
      <c r="DE85" s="85"/>
      <c r="DF85" s="85"/>
      <c r="DG85" s="85"/>
      <c r="DH85" s="85"/>
      <c r="DI85" s="85"/>
      <c r="DJ85" s="85"/>
      <c r="DK85" s="85"/>
      <c r="DL85" s="85"/>
      <c r="DM85" s="85"/>
      <c r="DN85" s="85"/>
      <c r="DO85" s="85"/>
      <c r="DP85" s="85"/>
      <c r="DQ85" s="85"/>
      <c r="DR85" s="85"/>
      <c r="DS85" s="85"/>
      <c r="DT85" s="85"/>
      <c r="DU85" s="85"/>
      <c r="DV85" s="85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5"/>
      <c r="EK85" s="85"/>
      <c r="EL85" s="85"/>
      <c r="EM85" s="85"/>
      <c r="EN85" s="85"/>
      <c r="EO85" s="85"/>
      <c r="EP85" s="85"/>
      <c r="EQ85" s="85"/>
      <c r="ER85" s="85"/>
      <c r="ES85" s="85"/>
      <c r="ET85" s="85"/>
      <c r="EU85" s="85"/>
      <c r="EV85" s="85"/>
      <c r="EW85" s="85"/>
      <c r="EX85" s="85"/>
      <c r="EY85" s="85"/>
      <c r="EZ85" s="85"/>
      <c r="FA85" s="85"/>
      <c r="FB85" s="85"/>
      <c r="FC85" s="85"/>
      <c r="FD85" s="85"/>
      <c r="FE85" s="85"/>
      <c r="FF85" s="85"/>
      <c r="FG85" s="85"/>
      <c r="FH85" s="85"/>
      <c r="FI85" s="85"/>
      <c r="FJ85" s="85"/>
      <c r="FK85" s="85"/>
      <c r="FL85" s="85"/>
      <c r="FM85" s="85"/>
      <c r="FN85" s="85"/>
      <c r="FO85" s="85"/>
      <c r="FP85" s="85"/>
      <c r="FQ85" s="85"/>
      <c r="FR85" s="85"/>
      <c r="FS85" s="85"/>
      <c r="FT85" s="85"/>
      <c r="FU85" s="85"/>
      <c r="FV85" s="85"/>
      <c r="FW85" s="85"/>
      <c r="FX85" s="85"/>
      <c r="FY85" s="85"/>
      <c r="FZ85" s="85"/>
      <c r="GA85" s="85"/>
      <c r="GB85" s="85"/>
      <c r="GC85" s="85"/>
      <c r="GD85" s="85"/>
      <c r="GE85" s="85"/>
      <c r="GF85" s="85"/>
      <c r="GG85" s="85"/>
      <c r="GH85" s="85"/>
      <c r="GI85" s="85"/>
      <c r="GJ85" s="85"/>
      <c r="GK85" s="85"/>
      <c r="GL85" s="85"/>
      <c r="GM85" s="85"/>
      <c r="GN85" s="85"/>
      <c r="GO85" s="85"/>
      <c r="GP85" s="85"/>
      <c r="GQ85" s="85"/>
      <c r="GR85" s="85"/>
      <c r="GS85" s="85"/>
      <c r="GT85" s="85"/>
      <c r="GU85" s="85"/>
      <c r="GV85" s="85"/>
      <c r="GW85" s="85"/>
      <c r="GX85" s="85"/>
      <c r="GY85" s="85"/>
      <c r="GZ85" s="85"/>
      <c r="HA85" s="85"/>
      <c r="HB85" s="85"/>
      <c r="HC85" s="85"/>
      <c r="HD85" s="85"/>
      <c r="HE85" s="85"/>
      <c r="HF85" s="85"/>
      <c r="HG85" s="85"/>
      <c r="HH85" s="85"/>
      <c r="HI85" s="85"/>
      <c r="HJ85" s="85"/>
      <c r="HK85" s="85"/>
      <c r="HL85" s="85"/>
      <c r="HM85" s="85"/>
      <c r="HN85" s="85"/>
      <c r="HO85" s="85"/>
      <c r="HP85" s="85"/>
      <c r="HQ85" s="85"/>
      <c r="HR85" s="85"/>
      <c r="HS85" s="85"/>
      <c r="HT85" s="85"/>
      <c r="HU85" s="85"/>
      <c r="HV85" s="85"/>
      <c r="HW85" s="85"/>
      <c r="HX85" s="85"/>
      <c r="HY85" s="85"/>
      <c r="HZ85" s="85"/>
      <c r="IA85" s="85"/>
      <c r="IB85" s="85"/>
      <c r="IC85" s="85"/>
      <c r="ID85" s="85"/>
      <c r="IE85" s="85"/>
      <c r="IF85" s="85"/>
      <c r="IG85" s="85"/>
      <c r="IH85" s="85"/>
      <c r="II85" s="85"/>
      <c r="IJ85" s="85"/>
      <c r="IK85" s="85"/>
      <c r="IL85" s="85"/>
      <c r="IM85" s="85"/>
      <c r="IN85" s="85"/>
      <c r="IO85" s="85"/>
      <c r="IP85" s="85"/>
      <c r="IQ85" s="85"/>
      <c r="IR85" s="85"/>
      <c r="IS85" s="85"/>
      <c r="IT85" s="85"/>
      <c r="IU85" s="85"/>
      <c r="IV85" s="85"/>
      <c r="IW85" s="85"/>
      <c r="IX85" s="85"/>
      <c r="IY85" s="85"/>
      <c r="IZ85" s="85"/>
      <c r="JA85" s="85"/>
      <c r="JB85" s="85"/>
      <c r="JC85" s="85"/>
      <c r="JD85" s="85"/>
      <c r="JE85" s="85"/>
      <c r="JF85" s="85"/>
      <c r="JG85" s="85"/>
      <c r="JH85" s="85"/>
      <c r="JI85" s="85"/>
      <c r="JJ85" s="85"/>
      <c r="JK85" s="85"/>
      <c r="JL85" s="85"/>
      <c r="JM85" s="85"/>
      <c r="JN85" s="85"/>
      <c r="JO85" s="85"/>
      <c r="JP85" s="85"/>
      <c r="JQ85" s="85"/>
      <c r="JR85" s="85"/>
      <c r="JS85" s="85"/>
      <c r="JT85" s="85"/>
      <c r="JU85" s="85"/>
      <c r="JV85" s="85"/>
      <c r="JW85" s="85"/>
      <c r="JX85" s="85"/>
      <c r="JY85" s="85"/>
      <c r="JZ85" s="85"/>
      <c r="KA85" s="85"/>
      <c r="KB85" s="85"/>
      <c r="KC85" s="85"/>
      <c r="KD85" s="85"/>
      <c r="KE85" s="85"/>
      <c r="KF85" s="85"/>
      <c r="KG85" s="85"/>
      <c r="KH85" s="85"/>
      <c r="KI85" s="85"/>
      <c r="KJ85" s="85"/>
      <c r="KK85" s="85"/>
      <c r="KL85" s="85"/>
      <c r="KM85" s="85"/>
      <c r="KN85" s="85"/>
      <c r="KO85" s="85"/>
    </row>
    <row r="86" spans="1:301" s="2" customFormat="1" ht="14" x14ac:dyDescent="0.15">
      <c r="A86" s="1">
        <v>24299</v>
      </c>
      <c r="B86" s="2" t="s">
        <v>257</v>
      </c>
      <c r="C86" s="2" t="s">
        <v>229</v>
      </c>
      <c r="D86" s="2" t="s">
        <v>105</v>
      </c>
      <c r="E86" s="3">
        <v>-14.110282438300001</v>
      </c>
      <c r="F86" s="4">
        <v>-70.642810386899995</v>
      </c>
      <c r="G86" s="2">
        <v>322655</v>
      </c>
      <c r="H86" s="2">
        <v>8439457</v>
      </c>
      <c r="I86" s="2">
        <v>4660</v>
      </c>
      <c r="K86" s="118" t="s">
        <v>106</v>
      </c>
      <c r="N86" s="118">
        <v>2023</v>
      </c>
      <c r="P86" s="1" t="s">
        <v>133</v>
      </c>
      <c r="Q86" s="1">
        <f t="shared" si="24"/>
        <v>0</v>
      </c>
      <c r="R86" s="2" t="s">
        <v>134</v>
      </c>
      <c r="S86" s="1" t="s">
        <v>109</v>
      </c>
      <c r="T86" s="1" t="s">
        <v>110</v>
      </c>
      <c r="V86" s="2" t="s">
        <v>111</v>
      </c>
      <c r="W86" s="2" t="s">
        <v>112</v>
      </c>
      <c r="X86" s="5"/>
      <c r="Y86" s="5">
        <v>0.22185177453027141</v>
      </c>
      <c r="Z86" s="5">
        <v>14.363070077864293</v>
      </c>
      <c r="AA86" s="5">
        <v>1.6298836168307966</v>
      </c>
      <c r="AB86" s="5"/>
      <c r="AC86" s="5">
        <v>2.5308045140152894E-2</v>
      </c>
      <c r="AD86" s="5">
        <v>0.64657894736842103</v>
      </c>
      <c r="AE86" s="5">
        <v>0.72758483033932142</v>
      </c>
      <c r="AF86" s="5">
        <v>2.952070465419748</v>
      </c>
      <c r="AG86" s="5">
        <v>4.3847570332480821</v>
      </c>
      <c r="AH86" s="5">
        <v>0.24288458434221147</v>
      </c>
      <c r="AI86" s="5"/>
      <c r="AJ86" s="5"/>
      <c r="AK86" s="5"/>
      <c r="AL86" s="5"/>
      <c r="AM86" s="132">
        <v>588</v>
      </c>
      <c r="AN86" s="132">
        <v>3.7</v>
      </c>
      <c r="AO86" s="132">
        <v>14</v>
      </c>
      <c r="AP86" s="132">
        <v>23</v>
      </c>
      <c r="AQ86" s="132">
        <v>2.2000000000000002</v>
      </c>
      <c r="AR86" s="132">
        <v>5</v>
      </c>
      <c r="AS86" s="132">
        <v>1.7</v>
      </c>
      <c r="AT86" s="132">
        <v>62</v>
      </c>
      <c r="AU86" s="132">
        <v>29</v>
      </c>
      <c r="AV86" s="132">
        <v>0.16</v>
      </c>
      <c r="AW86" s="132">
        <v>4.3</v>
      </c>
      <c r="AX86" s="132">
        <v>35.4</v>
      </c>
      <c r="AY86" s="132">
        <v>1.08</v>
      </c>
      <c r="AZ86" s="132">
        <v>365</v>
      </c>
      <c r="BA86" s="132">
        <v>133.5</v>
      </c>
      <c r="BB86" s="132">
        <v>10</v>
      </c>
      <c r="BC86" s="132">
        <v>13.1</v>
      </c>
      <c r="BD86" s="132">
        <v>30.1</v>
      </c>
      <c r="BE86" s="132">
        <v>54.3</v>
      </c>
      <c r="BF86" s="132">
        <v>0</v>
      </c>
      <c r="BG86" s="132">
        <v>360</v>
      </c>
      <c r="BH86" s="132">
        <v>17.600000000000001</v>
      </c>
      <c r="BI86" s="132">
        <v>40.6</v>
      </c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3">
        <v>1</v>
      </c>
      <c r="BW86" s="133">
        <v>2.2999999999999998</v>
      </c>
      <c r="BX86" s="133">
        <v>57.4</v>
      </c>
      <c r="BY86" s="133">
        <v>12.2</v>
      </c>
      <c r="BZ86" s="133">
        <v>16</v>
      </c>
      <c r="CA86" s="149">
        <v>0</v>
      </c>
      <c r="CB86" s="133">
        <v>0.08</v>
      </c>
      <c r="CC86" s="116">
        <v>0</v>
      </c>
      <c r="CD86" s="133">
        <v>20.9</v>
      </c>
      <c r="CE86" s="99">
        <v>0</v>
      </c>
      <c r="CF86" s="133">
        <v>0</v>
      </c>
      <c r="CG86" s="133">
        <v>0.08</v>
      </c>
      <c r="CH86" s="133">
        <v>0.19</v>
      </c>
      <c r="CI86" s="133">
        <v>2.68</v>
      </c>
      <c r="CJ86" s="133">
        <v>10.85</v>
      </c>
      <c r="CK86" s="133">
        <v>20</v>
      </c>
      <c r="CL86" s="133"/>
      <c r="CM86" s="133"/>
      <c r="CN86" s="133">
        <v>3.7999999999999999E-2</v>
      </c>
      <c r="CO86" s="99">
        <f t="shared" si="25"/>
        <v>83.242924803434349</v>
      </c>
      <c r="CP86" s="99"/>
      <c r="CQ86" s="99">
        <f t="shared" si="31"/>
        <v>20.738636363636363</v>
      </c>
      <c r="CR86" s="99">
        <f t="shared" si="26"/>
        <v>6.781472009093493</v>
      </c>
      <c r="CS86" s="99">
        <f t="shared" si="27"/>
        <v>564.50956450956448</v>
      </c>
      <c r="CT86" s="99">
        <f t="shared" si="23"/>
        <v>4.4444444444444446E-2</v>
      </c>
      <c r="CU86" s="99">
        <f t="shared" si="32"/>
        <v>20.454545454545453</v>
      </c>
      <c r="CV86" s="99">
        <f t="shared" si="28"/>
        <v>1.3114754098360657</v>
      </c>
      <c r="CW86" s="99">
        <f t="shared" si="29"/>
        <v>10.310734463276837</v>
      </c>
      <c r="CX86" s="99">
        <f t="shared" si="30"/>
        <v>0.12386319302960684</v>
      </c>
      <c r="CY86" s="99"/>
    </row>
    <row r="87" spans="1:301" s="2" customFormat="1" ht="14" x14ac:dyDescent="0.15">
      <c r="A87" s="1">
        <v>24300</v>
      </c>
      <c r="B87" s="2" t="s">
        <v>258</v>
      </c>
      <c r="C87" s="2" t="s">
        <v>229</v>
      </c>
      <c r="D87" s="2" t="s">
        <v>105</v>
      </c>
      <c r="E87" s="3">
        <v>-14.1080053117066</v>
      </c>
      <c r="F87" s="4">
        <v>-70.649332341961696</v>
      </c>
      <c r="G87" s="2">
        <v>321949</v>
      </c>
      <c r="H87" s="2">
        <v>8439704</v>
      </c>
      <c r="I87" s="2">
        <v>4681</v>
      </c>
      <c r="K87" s="118" t="s">
        <v>106</v>
      </c>
      <c r="N87" s="118">
        <v>2023</v>
      </c>
      <c r="P87" s="1" t="s">
        <v>133</v>
      </c>
      <c r="Q87" s="1">
        <f t="shared" si="24"/>
        <v>0</v>
      </c>
      <c r="R87" s="2" t="s">
        <v>134</v>
      </c>
      <c r="S87" s="1" t="s">
        <v>109</v>
      </c>
      <c r="T87" s="1" t="s">
        <v>110</v>
      </c>
      <c r="V87" s="2" t="s">
        <v>253</v>
      </c>
      <c r="W87" s="2" t="s">
        <v>112</v>
      </c>
      <c r="X87" s="5"/>
      <c r="Y87" s="5">
        <v>0.21017536534446765</v>
      </c>
      <c r="Z87" s="5">
        <v>14.211879866518354</v>
      </c>
      <c r="AA87" s="5">
        <v>1.6012891674127128</v>
      </c>
      <c r="AB87" s="5"/>
      <c r="AC87" s="5">
        <v>2.6857517291590825E-2</v>
      </c>
      <c r="AD87" s="5">
        <v>0.69631578947368422</v>
      </c>
      <c r="AE87" s="5">
        <v>0.92347305389221557</v>
      </c>
      <c r="AF87" s="5">
        <v>2.4263592866463681</v>
      </c>
      <c r="AG87" s="5">
        <v>4.3847570332480821</v>
      </c>
      <c r="AH87" s="5">
        <v>0.23371912832929784</v>
      </c>
      <c r="AI87" s="5"/>
      <c r="AJ87" s="5"/>
      <c r="AK87" s="5"/>
      <c r="AL87" s="5"/>
      <c r="AM87" s="132">
        <v>529</v>
      </c>
      <c r="AN87" s="132">
        <v>3.6</v>
      </c>
      <c r="AO87" s="132">
        <v>14</v>
      </c>
      <c r="AP87" s="132">
        <v>17</v>
      </c>
      <c r="AQ87" s="132">
        <v>2.5</v>
      </c>
      <c r="AR87" s="132">
        <v>6.8</v>
      </c>
      <c r="AS87" s="132">
        <v>1.4</v>
      </c>
      <c r="AT87" s="132">
        <v>75</v>
      </c>
      <c r="AU87" s="132">
        <v>28.1</v>
      </c>
      <c r="AV87" s="132">
        <v>0.12</v>
      </c>
      <c r="AW87" s="132">
        <v>3.8</v>
      </c>
      <c r="AX87" s="132">
        <v>25.8</v>
      </c>
      <c r="AY87" s="132">
        <v>0.42</v>
      </c>
      <c r="AZ87" s="132">
        <v>366</v>
      </c>
      <c r="BA87" s="132">
        <v>135.5</v>
      </c>
      <c r="BB87" s="132">
        <v>10.6</v>
      </c>
      <c r="BC87" s="132">
        <v>12.8</v>
      </c>
      <c r="BD87" s="132">
        <v>23.4</v>
      </c>
      <c r="BE87" s="132">
        <v>155.5</v>
      </c>
      <c r="BF87" s="132">
        <v>0</v>
      </c>
      <c r="BG87" s="132">
        <v>360</v>
      </c>
      <c r="BH87" s="132">
        <v>18.100000000000001</v>
      </c>
      <c r="BI87" s="132">
        <v>38.799999999999997</v>
      </c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3">
        <v>0.8</v>
      </c>
      <c r="BW87" s="133">
        <v>2.3199999999999998</v>
      </c>
      <c r="BX87" s="133">
        <v>55.7</v>
      </c>
      <c r="BY87" s="133">
        <v>10.25</v>
      </c>
      <c r="BZ87" s="133">
        <v>10.6</v>
      </c>
      <c r="CA87" s="149">
        <v>0</v>
      </c>
      <c r="CB87" s="133">
        <v>0.05</v>
      </c>
      <c r="CC87" s="116">
        <v>0</v>
      </c>
      <c r="CD87" s="133">
        <v>3.4</v>
      </c>
      <c r="CE87" s="99">
        <v>0</v>
      </c>
      <c r="CF87" s="133">
        <v>0</v>
      </c>
      <c r="CG87" s="133">
        <v>0.08</v>
      </c>
      <c r="CH87" s="133">
        <v>0.03</v>
      </c>
      <c r="CI87" s="133">
        <v>2.5</v>
      </c>
      <c r="CJ87" s="133">
        <v>12.2</v>
      </c>
      <c r="CK87" s="133">
        <v>20</v>
      </c>
      <c r="CL87" s="133"/>
      <c r="CM87" s="133"/>
      <c r="CN87" s="133">
        <v>2.3E-2</v>
      </c>
      <c r="CO87" s="99">
        <f t="shared" si="25"/>
        <v>83.470987611114992</v>
      </c>
      <c r="CP87" s="99"/>
      <c r="CQ87" s="99">
        <f t="shared" si="31"/>
        <v>20.22099447513812</v>
      </c>
      <c r="CR87" s="99">
        <f t="shared" si="26"/>
        <v>6.2970811513011</v>
      </c>
      <c r="CS87" s="99">
        <f t="shared" si="27"/>
        <v>525.62358276643988</v>
      </c>
      <c r="CT87" s="99">
        <f t="shared" si="23"/>
        <v>2.9444444444444443E-2</v>
      </c>
      <c r="CU87" s="99">
        <f t="shared" si="32"/>
        <v>19.889502762430936</v>
      </c>
      <c r="CV87" s="99">
        <f t="shared" si="28"/>
        <v>1.0341463414634147</v>
      </c>
      <c r="CW87" s="99">
        <f t="shared" si="29"/>
        <v>14.186046511627907</v>
      </c>
      <c r="CX87" s="99">
        <f t="shared" si="30"/>
        <v>0.16995182299411171</v>
      </c>
      <c r="CY87" s="99"/>
    </row>
    <row r="88" spans="1:301" s="2" customFormat="1" ht="14" x14ac:dyDescent="0.15">
      <c r="A88" s="1">
        <v>24301</v>
      </c>
      <c r="B88" s="2" t="s">
        <v>259</v>
      </c>
      <c r="C88" s="2" t="s">
        <v>229</v>
      </c>
      <c r="D88" s="2" t="s">
        <v>105</v>
      </c>
      <c r="E88" s="3">
        <v>-14.1078758592</v>
      </c>
      <c r="F88" s="4">
        <v>-70.649757416200003</v>
      </c>
      <c r="G88" s="2">
        <v>321903</v>
      </c>
      <c r="H88" s="2">
        <v>8439718</v>
      </c>
      <c r="I88" s="2">
        <v>4690</v>
      </c>
      <c r="K88" s="118" t="s">
        <v>106</v>
      </c>
      <c r="N88" s="118">
        <v>2023</v>
      </c>
      <c r="P88" s="1" t="s">
        <v>133</v>
      </c>
      <c r="Q88" s="1">
        <f t="shared" si="24"/>
        <v>0</v>
      </c>
      <c r="R88" s="2" t="s">
        <v>134</v>
      </c>
      <c r="S88" s="1" t="s">
        <v>109</v>
      </c>
      <c r="T88" s="1" t="s">
        <v>110</v>
      </c>
      <c r="V88" s="2" t="s">
        <v>253</v>
      </c>
      <c r="W88" s="2" t="s">
        <v>112</v>
      </c>
      <c r="X88" s="5"/>
      <c r="Y88" s="5">
        <v>0.46372025052192073</v>
      </c>
      <c r="Z88" s="5">
        <v>15.459199110122359</v>
      </c>
      <c r="AA88" s="5">
        <v>2.3590420769919427</v>
      </c>
      <c r="AB88" s="5"/>
      <c r="AC88" s="5">
        <v>5.0228722242446296E-2</v>
      </c>
      <c r="AD88" s="5">
        <v>1.226842105263158</v>
      </c>
      <c r="AE88" s="5">
        <v>0.69960079840319367</v>
      </c>
      <c r="AF88" s="5">
        <v>3.4643018703784252</v>
      </c>
      <c r="AG88" s="5">
        <v>4.6377237851662407</v>
      </c>
      <c r="AH88" s="5">
        <v>0.43077643260694115</v>
      </c>
      <c r="AI88" s="5"/>
      <c r="AJ88" s="5"/>
      <c r="AK88" s="5"/>
      <c r="AL88" s="5"/>
      <c r="AM88" s="132">
        <v>165.5</v>
      </c>
      <c r="AN88" s="132">
        <v>7.3</v>
      </c>
      <c r="AO88" s="132">
        <v>34</v>
      </c>
      <c r="AP88" s="132">
        <v>87</v>
      </c>
      <c r="AQ88" s="132">
        <v>5.4</v>
      </c>
      <c r="AR88" s="132">
        <v>16.8</v>
      </c>
      <c r="AS88" s="132">
        <v>4</v>
      </c>
      <c r="AT88" s="132">
        <v>76</v>
      </c>
      <c r="AU88" s="132">
        <v>26.4</v>
      </c>
      <c r="AV88" s="132">
        <v>0.23</v>
      </c>
      <c r="AW88" s="132">
        <v>7.8</v>
      </c>
      <c r="AX88" s="132">
        <v>26.6</v>
      </c>
      <c r="AY88" s="132">
        <v>6.31</v>
      </c>
      <c r="AZ88" s="132">
        <v>326</v>
      </c>
      <c r="BA88" s="132">
        <v>166</v>
      </c>
      <c r="BB88" s="132">
        <v>16.399999999999999</v>
      </c>
      <c r="BC88" s="132">
        <v>17.5</v>
      </c>
      <c r="BD88" s="132">
        <v>160</v>
      </c>
      <c r="BE88" s="132">
        <v>89.1</v>
      </c>
      <c r="BF88" s="132">
        <v>0</v>
      </c>
      <c r="BG88" s="132">
        <v>1060</v>
      </c>
      <c r="BH88" s="132">
        <v>33.299999999999997</v>
      </c>
      <c r="BI88" s="132">
        <v>80.5</v>
      </c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>
        <v>4.4000000000000004</v>
      </c>
      <c r="BW88" s="133">
        <v>2.23</v>
      </c>
      <c r="BX88" s="133">
        <v>59.9</v>
      </c>
      <c r="BY88" s="133">
        <v>35.1</v>
      </c>
      <c r="BZ88" s="133">
        <v>15.8</v>
      </c>
      <c r="CA88" s="144">
        <v>2.9999999999999997E-4</v>
      </c>
      <c r="CB88" s="133">
        <v>0.23</v>
      </c>
      <c r="CC88" s="133">
        <v>0.12</v>
      </c>
      <c r="CD88" s="133">
        <v>223</v>
      </c>
      <c r="CE88" s="99">
        <v>0</v>
      </c>
      <c r="CF88" s="133">
        <v>0</v>
      </c>
      <c r="CG88" s="133">
        <v>0.14000000000000001</v>
      </c>
      <c r="CH88" s="133">
        <v>1.39</v>
      </c>
      <c r="CI88" s="133">
        <v>3.1</v>
      </c>
      <c r="CJ88" s="133">
        <v>15.55</v>
      </c>
      <c r="CK88" s="133">
        <v>10</v>
      </c>
      <c r="CL88" s="133"/>
      <c r="CM88" s="133"/>
      <c r="CN88" s="133">
        <v>4.7E-2</v>
      </c>
      <c r="CO88" s="99">
        <f t="shared" si="25"/>
        <v>70.293103923677165</v>
      </c>
      <c r="CP88" s="99"/>
      <c r="CQ88" s="99">
        <f t="shared" si="31"/>
        <v>9.7897897897897899</v>
      </c>
      <c r="CR88" s="99">
        <f t="shared" si="26"/>
        <v>3.7802124375014401</v>
      </c>
      <c r="CS88" s="99">
        <f t="shared" si="27"/>
        <v>265.72286572286572</v>
      </c>
      <c r="CT88" s="99">
        <f t="shared" si="23"/>
        <v>1.4905660377358491E-2</v>
      </c>
      <c r="CU88" s="99">
        <f t="shared" si="32"/>
        <v>31.831831831831835</v>
      </c>
      <c r="CV88" s="99">
        <f t="shared" si="28"/>
        <v>0.45014245014245013</v>
      </c>
      <c r="CW88" s="99">
        <f t="shared" si="29"/>
        <v>12.255639097744361</v>
      </c>
      <c r="CX88" s="99">
        <f t="shared" si="30"/>
        <v>0.17435051823933234</v>
      </c>
      <c r="CY88" s="99"/>
    </row>
    <row r="89" spans="1:301" s="2" customFormat="1" ht="14" x14ac:dyDescent="0.15">
      <c r="A89" s="1">
        <v>24302</v>
      </c>
      <c r="B89" s="2" t="s">
        <v>260</v>
      </c>
      <c r="C89" s="2" t="s">
        <v>229</v>
      </c>
      <c r="D89" s="2" t="s">
        <v>105</v>
      </c>
      <c r="E89" s="3">
        <v>-14.107875859248001</v>
      </c>
      <c r="F89" s="4">
        <v>-70.649757416204807</v>
      </c>
      <c r="G89" s="2">
        <v>321903</v>
      </c>
      <c r="H89" s="2">
        <v>8439718</v>
      </c>
      <c r="I89" s="2">
        <v>4690</v>
      </c>
      <c r="K89" s="118" t="s">
        <v>106</v>
      </c>
      <c r="N89" s="118">
        <v>2023</v>
      </c>
      <c r="P89" s="1" t="s">
        <v>133</v>
      </c>
      <c r="Q89" s="1">
        <f t="shared" si="24"/>
        <v>0</v>
      </c>
      <c r="R89" s="2" t="s">
        <v>134</v>
      </c>
      <c r="S89" s="1" t="s">
        <v>109</v>
      </c>
      <c r="T89" s="1" t="s">
        <v>110</v>
      </c>
      <c r="V89" s="2" t="s">
        <v>253</v>
      </c>
      <c r="W89" s="2" t="s">
        <v>112</v>
      </c>
      <c r="X89" s="5"/>
      <c r="Y89" s="5">
        <v>0.20350313152400834</v>
      </c>
      <c r="Z89" s="5">
        <v>13.040155728587319</v>
      </c>
      <c r="AA89" s="5">
        <v>0.57188898836168311</v>
      </c>
      <c r="AB89" s="5"/>
      <c r="AC89" s="5">
        <v>6.3270112850382235E-3</v>
      </c>
      <c r="AD89" s="5">
        <v>0.26526315789473687</v>
      </c>
      <c r="AE89" s="5">
        <v>5.5968063872255489E-2</v>
      </c>
      <c r="AF89" s="5">
        <v>0.13479773814702045</v>
      </c>
      <c r="AG89" s="5">
        <v>5.7339130434782604</v>
      </c>
      <c r="AH89" s="5">
        <v>0.13289911218724781</v>
      </c>
      <c r="AI89" s="5"/>
      <c r="AJ89" s="5"/>
      <c r="AK89" s="5"/>
      <c r="AL89" s="5"/>
      <c r="AM89" s="132">
        <v>187</v>
      </c>
      <c r="AN89" s="132">
        <v>2.9</v>
      </c>
      <c r="AO89" s="132">
        <v>12</v>
      </c>
      <c r="AP89" s="132">
        <v>15</v>
      </c>
      <c r="AQ89" s="132">
        <v>0.1</v>
      </c>
      <c r="AR89" s="132">
        <v>0.6</v>
      </c>
      <c r="AS89" s="132">
        <v>0.9</v>
      </c>
      <c r="AT89" s="132">
        <v>3</v>
      </c>
      <c r="AU89" s="132">
        <v>24</v>
      </c>
      <c r="AV89" s="132">
        <v>0.19</v>
      </c>
      <c r="AW89" s="132">
        <v>7</v>
      </c>
      <c r="AX89" s="132">
        <v>37.5</v>
      </c>
      <c r="AY89" s="132">
        <v>24.5</v>
      </c>
      <c r="AZ89" s="132">
        <v>420</v>
      </c>
      <c r="BA89" s="132">
        <v>77.8</v>
      </c>
      <c r="BB89" s="132">
        <v>2.6</v>
      </c>
      <c r="BC89" s="132">
        <v>11.5</v>
      </c>
      <c r="BD89" s="132">
        <v>24.3</v>
      </c>
      <c r="BE89" s="132">
        <v>221</v>
      </c>
      <c r="BF89" s="132">
        <v>0</v>
      </c>
      <c r="BG89" s="132">
        <v>390</v>
      </c>
      <c r="BH89" s="132">
        <v>16.399999999999999</v>
      </c>
      <c r="BI89" s="132">
        <v>34.200000000000003</v>
      </c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3">
        <v>0.7</v>
      </c>
      <c r="BW89" s="133">
        <v>1.92</v>
      </c>
      <c r="BX89" s="133">
        <v>30.7</v>
      </c>
      <c r="BY89" s="133">
        <v>7.86</v>
      </c>
      <c r="BZ89" s="133">
        <v>9.1999999999999993</v>
      </c>
      <c r="CA89" s="149">
        <v>0</v>
      </c>
      <c r="CB89" s="133">
        <v>0.21</v>
      </c>
      <c r="CC89" s="133">
        <v>0.02</v>
      </c>
      <c r="CD89" s="133">
        <v>51.9</v>
      </c>
      <c r="CE89" s="99">
        <v>0</v>
      </c>
      <c r="CF89" s="133">
        <v>0</v>
      </c>
      <c r="CG89" s="133">
        <v>7.0000000000000007E-2</v>
      </c>
      <c r="CH89" s="133">
        <v>0.45</v>
      </c>
      <c r="CI89" s="133">
        <v>4.34</v>
      </c>
      <c r="CJ89" s="133">
        <v>5.79</v>
      </c>
      <c r="CK89" s="133">
        <v>10</v>
      </c>
      <c r="CL89" s="133"/>
      <c r="CM89" s="133"/>
      <c r="CN89" s="133">
        <v>0</v>
      </c>
      <c r="CO89" s="99">
        <f t="shared" si="25"/>
        <v>73.248407643312106</v>
      </c>
      <c r="CP89" s="99"/>
      <c r="CQ89" s="99">
        <f t="shared" si="31"/>
        <v>25.609756097560979</v>
      </c>
      <c r="CR89" s="99">
        <f t="shared" si="26"/>
        <v>21.615942028985504</v>
      </c>
      <c r="CS89" s="99">
        <f t="shared" si="27"/>
        <v>1583.3333333333333</v>
      </c>
      <c r="CT89" s="99">
        <f t="shared" ref="CT89:CT104" si="33">BZ89/BG89</f>
        <v>2.3589743589743587E-2</v>
      </c>
      <c r="CU89" s="99">
        <f t="shared" si="32"/>
        <v>23.780487804878049</v>
      </c>
      <c r="CV89" s="99">
        <f t="shared" si="28"/>
        <v>1.1704834605597962</v>
      </c>
      <c r="CW89" s="99">
        <f t="shared" si="29"/>
        <v>11.2</v>
      </c>
      <c r="CX89" s="99">
        <f t="shared" si="30"/>
        <v>0.15290434782608694</v>
      </c>
      <c r="CY89" s="99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  <c r="DZ89" s="60"/>
      <c r="EA89" s="60"/>
      <c r="EB89" s="60"/>
      <c r="EC89" s="60"/>
      <c r="ED89" s="60"/>
      <c r="EE89" s="60"/>
      <c r="EF89" s="60"/>
      <c r="EG89" s="60"/>
      <c r="EH89" s="60"/>
      <c r="EI89" s="60"/>
      <c r="EJ89" s="60"/>
      <c r="EK89" s="60"/>
      <c r="EL89" s="60"/>
      <c r="EM89" s="60"/>
      <c r="EN89" s="60"/>
      <c r="EO89" s="60"/>
      <c r="EP89" s="60"/>
      <c r="EQ89" s="60"/>
      <c r="ER89" s="60"/>
      <c r="ES89" s="60"/>
      <c r="ET89" s="60"/>
      <c r="EU89" s="60"/>
      <c r="EV89" s="60"/>
      <c r="EW89" s="60"/>
      <c r="EX89" s="60"/>
      <c r="EY89" s="60"/>
      <c r="EZ89" s="60"/>
      <c r="FA89" s="60"/>
      <c r="FB89" s="60"/>
      <c r="FC89" s="60"/>
      <c r="FD89" s="60"/>
      <c r="FE89" s="60"/>
      <c r="FF89" s="60"/>
      <c r="FG89" s="60"/>
      <c r="FH89" s="60"/>
      <c r="FI89" s="60"/>
      <c r="FJ89" s="60"/>
      <c r="FK89" s="60"/>
      <c r="FL89" s="60"/>
      <c r="FM89" s="60"/>
      <c r="FN89" s="60"/>
      <c r="FO89" s="60"/>
      <c r="FP89" s="60"/>
      <c r="FQ89" s="60"/>
      <c r="FR89" s="60"/>
      <c r="FS89" s="60"/>
      <c r="FT89" s="60"/>
      <c r="FU89" s="60"/>
      <c r="FV89" s="60"/>
      <c r="FW89" s="60"/>
      <c r="FX89" s="60"/>
      <c r="FY89" s="60"/>
      <c r="FZ89" s="60"/>
      <c r="GA89" s="60"/>
      <c r="GB89" s="60"/>
      <c r="GC89" s="60"/>
      <c r="GD89" s="60"/>
      <c r="GE89" s="60"/>
      <c r="GF89" s="60"/>
      <c r="GG89" s="60"/>
      <c r="GH89" s="60"/>
      <c r="GI89" s="60"/>
      <c r="GJ89" s="60"/>
      <c r="GK89" s="60"/>
      <c r="GL89" s="60"/>
      <c r="GM89" s="60"/>
      <c r="GN89" s="60"/>
      <c r="GO89" s="60"/>
      <c r="GP89" s="60"/>
      <c r="GQ89" s="60"/>
      <c r="GR89" s="60"/>
      <c r="GS89" s="60"/>
      <c r="GT89" s="60"/>
      <c r="GU89" s="60"/>
      <c r="GV89" s="60"/>
      <c r="GW89" s="60"/>
      <c r="GX89" s="60"/>
      <c r="GY89" s="60"/>
      <c r="GZ89" s="60"/>
      <c r="HA89" s="60"/>
      <c r="HB89" s="60"/>
      <c r="HC89" s="60"/>
      <c r="HD89" s="60"/>
      <c r="HE89" s="60"/>
      <c r="HF89" s="60"/>
      <c r="HG89" s="60"/>
      <c r="HH89" s="60"/>
      <c r="HI89" s="60"/>
      <c r="HJ89" s="60"/>
      <c r="HK89" s="60"/>
      <c r="HL89" s="60"/>
      <c r="HM89" s="60"/>
      <c r="HN89" s="60"/>
      <c r="HO89" s="60"/>
      <c r="HP89" s="60"/>
      <c r="HQ89" s="60"/>
      <c r="HR89" s="60"/>
      <c r="HS89" s="60"/>
      <c r="HT89" s="60"/>
      <c r="HU89" s="60"/>
      <c r="HV89" s="60"/>
      <c r="HW89" s="60"/>
      <c r="HX89" s="60"/>
      <c r="HY89" s="60"/>
      <c r="HZ89" s="60"/>
      <c r="IA89" s="60"/>
      <c r="IB89" s="60"/>
      <c r="IC89" s="60"/>
      <c r="ID89" s="60"/>
      <c r="IE89" s="60"/>
      <c r="IF89" s="60"/>
      <c r="IG89" s="60"/>
      <c r="IH89" s="60"/>
      <c r="II89" s="60"/>
      <c r="IJ89" s="60"/>
      <c r="IK89" s="60"/>
      <c r="IL89" s="60"/>
      <c r="IM89" s="60"/>
      <c r="IN89" s="60"/>
      <c r="IO89" s="60"/>
      <c r="IP89" s="60"/>
      <c r="IQ89" s="60"/>
      <c r="IR89" s="60"/>
      <c r="IS89" s="60"/>
      <c r="IT89" s="60"/>
      <c r="IU89" s="60"/>
      <c r="IV89" s="60"/>
      <c r="IW89" s="60"/>
      <c r="IX89" s="60"/>
      <c r="IY89" s="60"/>
      <c r="IZ89" s="60"/>
      <c r="JA89" s="60"/>
      <c r="JB89" s="60"/>
      <c r="JC89" s="60"/>
      <c r="JD89" s="60"/>
      <c r="JE89" s="60"/>
      <c r="JF89" s="60"/>
      <c r="JG89" s="60"/>
      <c r="JH89" s="60"/>
      <c r="JI89" s="60"/>
      <c r="JJ89" s="60"/>
      <c r="JK89" s="60"/>
      <c r="JL89" s="60"/>
      <c r="JM89" s="60"/>
      <c r="JN89" s="60"/>
      <c r="JO89" s="60"/>
      <c r="JP89" s="60"/>
      <c r="JQ89" s="60"/>
      <c r="JR89" s="60"/>
      <c r="JS89" s="60"/>
      <c r="JT89" s="60"/>
      <c r="JU89" s="60"/>
      <c r="JV89" s="60"/>
      <c r="JW89" s="60"/>
      <c r="JX89" s="60"/>
      <c r="JY89" s="60"/>
      <c r="JZ89" s="60"/>
      <c r="KA89" s="60"/>
      <c r="KB89" s="60"/>
      <c r="KC89" s="60"/>
      <c r="KD89" s="60"/>
      <c r="KE89" s="60"/>
      <c r="KF89" s="60"/>
      <c r="KG89" s="60"/>
      <c r="KH89" s="60"/>
      <c r="KI89" s="60"/>
      <c r="KJ89" s="60"/>
      <c r="KK89" s="60"/>
      <c r="KL89" s="60"/>
      <c r="KM89" s="60"/>
      <c r="KN89" s="60"/>
      <c r="KO89" s="60"/>
    </row>
    <row r="90" spans="1:301" s="2" customFormat="1" ht="14" x14ac:dyDescent="0.15">
      <c r="A90" s="1">
        <v>24303</v>
      </c>
      <c r="B90" s="2" t="s">
        <v>261</v>
      </c>
      <c r="C90" s="2" t="s">
        <v>229</v>
      </c>
      <c r="D90" s="2" t="s">
        <v>105</v>
      </c>
      <c r="E90" s="3">
        <v>-14.1078758592</v>
      </c>
      <c r="F90" s="4">
        <v>-70.649757416200003</v>
      </c>
      <c r="G90" s="2">
        <v>321903</v>
      </c>
      <c r="H90" s="2">
        <v>8439718</v>
      </c>
      <c r="I90" s="2">
        <v>4690</v>
      </c>
      <c r="K90" s="118" t="s">
        <v>106</v>
      </c>
      <c r="N90" s="118">
        <v>2023</v>
      </c>
      <c r="P90" s="1" t="s">
        <v>133</v>
      </c>
      <c r="Q90" s="1">
        <f t="shared" si="24"/>
        <v>0</v>
      </c>
      <c r="R90" s="2" t="s">
        <v>134</v>
      </c>
      <c r="S90" s="1" t="s">
        <v>109</v>
      </c>
      <c r="T90" s="1" t="s">
        <v>110</v>
      </c>
      <c r="V90" s="2" t="s">
        <v>253</v>
      </c>
      <c r="W90" s="2" t="s">
        <v>112</v>
      </c>
      <c r="X90" s="5"/>
      <c r="Y90" s="5">
        <v>0.21851565762004177</v>
      </c>
      <c r="Z90" s="5">
        <v>14.948932146829812</v>
      </c>
      <c r="AA90" s="5">
        <v>0.57188898836168311</v>
      </c>
      <c r="AB90" s="5"/>
      <c r="AC90" s="5">
        <v>6.4561339643247184E-3</v>
      </c>
      <c r="AD90" s="5">
        <v>0.315</v>
      </c>
      <c r="AE90" s="5">
        <v>0.19588822355289423</v>
      </c>
      <c r="AF90" s="5">
        <v>0.13479773814702045</v>
      </c>
      <c r="AG90" s="5">
        <v>5.6857289002557536</v>
      </c>
      <c r="AH90" s="5">
        <v>0.14206456820016142</v>
      </c>
      <c r="AI90" s="5"/>
      <c r="AJ90" s="5"/>
      <c r="AK90" s="5"/>
      <c r="AL90" s="5"/>
      <c r="AM90" s="132">
        <v>727</v>
      </c>
      <c r="AN90" s="132">
        <v>4.0999999999999996</v>
      </c>
      <c r="AO90" s="132">
        <v>14</v>
      </c>
      <c r="AP90" s="132">
        <v>14</v>
      </c>
      <c r="AQ90" s="132">
        <v>0.2</v>
      </c>
      <c r="AR90" s="132">
        <v>0.6</v>
      </c>
      <c r="AS90" s="132">
        <v>0.9</v>
      </c>
      <c r="AT90" s="132">
        <v>4</v>
      </c>
      <c r="AU90" s="132">
        <v>26.9</v>
      </c>
      <c r="AV90" s="132">
        <v>0.19</v>
      </c>
      <c r="AW90" s="132">
        <v>10</v>
      </c>
      <c r="AX90" s="132">
        <v>31.8</v>
      </c>
      <c r="AY90" s="132">
        <v>32.9</v>
      </c>
      <c r="AZ90" s="132">
        <v>432</v>
      </c>
      <c r="BA90" s="132">
        <v>71.2</v>
      </c>
      <c r="BB90" s="132">
        <v>7.3</v>
      </c>
      <c r="BC90" s="132">
        <v>12.2</v>
      </c>
      <c r="BD90" s="132">
        <v>19.100000000000001</v>
      </c>
      <c r="BE90" s="132">
        <v>325</v>
      </c>
      <c r="BF90" s="132">
        <v>0</v>
      </c>
      <c r="BG90" s="132">
        <v>410</v>
      </c>
      <c r="BH90" s="132">
        <v>17.600000000000001</v>
      </c>
      <c r="BI90" s="132">
        <v>38.9</v>
      </c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3">
        <v>0.7</v>
      </c>
      <c r="BW90" s="133">
        <v>2.1800000000000002</v>
      </c>
      <c r="BX90" s="133">
        <v>51.7</v>
      </c>
      <c r="BY90" s="133">
        <v>12.1</v>
      </c>
      <c r="BZ90" s="133">
        <v>10.8</v>
      </c>
      <c r="CA90" s="149">
        <v>0</v>
      </c>
      <c r="CB90" s="133">
        <v>0.12</v>
      </c>
      <c r="CC90" s="133">
        <v>0.02</v>
      </c>
      <c r="CD90" s="133">
        <v>30.8</v>
      </c>
      <c r="CE90" s="99">
        <v>0</v>
      </c>
      <c r="CF90" s="133">
        <v>0</v>
      </c>
      <c r="CG90" s="133">
        <v>7.0000000000000007E-2</v>
      </c>
      <c r="CH90" s="133">
        <v>0.47</v>
      </c>
      <c r="CI90" s="133">
        <v>4.88</v>
      </c>
      <c r="CJ90" s="133">
        <v>9.2799999999999994</v>
      </c>
      <c r="CK90" s="133">
        <v>20</v>
      </c>
      <c r="CL90" s="133"/>
      <c r="CM90" s="133"/>
      <c r="CN90" s="133">
        <v>0</v>
      </c>
      <c r="CO90" s="99">
        <f t="shared" si="25"/>
        <v>75.979704199503416</v>
      </c>
      <c r="CP90" s="99"/>
      <c r="CQ90" s="99">
        <f t="shared" si="31"/>
        <v>24.545454545454543</v>
      </c>
      <c r="CR90" s="99">
        <f t="shared" si="26"/>
        <v>18.049933016684932</v>
      </c>
      <c r="CS90" s="99">
        <f t="shared" si="27"/>
        <v>1371.4285714285713</v>
      </c>
      <c r="CT90" s="99">
        <f t="shared" si="33"/>
        <v>2.6341463414634149E-2</v>
      </c>
      <c r="CU90" s="99">
        <f t="shared" si="32"/>
        <v>23.295454545454543</v>
      </c>
      <c r="CV90" s="99">
        <f t="shared" si="28"/>
        <v>0.89256198347107452</v>
      </c>
      <c r="CW90" s="99">
        <f t="shared" si="29"/>
        <v>13.584905660377359</v>
      </c>
      <c r="CX90" s="99">
        <f t="shared" si="30"/>
        <v>0.17879650629735075</v>
      </c>
      <c r="CY90" s="99"/>
    </row>
    <row r="91" spans="1:301" s="2" customFormat="1" x14ac:dyDescent="0.2">
      <c r="A91" s="1">
        <v>24304</v>
      </c>
      <c r="B91" s="2" t="s">
        <v>262</v>
      </c>
      <c r="C91" s="2" t="s">
        <v>229</v>
      </c>
      <c r="D91" s="2" t="s">
        <v>105</v>
      </c>
      <c r="E91" s="3">
        <v>-14.107875859248001</v>
      </c>
      <c r="F91" s="4">
        <v>-70.649757416204807</v>
      </c>
      <c r="G91" s="2">
        <v>321903</v>
      </c>
      <c r="H91" s="2">
        <v>8439718</v>
      </c>
      <c r="I91" s="2">
        <v>4690</v>
      </c>
      <c r="K91" s="118" t="s">
        <v>106</v>
      </c>
      <c r="N91" s="118">
        <v>2023</v>
      </c>
      <c r="P91" s="1" t="s">
        <v>133</v>
      </c>
      <c r="Q91" s="1">
        <f t="shared" si="24"/>
        <v>0</v>
      </c>
      <c r="R91" s="2" t="s">
        <v>134</v>
      </c>
      <c r="S91" s="1" t="s">
        <v>109</v>
      </c>
      <c r="T91" s="1" t="s">
        <v>110</v>
      </c>
      <c r="V91" s="2" t="s">
        <v>253</v>
      </c>
      <c r="W91" s="2" t="s">
        <v>112</v>
      </c>
      <c r="X91" s="5"/>
      <c r="Y91" s="5">
        <v>3.8365344467640915E-2</v>
      </c>
      <c r="Z91" s="5">
        <v>12.851167964404896</v>
      </c>
      <c r="AA91" s="5">
        <v>0.68626678603401969</v>
      </c>
      <c r="AB91" s="5"/>
      <c r="AC91" s="5">
        <v>5.5264506734619578E-2</v>
      </c>
      <c r="AD91" s="5">
        <v>1.6578947368421054E-2</v>
      </c>
      <c r="AE91" s="5">
        <v>0.22387225548902195</v>
      </c>
      <c r="AF91" s="5">
        <v>3.8147759895606788</v>
      </c>
      <c r="AG91" s="5">
        <v>3.7342710997442459</v>
      </c>
      <c r="AH91" s="5">
        <v>0.45369007263922523</v>
      </c>
      <c r="AI91" s="5"/>
      <c r="AJ91" s="5"/>
      <c r="AK91" s="5"/>
      <c r="AL91" s="5"/>
      <c r="AM91" s="132">
        <v>2860</v>
      </c>
      <c r="AN91" s="132">
        <v>2.2000000000000002</v>
      </c>
      <c r="AO91" s="132">
        <v>1</v>
      </c>
      <c r="AP91" s="132">
        <v>2</v>
      </c>
      <c r="AQ91" s="132">
        <v>0.2</v>
      </c>
      <c r="AR91" s="132">
        <v>0.8</v>
      </c>
      <c r="AS91" s="132">
        <v>0.8</v>
      </c>
      <c r="AT91" s="132">
        <v>101</v>
      </c>
      <c r="AU91" s="132">
        <v>37.6</v>
      </c>
      <c r="AV91" s="132">
        <v>0.12</v>
      </c>
      <c r="AW91" s="132">
        <v>57.7</v>
      </c>
      <c r="AX91" s="132">
        <v>69.400000000000006</v>
      </c>
      <c r="AY91" s="132">
        <v>2.59</v>
      </c>
      <c r="AZ91" s="132">
        <v>1170</v>
      </c>
      <c r="BA91" s="132">
        <v>4</v>
      </c>
      <c r="BB91" s="132">
        <v>3.5</v>
      </c>
      <c r="BC91" s="132">
        <v>47.4</v>
      </c>
      <c r="BD91" s="132">
        <v>13.9</v>
      </c>
      <c r="BE91" s="132">
        <v>578</v>
      </c>
      <c r="BF91" s="132">
        <v>0</v>
      </c>
      <c r="BG91" s="132">
        <v>30</v>
      </c>
      <c r="BH91" s="132">
        <v>1.6</v>
      </c>
      <c r="BI91" s="132">
        <v>4.3600000000000003</v>
      </c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3">
        <v>0.9</v>
      </c>
      <c r="BW91" s="133">
        <v>20.8</v>
      </c>
      <c r="BX91" s="133">
        <v>9.5</v>
      </c>
      <c r="BY91" s="133">
        <v>1.32</v>
      </c>
      <c r="BZ91" s="133">
        <v>15.7</v>
      </c>
      <c r="CA91" s="144">
        <v>1E-3</v>
      </c>
      <c r="CB91" s="133">
        <v>7.0000000000000007E-2</v>
      </c>
      <c r="CC91" s="116">
        <v>0</v>
      </c>
      <c r="CD91" s="133">
        <v>78.2</v>
      </c>
      <c r="CE91" s="99">
        <v>0</v>
      </c>
      <c r="CF91" s="133">
        <v>0</v>
      </c>
      <c r="CG91" s="133">
        <v>0.05</v>
      </c>
      <c r="CH91" s="133">
        <v>1</v>
      </c>
      <c r="CI91" s="133">
        <v>9.7799999999999994</v>
      </c>
      <c r="CJ91" s="133">
        <v>25.3</v>
      </c>
      <c r="CK91" s="133">
        <v>210</v>
      </c>
      <c r="CL91" s="133"/>
      <c r="CM91" s="133"/>
      <c r="CN91" s="133">
        <v>0.122</v>
      </c>
      <c r="CO91" s="99">
        <f t="shared" si="25"/>
        <v>313.31415656461883</v>
      </c>
      <c r="CP91" s="99"/>
      <c r="CQ91" s="99">
        <f t="shared" si="31"/>
        <v>731.25</v>
      </c>
      <c r="CR91" s="99">
        <f t="shared" si="26"/>
        <v>225.24174887346243</v>
      </c>
      <c r="CS91" s="99">
        <f t="shared" si="27"/>
        <v>70571.428571428565</v>
      </c>
      <c r="CT91" s="99">
        <f t="shared" si="33"/>
        <v>0.52333333333333332</v>
      </c>
      <c r="CU91" s="99">
        <f t="shared" si="32"/>
        <v>18.75</v>
      </c>
      <c r="CV91" s="99">
        <f t="shared" si="28"/>
        <v>11.893939393939393</v>
      </c>
      <c r="CW91" s="99">
        <f t="shared" si="29"/>
        <v>16.858789625360227</v>
      </c>
      <c r="CX91" s="99">
        <f t="shared" si="30"/>
        <v>5.3807940918504979E-2</v>
      </c>
      <c r="CY91" s="99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  <c r="DS91" s="64"/>
      <c r="DT91" s="64"/>
      <c r="DU91" s="64"/>
      <c r="DV91" s="64"/>
      <c r="DW91" s="64"/>
      <c r="DX91" s="64"/>
      <c r="DY91" s="64"/>
      <c r="DZ91" s="64"/>
      <c r="EA91" s="64"/>
      <c r="EB91" s="64"/>
      <c r="EC91" s="64"/>
      <c r="ED91" s="64"/>
      <c r="EE91" s="64"/>
      <c r="EF91" s="64"/>
      <c r="EG91" s="64"/>
      <c r="EH91" s="64"/>
      <c r="EI91" s="64"/>
      <c r="EJ91" s="64"/>
      <c r="EK91" s="64"/>
      <c r="EL91" s="64"/>
      <c r="EM91" s="64"/>
      <c r="EN91" s="64"/>
      <c r="EO91" s="64"/>
      <c r="EP91" s="64"/>
      <c r="EQ91" s="64"/>
      <c r="ER91" s="64"/>
      <c r="ES91" s="64"/>
      <c r="ET91" s="64"/>
      <c r="EU91" s="64"/>
      <c r="EV91" s="64"/>
      <c r="EW91" s="64"/>
      <c r="EX91" s="64"/>
      <c r="EY91" s="64"/>
      <c r="EZ91" s="64"/>
      <c r="FA91" s="64"/>
      <c r="FB91" s="64"/>
      <c r="FC91" s="64"/>
      <c r="FD91" s="64"/>
      <c r="FE91" s="64"/>
      <c r="FF91" s="64"/>
      <c r="FG91" s="64"/>
      <c r="FH91" s="64"/>
      <c r="FI91" s="64"/>
      <c r="FJ91" s="64"/>
      <c r="FK91" s="64"/>
      <c r="FL91" s="64"/>
      <c r="FM91" s="64"/>
      <c r="FN91" s="64"/>
      <c r="FO91" s="64"/>
      <c r="FP91" s="64"/>
      <c r="FQ91" s="64"/>
      <c r="FR91" s="64"/>
      <c r="FS91" s="64"/>
      <c r="FT91" s="64"/>
      <c r="FU91" s="64"/>
      <c r="FV91" s="64"/>
      <c r="FW91" s="64"/>
      <c r="FX91" s="64"/>
      <c r="FY91" s="64"/>
      <c r="FZ91" s="64"/>
      <c r="GA91" s="64"/>
      <c r="GB91" s="64"/>
      <c r="GC91" s="64"/>
      <c r="GD91" s="64"/>
      <c r="GE91" s="64"/>
      <c r="GF91" s="64"/>
      <c r="GG91" s="64"/>
      <c r="GH91" s="64"/>
      <c r="GI91" s="64"/>
      <c r="GJ91" s="64"/>
      <c r="GK91" s="64"/>
      <c r="GL91" s="64"/>
      <c r="GM91" s="64"/>
      <c r="GN91" s="64"/>
      <c r="GO91" s="64"/>
      <c r="GP91" s="64"/>
      <c r="GQ91" s="64"/>
      <c r="GR91" s="64"/>
      <c r="GS91" s="64"/>
      <c r="GT91" s="64"/>
      <c r="GU91" s="64"/>
      <c r="GV91" s="64"/>
      <c r="GW91" s="64"/>
      <c r="GX91" s="64"/>
      <c r="GY91" s="64"/>
      <c r="GZ91" s="64"/>
      <c r="HA91" s="64"/>
      <c r="HB91" s="64"/>
      <c r="HC91" s="64"/>
      <c r="HD91" s="64"/>
      <c r="HE91" s="64"/>
      <c r="HF91" s="64"/>
      <c r="HG91" s="64"/>
      <c r="HH91" s="64"/>
      <c r="HI91" s="64"/>
      <c r="HJ91" s="64"/>
      <c r="HK91" s="64"/>
      <c r="HL91" s="64"/>
      <c r="HM91" s="64"/>
      <c r="HN91" s="64"/>
      <c r="HO91" s="64"/>
      <c r="HP91" s="64"/>
      <c r="HQ91" s="64"/>
      <c r="HR91" s="64"/>
      <c r="HS91" s="64"/>
      <c r="HT91" s="64"/>
      <c r="HU91" s="64"/>
      <c r="HV91" s="64"/>
      <c r="HW91" s="64"/>
      <c r="HX91" s="64"/>
      <c r="HY91" s="64"/>
      <c r="HZ91" s="64"/>
      <c r="IA91" s="64"/>
      <c r="IB91" s="64"/>
      <c r="IC91" s="64"/>
      <c r="ID91" s="64"/>
      <c r="IE91" s="64"/>
      <c r="IF91" s="64"/>
      <c r="IG91" s="64"/>
      <c r="IH91" s="64"/>
      <c r="II91" s="64"/>
      <c r="IJ91" s="64"/>
      <c r="IK91" s="64"/>
      <c r="IL91" s="64"/>
      <c r="IM91" s="64"/>
      <c r="IN91" s="64"/>
      <c r="IO91" s="64"/>
      <c r="IP91" s="64"/>
      <c r="IQ91" s="64"/>
      <c r="IR91" s="64"/>
      <c r="IS91" s="64"/>
      <c r="IT91" s="64"/>
      <c r="IU91" s="64"/>
      <c r="IV91" s="64"/>
      <c r="IW91" s="64"/>
      <c r="IX91" s="64"/>
      <c r="IY91" s="64"/>
      <c r="IZ91" s="64"/>
      <c r="JA91" s="64"/>
      <c r="JB91" s="64"/>
      <c r="JC91" s="64"/>
      <c r="JD91" s="64"/>
      <c r="JE91" s="64"/>
      <c r="JF91" s="64"/>
      <c r="JG91" s="64"/>
      <c r="JH91" s="64"/>
      <c r="JI91" s="64"/>
      <c r="JJ91" s="64"/>
      <c r="JK91" s="64"/>
      <c r="JL91" s="64"/>
      <c r="JM91" s="64"/>
      <c r="JN91" s="64"/>
      <c r="JO91" s="64"/>
      <c r="JP91" s="64"/>
      <c r="JQ91" s="64"/>
      <c r="JR91" s="64"/>
      <c r="JS91" s="64"/>
      <c r="JT91" s="64"/>
      <c r="JU91" s="64"/>
      <c r="JV91" s="64"/>
      <c r="JW91" s="64"/>
      <c r="JX91" s="64"/>
      <c r="JY91" s="64"/>
      <c r="JZ91" s="18"/>
      <c r="KA91" s="18"/>
      <c r="KB91" s="18"/>
      <c r="KC91" s="18"/>
      <c r="KD91" s="18"/>
      <c r="KE91" s="18"/>
      <c r="KF91" s="18"/>
      <c r="KG91" s="18"/>
      <c r="KH91" s="18"/>
      <c r="KI91" s="18"/>
      <c r="KJ91" s="18"/>
      <c r="KK91" s="18"/>
      <c r="KL91" s="18"/>
      <c r="KM91" s="18"/>
      <c r="KN91" s="18"/>
      <c r="KO91" s="18"/>
    </row>
    <row r="92" spans="1:301" s="2" customFormat="1" ht="14" x14ac:dyDescent="0.15">
      <c r="A92" s="1">
        <v>24305</v>
      </c>
      <c r="B92" s="2" t="s">
        <v>263</v>
      </c>
      <c r="C92" s="2" t="s">
        <v>229</v>
      </c>
      <c r="D92" s="2" t="s">
        <v>105</v>
      </c>
      <c r="E92" s="3">
        <v>-14.1071625691</v>
      </c>
      <c r="F92" s="4">
        <v>-70.650965470000003</v>
      </c>
      <c r="G92" s="2">
        <v>321772</v>
      </c>
      <c r="H92" s="2">
        <v>8439796</v>
      </c>
      <c r="I92" s="2">
        <v>4696</v>
      </c>
      <c r="K92" s="118" t="s">
        <v>106</v>
      </c>
      <c r="N92" s="118">
        <v>2023</v>
      </c>
      <c r="P92" s="1" t="s">
        <v>133</v>
      </c>
      <c r="Q92" s="1">
        <f t="shared" si="24"/>
        <v>0</v>
      </c>
      <c r="R92" s="2" t="s">
        <v>134</v>
      </c>
      <c r="S92" s="1" t="s">
        <v>109</v>
      </c>
      <c r="T92" s="1" t="s">
        <v>110</v>
      </c>
      <c r="V92" s="2" t="s">
        <v>253</v>
      </c>
      <c r="W92" s="2" t="s">
        <v>112</v>
      </c>
      <c r="X92" s="5"/>
      <c r="Y92" s="5">
        <v>0.31192693110647179</v>
      </c>
      <c r="Z92" s="5">
        <v>12.208609566184649</v>
      </c>
      <c r="AA92" s="5">
        <v>1.2581557743957028</v>
      </c>
      <c r="AB92" s="5"/>
      <c r="AC92" s="5">
        <v>1.7818929741536222E-2</v>
      </c>
      <c r="AD92" s="5">
        <v>0.71289473684210514</v>
      </c>
      <c r="AE92" s="5">
        <v>1.0214171656686626</v>
      </c>
      <c r="AF92" s="5">
        <v>1.3479773814702045</v>
      </c>
      <c r="AG92" s="5">
        <v>6.5530434782608706</v>
      </c>
      <c r="AH92" s="5">
        <v>0.30475141242937859</v>
      </c>
      <c r="AI92" s="5"/>
      <c r="AJ92" s="5"/>
      <c r="AK92" s="5"/>
      <c r="AL92" s="5"/>
      <c r="AM92" s="132">
        <v>244</v>
      </c>
      <c r="AN92" s="132">
        <v>5.7</v>
      </c>
      <c r="AO92" s="132">
        <v>25</v>
      </c>
      <c r="AP92" s="132">
        <v>33</v>
      </c>
      <c r="AQ92" s="132">
        <v>2.5</v>
      </c>
      <c r="AR92" s="132">
        <v>5.4</v>
      </c>
      <c r="AS92" s="132">
        <v>1.2</v>
      </c>
      <c r="AT92" s="132">
        <v>30</v>
      </c>
      <c r="AU92" s="132">
        <v>20.9</v>
      </c>
      <c r="AV92" s="132">
        <v>0.21</v>
      </c>
      <c r="AW92" s="132">
        <v>5.9</v>
      </c>
      <c r="AX92" s="132">
        <v>18.5</v>
      </c>
      <c r="AY92" s="132">
        <v>3.38</v>
      </c>
      <c r="AZ92" s="132">
        <v>513</v>
      </c>
      <c r="BA92" s="132">
        <v>104</v>
      </c>
      <c r="BB92" s="132">
        <v>9.3000000000000007</v>
      </c>
      <c r="BC92" s="132">
        <v>11.5</v>
      </c>
      <c r="BD92" s="132">
        <v>65.8</v>
      </c>
      <c r="BE92" s="132">
        <v>38.6</v>
      </c>
      <c r="BF92" s="132">
        <v>0</v>
      </c>
      <c r="BG92" s="132">
        <v>500</v>
      </c>
      <c r="BH92" s="132">
        <v>24.8</v>
      </c>
      <c r="BI92" s="132">
        <v>53.2</v>
      </c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3">
        <v>1.9</v>
      </c>
      <c r="BW92" s="133">
        <v>1.66</v>
      </c>
      <c r="BX92" s="133">
        <v>34.4</v>
      </c>
      <c r="BY92" s="133">
        <v>16.3</v>
      </c>
      <c r="BZ92" s="133">
        <v>9.6</v>
      </c>
      <c r="CA92" s="149">
        <v>0</v>
      </c>
      <c r="CB92" s="133">
        <v>0.03</v>
      </c>
      <c r="CC92" s="116">
        <v>0</v>
      </c>
      <c r="CD92" s="133">
        <v>35.9</v>
      </c>
      <c r="CE92" s="99">
        <v>0</v>
      </c>
      <c r="CF92" s="133">
        <v>0</v>
      </c>
      <c r="CG92" s="133">
        <v>0.09</v>
      </c>
      <c r="CH92" s="133">
        <v>0.7</v>
      </c>
      <c r="CI92" s="133">
        <v>3.1</v>
      </c>
      <c r="CJ92" s="133">
        <v>13.75</v>
      </c>
      <c r="CK92" s="133">
        <v>0</v>
      </c>
      <c r="CL92" s="133"/>
      <c r="CM92" s="133"/>
      <c r="CN92" s="133">
        <v>1.9E-2</v>
      </c>
      <c r="CO92" s="99">
        <f t="shared" si="25"/>
        <v>78.28423566878979</v>
      </c>
      <c r="CP92" s="99"/>
      <c r="CQ92" s="99">
        <f t="shared" si="31"/>
        <v>20.68548387096774</v>
      </c>
      <c r="CR92" s="99">
        <f t="shared" si="26"/>
        <v>9.1921613943858667</v>
      </c>
      <c r="CS92" s="99">
        <f t="shared" si="27"/>
        <v>719.60132890365458</v>
      </c>
      <c r="CT92" s="99">
        <f t="shared" si="33"/>
        <v>1.9199999999999998E-2</v>
      </c>
      <c r="CU92" s="99">
        <f t="shared" si="32"/>
        <v>20.161290322580644</v>
      </c>
      <c r="CV92" s="99">
        <f t="shared" si="28"/>
        <v>0.58895705521472386</v>
      </c>
      <c r="CW92" s="99">
        <f t="shared" si="29"/>
        <v>27.72972972972973</v>
      </c>
      <c r="CX92" s="99">
        <f t="shared" si="30"/>
        <v>0.35421856639247951</v>
      </c>
      <c r="CY92" s="99"/>
    </row>
    <row r="93" spans="1:301" s="2" customFormat="1" ht="14" x14ac:dyDescent="0.15">
      <c r="A93" s="1">
        <v>24306</v>
      </c>
      <c r="B93" s="2" t="s">
        <v>264</v>
      </c>
      <c r="C93" s="2" t="s">
        <v>229</v>
      </c>
      <c r="D93" s="2" t="s">
        <v>105</v>
      </c>
      <c r="E93" s="3">
        <v>-14.105254349119001</v>
      </c>
      <c r="F93" s="4">
        <v>-70.655072819102202</v>
      </c>
      <c r="G93" s="2">
        <v>321327</v>
      </c>
      <c r="H93" s="2">
        <v>8440004</v>
      </c>
      <c r="I93" s="2">
        <v>4728</v>
      </c>
      <c r="K93" s="118" t="s">
        <v>106</v>
      </c>
      <c r="N93" s="118">
        <v>2023</v>
      </c>
      <c r="P93" s="1" t="s">
        <v>133</v>
      </c>
      <c r="Q93" s="1">
        <f t="shared" si="24"/>
        <v>0</v>
      </c>
      <c r="R93" s="2" t="s">
        <v>134</v>
      </c>
      <c r="S93" s="1" t="s">
        <v>109</v>
      </c>
      <c r="T93" s="1" t="s">
        <v>110</v>
      </c>
      <c r="V93" s="2" t="s">
        <v>265</v>
      </c>
      <c r="W93" s="2" t="s">
        <v>112</v>
      </c>
      <c r="X93" s="5"/>
      <c r="Y93" s="5">
        <v>0.28356993736951985</v>
      </c>
      <c r="Z93" s="5">
        <v>13.966195773081202</v>
      </c>
      <c r="AA93" s="5">
        <v>1.8729364368845123</v>
      </c>
      <c r="AB93" s="5"/>
      <c r="AC93" s="5">
        <v>2.3112959592282489E-2</v>
      </c>
      <c r="AD93" s="5">
        <v>0.72947368421052627</v>
      </c>
      <c r="AE93" s="5">
        <v>1.8609381237524951</v>
      </c>
      <c r="AF93" s="5">
        <v>1.8602087864288821</v>
      </c>
      <c r="AG93" s="5">
        <v>4.8545524296675193</v>
      </c>
      <c r="AH93" s="5">
        <v>0.21538821630347058</v>
      </c>
      <c r="AI93" s="5"/>
      <c r="AJ93" s="5"/>
      <c r="AK93" s="5"/>
      <c r="AL93" s="5"/>
      <c r="AM93" s="132">
        <v>193.5</v>
      </c>
      <c r="AN93" s="132">
        <v>5.0999999999999996</v>
      </c>
      <c r="AO93" s="132">
        <v>22</v>
      </c>
      <c r="AP93" s="132">
        <v>27</v>
      </c>
      <c r="AQ93" s="132">
        <v>4.3</v>
      </c>
      <c r="AR93" s="132">
        <v>10.4</v>
      </c>
      <c r="AS93" s="132">
        <v>3.9</v>
      </c>
      <c r="AT93" s="132">
        <v>63</v>
      </c>
      <c r="AU93" s="132">
        <v>25.3</v>
      </c>
      <c r="AV93" s="132">
        <v>0.23</v>
      </c>
      <c r="AW93" s="132">
        <v>5.7</v>
      </c>
      <c r="AX93" s="132">
        <v>19.2</v>
      </c>
      <c r="AY93" s="132">
        <v>2.46</v>
      </c>
      <c r="AZ93" s="132">
        <v>300</v>
      </c>
      <c r="BA93" s="132">
        <v>344</v>
      </c>
      <c r="BB93" s="132">
        <v>21.1</v>
      </c>
      <c r="BC93" s="132">
        <v>12.2</v>
      </c>
      <c r="BD93" s="132">
        <v>51.1</v>
      </c>
      <c r="BE93" s="132">
        <v>111.5</v>
      </c>
      <c r="BF93" s="132">
        <v>0</v>
      </c>
      <c r="BG93" s="132">
        <v>560</v>
      </c>
      <c r="BH93" s="132">
        <v>48</v>
      </c>
      <c r="BI93" s="132">
        <v>63.2</v>
      </c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3">
        <v>1.4</v>
      </c>
      <c r="BW93" s="133">
        <v>1.56</v>
      </c>
      <c r="BX93" s="133">
        <v>54.6</v>
      </c>
      <c r="BY93" s="133">
        <v>16.55</v>
      </c>
      <c r="BZ93" s="133">
        <v>10</v>
      </c>
      <c r="CA93" s="149">
        <v>0</v>
      </c>
      <c r="CB93" s="133">
        <v>7.0000000000000007E-2</v>
      </c>
      <c r="CC93" s="133">
        <v>0.01</v>
      </c>
      <c r="CD93" s="133">
        <v>48.9</v>
      </c>
      <c r="CE93" s="99">
        <v>0</v>
      </c>
      <c r="CF93" s="133">
        <v>0</v>
      </c>
      <c r="CG93" s="133">
        <v>0.11</v>
      </c>
      <c r="CH93" s="133">
        <v>0.83</v>
      </c>
      <c r="CI93" s="133">
        <v>3</v>
      </c>
      <c r="CJ93" s="133">
        <v>20.6</v>
      </c>
      <c r="CK93" s="133">
        <v>0</v>
      </c>
      <c r="CL93" s="133"/>
      <c r="CM93" s="133"/>
      <c r="CN93" s="133">
        <v>3.5000000000000003E-2</v>
      </c>
      <c r="CO93" s="99">
        <f t="shared" si="25"/>
        <v>61.797664016690106</v>
      </c>
      <c r="CP93" s="99"/>
      <c r="CQ93" s="99">
        <f t="shared" si="31"/>
        <v>6.25</v>
      </c>
      <c r="CR93" s="99">
        <f t="shared" si="26"/>
        <v>6.654869853079572</v>
      </c>
      <c r="CS93" s="99">
        <f t="shared" si="27"/>
        <v>411.25541125541127</v>
      </c>
      <c r="CT93" s="99">
        <f t="shared" si="33"/>
        <v>1.7857142857142856E-2</v>
      </c>
      <c r="CU93" s="99">
        <f t="shared" si="32"/>
        <v>11.666666666666666</v>
      </c>
      <c r="CV93" s="99">
        <f t="shared" si="28"/>
        <v>0.60422960725075525</v>
      </c>
      <c r="CW93" s="99">
        <f t="shared" si="29"/>
        <v>15.625</v>
      </c>
      <c r="CX93" s="99">
        <f t="shared" si="30"/>
        <v>0.25284127237851667</v>
      </c>
      <c r="CY93" s="99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  <c r="EM93" s="60"/>
      <c r="EN93" s="60"/>
      <c r="EO93" s="60"/>
      <c r="EP93" s="60"/>
      <c r="EQ93" s="60"/>
      <c r="ER93" s="60"/>
      <c r="ES93" s="60"/>
      <c r="ET93" s="60"/>
      <c r="EU93" s="60"/>
      <c r="EV93" s="60"/>
      <c r="EW93" s="60"/>
      <c r="EX93" s="60"/>
      <c r="EY93" s="60"/>
      <c r="EZ93" s="60"/>
      <c r="FA93" s="60"/>
      <c r="FB93" s="60"/>
      <c r="FC93" s="60"/>
      <c r="FD93" s="60"/>
      <c r="FE93" s="60"/>
      <c r="FF93" s="60"/>
      <c r="FG93" s="60"/>
      <c r="FH93" s="60"/>
      <c r="FI93" s="60"/>
      <c r="FJ93" s="60"/>
      <c r="FK93" s="60"/>
      <c r="FL93" s="60"/>
      <c r="FM93" s="60"/>
      <c r="FN93" s="60"/>
      <c r="FO93" s="60"/>
      <c r="FP93" s="60"/>
      <c r="FQ93" s="60"/>
      <c r="FR93" s="60"/>
      <c r="FS93" s="60"/>
      <c r="FT93" s="60"/>
      <c r="FU93" s="60"/>
      <c r="FV93" s="60"/>
      <c r="FW93" s="60"/>
      <c r="FX93" s="60"/>
      <c r="FY93" s="60"/>
      <c r="FZ93" s="60"/>
      <c r="GA93" s="60"/>
      <c r="GB93" s="60"/>
      <c r="GC93" s="60"/>
      <c r="GD93" s="60"/>
      <c r="GE93" s="60"/>
      <c r="GF93" s="60"/>
      <c r="GG93" s="60"/>
      <c r="GH93" s="60"/>
      <c r="GI93" s="60"/>
      <c r="GJ93" s="60"/>
      <c r="GK93" s="60"/>
      <c r="GL93" s="60"/>
      <c r="GM93" s="60"/>
      <c r="GN93" s="60"/>
      <c r="GO93" s="60"/>
      <c r="GP93" s="60"/>
      <c r="GQ93" s="60"/>
      <c r="GR93" s="60"/>
      <c r="GS93" s="60"/>
      <c r="GT93" s="60"/>
      <c r="GU93" s="60"/>
      <c r="GV93" s="60"/>
      <c r="GW93" s="60"/>
      <c r="GX93" s="60"/>
      <c r="GY93" s="60"/>
      <c r="GZ93" s="60"/>
      <c r="HA93" s="60"/>
      <c r="HB93" s="60"/>
      <c r="HC93" s="60"/>
      <c r="HD93" s="60"/>
      <c r="HE93" s="60"/>
      <c r="HF93" s="60"/>
      <c r="HG93" s="60"/>
      <c r="HH93" s="60"/>
      <c r="HI93" s="60"/>
      <c r="HJ93" s="60"/>
      <c r="HK93" s="60"/>
      <c r="HL93" s="60"/>
      <c r="HM93" s="60"/>
      <c r="HN93" s="60"/>
      <c r="HO93" s="60"/>
      <c r="HP93" s="60"/>
      <c r="HQ93" s="60"/>
      <c r="HR93" s="60"/>
      <c r="HS93" s="60"/>
      <c r="HT93" s="60"/>
      <c r="HU93" s="60"/>
      <c r="HV93" s="60"/>
      <c r="HW93" s="60"/>
      <c r="HX93" s="60"/>
      <c r="HY93" s="60"/>
      <c r="HZ93" s="60"/>
      <c r="IA93" s="60"/>
      <c r="IB93" s="60"/>
      <c r="IC93" s="60"/>
      <c r="ID93" s="60"/>
      <c r="IE93" s="60"/>
      <c r="IF93" s="60"/>
      <c r="IG93" s="60"/>
      <c r="IH93" s="60"/>
      <c r="II93" s="60"/>
      <c r="IJ93" s="60"/>
      <c r="IK93" s="60"/>
      <c r="IL93" s="60"/>
      <c r="IM93" s="60"/>
      <c r="IN93" s="60"/>
      <c r="IO93" s="60"/>
      <c r="IP93" s="60"/>
      <c r="IQ93" s="60"/>
      <c r="IR93" s="60"/>
      <c r="IS93" s="60"/>
      <c r="IT93" s="60"/>
      <c r="IU93" s="60"/>
      <c r="IV93" s="60"/>
      <c r="IW93" s="60"/>
      <c r="IX93" s="60"/>
      <c r="IY93" s="60"/>
      <c r="IZ93" s="60"/>
      <c r="JA93" s="60"/>
      <c r="JB93" s="60"/>
      <c r="JC93" s="60"/>
      <c r="JD93" s="60"/>
      <c r="JE93" s="60"/>
      <c r="JF93" s="60"/>
      <c r="JG93" s="60"/>
      <c r="JH93" s="60"/>
      <c r="JI93" s="60"/>
      <c r="JJ93" s="60"/>
      <c r="JK93" s="60"/>
      <c r="JL93" s="60"/>
      <c r="JM93" s="60"/>
      <c r="JN93" s="60"/>
      <c r="JO93" s="60"/>
      <c r="JP93" s="60"/>
      <c r="JQ93" s="60"/>
      <c r="JR93" s="60"/>
      <c r="JS93" s="60"/>
      <c r="JT93" s="60"/>
      <c r="JU93" s="60"/>
      <c r="JV93" s="60"/>
      <c r="JW93" s="60"/>
      <c r="JX93" s="60"/>
      <c r="JY93" s="60"/>
      <c r="JZ93" s="60"/>
      <c r="KA93" s="60"/>
      <c r="KB93" s="60"/>
      <c r="KC93" s="60"/>
      <c r="KD93" s="60"/>
      <c r="KE93" s="60"/>
      <c r="KF93" s="60"/>
      <c r="KG93" s="60"/>
      <c r="KH93" s="60"/>
      <c r="KI93" s="60"/>
      <c r="KJ93" s="60"/>
      <c r="KK93" s="60"/>
      <c r="KL93" s="60"/>
      <c r="KM93" s="60"/>
      <c r="KN93" s="60"/>
      <c r="KO93" s="60"/>
    </row>
    <row r="94" spans="1:301" s="2" customFormat="1" ht="14" x14ac:dyDescent="0.15">
      <c r="A94" s="1">
        <v>24307</v>
      </c>
      <c r="B94" s="2" t="s">
        <v>266</v>
      </c>
      <c r="C94" s="2" t="s">
        <v>229</v>
      </c>
      <c r="D94" s="2" t="s">
        <v>105</v>
      </c>
      <c r="E94" s="3">
        <v>-14.1004906203</v>
      </c>
      <c r="F94" s="4">
        <v>-70.656446075600002</v>
      </c>
      <c r="G94" s="2">
        <v>321175</v>
      </c>
      <c r="H94" s="2">
        <v>8440530</v>
      </c>
      <c r="I94" s="2">
        <v>4756</v>
      </c>
      <c r="K94" s="118" t="s">
        <v>106</v>
      </c>
      <c r="N94" s="118">
        <v>2023</v>
      </c>
      <c r="P94" s="1" t="s">
        <v>133</v>
      </c>
      <c r="Q94" s="1">
        <f t="shared" si="24"/>
        <v>0</v>
      </c>
      <c r="R94" s="2" t="s">
        <v>134</v>
      </c>
      <c r="S94" s="1" t="s">
        <v>109</v>
      </c>
      <c r="T94" s="1" t="s">
        <v>110</v>
      </c>
      <c r="V94" s="2" t="s">
        <v>244</v>
      </c>
      <c r="W94" s="2" t="s">
        <v>112</v>
      </c>
      <c r="X94" s="5"/>
      <c r="Y94" s="5">
        <v>0.29691440501043842</v>
      </c>
      <c r="Z94" s="5">
        <v>12.246407119021134</v>
      </c>
      <c r="AA94" s="5">
        <v>1.2152641002685765</v>
      </c>
      <c r="AB94" s="5"/>
      <c r="AC94" s="5">
        <v>1.4461740080087368E-2</v>
      </c>
      <c r="AD94" s="5">
        <v>0.58026315789473681</v>
      </c>
      <c r="AE94" s="5">
        <v>0.23786427145708583</v>
      </c>
      <c r="AF94" s="5">
        <v>0.82226620269682482</v>
      </c>
      <c r="AG94" s="5">
        <v>6.5048593350383639</v>
      </c>
      <c r="AH94" s="5">
        <v>0.13060774818401938</v>
      </c>
      <c r="AI94" s="5"/>
      <c r="AJ94" s="5"/>
      <c r="AK94" s="5"/>
      <c r="AL94" s="5"/>
      <c r="AM94" s="132">
        <v>165</v>
      </c>
      <c r="AN94" s="132">
        <v>5</v>
      </c>
      <c r="AO94" s="132">
        <v>35</v>
      </c>
      <c r="AP94" s="132">
        <v>16</v>
      </c>
      <c r="AQ94" s="132">
        <v>1.8</v>
      </c>
      <c r="AR94" s="132">
        <v>4.2</v>
      </c>
      <c r="AS94" s="132">
        <v>4.5999999999999996</v>
      </c>
      <c r="AT94" s="132">
        <v>30</v>
      </c>
      <c r="AU94" s="132">
        <v>21</v>
      </c>
      <c r="AV94" s="132">
        <v>0.52</v>
      </c>
      <c r="AW94" s="132">
        <v>4.4000000000000004</v>
      </c>
      <c r="AX94" s="132">
        <v>37.6</v>
      </c>
      <c r="AY94" s="132">
        <v>5.62</v>
      </c>
      <c r="AZ94" s="132">
        <v>441</v>
      </c>
      <c r="BA94" s="132">
        <v>50.7</v>
      </c>
      <c r="BB94" s="132">
        <v>6.3</v>
      </c>
      <c r="BC94" s="132">
        <v>15.1</v>
      </c>
      <c r="BD94" s="132">
        <v>52.3</v>
      </c>
      <c r="BE94" s="132">
        <v>58</v>
      </c>
      <c r="BF94" s="132">
        <v>0</v>
      </c>
      <c r="BG94" s="132">
        <v>220</v>
      </c>
      <c r="BH94" s="132">
        <v>15.3</v>
      </c>
      <c r="BI94" s="132">
        <v>27.9</v>
      </c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3">
        <v>1.6</v>
      </c>
      <c r="BW94" s="133">
        <v>2.58</v>
      </c>
      <c r="BX94" s="133">
        <v>35.6</v>
      </c>
      <c r="BY94" s="133">
        <v>7.27</v>
      </c>
      <c r="BZ94" s="133">
        <v>7.2</v>
      </c>
      <c r="CA94" s="144">
        <v>2.9999999999999997E-4</v>
      </c>
      <c r="CB94" s="133">
        <v>0.04</v>
      </c>
      <c r="CC94" s="133">
        <v>0.02</v>
      </c>
      <c r="CD94" s="133">
        <v>88.2</v>
      </c>
      <c r="CE94" s="99">
        <v>0</v>
      </c>
      <c r="CF94" s="133">
        <v>0</v>
      </c>
      <c r="CG94" s="133">
        <v>0</v>
      </c>
      <c r="CH94" s="133">
        <v>1.04</v>
      </c>
      <c r="CI94" s="133">
        <v>2.33</v>
      </c>
      <c r="CJ94" s="133">
        <v>19.25</v>
      </c>
      <c r="CK94" s="133">
        <v>10</v>
      </c>
      <c r="CL94" s="133"/>
      <c r="CM94" s="133"/>
      <c r="CN94" s="133">
        <v>3.9E-2</v>
      </c>
      <c r="CO94" s="99">
        <f t="shared" si="25"/>
        <v>67.795470629865534</v>
      </c>
      <c r="CP94" s="99"/>
      <c r="CQ94" s="99">
        <f t="shared" si="31"/>
        <v>28.823529411764703</v>
      </c>
      <c r="CR94" s="99">
        <f t="shared" si="26"/>
        <v>11.210188423195367</v>
      </c>
      <c r="CS94" s="99">
        <f t="shared" si="27"/>
        <v>760</v>
      </c>
      <c r="CT94" s="99">
        <f t="shared" si="33"/>
        <v>3.272727272727273E-2</v>
      </c>
      <c r="CU94" s="99">
        <f t="shared" si="32"/>
        <v>14.37908496732026</v>
      </c>
      <c r="CV94" s="99">
        <f t="shared" si="28"/>
        <v>0.99037138927097668</v>
      </c>
      <c r="CW94" s="99">
        <f t="shared" si="29"/>
        <v>11.728723404255319</v>
      </c>
      <c r="CX94" s="99">
        <f t="shared" si="30"/>
        <v>0.17300157805953095</v>
      </c>
      <c r="CY94" s="99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  <c r="EM94" s="60"/>
      <c r="EN94" s="60"/>
      <c r="EO94" s="60"/>
      <c r="EP94" s="60"/>
      <c r="EQ94" s="60"/>
      <c r="ER94" s="60"/>
      <c r="ES94" s="60"/>
      <c r="ET94" s="60"/>
      <c r="EU94" s="60"/>
      <c r="EV94" s="60"/>
      <c r="EW94" s="60"/>
      <c r="EX94" s="60"/>
      <c r="EY94" s="60"/>
      <c r="EZ94" s="60"/>
      <c r="FA94" s="60"/>
      <c r="FB94" s="60"/>
      <c r="FC94" s="60"/>
      <c r="FD94" s="60"/>
      <c r="FE94" s="60"/>
      <c r="FF94" s="60"/>
      <c r="FG94" s="60"/>
      <c r="FH94" s="60"/>
      <c r="FI94" s="60"/>
      <c r="FJ94" s="60"/>
      <c r="FK94" s="60"/>
      <c r="FL94" s="60"/>
      <c r="FM94" s="60"/>
      <c r="FN94" s="60"/>
      <c r="FO94" s="60"/>
      <c r="FP94" s="60"/>
      <c r="FQ94" s="60"/>
      <c r="FR94" s="60"/>
      <c r="FS94" s="60"/>
      <c r="FT94" s="60"/>
      <c r="FU94" s="60"/>
      <c r="FV94" s="60"/>
      <c r="FW94" s="60"/>
      <c r="FX94" s="60"/>
      <c r="FY94" s="60"/>
      <c r="FZ94" s="60"/>
      <c r="GA94" s="60"/>
      <c r="GB94" s="60"/>
      <c r="GC94" s="60"/>
      <c r="GD94" s="60"/>
      <c r="GE94" s="60"/>
      <c r="GF94" s="60"/>
      <c r="GG94" s="60"/>
      <c r="GH94" s="60"/>
      <c r="GI94" s="60"/>
      <c r="GJ94" s="60"/>
      <c r="GK94" s="60"/>
      <c r="GL94" s="60"/>
      <c r="GM94" s="60"/>
      <c r="GN94" s="60"/>
      <c r="GO94" s="60"/>
      <c r="GP94" s="60"/>
      <c r="GQ94" s="60"/>
      <c r="GR94" s="60"/>
      <c r="GS94" s="60"/>
      <c r="GT94" s="60"/>
      <c r="GU94" s="60"/>
      <c r="GV94" s="60"/>
      <c r="GW94" s="60"/>
      <c r="GX94" s="60"/>
      <c r="GY94" s="60"/>
      <c r="GZ94" s="60"/>
      <c r="HA94" s="60"/>
      <c r="HB94" s="60"/>
      <c r="HC94" s="60"/>
      <c r="HD94" s="60"/>
      <c r="HE94" s="60"/>
      <c r="HF94" s="60"/>
      <c r="HG94" s="60"/>
      <c r="HH94" s="60"/>
      <c r="HI94" s="60"/>
      <c r="HJ94" s="60"/>
      <c r="HK94" s="60"/>
      <c r="HL94" s="60"/>
      <c r="HM94" s="60"/>
      <c r="HN94" s="60"/>
      <c r="HO94" s="60"/>
      <c r="HP94" s="60"/>
      <c r="HQ94" s="60"/>
      <c r="HR94" s="60"/>
      <c r="HS94" s="60"/>
      <c r="HT94" s="60"/>
      <c r="HU94" s="60"/>
      <c r="HV94" s="60"/>
      <c r="HW94" s="60"/>
      <c r="HX94" s="60"/>
      <c r="HY94" s="60"/>
      <c r="HZ94" s="60"/>
      <c r="IA94" s="60"/>
      <c r="IB94" s="60"/>
      <c r="IC94" s="60"/>
      <c r="ID94" s="60"/>
      <c r="IE94" s="60"/>
      <c r="IF94" s="60"/>
      <c r="IG94" s="60"/>
      <c r="IH94" s="60"/>
      <c r="II94" s="60"/>
      <c r="IJ94" s="60"/>
      <c r="IK94" s="60"/>
      <c r="IL94" s="60"/>
      <c r="IM94" s="60"/>
      <c r="IN94" s="60"/>
      <c r="IO94" s="60"/>
      <c r="IP94" s="60"/>
      <c r="IQ94" s="60"/>
      <c r="IR94" s="60"/>
      <c r="IS94" s="60"/>
      <c r="IT94" s="60"/>
      <c r="IU94" s="60"/>
      <c r="IV94" s="60"/>
      <c r="IW94" s="60"/>
      <c r="IX94" s="60"/>
      <c r="IY94" s="60"/>
      <c r="IZ94" s="60"/>
      <c r="JA94" s="60"/>
      <c r="JB94" s="60"/>
      <c r="JC94" s="60"/>
      <c r="JD94" s="60"/>
      <c r="JE94" s="60"/>
      <c r="JF94" s="60"/>
      <c r="JG94" s="60"/>
      <c r="JH94" s="60"/>
      <c r="JI94" s="60"/>
      <c r="JJ94" s="60"/>
      <c r="JK94" s="60"/>
      <c r="JL94" s="60"/>
      <c r="JM94" s="60"/>
      <c r="JN94" s="60"/>
      <c r="JO94" s="60"/>
      <c r="JP94" s="60"/>
      <c r="JQ94" s="60"/>
      <c r="JR94" s="60"/>
      <c r="JS94" s="60"/>
      <c r="JT94" s="60"/>
      <c r="JU94" s="60"/>
      <c r="JV94" s="60"/>
      <c r="JW94" s="60"/>
      <c r="JX94" s="60"/>
      <c r="JY94" s="60"/>
      <c r="JZ94" s="60"/>
      <c r="KA94" s="60"/>
      <c r="KB94" s="60"/>
      <c r="KC94" s="60"/>
      <c r="KD94" s="60"/>
      <c r="KE94" s="60"/>
      <c r="KF94" s="60"/>
      <c r="KG94" s="60"/>
      <c r="KH94" s="60"/>
      <c r="KI94" s="60"/>
      <c r="KJ94" s="60"/>
      <c r="KK94" s="60"/>
      <c r="KL94" s="60"/>
      <c r="KM94" s="60"/>
      <c r="KN94" s="60"/>
      <c r="KO94" s="60"/>
    </row>
    <row r="95" spans="1:301" s="2" customFormat="1" ht="14" x14ac:dyDescent="0.15">
      <c r="A95" s="1">
        <v>24308</v>
      </c>
      <c r="B95" s="2" t="s">
        <v>267</v>
      </c>
      <c r="C95" s="2" t="s">
        <v>229</v>
      </c>
      <c r="D95" s="2" t="s">
        <v>105</v>
      </c>
      <c r="E95" s="3">
        <v>-14.088886043832201</v>
      </c>
      <c r="F95" s="4">
        <v>-70.662872249314802</v>
      </c>
      <c r="G95" s="2">
        <v>320472</v>
      </c>
      <c r="H95" s="2">
        <v>8441809</v>
      </c>
      <c r="I95" s="2">
        <v>4867</v>
      </c>
      <c r="K95" s="118" t="s">
        <v>106</v>
      </c>
      <c r="N95" s="118">
        <v>2023</v>
      </c>
      <c r="P95" s="1" t="s">
        <v>133</v>
      </c>
      <c r="Q95" s="1">
        <f t="shared" si="24"/>
        <v>0</v>
      </c>
      <c r="R95" s="2" t="s">
        <v>134</v>
      </c>
      <c r="S95" s="1" t="s">
        <v>109</v>
      </c>
      <c r="T95" s="1" t="s">
        <v>110</v>
      </c>
      <c r="V95" s="2" t="s">
        <v>268</v>
      </c>
      <c r="W95" s="2" t="s">
        <v>112</v>
      </c>
      <c r="X95" s="5"/>
      <c r="Y95" s="5">
        <v>0.15512943632567849</v>
      </c>
      <c r="Z95" s="5">
        <v>12.926763070077865</v>
      </c>
      <c r="AA95" s="5">
        <v>1.1294807520143242</v>
      </c>
      <c r="AB95" s="5"/>
      <c r="AC95" s="5">
        <v>2.2725591554423011E-2</v>
      </c>
      <c r="AD95" s="5">
        <v>0.54710526315789476</v>
      </c>
      <c r="AE95" s="5">
        <v>1.2592814371257486</v>
      </c>
      <c r="AF95" s="5">
        <v>2.2915615484993475</v>
      </c>
      <c r="AG95" s="5">
        <v>3.6619948849104857</v>
      </c>
      <c r="AH95" s="5">
        <v>0.54534463276836165</v>
      </c>
      <c r="AI95" s="5"/>
      <c r="AJ95" s="5"/>
      <c r="AK95" s="5"/>
      <c r="AL95" s="5"/>
      <c r="AM95" s="132">
        <v>268</v>
      </c>
      <c r="AN95" s="132">
        <v>2.9</v>
      </c>
      <c r="AO95" s="132">
        <v>10</v>
      </c>
      <c r="AP95" s="132">
        <v>13</v>
      </c>
      <c r="AQ95" s="132">
        <v>1.5</v>
      </c>
      <c r="AR95" s="132">
        <v>4.3</v>
      </c>
      <c r="AS95" s="132">
        <v>1.2</v>
      </c>
      <c r="AT95" s="132">
        <v>30</v>
      </c>
      <c r="AU95" s="132">
        <v>22.5</v>
      </c>
      <c r="AV95" s="132">
        <v>0.1</v>
      </c>
      <c r="AW95" s="132">
        <v>2.6</v>
      </c>
      <c r="AX95" s="132">
        <v>34.4</v>
      </c>
      <c r="AY95" s="132">
        <v>1.19</v>
      </c>
      <c r="AZ95" s="132">
        <v>288</v>
      </c>
      <c r="BA95" s="132">
        <v>112.5</v>
      </c>
      <c r="BB95" s="132">
        <v>19.3</v>
      </c>
      <c r="BC95" s="132">
        <v>12</v>
      </c>
      <c r="BD95" s="132">
        <v>17</v>
      </c>
      <c r="BE95" s="132">
        <v>25.8</v>
      </c>
      <c r="BF95" s="132">
        <v>0</v>
      </c>
      <c r="BG95" s="132">
        <v>330</v>
      </c>
      <c r="BH95" s="132">
        <v>21.9</v>
      </c>
      <c r="BI95" s="132">
        <v>40.200000000000003</v>
      </c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3">
        <v>0.7</v>
      </c>
      <c r="BW95" s="133">
        <v>2.27</v>
      </c>
      <c r="BX95" s="133">
        <v>57.6</v>
      </c>
      <c r="BY95" s="133">
        <v>8.5399999999999991</v>
      </c>
      <c r="BZ95" s="133">
        <v>9.4</v>
      </c>
      <c r="CA95" s="149">
        <v>0</v>
      </c>
      <c r="CB95" s="133">
        <v>0.04</v>
      </c>
      <c r="CC95" s="116">
        <v>0</v>
      </c>
      <c r="CD95" s="133">
        <v>25.8</v>
      </c>
      <c r="CE95" s="99">
        <v>0</v>
      </c>
      <c r="CF95" s="133">
        <v>0</v>
      </c>
      <c r="CG95" s="133">
        <v>0.05</v>
      </c>
      <c r="CH95" s="133">
        <v>1.57</v>
      </c>
      <c r="CI95" s="133">
        <v>2.29</v>
      </c>
      <c r="CJ95" s="133">
        <v>19.2</v>
      </c>
      <c r="CK95" s="133">
        <v>10</v>
      </c>
      <c r="CL95" s="133"/>
      <c r="CM95" s="133"/>
      <c r="CN95" s="133">
        <v>6.5000000000000002E-2</v>
      </c>
      <c r="CO95" s="99">
        <f t="shared" si="25"/>
        <v>78.645658732819314</v>
      </c>
      <c r="CP95" s="99"/>
      <c r="CQ95" s="99">
        <f t="shared" si="31"/>
        <v>13.15068493150685</v>
      </c>
      <c r="CR95" s="99">
        <f t="shared" si="26"/>
        <v>6.6934009440403299</v>
      </c>
      <c r="CS95" s="99">
        <f t="shared" si="27"/>
        <v>526.40692640692635</v>
      </c>
      <c r="CT95" s="99">
        <f t="shared" si="33"/>
        <v>2.8484848484848484E-2</v>
      </c>
      <c r="CU95" s="99">
        <f t="shared" si="32"/>
        <v>15.068493150684933</v>
      </c>
      <c r="CV95" s="99">
        <f t="shared" si="28"/>
        <v>1.1007025761124123</v>
      </c>
      <c r="CW95" s="99">
        <f t="shared" si="29"/>
        <v>8.3720930232558146</v>
      </c>
      <c r="CX95" s="99">
        <f t="shared" si="30"/>
        <v>0.1064533396776304</v>
      </c>
      <c r="CY95" s="99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  <c r="EM95" s="60"/>
      <c r="EN95" s="60"/>
      <c r="EO95" s="60"/>
      <c r="EP95" s="60"/>
      <c r="EQ95" s="60"/>
      <c r="ER95" s="60"/>
      <c r="ES95" s="60"/>
      <c r="ET95" s="60"/>
      <c r="EU95" s="60"/>
      <c r="EV95" s="60"/>
      <c r="EW95" s="60"/>
      <c r="EX95" s="60"/>
      <c r="EY95" s="60"/>
      <c r="EZ95" s="60"/>
      <c r="FA95" s="60"/>
      <c r="FB95" s="60"/>
      <c r="FC95" s="60"/>
      <c r="FD95" s="60"/>
      <c r="FE95" s="60"/>
      <c r="FF95" s="60"/>
      <c r="FG95" s="60"/>
      <c r="FH95" s="60"/>
      <c r="FI95" s="60"/>
      <c r="FJ95" s="60"/>
      <c r="FK95" s="60"/>
      <c r="FL95" s="60"/>
      <c r="FM95" s="60"/>
      <c r="FN95" s="60"/>
      <c r="FO95" s="60"/>
      <c r="FP95" s="60"/>
      <c r="FQ95" s="60"/>
      <c r="FR95" s="60"/>
      <c r="FS95" s="60"/>
      <c r="FT95" s="60"/>
      <c r="FU95" s="60"/>
      <c r="FV95" s="60"/>
      <c r="FW95" s="60"/>
      <c r="FX95" s="60"/>
      <c r="FY95" s="60"/>
      <c r="FZ95" s="60"/>
      <c r="GA95" s="60"/>
      <c r="GB95" s="60"/>
      <c r="GC95" s="60"/>
      <c r="GD95" s="60"/>
      <c r="GE95" s="60"/>
      <c r="GF95" s="60"/>
      <c r="GG95" s="60"/>
      <c r="GH95" s="60"/>
      <c r="GI95" s="60"/>
      <c r="GJ95" s="60"/>
      <c r="GK95" s="60"/>
      <c r="GL95" s="60"/>
      <c r="GM95" s="60"/>
      <c r="GN95" s="60"/>
      <c r="GO95" s="60"/>
      <c r="GP95" s="60"/>
      <c r="GQ95" s="60"/>
      <c r="GR95" s="60"/>
      <c r="GS95" s="60"/>
      <c r="GT95" s="60"/>
      <c r="GU95" s="60"/>
      <c r="GV95" s="60"/>
      <c r="GW95" s="60"/>
      <c r="GX95" s="60"/>
      <c r="GY95" s="60"/>
      <c r="GZ95" s="60"/>
      <c r="HA95" s="60"/>
      <c r="HB95" s="60"/>
      <c r="HC95" s="60"/>
      <c r="HD95" s="60"/>
      <c r="HE95" s="60"/>
      <c r="HF95" s="60"/>
      <c r="HG95" s="60"/>
      <c r="HH95" s="60"/>
      <c r="HI95" s="60"/>
      <c r="HJ95" s="60"/>
      <c r="HK95" s="60"/>
      <c r="HL95" s="60"/>
      <c r="HM95" s="60"/>
      <c r="HN95" s="60"/>
      <c r="HO95" s="60"/>
      <c r="HP95" s="60"/>
      <c r="HQ95" s="60"/>
      <c r="HR95" s="60"/>
      <c r="HS95" s="60"/>
      <c r="HT95" s="60"/>
      <c r="HU95" s="60"/>
      <c r="HV95" s="60"/>
      <c r="HW95" s="60"/>
      <c r="HX95" s="60"/>
      <c r="HY95" s="60"/>
      <c r="HZ95" s="60"/>
      <c r="IA95" s="60"/>
      <c r="IB95" s="60"/>
      <c r="IC95" s="60"/>
      <c r="ID95" s="60"/>
      <c r="IE95" s="60"/>
      <c r="IF95" s="60"/>
      <c r="IG95" s="60"/>
      <c r="IH95" s="60"/>
      <c r="II95" s="60"/>
      <c r="IJ95" s="60"/>
      <c r="IK95" s="60"/>
      <c r="IL95" s="60"/>
      <c r="IM95" s="60"/>
      <c r="IN95" s="60"/>
      <c r="IO95" s="60"/>
      <c r="IP95" s="60"/>
      <c r="IQ95" s="60"/>
      <c r="IR95" s="60"/>
      <c r="IS95" s="60"/>
      <c r="IT95" s="60"/>
      <c r="IU95" s="60"/>
      <c r="IV95" s="60"/>
      <c r="IW95" s="60"/>
      <c r="IX95" s="60"/>
      <c r="IY95" s="60"/>
      <c r="IZ95" s="60"/>
      <c r="JA95" s="60"/>
      <c r="JB95" s="60"/>
      <c r="JC95" s="60"/>
      <c r="JD95" s="60"/>
      <c r="JE95" s="60"/>
      <c r="JF95" s="60"/>
      <c r="JG95" s="60"/>
      <c r="JH95" s="60"/>
      <c r="JI95" s="60"/>
      <c r="JJ95" s="60"/>
      <c r="JK95" s="60"/>
      <c r="JL95" s="60"/>
      <c r="JM95" s="60"/>
      <c r="JN95" s="60"/>
      <c r="JO95" s="60"/>
      <c r="JP95" s="60"/>
      <c r="JQ95" s="60"/>
      <c r="JR95" s="60"/>
      <c r="JS95" s="60"/>
      <c r="JT95" s="60"/>
      <c r="JU95" s="60"/>
      <c r="JV95" s="60"/>
      <c r="JW95" s="60"/>
      <c r="JX95" s="60"/>
      <c r="JY95" s="70"/>
      <c r="JZ95" s="70"/>
      <c r="KA95" s="70"/>
      <c r="KB95" s="70"/>
      <c r="KC95" s="70"/>
      <c r="KD95" s="70"/>
      <c r="KE95" s="70"/>
      <c r="KF95" s="70"/>
      <c r="KG95" s="70"/>
      <c r="KH95" s="70"/>
      <c r="KI95" s="70"/>
      <c r="KJ95" s="70"/>
      <c r="KK95" s="70"/>
      <c r="KL95" s="70"/>
      <c r="KM95" s="70"/>
      <c r="KN95" s="70"/>
      <c r="KO95" s="70"/>
    </row>
    <row r="96" spans="1:301" s="2" customFormat="1" ht="14" x14ac:dyDescent="0.15">
      <c r="A96" s="1">
        <v>24309</v>
      </c>
      <c r="B96" s="2" t="s">
        <v>269</v>
      </c>
      <c r="C96" s="2" t="s">
        <v>229</v>
      </c>
      <c r="D96" s="2" t="s">
        <v>105</v>
      </c>
      <c r="E96" s="3">
        <v>-14.085537818200001</v>
      </c>
      <c r="F96" s="4">
        <v>-70.673895192499998</v>
      </c>
      <c r="G96" s="2">
        <v>319279</v>
      </c>
      <c r="H96" s="2">
        <v>8442171</v>
      </c>
      <c r="I96" s="2">
        <v>5054</v>
      </c>
      <c r="K96" s="118" t="s">
        <v>106</v>
      </c>
      <c r="N96" s="118">
        <v>2023</v>
      </c>
      <c r="P96" s="1" t="s">
        <v>133</v>
      </c>
      <c r="Q96" s="1">
        <f t="shared" si="24"/>
        <v>0</v>
      </c>
      <c r="R96" s="2" t="s">
        <v>134</v>
      </c>
      <c r="S96" s="1" t="s">
        <v>109</v>
      </c>
      <c r="T96" s="1" t="s">
        <v>110</v>
      </c>
      <c r="V96" s="2" t="s">
        <v>253</v>
      </c>
      <c r="W96" s="2" t="s">
        <v>112</v>
      </c>
      <c r="X96" s="5"/>
      <c r="Y96" s="5">
        <v>0.24020041753653443</v>
      </c>
      <c r="Z96" s="5">
        <v>14.514260289210233</v>
      </c>
      <c r="AA96" s="5">
        <v>1.8300447627573859</v>
      </c>
      <c r="AB96" s="5"/>
      <c r="AC96" s="5">
        <v>2.5308045140152894E-2</v>
      </c>
      <c r="AD96" s="5">
        <v>0.72947368421052627</v>
      </c>
      <c r="AE96" s="5">
        <v>1.4831536926147706</v>
      </c>
      <c r="AF96" s="5">
        <v>2.9790300130491518</v>
      </c>
      <c r="AG96" s="5">
        <v>4.5534015345268539</v>
      </c>
      <c r="AH96" s="5">
        <v>0.19934866828087169</v>
      </c>
      <c r="AI96" s="5"/>
      <c r="AJ96" s="5"/>
      <c r="AK96" s="5"/>
      <c r="AL96" s="5"/>
      <c r="AM96" s="132">
        <v>185.5</v>
      </c>
      <c r="AN96" s="132">
        <v>4.2</v>
      </c>
      <c r="AO96" s="132">
        <v>16</v>
      </c>
      <c r="AP96" s="132">
        <v>18</v>
      </c>
      <c r="AQ96" s="132">
        <v>3</v>
      </c>
      <c r="AR96" s="132">
        <v>6.2</v>
      </c>
      <c r="AS96" s="132">
        <v>1.6</v>
      </c>
      <c r="AT96" s="132">
        <v>60</v>
      </c>
      <c r="AU96" s="132">
        <v>25.2</v>
      </c>
      <c r="AV96" s="132">
        <v>0.09</v>
      </c>
      <c r="AW96" s="132">
        <v>1</v>
      </c>
      <c r="AX96" s="132">
        <v>28.2</v>
      </c>
      <c r="AY96" s="132">
        <v>0.72</v>
      </c>
      <c r="AZ96" s="132">
        <v>300</v>
      </c>
      <c r="BA96" s="132">
        <v>174</v>
      </c>
      <c r="BB96" s="132">
        <v>11</v>
      </c>
      <c r="BC96" s="132">
        <v>12.4</v>
      </c>
      <c r="BD96" s="132">
        <v>18.3</v>
      </c>
      <c r="BE96" s="132">
        <v>41.2</v>
      </c>
      <c r="BF96" s="132">
        <v>0.06</v>
      </c>
      <c r="BG96" s="132">
        <v>490</v>
      </c>
      <c r="BH96" s="132">
        <v>23.3</v>
      </c>
      <c r="BI96" s="132">
        <v>46.9</v>
      </c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3">
        <v>0.7</v>
      </c>
      <c r="BW96" s="133">
        <v>2.17</v>
      </c>
      <c r="BX96" s="133">
        <v>62.9</v>
      </c>
      <c r="BY96" s="133">
        <v>12.7</v>
      </c>
      <c r="BZ96" s="133">
        <v>8</v>
      </c>
      <c r="CA96" s="149">
        <v>0</v>
      </c>
      <c r="CB96" s="133">
        <v>0.04</v>
      </c>
      <c r="CC96" s="133">
        <v>0.01</v>
      </c>
      <c r="CD96" s="133">
        <v>23.5</v>
      </c>
      <c r="CE96" s="99">
        <v>0</v>
      </c>
      <c r="CF96" s="133">
        <v>0</v>
      </c>
      <c r="CG96" s="133">
        <v>7.0000000000000007E-2</v>
      </c>
      <c r="CH96" s="133">
        <v>0.53</v>
      </c>
      <c r="CI96" s="133">
        <v>2.2200000000000002</v>
      </c>
      <c r="CJ96" s="133">
        <v>12.95</v>
      </c>
      <c r="CK96" s="133">
        <v>0</v>
      </c>
      <c r="CL96" s="133"/>
      <c r="CM96" s="133"/>
      <c r="CN96" s="133">
        <v>5.6000000000000001E-2</v>
      </c>
      <c r="CO96" s="99">
        <f t="shared" si="25"/>
        <v>65.884811107741044</v>
      </c>
      <c r="CP96" s="99"/>
      <c r="CQ96" s="99">
        <f t="shared" si="31"/>
        <v>12.875536480686694</v>
      </c>
      <c r="CR96" s="99">
        <f t="shared" si="26"/>
        <v>6.2420367356428734</v>
      </c>
      <c r="CS96" s="99">
        <f t="shared" si="27"/>
        <v>411.25541125541127</v>
      </c>
      <c r="CT96" s="99">
        <f t="shared" si="33"/>
        <v>1.6326530612244899E-2</v>
      </c>
      <c r="CU96" s="99">
        <f t="shared" si="32"/>
        <v>21.030042918454935</v>
      </c>
      <c r="CV96" s="99">
        <f t="shared" si="28"/>
        <v>0.62992125984251968</v>
      </c>
      <c r="CW96" s="99">
        <f t="shared" si="29"/>
        <v>10.638297872340425</v>
      </c>
      <c r="CX96" s="99">
        <f t="shared" si="30"/>
        <v>0.16146813952222885</v>
      </c>
      <c r="CY96" s="99"/>
    </row>
    <row r="97" spans="1:301" s="2" customFormat="1" ht="14" x14ac:dyDescent="0.15">
      <c r="A97" s="1">
        <v>24310</v>
      </c>
      <c r="B97" s="2" t="s">
        <v>270</v>
      </c>
      <c r="C97" s="2" t="s">
        <v>229</v>
      </c>
      <c r="D97" s="2" t="s">
        <v>105</v>
      </c>
      <c r="E97" s="3">
        <v>-14.082940490332399</v>
      </c>
      <c r="F97" s="4">
        <v>-70.674367042591598</v>
      </c>
      <c r="G97" s="2">
        <v>319226</v>
      </c>
      <c r="H97" s="2">
        <v>8442458</v>
      </c>
      <c r="I97" s="2">
        <v>5064</v>
      </c>
      <c r="K97" s="118" t="s">
        <v>106</v>
      </c>
      <c r="N97" s="118">
        <v>2023</v>
      </c>
      <c r="P97" s="1" t="s">
        <v>133</v>
      </c>
      <c r="Q97" s="1">
        <f t="shared" si="24"/>
        <v>0</v>
      </c>
      <c r="R97" s="2" t="s">
        <v>134</v>
      </c>
      <c r="S97" s="1" t="s">
        <v>109</v>
      </c>
      <c r="T97" s="1" t="s">
        <v>110</v>
      </c>
      <c r="V97" s="2" t="s">
        <v>271</v>
      </c>
      <c r="W97" s="2" t="s">
        <v>112</v>
      </c>
      <c r="X97" s="5"/>
      <c r="Y97" s="5">
        <v>0.10842379958246347</v>
      </c>
      <c r="Z97" s="5">
        <v>13.512625139043381</v>
      </c>
      <c r="AA97" s="5">
        <v>1.3439391226499553</v>
      </c>
      <c r="AB97" s="5"/>
      <c r="AC97" s="5">
        <v>7.6182380779031668E-3</v>
      </c>
      <c r="AD97" s="5">
        <v>8.2894736842105257E-2</v>
      </c>
      <c r="AE97" s="5">
        <v>0.34980039920159683</v>
      </c>
      <c r="AF97" s="5">
        <v>2.7633536320139189</v>
      </c>
      <c r="AG97" s="5">
        <v>4.3606649616368287</v>
      </c>
      <c r="AH97" s="5">
        <v>0.24975867635189672</v>
      </c>
      <c r="AI97" s="5"/>
      <c r="AJ97" s="5"/>
      <c r="AK97" s="5"/>
      <c r="AL97" s="5"/>
      <c r="AM97" s="132">
        <v>596</v>
      </c>
      <c r="AN97" s="132">
        <v>1.8</v>
      </c>
      <c r="AO97" s="132">
        <v>3</v>
      </c>
      <c r="AP97" s="132">
        <v>3</v>
      </c>
      <c r="AQ97" s="132">
        <v>0.6</v>
      </c>
      <c r="AR97" s="132">
        <v>0.6</v>
      </c>
      <c r="AS97" s="132">
        <v>2.5</v>
      </c>
      <c r="AT97" s="132">
        <v>77</v>
      </c>
      <c r="AU97" s="132">
        <v>27.9</v>
      </c>
      <c r="AV97" s="132">
        <v>7.0000000000000007E-2</v>
      </c>
      <c r="AW97" s="132">
        <v>7.8</v>
      </c>
      <c r="AX97" s="132">
        <v>55.1</v>
      </c>
      <c r="AY97" s="132">
        <v>1.25</v>
      </c>
      <c r="AZ97" s="132">
        <v>608</v>
      </c>
      <c r="BA97" s="132">
        <v>24.6</v>
      </c>
      <c r="BB97" s="132">
        <v>3.5</v>
      </c>
      <c r="BC97" s="132">
        <v>21.9</v>
      </c>
      <c r="BD97" s="132">
        <v>24.5</v>
      </c>
      <c r="BE97" s="132">
        <v>146.5</v>
      </c>
      <c r="BF97" s="132">
        <v>0</v>
      </c>
      <c r="BG97" s="132">
        <v>100</v>
      </c>
      <c r="BH97" s="132">
        <v>8.1999999999999993</v>
      </c>
      <c r="BI97" s="132">
        <v>17</v>
      </c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3">
        <v>1.1000000000000001</v>
      </c>
      <c r="BW97" s="133">
        <v>4.58</v>
      </c>
      <c r="BX97" s="133">
        <v>32.299999999999997</v>
      </c>
      <c r="BY97" s="133">
        <v>7.77</v>
      </c>
      <c r="BZ97" s="133">
        <v>6.7</v>
      </c>
      <c r="CA97" s="149">
        <v>0</v>
      </c>
      <c r="CB97" s="133">
        <v>0.05</v>
      </c>
      <c r="CC97" s="116">
        <v>0</v>
      </c>
      <c r="CD97" s="133">
        <v>11.6</v>
      </c>
      <c r="CE97" s="99">
        <v>0</v>
      </c>
      <c r="CF97" s="133">
        <v>0</v>
      </c>
      <c r="CG97" s="133">
        <v>0</v>
      </c>
      <c r="CH97" s="133">
        <v>0.08</v>
      </c>
      <c r="CI97" s="133">
        <v>4.17</v>
      </c>
      <c r="CJ97" s="133">
        <v>10.75</v>
      </c>
      <c r="CK97" s="133">
        <v>10</v>
      </c>
      <c r="CL97" s="133"/>
      <c r="CM97" s="133"/>
      <c r="CN97" s="133">
        <v>0.17699999999999999</v>
      </c>
      <c r="CO97" s="99">
        <f t="shared" si="25"/>
        <v>139.42827650115541</v>
      </c>
      <c r="CP97" s="99"/>
      <c r="CQ97" s="99">
        <f t="shared" si="31"/>
        <v>74.146341463414643</v>
      </c>
      <c r="CR97" s="99">
        <f t="shared" si="26"/>
        <v>52.604847156253811</v>
      </c>
      <c r="CS97" s="99">
        <f t="shared" si="27"/>
        <v>7334.6031746031749</v>
      </c>
      <c r="CT97" s="99">
        <f t="shared" si="33"/>
        <v>6.7000000000000004E-2</v>
      </c>
      <c r="CU97" s="99">
        <f t="shared" si="32"/>
        <v>12.195121951219512</v>
      </c>
      <c r="CV97" s="99">
        <f t="shared" si="28"/>
        <v>0.86229086229086238</v>
      </c>
      <c r="CW97" s="99">
        <f t="shared" si="29"/>
        <v>11.034482758620689</v>
      </c>
      <c r="CX97" s="99">
        <f t="shared" si="30"/>
        <v>7.9140924893590356E-2</v>
      </c>
      <c r="CY97" s="99"/>
    </row>
    <row r="98" spans="1:301" s="2" customFormat="1" ht="14" x14ac:dyDescent="0.15">
      <c r="A98" s="1">
        <v>24311</v>
      </c>
      <c r="B98" s="2" t="s">
        <v>272</v>
      </c>
      <c r="C98" s="2" t="s">
        <v>229</v>
      </c>
      <c r="D98" s="2" t="s">
        <v>105</v>
      </c>
      <c r="E98" s="3">
        <v>-14.080553479600001</v>
      </c>
      <c r="F98" s="4">
        <v>-70.677090541799998</v>
      </c>
      <c r="G98" s="2">
        <v>318930</v>
      </c>
      <c r="H98" s="2">
        <v>8442720</v>
      </c>
      <c r="I98" s="2">
        <v>5109</v>
      </c>
      <c r="K98" s="118" t="s">
        <v>106</v>
      </c>
      <c r="N98" s="118">
        <v>2023</v>
      </c>
      <c r="P98" s="1" t="s">
        <v>133</v>
      </c>
      <c r="Q98" s="1">
        <f t="shared" si="24"/>
        <v>0</v>
      </c>
      <c r="R98" s="2" t="s">
        <v>134</v>
      </c>
      <c r="S98" s="1" t="s">
        <v>109</v>
      </c>
      <c r="T98" s="1" t="s">
        <v>110</v>
      </c>
      <c r="V98" s="2" t="s">
        <v>244</v>
      </c>
      <c r="W98" s="2" t="s">
        <v>112</v>
      </c>
      <c r="X98" s="5"/>
      <c r="Y98" s="5">
        <v>7.1726513569937367E-2</v>
      </c>
      <c r="Z98" s="5">
        <v>12.756674082313683</v>
      </c>
      <c r="AA98" s="5">
        <v>0.9865085049239033</v>
      </c>
      <c r="AB98" s="5"/>
      <c r="AC98" s="5">
        <v>2.130524208227157E-2</v>
      </c>
      <c r="AD98" s="5">
        <v>4.9736842105263156E-2</v>
      </c>
      <c r="AE98" s="5">
        <v>0.11193612774451098</v>
      </c>
      <c r="AF98" s="5">
        <v>1.482775119617225</v>
      </c>
      <c r="AG98" s="5">
        <v>4.9991048593350387</v>
      </c>
      <c r="AH98" s="5">
        <v>0.20851412429378532</v>
      </c>
      <c r="AI98" s="5"/>
      <c r="AJ98" s="5"/>
      <c r="AK98" s="5"/>
      <c r="AL98" s="5"/>
      <c r="AM98" s="132">
        <v>989</v>
      </c>
      <c r="AN98" s="132">
        <v>2.2000000000000002</v>
      </c>
      <c r="AO98" s="132">
        <v>1</v>
      </c>
      <c r="AP98" s="132">
        <v>4</v>
      </c>
      <c r="AQ98" s="132">
        <v>0.4</v>
      </c>
      <c r="AR98" s="132">
        <v>0.4</v>
      </c>
      <c r="AS98" s="132">
        <v>2.9</v>
      </c>
      <c r="AT98" s="132">
        <v>76</v>
      </c>
      <c r="AU98" s="132">
        <v>26.5</v>
      </c>
      <c r="AV98" s="132">
        <v>0.09</v>
      </c>
      <c r="AW98" s="132">
        <v>6.2</v>
      </c>
      <c r="AX98" s="132">
        <v>63.2</v>
      </c>
      <c r="AY98" s="132">
        <v>0.21</v>
      </c>
      <c r="AZ98" s="132">
        <v>762</v>
      </c>
      <c r="BA98" s="132">
        <v>14.7</v>
      </c>
      <c r="BB98" s="132">
        <v>3.4</v>
      </c>
      <c r="BC98" s="132">
        <v>22.7</v>
      </c>
      <c r="BD98" s="132">
        <v>25.2</v>
      </c>
      <c r="BE98" s="132">
        <v>129</v>
      </c>
      <c r="BF98" s="132">
        <v>0</v>
      </c>
      <c r="BG98" s="132">
        <v>90</v>
      </c>
      <c r="BH98" s="132">
        <v>3.7</v>
      </c>
      <c r="BI98" s="132">
        <v>8.5500000000000007</v>
      </c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3">
        <v>1.2</v>
      </c>
      <c r="BW98" s="133">
        <v>4.8899999999999997</v>
      </c>
      <c r="BX98" s="133">
        <v>19.899999999999999</v>
      </c>
      <c r="BY98" s="133">
        <v>4.6100000000000003</v>
      </c>
      <c r="BZ98" s="133">
        <v>9.9</v>
      </c>
      <c r="CA98" s="144">
        <v>8.9999999999999998E-4</v>
      </c>
      <c r="CB98" s="133">
        <v>0.11</v>
      </c>
      <c r="CC98" s="116">
        <v>0</v>
      </c>
      <c r="CD98" s="133">
        <v>23</v>
      </c>
      <c r="CE98" s="99">
        <v>0</v>
      </c>
      <c r="CF98" s="133">
        <v>0</v>
      </c>
      <c r="CG98" s="133">
        <v>0</v>
      </c>
      <c r="CH98" s="133">
        <v>0.45</v>
      </c>
      <c r="CI98" s="133">
        <v>5.45</v>
      </c>
      <c r="CJ98" s="133">
        <v>13.55</v>
      </c>
      <c r="CK98" s="133">
        <v>10</v>
      </c>
      <c r="CL98" s="133"/>
      <c r="CM98" s="133"/>
      <c r="CN98" s="133">
        <v>0.17799999999999999</v>
      </c>
      <c r="CO98" s="99">
        <f t="shared" ref="CO98:CO129" si="34">AZ98/AG98</f>
        <v>152.42728877292609</v>
      </c>
      <c r="CP98" s="99"/>
      <c r="CQ98" s="99">
        <f t="shared" si="31"/>
        <v>205.94594594594594</v>
      </c>
      <c r="CR98" s="99">
        <f t="shared" ref="CR98:CR129" si="35">AG98/AD98</f>
        <v>100.51110299192142</v>
      </c>
      <c r="CS98" s="99">
        <f t="shared" ref="CS98:CS129" si="36">AZ98/AD98</f>
        <v>15320.63492063492</v>
      </c>
      <c r="CT98" s="99">
        <f t="shared" si="33"/>
        <v>0.11</v>
      </c>
      <c r="CU98" s="99">
        <f t="shared" si="32"/>
        <v>24.324324324324323</v>
      </c>
      <c r="CV98" s="99">
        <f t="shared" ref="CV98:CV129" si="37">BZ98/BY98</f>
        <v>2.1475054229934925</v>
      </c>
      <c r="CW98" s="99">
        <f t="shared" si="29"/>
        <v>12.056962025316455</v>
      </c>
      <c r="CX98" s="99">
        <f t="shared" si="30"/>
        <v>7.9099760432516431E-2</v>
      </c>
      <c r="CY98" s="99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  <c r="EM98" s="60"/>
      <c r="EN98" s="60"/>
      <c r="EO98" s="60"/>
      <c r="EP98" s="60"/>
      <c r="EQ98" s="60"/>
      <c r="ER98" s="60"/>
      <c r="ES98" s="60"/>
      <c r="ET98" s="60"/>
      <c r="EU98" s="60"/>
      <c r="EV98" s="60"/>
      <c r="EW98" s="60"/>
      <c r="EX98" s="60"/>
      <c r="EY98" s="60"/>
      <c r="EZ98" s="60"/>
      <c r="FA98" s="60"/>
      <c r="FB98" s="60"/>
      <c r="FC98" s="60"/>
      <c r="FD98" s="60"/>
      <c r="FE98" s="60"/>
      <c r="FF98" s="60"/>
      <c r="FG98" s="60"/>
      <c r="FH98" s="60"/>
      <c r="FI98" s="60"/>
      <c r="FJ98" s="60"/>
      <c r="FK98" s="60"/>
      <c r="FL98" s="60"/>
      <c r="FM98" s="60"/>
      <c r="FN98" s="60"/>
      <c r="FO98" s="60"/>
      <c r="FP98" s="60"/>
      <c r="FQ98" s="60"/>
      <c r="FR98" s="60"/>
      <c r="FS98" s="60"/>
      <c r="FT98" s="60"/>
      <c r="FU98" s="60"/>
      <c r="FV98" s="60"/>
      <c r="FW98" s="60"/>
      <c r="FX98" s="60"/>
      <c r="FY98" s="60"/>
      <c r="FZ98" s="60"/>
      <c r="GA98" s="60"/>
      <c r="GB98" s="60"/>
      <c r="GC98" s="60"/>
      <c r="GD98" s="60"/>
      <c r="GE98" s="60"/>
      <c r="GF98" s="60"/>
      <c r="GG98" s="60"/>
      <c r="GH98" s="60"/>
      <c r="GI98" s="60"/>
      <c r="GJ98" s="60"/>
      <c r="GK98" s="60"/>
      <c r="GL98" s="60"/>
      <c r="GM98" s="60"/>
      <c r="GN98" s="60"/>
      <c r="GO98" s="60"/>
      <c r="GP98" s="60"/>
      <c r="GQ98" s="60"/>
      <c r="GR98" s="60"/>
      <c r="GS98" s="60"/>
      <c r="GT98" s="60"/>
      <c r="GU98" s="60"/>
      <c r="GV98" s="60"/>
      <c r="GW98" s="60"/>
      <c r="GX98" s="60"/>
      <c r="GY98" s="60"/>
      <c r="GZ98" s="60"/>
      <c r="HA98" s="60"/>
      <c r="HB98" s="60"/>
      <c r="HC98" s="60"/>
      <c r="HD98" s="60"/>
      <c r="HE98" s="60"/>
      <c r="HF98" s="60"/>
      <c r="HG98" s="60"/>
      <c r="HH98" s="60"/>
      <c r="HI98" s="60"/>
      <c r="HJ98" s="60"/>
      <c r="HK98" s="60"/>
      <c r="HL98" s="60"/>
      <c r="HM98" s="60"/>
      <c r="HN98" s="60"/>
      <c r="HO98" s="60"/>
      <c r="HP98" s="60"/>
      <c r="HQ98" s="60"/>
      <c r="HR98" s="60"/>
      <c r="HS98" s="60"/>
      <c r="HT98" s="60"/>
      <c r="HU98" s="60"/>
      <c r="HV98" s="60"/>
      <c r="HW98" s="60"/>
      <c r="HX98" s="60"/>
      <c r="HY98" s="60"/>
      <c r="HZ98" s="60"/>
      <c r="IA98" s="60"/>
      <c r="IB98" s="60"/>
      <c r="IC98" s="60"/>
      <c r="ID98" s="60"/>
      <c r="IE98" s="60"/>
      <c r="IF98" s="60"/>
      <c r="IG98" s="60"/>
      <c r="IH98" s="60"/>
      <c r="II98" s="60"/>
      <c r="IJ98" s="60"/>
      <c r="IK98" s="60"/>
      <c r="IL98" s="60"/>
      <c r="IM98" s="60"/>
      <c r="IN98" s="60"/>
      <c r="IO98" s="60"/>
      <c r="IP98" s="60"/>
      <c r="IQ98" s="60"/>
      <c r="IR98" s="60"/>
      <c r="IS98" s="60"/>
      <c r="IT98" s="60"/>
      <c r="IU98" s="60"/>
      <c r="IV98" s="60"/>
      <c r="IW98" s="60"/>
      <c r="IX98" s="60"/>
      <c r="IY98" s="60"/>
      <c r="IZ98" s="60"/>
      <c r="JA98" s="60"/>
      <c r="JB98" s="60"/>
      <c r="JC98" s="60"/>
      <c r="JD98" s="60"/>
      <c r="JE98" s="60"/>
      <c r="JF98" s="60"/>
      <c r="JG98" s="60"/>
      <c r="JH98" s="60"/>
      <c r="JI98" s="60"/>
      <c r="JJ98" s="60"/>
      <c r="JK98" s="60"/>
      <c r="JL98" s="60"/>
      <c r="JM98" s="60"/>
      <c r="JN98" s="60"/>
      <c r="JO98" s="60"/>
      <c r="JP98" s="60"/>
      <c r="JQ98" s="60"/>
      <c r="JR98" s="60"/>
      <c r="JS98" s="60"/>
      <c r="JT98" s="60"/>
      <c r="JU98" s="60"/>
      <c r="JV98" s="60"/>
      <c r="JW98" s="60"/>
      <c r="JX98" s="60"/>
      <c r="JY98" s="60"/>
      <c r="JZ98" s="60"/>
      <c r="KA98" s="60"/>
      <c r="KB98" s="60"/>
      <c r="KC98" s="60"/>
      <c r="KD98" s="60"/>
      <c r="KE98" s="60"/>
      <c r="KF98" s="60"/>
      <c r="KG98" s="60"/>
      <c r="KH98" s="60"/>
      <c r="KI98" s="60"/>
      <c r="KJ98" s="60"/>
      <c r="KK98" s="60"/>
      <c r="KL98" s="60"/>
      <c r="KM98" s="60"/>
      <c r="KN98" s="60"/>
      <c r="KO98" s="60"/>
    </row>
    <row r="99" spans="1:301" s="2" customFormat="1" ht="14" x14ac:dyDescent="0.15">
      <c r="A99" s="1">
        <v>24312</v>
      </c>
      <c r="B99" s="2" t="s">
        <v>273</v>
      </c>
      <c r="C99" s="2" t="s">
        <v>229</v>
      </c>
      <c r="D99" s="2" t="s">
        <v>105</v>
      </c>
      <c r="E99" s="3">
        <v>-14.0801476269418</v>
      </c>
      <c r="F99" s="4">
        <v>-70.678263567686599</v>
      </c>
      <c r="G99" s="2">
        <v>318803</v>
      </c>
      <c r="H99" s="2">
        <v>8442764</v>
      </c>
      <c r="I99" s="2">
        <v>5103</v>
      </c>
      <c r="K99" s="118" t="s">
        <v>106</v>
      </c>
      <c r="N99" s="118">
        <v>2023</v>
      </c>
      <c r="P99" s="1" t="s">
        <v>133</v>
      </c>
      <c r="Q99" s="1">
        <f t="shared" si="24"/>
        <v>0</v>
      </c>
      <c r="R99" s="2" t="s">
        <v>134</v>
      </c>
      <c r="S99" s="1" t="s">
        <v>109</v>
      </c>
      <c r="T99" s="1" t="s">
        <v>110</v>
      </c>
      <c r="V99" s="2" t="s">
        <v>244</v>
      </c>
      <c r="W99" s="2" t="s">
        <v>112</v>
      </c>
      <c r="X99" s="5"/>
      <c r="Y99" s="5">
        <v>6.5054279749478083E-2</v>
      </c>
      <c r="Z99" s="5">
        <v>13.210244716351502</v>
      </c>
      <c r="AA99" s="5">
        <v>0.94361683079677716</v>
      </c>
      <c r="AB99" s="5"/>
      <c r="AC99" s="5">
        <v>1.4074372042227886E-2</v>
      </c>
      <c r="AD99" s="5">
        <v>4.9736842105263156E-2</v>
      </c>
      <c r="AE99" s="5">
        <v>0.43375249500998003</v>
      </c>
      <c r="AF99" s="5">
        <v>2.2915615484993475</v>
      </c>
      <c r="AG99" s="5">
        <v>4.4449872122762146</v>
      </c>
      <c r="AH99" s="5">
        <v>0.38036642453591613</v>
      </c>
      <c r="AI99" s="5"/>
      <c r="AJ99" s="5"/>
      <c r="AK99" s="5"/>
      <c r="AL99" s="5"/>
      <c r="AM99" s="132">
        <v>857</v>
      </c>
      <c r="AN99" s="132">
        <v>2.6</v>
      </c>
      <c r="AO99" s="132">
        <v>1</v>
      </c>
      <c r="AP99" s="132">
        <v>2</v>
      </c>
      <c r="AQ99" s="132">
        <v>0.4</v>
      </c>
      <c r="AR99" s="132">
        <v>0.3</v>
      </c>
      <c r="AS99" s="132">
        <v>2</v>
      </c>
      <c r="AT99" s="132">
        <v>75</v>
      </c>
      <c r="AU99" s="132">
        <v>28</v>
      </c>
      <c r="AV99" s="132">
        <v>0.05</v>
      </c>
      <c r="AW99" s="132">
        <v>4.5</v>
      </c>
      <c r="AX99" s="132">
        <v>71.3</v>
      </c>
      <c r="AY99" s="132">
        <v>0.49</v>
      </c>
      <c r="AZ99" s="132">
        <v>747</v>
      </c>
      <c r="BA99" s="132">
        <v>15.8</v>
      </c>
      <c r="BB99" s="132">
        <v>5.2</v>
      </c>
      <c r="BC99" s="132">
        <v>22.7</v>
      </c>
      <c r="BD99" s="132">
        <v>23</v>
      </c>
      <c r="BE99" s="132">
        <v>115.5</v>
      </c>
      <c r="BF99" s="132">
        <v>0</v>
      </c>
      <c r="BG99" s="132">
        <v>90</v>
      </c>
      <c r="BH99" s="132">
        <v>3.2</v>
      </c>
      <c r="BI99" s="132">
        <v>6.87</v>
      </c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3">
        <v>1.1000000000000001</v>
      </c>
      <c r="BW99" s="133">
        <v>5.28</v>
      </c>
      <c r="BX99" s="133">
        <v>20.5</v>
      </c>
      <c r="BY99" s="133">
        <v>4.1100000000000003</v>
      </c>
      <c r="BZ99" s="133">
        <v>14.6</v>
      </c>
      <c r="CA99" s="144">
        <v>2.0000000000000001E-4</v>
      </c>
      <c r="CB99" s="133">
        <v>0.03</v>
      </c>
      <c r="CC99" s="116">
        <v>0</v>
      </c>
      <c r="CD99" s="133">
        <v>8.3000000000000007</v>
      </c>
      <c r="CE99" s="99">
        <v>0</v>
      </c>
      <c r="CF99" s="133">
        <v>0</v>
      </c>
      <c r="CG99" s="133">
        <v>0</v>
      </c>
      <c r="CH99" s="133">
        <v>0.12</v>
      </c>
      <c r="CI99" s="133">
        <v>5.37</v>
      </c>
      <c r="CJ99" s="133">
        <v>12.7</v>
      </c>
      <c r="CK99" s="133">
        <v>0</v>
      </c>
      <c r="CL99" s="133"/>
      <c r="CM99" s="133"/>
      <c r="CN99" s="133">
        <v>0.13300000000000001</v>
      </c>
      <c r="CO99" s="99">
        <f t="shared" si="34"/>
        <v>168.05447672311118</v>
      </c>
      <c r="CP99" s="99"/>
      <c r="CQ99" s="99">
        <f t="shared" si="31"/>
        <v>233.4375</v>
      </c>
      <c r="CR99" s="99">
        <f t="shared" si="35"/>
        <v>89.370113262696378</v>
      </c>
      <c r="CS99" s="99">
        <f t="shared" si="36"/>
        <v>15019.04761904762</v>
      </c>
      <c r="CT99" s="99">
        <f t="shared" si="33"/>
        <v>0.16222222222222221</v>
      </c>
      <c r="CU99" s="99">
        <f t="shared" si="32"/>
        <v>28.125</v>
      </c>
      <c r="CV99" s="99">
        <f t="shared" si="37"/>
        <v>3.552311435523114</v>
      </c>
      <c r="CW99" s="99">
        <f t="shared" si="29"/>
        <v>10.476858345021038</v>
      </c>
      <c r="CX99" s="99">
        <f t="shared" si="30"/>
        <v>6.2342036637815075E-2</v>
      </c>
      <c r="CY99" s="99"/>
    </row>
    <row r="100" spans="1:301" s="2" customFormat="1" ht="14" x14ac:dyDescent="0.15">
      <c r="A100" s="1">
        <v>24313</v>
      </c>
      <c r="B100" s="2" t="s">
        <v>274</v>
      </c>
      <c r="C100" s="2" t="s">
        <v>229</v>
      </c>
      <c r="D100" s="2" t="s">
        <v>105</v>
      </c>
      <c r="E100" s="3">
        <v>-14.083098960499999</v>
      </c>
      <c r="F100" s="4">
        <v>-70.686646761299997</v>
      </c>
      <c r="G100" s="2">
        <v>317900</v>
      </c>
      <c r="H100" s="2">
        <v>8442431</v>
      </c>
      <c r="I100" s="2">
        <v>5168</v>
      </c>
      <c r="K100" s="118" t="s">
        <v>106</v>
      </c>
      <c r="N100" s="118">
        <v>2023</v>
      </c>
      <c r="P100" s="1" t="s">
        <v>133</v>
      </c>
      <c r="Q100" s="1">
        <f t="shared" si="24"/>
        <v>0</v>
      </c>
      <c r="R100" s="2" t="s">
        <v>134</v>
      </c>
      <c r="S100" s="1" t="s">
        <v>109</v>
      </c>
      <c r="T100" s="1" t="s">
        <v>110</v>
      </c>
      <c r="V100" s="2" t="s">
        <v>275</v>
      </c>
      <c r="W100" s="2" t="s">
        <v>112</v>
      </c>
      <c r="X100" s="5"/>
      <c r="Y100" s="5">
        <v>0.21017536534446765</v>
      </c>
      <c r="Z100" s="5">
        <v>13.588220244716354</v>
      </c>
      <c r="AA100" s="5">
        <v>1.8300447627573859</v>
      </c>
      <c r="AB100" s="5"/>
      <c r="AC100" s="5">
        <v>4.0157153258099744E-2</v>
      </c>
      <c r="AD100" s="5">
        <v>0.77921052631578935</v>
      </c>
      <c r="AE100" s="5">
        <v>1.8189620758483034</v>
      </c>
      <c r="AF100" s="5">
        <v>2.6150761200521968</v>
      </c>
      <c r="AG100" s="5">
        <v>3.7583631713554984</v>
      </c>
      <c r="AH100" s="5">
        <v>0.19247457627118647</v>
      </c>
      <c r="AI100" s="5"/>
      <c r="AJ100" s="5"/>
      <c r="AK100" s="5"/>
      <c r="AL100" s="5"/>
      <c r="AM100" s="132">
        <v>228</v>
      </c>
      <c r="AN100" s="132">
        <v>3.8</v>
      </c>
      <c r="AO100" s="132">
        <v>20</v>
      </c>
      <c r="AP100" s="132">
        <v>19</v>
      </c>
      <c r="AQ100" s="132">
        <v>3.8</v>
      </c>
      <c r="AR100" s="132">
        <v>8.1</v>
      </c>
      <c r="AS100" s="132">
        <v>2.5</v>
      </c>
      <c r="AT100" s="132">
        <v>55</v>
      </c>
      <c r="AU100" s="132">
        <v>22.5</v>
      </c>
      <c r="AV100" s="132">
        <v>0.15</v>
      </c>
      <c r="AW100" s="132">
        <v>4.2</v>
      </c>
      <c r="AX100" s="132">
        <v>19.7</v>
      </c>
      <c r="AY100" s="132">
        <v>1.17</v>
      </c>
      <c r="AZ100" s="132">
        <v>239</v>
      </c>
      <c r="BA100" s="132">
        <v>140</v>
      </c>
      <c r="BB100" s="132">
        <v>10.8</v>
      </c>
      <c r="BC100" s="132">
        <v>8.9</v>
      </c>
      <c r="BD100" s="132">
        <v>21.3</v>
      </c>
      <c r="BE100" s="132">
        <v>37</v>
      </c>
      <c r="BF100" s="132">
        <v>0.08</v>
      </c>
      <c r="BG100" s="132">
        <v>490</v>
      </c>
      <c r="BH100" s="132">
        <v>19</v>
      </c>
      <c r="BI100" s="132">
        <v>38.799999999999997</v>
      </c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3">
        <v>0.7</v>
      </c>
      <c r="BW100" s="133">
        <v>1.52</v>
      </c>
      <c r="BX100" s="133">
        <v>57.3</v>
      </c>
      <c r="BY100" s="133">
        <v>9.91</v>
      </c>
      <c r="BZ100" s="133">
        <v>11.7</v>
      </c>
      <c r="CA100" s="144">
        <v>2.0000000000000001E-4</v>
      </c>
      <c r="CB100" s="133">
        <v>0.06</v>
      </c>
      <c r="CC100" s="133">
        <v>0.01</v>
      </c>
      <c r="CD100" s="133">
        <v>13.1</v>
      </c>
      <c r="CE100" s="99">
        <v>0</v>
      </c>
      <c r="CF100" s="133">
        <v>0</v>
      </c>
      <c r="CG100" s="133">
        <v>7.0000000000000007E-2</v>
      </c>
      <c r="CH100" s="133">
        <v>0.96</v>
      </c>
      <c r="CI100" s="133">
        <v>1.78</v>
      </c>
      <c r="CJ100" s="133">
        <v>21.1</v>
      </c>
      <c r="CK100" s="133">
        <v>0</v>
      </c>
      <c r="CL100" s="133"/>
      <c r="CM100" s="133"/>
      <c r="CN100" s="133">
        <v>4.4999999999999998E-2</v>
      </c>
      <c r="CO100" s="99">
        <f t="shared" si="34"/>
        <v>63.591512874952372</v>
      </c>
      <c r="CP100" s="99"/>
      <c r="CQ100" s="99">
        <f t="shared" si="31"/>
        <v>12.578947368421053</v>
      </c>
      <c r="CR100" s="99">
        <f t="shared" si="35"/>
        <v>4.8232962009965874</v>
      </c>
      <c r="CS100" s="99">
        <f t="shared" si="36"/>
        <v>306.72070246538334</v>
      </c>
      <c r="CT100" s="99">
        <f t="shared" si="33"/>
        <v>2.3877551020408162E-2</v>
      </c>
      <c r="CU100" s="99">
        <f t="shared" si="32"/>
        <v>25.789473684210527</v>
      </c>
      <c r="CV100" s="99">
        <f t="shared" si="37"/>
        <v>1.1806256306760847</v>
      </c>
      <c r="CW100" s="99">
        <f t="shared" si="29"/>
        <v>12.131979695431472</v>
      </c>
      <c r="CX100" s="99">
        <f t="shared" si="30"/>
        <v>0.19077985641398471</v>
      </c>
      <c r="CY100" s="99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  <c r="DS100" s="67"/>
      <c r="DT100" s="67"/>
      <c r="DU100" s="67"/>
      <c r="DV100" s="67"/>
      <c r="DW100" s="67"/>
      <c r="DX100" s="67"/>
      <c r="DY100" s="67"/>
      <c r="DZ100" s="67"/>
      <c r="EA100" s="67"/>
      <c r="EB100" s="67"/>
      <c r="EC100" s="67"/>
      <c r="ED100" s="67"/>
      <c r="EE100" s="67"/>
      <c r="EF100" s="67"/>
      <c r="EG100" s="67"/>
      <c r="EH100" s="67"/>
      <c r="EI100" s="67"/>
      <c r="EJ100" s="67"/>
      <c r="EK100" s="67"/>
      <c r="EL100" s="67"/>
      <c r="EM100" s="67"/>
      <c r="EN100" s="67"/>
      <c r="EO100" s="67"/>
      <c r="EP100" s="67"/>
      <c r="EQ100" s="67"/>
      <c r="ER100" s="67"/>
      <c r="ES100" s="67"/>
      <c r="ET100" s="67"/>
      <c r="EU100" s="67"/>
      <c r="EV100" s="67"/>
      <c r="EW100" s="67"/>
      <c r="EX100" s="67"/>
      <c r="EY100" s="67"/>
      <c r="EZ100" s="67"/>
      <c r="FA100" s="67"/>
      <c r="FB100" s="67"/>
      <c r="FC100" s="67"/>
      <c r="FD100" s="67"/>
      <c r="FE100" s="67"/>
      <c r="FF100" s="67"/>
      <c r="FG100" s="67"/>
      <c r="FH100" s="67"/>
      <c r="FI100" s="67"/>
      <c r="FJ100" s="67"/>
      <c r="FK100" s="67"/>
      <c r="FL100" s="67"/>
      <c r="FM100" s="67"/>
      <c r="FN100" s="67"/>
      <c r="FO100" s="67"/>
      <c r="FP100" s="67"/>
      <c r="FQ100" s="67"/>
      <c r="FR100" s="67"/>
      <c r="FS100" s="67"/>
      <c r="FT100" s="67"/>
      <c r="FU100" s="67"/>
      <c r="FV100" s="67"/>
      <c r="FW100" s="67"/>
      <c r="FX100" s="67"/>
      <c r="FY100" s="67"/>
      <c r="FZ100" s="67"/>
      <c r="GA100" s="67"/>
      <c r="GB100" s="67"/>
      <c r="GC100" s="67"/>
      <c r="GD100" s="67"/>
      <c r="GE100" s="67"/>
      <c r="GF100" s="67"/>
      <c r="GG100" s="67"/>
      <c r="GH100" s="67"/>
      <c r="GI100" s="67"/>
      <c r="GJ100" s="67"/>
      <c r="GK100" s="67"/>
      <c r="GL100" s="67"/>
      <c r="GM100" s="67"/>
      <c r="GN100" s="67"/>
      <c r="GO100" s="67"/>
      <c r="GP100" s="67"/>
      <c r="GQ100" s="67"/>
      <c r="GR100" s="67"/>
      <c r="GS100" s="67"/>
      <c r="GT100" s="67"/>
      <c r="GU100" s="67"/>
      <c r="GV100" s="67"/>
      <c r="GW100" s="67"/>
      <c r="GX100" s="67"/>
      <c r="GY100" s="67"/>
      <c r="GZ100" s="67"/>
      <c r="HA100" s="67"/>
      <c r="HB100" s="67"/>
      <c r="HC100" s="67"/>
      <c r="HD100" s="67"/>
      <c r="HE100" s="67"/>
      <c r="HF100" s="67"/>
      <c r="HG100" s="67"/>
      <c r="HH100" s="67"/>
      <c r="HI100" s="67"/>
      <c r="HJ100" s="67"/>
      <c r="HK100" s="67"/>
      <c r="HL100" s="67"/>
      <c r="HM100" s="67"/>
      <c r="HN100" s="67"/>
      <c r="HO100" s="67"/>
      <c r="HP100" s="67"/>
      <c r="HQ100" s="67"/>
      <c r="HR100" s="67"/>
      <c r="HS100" s="67"/>
      <c r="HT100" s="67"/>
      <c r="HU100" s="67"/>
      <c r="HV100" s="67"/>
      <c r="HW100" s="67"/>
      <c r="HX100" s="67"/>
      <c r="HY100" s="67"/>
      <c r="HZ100" s="67"/>
      <c r="IA100" s="67"/>
      <c r="IB100" s="67"/>
      <c r="IC100" s="67"/>
      <c r="ID100" s="67"/>
      <c r="IE100" s="67"/>
      <c r="IF100" s="67"/>
      <c r="IG100" s="67"/>
      <c r="IH100" s="67"/>
      <c r="II100" s="67"/>
      <c r="IJ100" s="67"/>
      <c r="IK100" s="67"/>
      <c r="IL100" s="67"/>
      <c r="IM100" s="67"/>
      <c r="IN100" s="67"/>
      <c r="IO100" s="67"/>
      <c r="IP100" s="67"/>
      <c r="IQ100" s="67"/>
      <c r="IR100" s="67"/>
      <c r="IS100" s="67"/>
      <c r="IT100" s="67"/>
      <c r="IU100" s="67"/>
      <c r="IV100" s="67"/>
      <c r="IW100" s="67"/>
      <c r="IX100" s="67"/>
      <c r="IY100" s="67"/>
      <c r="IZ100" s="67"/>
      <c r="JA100" s="67"/>
      <c r="JB100" s="67"/>
      <c r="JC100" s="67"/>
      <c r="JD100" s="67"/>
      <c r="JE100" s="67"/>
      <c r="JF100" s="67"/>
      <c r="JG100" s="67"/>
      <c r="JH100" s="67"/>
      <c r="JI100" s="67"/>
      <c r="JJ100" s="67"/>
      <c r="JK100" s="67"/>
      <c r="JL100" s="67"/>
      <c r="JM100" s="67"/>
      <c r="JN100" s="67"/>
      <c r="JO100" s="67"/>
      <c r="JP100" s="67"/>
      <c r="JQ100" s="67"/>
      <c r="JR100" s="67"/>
      <c r="JS100" s="67"/>
      <c r="JT100" s="67"/>
      <c r="JU100" s="67"/>
      <c r="JV100" s="67"/>
      <c r="JW100" s="67"/>
      <c r="JX100" s="67"/>
      <c r="JY100" s="67"/>
      <c r="JZ100" s="67"/>
      <c r="KA100" s="67"/>
      <c r="KB100" s="67"/>
      <c r="KC100" s="67"/>
      <c r="KD100" s="67"/>
      <c r="KE100" s="67"/>
      <c r="KF100" s="67"/>
      <c r="KG100" s="67"/>
      <c r="KH100" s="67"/>
      <c r="KI100" s="67"/>
      <c r="KJ100" s="67"/>
      <c r="KK100" s="67"/>
      <c r="KL100" s="67"/>
      <c r="KM100" s="67"/>
      <c r="KN100" s="67"/>
      <c r="KO100" s="67"/>
    </row>
    <row r="101" spans="1:301" s="2" customFormat="1" ht="14" x14ac:dyDescent="0.15">
      <c r="A101" s="1">
        <v>24314</v>
      </c>
      <c r="B101" s="2" t="s">
        <v>276</v>
      </c>
      <c r="C101" s="2" t="s">
        <v>229</v>
      </c>
      <c r="D101" s="2" t="s">
        <v>105</v>
      </c>
      <c r="E101" s="3">
        <v>-14.0830989605032</v>
      </c>
      <c r="F101" s="4">
        <v>-70.686646761345699</v>
      </c>
      <c r="G101" s="2">
        <v>317900</v>
      </c>
      <c r="H101" s="2">
        <v>8442431</v>
      </c>
      <c r="I101" s="2">
        <v>5168</v>
      </c>
      <c r="K101" s="118" t="s">
        <v>106</v>
      </c>
      <c r="N101" s="118">
        <v>2023</v>
      </c>
      <c r="P101" s="1" t="s">
        <v>133</v>
      </c>
      <c r="Q101" s="1">
        <f t="shared" si="24"/>
        <v>0</v>
      </c>
      <c r="R101" s="2" t="s">
        <v>134</v>
      </c>
      <c r="S101" s="1" t="s">
        <v>109</v>
      </c>
      <c r="T101" s="1" t="s">
        <v>110</v>
      </c>
      <c r="V101" s="2" t="s">
        <v>244</v>
      </c>
      <c r="W101" s="2" t="s">
        <v>112</v>
      </c>
      <c r="X101" s="5"/>
      <c r="Y101" s="5">
        <v>4.0033402922755743E-2</v>
      </c>
      <c r="Z101" s="5">
        <v>13.796106785317019</v>
      </c>
      <c r="AA101" s="5">
        <v>0.67196956132497765</v>
      </c>
      <c r="AB101" s="5"/>
      <c r="AC101" s="5">
        <v>5.5780997451765568E-2</v>
      </c>
      <c r="AD101" s="5">
        <v>1.6578947368421054E-2</v>
      </c>
      <c r="AE101" s="5">
        <v>0.20988023952095808</v>
      </c>
      <c r="AF101" s="5">
        <v>3.5451805132666379</v>
      </c>
      <c r="AG101" s="5">
        <v>3.9992838874680303</v>
      </c>
      <c r="AH101" s="5">
        <v>0.41931961259079908</v>
      </c>
      <c r="AI101" s="5"/>
      <c r="AJ101" s="5"/>
      <c r="AK101" s="5"/>
      <c r="AL101" s="5"/>
      <c r="AM101" s="132">
        <v>2900</v>
      </c>
      <c r="AN101" s="132">
        <v>2.4</v>
      </c>
      <c r="AO101" s="106">
        <v>0</v>
      </c>
      <c r="AP101" s="132">
        <v>1</v>
      </c>
      <c r="AQ101" s="132">
        <v>0.2</v>
      </c>
      <c r="AR101" s="132">
        <v>0.2</v>
      </c>
      <c r="AS101" s="132">
        <v>1</v>
      </c>
      <c r="AT101" s="132">
        <v>98</v>
      </c>
      <c r="AU101" s="132">
        <v>35.700000000000003</v>
      </c>
      <c r="AV101" s="132">
        <v>0.11</v>
      </c>
      <c r="AW101" s="132">
        <v>43.7</v>
      </c>
      <c r="AX101" s="132">
        <v>86.5</v>
      </c>
      <c r="AY101" s="132">
        <v>2.58</v>
      </c>
      <c r="AZ101" s="132">
        <v>1145</v>
      </c>
      <c r="BA101" s="132">
        <v>8.8000000000000007</v>
      </c>
      <c r="BB101" s="132">
        <v>3.5</v>
      </c>
      <c r="BC101" s="132">
        <v>45</v>
      </c>
      <c r="BD101" s="132">
        <v>13.8</v>
      </c>
      <c r="BE101" s="132">
        <v>622</v>
      </c>
      <c r="BF101" s="132">
        <v>0</v>
      </c>
      <c r="BG101" s="132">
        <v>20</v>
      </c>
      <c r="BH101" s="132">
        <v>1.8</v>
      </c>
      <c r="BI101" s="132">
        <v>4.1900000000000004</v>
      </c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3">
        <v>0.9</v>
      </c>
      <c r="BW101" s="133">
        <v>20.399999999999999</v>
      </c>
      <c r="BX101" s="133">
        <v>11.6</v>
      </c>
      <c r="BY101" s="133">
        <v>1.44</v>
      </c>
      <c r="BZ101" s="133">
        <v>18.600000000000001</v>
      </c>
      <c r="CA101" s="144">
        <v>2.9999999999999997E-4</v>
      </c>
      <c r="CB101" s="133">
        <v>0.04</v>
      </c>
      <c r="CC101" s="116">
        <v>0</v>
      </c>
      <c r="CD101" s="133">
        <v>52.1</v>
      </c>
      <c r="CE101" s="99">
        <v>0</v>
      </c>
      <c r="CF101" s="133">
        <v>0</v>
      </c>
      <c r="CG101" s="133">
        <v>0</v>
      </c>
      <c r="CH101" s="133">
        <v>0.66</v>
      </c>
      <c r="CI101" s="133">
        <v>9.09</v>
      </c>
      <c r="CJ101" s="133">
        <v>21.2</v>
      </c>
      <c r="CK101" s="133">
        <v>70</v>
      </c>
      <c r="CL101" s="133"/>
      <c r="CM101" s="133"/>
      <c r="CN101" s="133">
        <v>0.158</v>
      </c>
      <c r="CO101" s="99">
        <f t="shared" si="34"/>
        <v>286.30125597933136</v>
      </c>
      <c r="CP101" s="99"/>
      <c r="CQ101" s="99">
        <f t="shared" si="31"/>
        <v>636.11111111111109</v>
      </c>
      <c r="CR101" s="99">
        <f t="shared" si="35"/>
        <v>241.22664718061134</v>
      </c>
      <c r="CS101" s="99">
        <f t="shared" si="36"/>
        <v>69063.492063492056</v>
      </c>
      <c r="CT101" s="99">
        <f t="shared" si="33"/>
        <v>0.93</v>
      </c>
      <c r="CU101" s="99">
        <f t="shared" si="32"/>
        <v>11.111111111111111</v>
      </c>
      <c r="CV101" s="99">
        <f t="shared" si="37"/>
        <v>12.916666666666668</v>
      </c>
      <c r="CW101" s="99">
        <f t="shared" si="29"/>
        <v>13.236994219653178</v>
      </c>
      <c r="CX101" s="99">
        <f t="shared" si="30"/>
        <v>4.6234495808878964E-2</v>
      </c>
      <c r="CY101" s="99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  <c r="DX101" s="60"/>
      <c r="DY101" s="60"/>
      <c r="DZ101" s="60"/>
      <c r="EA101" s="60"/>
      <c r="EB101" s="60"/>
      <c r="EC101" s="60"/>
      <c r="ED101" s="60"/>
      <c r="EE101" s="60"/>
      <c r="EF101" s="60"/>
      <c r="EG101" s="60"/>
      <c r="EH101" s="60"/>
      <c r="EI101" s="60"/>
      <c r="EJ101" s="60"/>
      <c r="EK101" s="60"/>
      <c r="EL101" s="60"/>
      <c r="EM101" s="60"/>
      <c r="EN101" s="60"/>
      <c r="EO101" s="60"/>
      <c r="EP101" s="60"/>
      <c r="EQ101" s="60"/>
      <c r="ER101" s="60"/>
      <c r="ES101" s="60"/>
      <c r="ET101" s="60"/>
      <c r="EU101" s="60"/>
      <c r="EV101" s="60"/>
      <c r="EW101" s="60"/>
      <c r="EX101" s="60"/>
      <c r="EY101" s="60"/>
      <c r="EZ101" s="60"/>
      <c r="FA101" s="60"/>
      <c r="FB101" s="60"/>
      <c r="FC101" s="60"/>
      <c r="FD101" s="60"/>
      <c r="FE101" s="60"/>
      <c r="FF101" s="60"/>
      <c r="FG101" s="60"/>
      <c r="FH101" s="60"/>
      <c r="FI101" s="60"/>
      <c r="FJ101" s="60"/>
      <c r="FK101" s="60"/>
      <c r="FL101" s="60"/>
      <c r="FM101" s="60"/>
      <c r="FN101" s="60"/>
      <c r="FO101" s="60"/>
      <c r="FP101" s="60"/>
      <c r="FQ101" s="60"/>
      <c r="FR101" s="60"/>
      <c r="FS101" s="60"/>
      <c r="FT101" s="60"/>
      <c r="FU101" s="60"/>
      <c r="FV101" s="60"/>
      <c r="FW101" s="60"/>
      <c r="FX101" s="60"/>
      <c r="FY101" s="60"/>
      <c r="FZ101" s="60"/>
      <c r="GA101" s="60"/>
      <c r="GB101" s="60"/>
      <c r="GC101" s="60"/>
      <c r="GD101" s="60"/>
      <c r="GE101" s="60"/>
      <c r="GF101" s="60"/>
      <c r="GG101" s="60"/>
      <c r="GH101" s="60"/>
      <c r="GI101" s="60"/>
      <c r="GJ101" s="60"/>
      <c r="GK101" s="60"/>
      <c r="GL101" s="60"/>
      <c r="GM101" s="60"/>
      <c r="GN101" s="60"/>
      <c r="GO101" s="60"/>
      <c r="GP101" s="60"/>
      <c r="GQ101" s="60"/>
      <c r="GR101" s="60"/>
      <c r="GS101" s="60"/>
      <c r="GT101" s="60"/>
      <c r="GU101" s="60"/>
      <c r="GV101" s="60"/>
      <c r="GW101" s="60"/>
      <c r="GX101" s="60"/>
      <c r="GY101" s="60"/>
      <c r="GZ101" s="60"/>
      <c r="HA101" s="60"/>
      <c r="HB101" s="60"/>
      <c r="HC101" s="60"/>
      <c r="HD101" s="60"/>
      <c r="HE101" s="60"/>
      <c r="HF101" s="60"/>
      <c r="HG101" s="60"/>
      <c r="HH101" s="60"/>
      <c r="HI101" s="60"/>
      <c r="HJ101" s="60"/>
      <c r="HK101" s="60"/>
      <c r="HL101" s="60"/>
      <c r="HM101" s="60"/>
      <c r="HN101" s="60"/>
      <c r="HO101" s="60"/>
      <c r="HP101" s="60"/>
      <c r="HQ101" s="60"/>
      <c r="HR101" s="60"/>
      <c r="HS101" s="60"/>
      <c r="HT101" s="60"/>
      <c r="HU101" s="60"/>
      <c r="HV101" s="60"/>
      <c r="HW101" s="60"/>
      <c r="HX101" s="60"/>
      <c r="HY101" s="60"/>
      <c r="HZ101" s="60"/>
      <c r="IA101" s="60"/>
      <c r="IB101" s="60"/>
      <c r="IC101" s="60"/>
      <c r="ID101" s="60"/>
      <c r="IE101" s="60"/>
      <c r="IF101" s="60"/>
      <c r="IG101" s="60"/>
      <c r="IH101" s="60"/>
      <c r="II101" s="60"/>
      <c r="IJ101" s="60"/>
      <c r="IK101" s="60"/>
      <c r="IL101" s="60"/>
      <c r="IM101" s="60"/>
      <c r="IN101" s="60"/>
      <c r="IO101" s="60"/>
      <c r="IP101" s="60"/>
      <c r="IQ101" s="60"/>
      <c r="IR101" s="60"/>
      <c r="IS101" s="60"/>
      <c r="IT101" s="60"/>
      <c r="IU101" s="60"/>
      <c r="IV101" s="60"/>
      <c r="IW101" s="60"/>
      <c r="IX101" s="60"/>
      <c r="IY101" s="60"/>
      <c r="IZ101" s="60"/>
      <c r="JA101" s="60"/>
      <c r="JB101" s="60"/>
      <c r="JC101" s="60"/>
      <c r="JD101" s="60"/>
      <c r="JE101" s="60"/>
      <c r="JF101" s="60"/>
      <c r="JG101" s="60"/>
      <c r="JH101" s="60"/>
      <c r="JI101" s="60"/>
      <c r="JJ101" s="60"/>
      <c r="JK101" s="60"/>
      <c r="JL101" s="60"/>
      <c r="JM101" s="60"/>
      <c r="JN101" s="60"/>
      <c r="JO101" s="60"/>
      <c r="JP101" s="60"/>
      <c r="JQ101" s="60"/>
      <c r="JR101" s="60"/>
      <c r="JS101" s="60"/>
      <c r="JT101" s="60"/>
      <c r="JU101" s="60"/>
      <c r="JV101" s="60"/>
      <c r="JW101" s="60"/>
      <c r="JX101" s="60"/>
      <c r="JY101" s="60"/>
      <c r="JZ101" s="60"/>
      <c r="KA101" s="60"/>
      <c r="KB101" s="60"/>
      <c r="KC101" s="60"/>
      <c r="KD101" s="60"/>
      <c r="KE101" s="60"/>
      <c r="KF101" s="60"/>
      <c r="KG101" s="60"/>
      <c r="KH101" s="60"/>
      <c r="KI101" s="60"/>
      <c r="KJ101" s="60"/>
      <c r="KK101" s="60"/>
      <c r="KL101" s="60"/>
      <c r="KM101" s="60"/>
      <c r="KN101" s="60"/>
      <c r="KO101" s="60"/>
    </row>
    <row r="102" spans="1:301" s="2" customFormat="1" ht="14" x14ac:dyDescent="0.15">
      <c r="A102" s="1">
        <v>24315</v>
      </c>
      <c r="B102" s="2" t="s">
        <v>277</v>
      </c>
      <c r="C102" s="2" t="s">
        <v>229</v>
      </c>
      <c r="D102" s="2" t="s">
        <v>105</v>
      </c>
      <c r="E102" s="3">
        <v>-14.0839928152</v>
      </c>
      <c r="F102" s="4">
        <v>-70.686782961099993</v>
      </c>
      <c r="G102" s="2">
        <v>317886</v>
      </c>
      <c r="H102" s="2">
        <v>8442332</v>
      </c>
      <c r="I102" s="2">
        <v>5161</v>
      </c>
      <c r="K102" s="118" t="s">
        <v>106</v>
      </c>
      <c r="N102" s="118">
        <v>2023</v>
      </c>
      <c r="P102" s="1" t="s">
        <v>133</v>
      </c>
      <c r="Q102" s="1">
        <f t="shared" si="24"/>
        <v>0</v>
      </c>
      <c r="R102" s="2" t="s">
        <v>134</v>
      </c>
      <c r="S102" s="1" t="s">
        <v>109</v>
      </c>
      <c r="T102" s="1" t="s">
        <v>110</v>
      </c>
      <c r="V102" s="2" t="s">
        <v>253</v>
      </c>
      <c r="W102" s="2" t="s">
        <v>112</v>
      </c>
      <c r="X102" s="5"/>
      <c r="Y102" s="5">
        <v>0.2151795407098121</v>
      </c>
      <c r="Z102" s="5">
        <v>13.871701890989989</v>
      </c>
      <c r="AA102" s="5">
        <v>1.8157475380483439</v>
      </c>
      <c r="AB102" s="5"/>
      <c r="AC102" s="5">
        <v>3.8478558427375319E-2</v>
      </c>
      <c r="AD102" s="5">
        <v>0.79578947368421049</v>
      </c>
      <c r="AE102" s="5">
        <v>1.7629940119760479</v>
      </c>
      <c r="AF102" s="5">
        <v>2.2915615484993475</v>
      </c>
      <c r="AG102" s="5">
        <v>4.1799744245524302</v>
      </c>
      <c r="AH102" s="5">
        <v>0.19934866828087169</v>
      </c>
      <c r="AI102" s="5"/>
      <c r="AJ102" s="5"/>
      <c r="AK102" s="5"/>
      <c r="AL102" s="5"/>
      <c r="AM102" s="132">
        <v>223</v>
      </c>
      <c r="AN102" s="132">
        <v>4</v>
      </c>
      <c r="AO102" s="132">
        <v>18</v>
      </c>
      <c r="AP102" s="132">
        <v>17</v>
      </c>
      <c r="AQ102" s="132">
        <v>3.3</v>
      </c>
      <c r="AR102" s="132">
        <v>7.2</v>
      </c>
      <c r="AS102" s="132">
        <v>3</v>
      </c>
      <c r="AT102" s="132">
        <v>61</v>
      </c>
      <c r="AU102" s="132">
        <v>23.7</v>
      </c>
      <c r="AV102" s="132">
        <v>0.08</v>
      </c>
      <c r="AW102" s="132">
        <v>1.3</v>
      </c>
      <c r="AX102" s="132">
        <v>22.2</v>
      </c>
      <c r="AY102" s="132">
        <v>1.29</v>
      </c>
      <c r="AZ102" s="132">
        <v>263</v>
      </c>
      <c r="BA102" s="132">
        <v>133.5</v>
      </c>
      <c r="BB102" s="132">
        <v>11.4</v>
      </c>
      <c r="BC102" s="132">
        <v>9.5</v>
      </c>
      <c r="BD102" s="132">
        <v>20</v>
      </c>
      <c r="BE102" s="132">
        <v>36.799999999999997</v>
      </c>
      <c r="BF102" s="132">
        <v>7.0000000000000007E-2</v>
      </c>
      <c r="BG102" s="132">
        <v>510</v>
      </c>
      <c r="BH102" s="132">
        <v>20.399999999999999</v>
      </c>
      <c r="BI102" s="132">
        <v>42</v>
      </c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3">
        <v>0.7</v>
      </c>
      <c r="BW102" s="133">
        <v>1.67</v>
      </c>
      <c r="BX102" s="133">
        <v>60.2</v>
      </c>
      <c r="BY102" s="133">
        <v>11.2</v>
      </c>
      <c r="BZ102" s="133">
        <v>8.6999999999999993</v>
      </c>
      <c r="CA102" s="149">
        <v>0</v>
      </c>
      <c r="CB102" s="133">
        <v>0.06</v>
      </c>
      <c r="CC102" s="133">
        <v>0.01</v>
      </c>
      <c r="CD102" s="133">
        <v>10.5</v>
      </c>
      <c r="CE102" s="99">
        <v>0</v>
      </c>
      <c r="CF102" s="133">
        <v>0</v>
      </c>
      <c r="CG102" s="133">
        <v>0.08</v>
      </c>
      <c r="CH102" s="133">
        <v>0.63</v>
      </c>
      <c r="CI102" s="133">
        <v>2.0299999999999998</v>
      </c>
      <c r="CJ102" s="133">
        <v>19</v>
      </c>
      <c r="CK102" s="133">
        <v>0</v>
      </c>
      <c r="CL102" s="133"/>
      <c r="CM102" s="133"/>
      <c r="CN102" s="133">
        <v>0.05</v>
      </c>
      <c r="CO102" s="99">
        <f t="shared" si="34"/>
        <v>62.919045259029467</v>
      </c>
      <c r="CP102" s="99"/>
      <c r="CQ102" s="99">
        <f t="shared" si="31"/>
        <v>12.892156862745098</v>
      </c>
      <c r="CR102" s="99">
        <f t="shared" si="35"/>
        <v>5.2526133641862547</v>
      </c>
      <c r="CS102" s="99">
        <f t="shared" si="36"/>
        <v>330.48941798941803</v>
      </c>
      <c r="CT102" s="99">
        <f t="shared" si="33"/>
        <v>1.7058823529411762E-2</v>
      </c>
      <c r="CU102" s="99">
        <f t="shared" si="32"/>
        <v>25</v>
      </c>
      <c r="CV102" s="99">
        <f t="shared" si="37"/>
        <v>0.7767857142857143</v>
      </c>
      <c r="CW102" s="99">
        <f t="shared" si="29"/>
        <v>11.846846846846848</v>
      </c>
      <c r="CX102" s="99">
        <f t="shared" si="30"/>
        <v>0.18828713624110047</v>
      </c>
      <c r="CY102" s="99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  <c r="DS102" s="67"/>
      <c r="DT102" s="67"/>
      <c r="DU102" s="67"/>
      <c r="DV102" s="67"/>
      <c r="DW102" s="67"/>
      <c r="DX102" s="67"/>
      <c r="DY102" s="67"/>
      <c r="DZ102" s="67"/>
      <c r="EA102" s="67"/>
      <c r="EB102" s="67"/>
      <c r="EC102" s="67"/>
      <c r="ED102" s="67"/>
      <c r="EE102" s="67"/>
      <c r="EF102" s="67"/>
      <c r="EG102" s="67"/>
      <c r="EH102" s="67"/>
      <c r="EI102" s="67"/>
      <c r="EJ102" s="67"/>
      <c r="EK102" s="67"/>
      <c r="EL102" s="67"/>
      <c r="EM102" s="67"/>
      <c r="EN102" s="67"/>
      <c r="EO102" s="67"/>
      <c r="EP102" s="67"/>
      <c r="EQ102" s="67"/>
      <c r="ER102" s="67"/>
      <c r="ES102" s="67"/>
      <c r="ET102" s="67"/>
      <c r="EU102" s="67"/>
      <c r="EV102" s="67"/>
      <c r="EW102" s="67"/>
      <c r="EX102" s="67"/>
      <c r="EY102" s="67"/>
      <c r="EZ102" s="67"/>
      <c r="FA102" s="67"/>
      <c r="FB102" s="67"/>
      <c r="FC102" s="67"/>
      <c r="FD102" s="67"/>
      <c r="FE102" s="67"/>
      <c r="FF102" s="67"/>
      <c r="FG102" s="67"/>
      <c r="FH102" s="67"/>
      <c r="FI102" s="67"/>
      <c r="FJ102" s="67"/>
      <c r="FK102" s="67"/>
      <c r="FL102" s="67"/>
      <c r="FM102" s="67"/>
      <c r="FN102" s="67"/>
      <c r="FO102" s="67"/>
      <c r="FP102" s="67"/>
      <c r="FQ102" s="67"/>
      <c r="FR102" s="67"/>
      <c r="FS102" s="67"/>
      <c r="FT102" s="67"/>
      <c r="FU102" s="67"/>
      <c r="FV102" s="67"/>
      <c r="FW102" s="67"/>
      <c r="FX102" s="67"/>
      <c r="FY102" s="67"/>
      <c r="FZ102" s="67"/>
      <c r="GA102" s="67"/>
      <c r="GB102" s="67"/>
      <c r="GC102" s="67"/>
      <c r="GD102" s="67"/>
      <c r="GE102" s="67"/>
      <c r="GF102" s="67"/>
      <c r="GG102" s="67"/>
      <c r="GH102" s="67"/>
      <c r="GI102" s="67"/>
      <c r="GJ102" s="67"/>
      <c r="GK102" s="67"/>
      <c r="GL102" s="67"/>
      <c r="GM102" s="67"/>
      <c r="GN102" s="67"/>
      <c r="GO102" s="67"/>
      <c r="GP102" s="67"/>
      <c r="GQ102" s="67"/>
      <c r="GR102" s="67"/>
      <c r="GS102" s="67"/>
      <c r="GT102" s="67"/>
      <c r="GU102" s="67"/>
      <c r="GV102" s="67"/>
      <c r="GW102" s="67"/>
      <c r="GX102" s="67"/>
      <c r="GY102" s="67"/>
      <c r="GZ102" s="67"/>
      <c r="HA102" s="67"/>
      <c r="HB102" s="67"/>
      <c r="HC102" s="67"/>
      <c r="HD102" s="67"/>
      <c r="HE102" s="67"/>
      <c r="HF102" s="67"/>
      <c r="HG102" s="67"/>
      <c r="HH102" s="67"/>
      <c r="HI102" s="67"/>
      <c r="HJ102" s="67"/>
      <c r="HK102" s="67"/>
      <c r="HL102" s="67"/>
      <c r="HM102" s="67"/>
      <c r="HN102" s="67"/>
      <c r="HO102" s="67"/>
      <c r="HP102" s="67"/>
      <c r="HQ102" s="67"/>
      <c r="HR102" s="67"/>
      <c r="HS102" s="67"/>
      <c r="HT102" s="67"/>
      <c r="HU102" s="67"/>
      <c r="HV102" s="67"/>
      <c r="HW102" s="67"/>
      <c r="HX102" s="67"/>
      <c r="HY102" s="67"/>
      <c r="HZ102" s="67"/>
      <c r="IA102" s="67"/>
      <c r="IB102" s="67"/>
      <c r="IC102" s="67"/>
      <c r="ID102" s="67"/>
      <c r="IE102" s="67"/>
      <c r="IF102" s="67"/>
      <c r="IG102" s="67"/>
      <c r="IH102" s="67"/>
      <c r="II102" s="67"/>
      <c r="IJ102" s="67"/>
      <c r="IK102" s="67"/>
      <c r="IL102" s="67"/>
      <c r="IM102" s="67"/>
      <c r="IN102" s="67"/>
      <c r="IO102" s="67"/>
      <c r="IP102" s="67"/>
      <c r="IQ102" s="67"/>
      <c r="IR102" s="67"/>
      <c r="IS102" s="67"/>
      <c r="IT102" s="67"/>
      <c r="IU102" s="67"/>
      <c r="IV102" s="67"/>
      <c r="IW102" s="67"/>
      <c r="IX102" s="67"/>
      <c r="IY102" s="67"/>
      <c r="IZ102" s="67"/>
      <c r="JA102" s="67"/>
      <c r="JB102" s="67"/>
      <c r="JC102" s="67"/>
      <c r="JD102" s="67"/>
      <c r="JE102" s="67"/>
      <c r="JF102" s="67"/>
      <c r="JG102" s="67"/>
      <c r="JH102" s="67"/>
      <c r="JI102" s="67"/>
      <c r="JJ102" s="67"/>
      <c r="JK102" s="67"/>
      <c r="JL102" s="67"/>
      <c r="JM102" s="67"/>
      <c r="JN102" s="67"/>
      <c r="JO102" s="67"/>
      <c r="JP102" s="67"/>
      <c r="JQ102" s="67"/>
      <c r="JR102" s="67"/>
      <c r="JS102" s="67"/>
      <c r="JT102" s="67"/>
      <c r="JU102" s="67"/>
      <c r="JV102" s="67"/>
      <c r="JW102" s="67"/>
      <c r="JX102" s="67"/>
      <c r="JY102" s="67"/>
      <c r="JZ102" s="67"/>
      <c r="KA102" s="67"/>
      <c r="KB102" s="67"/>
      <c r="KC102" s="67"/>
      <c r="KD102" s="67"/>
      <c r="KE102" s="67"/>
      <c r="KF102" s="67"/>
      <c r="KG102" s="67"/>
      <c r="KH102" s="67"/>
      <c r="KI102" s="67"/>
      <c r="KJ102" s="67"/>
      <c r="KK102" s="67"/>
      <c r="KL102" s="67"/>
      <c r="KM102" s="67"/>
      <c r="KN102" s="67"/>
      <c r="KO102" s="67"/>
    </row>
    <row r="103" spans="1:301" s="2" customFormat="1" ht="14" x14ac:dyDescent="0.15">
      <c r="A103" s="1">
        <v>24316</v>
      </c>
      <c r="B103" s="2" t="s">
        <v>278</v>
      </c>
      <c r="C103" s="2" t="s">
        <v>229</v>
      </c>
      <c r="D103" s="2" t="s">
        <v>105</v>
      </c>
      <c r="E103" s="3">
        <v>-14.083992815196501</v>
      </c>
      <c r="F103" s="4">
        <v>-70.686782961072197</v>
      </c>
      <c r="G103" s="2">
        <v>317886</v>
      </c>
      <c r="H103" s="2">
        <v>8442332</v>
      </c>
      <c r="I103" s="2">
        <v>5161</v>
      </c>
      <c r="K103" s="118" t="s">
        <v>106</v>
      </c>
      <c r="N103" s="118">
        <v>2023</v>
      </c>
      <c r="P103" s="1" t="s">
        <v>133</v>
      </c>
      <c r="Q103" s="1">
        <f t="shared" si="24"/>
        <v>0</v>
      </c>
      <c r="R103" s="2" t="s">
        <v>134</v>
      </c>
      <c r="S103" s="1" t="s">
        <v>109</v>
      </c>
      <c r="T103" s="1" t="s">
        <v>110</v>
      </c>
      <c r="V103" s="2" t="s">
        <v>244</v>
      </c>
      <c r="W103" s="2" t="s">
        <v>112</v>
      </c>
      <c r="X103" s="5"/>
      <c r="Y103" s="5">
        <v>4.1701461377870563E-2</v>
      </c>
      <c r="Z103" s="5">
        <v>11.8306340378198</v>
      </c>
      <c r="AA103" s="5">
        <v>0.78634735899731423</v>
      </c>
      <c r="AB103" s="5"/>
      <c r="AC103" s="5">
        <v>1.5882089552238805E-2</v>
      </c>
      <c r="AD103" s="5">
        <v>0.23210526315789476</v>
      </c>
      <c r="AE103" s="5">
        <v>0.36379241516966071</v>
      </c>
      <c r="AF103" s="5">
        <v>1.7254110482818619</v>
      </c>
      <c r="AG103" s="5">
        <v>3.4331202046035809</v>
      </c>
      <c r="AH103" s="5">
        <v>0.19934866828087169</v>
      </c>
      <c r="AI103" s="5"/>
      <c r="AJ103" s="5"/>
      <c r="AK103" s="5"/>
      <c r="AL103" s="5"/>
      <c r="AM103" s="132">
        <v>568</v>
      </c>
      <c r="AN103" s="132">
        <v>1.5</v>
      </c>
      <c r="AO103" s="132">
        <v>2</v>
      </c>
      <c r="AP103" s="132">
        <v>4</v>
      </c>
      <c r="AQ103" s="132">
        <v>0.4</v>
      </c>
      <c r="AR103" s="132">
        <v>1.5</v>
      </c>
      <c r="AS103" s="132">
        <v>1.2</v>
      </c>
      <c r="AT103" s="132">
        <v>26</v>
      </c>
      <c r="AU103" s="132">
        <v>16.55</v>
      </c>
      <c r="AV103" s="132">
        <v>0.11</v>
      </c>
      <c r="AW103" s="132">
        <v>2.6</v>
      </c>
      <c r="AX103" s="132">
        <v>56.1</v>
      </c>
      <c r="AY103" s="132">
        <v>7.47</v>
      </c>
      <c r="AZ103" s="132">
        <v>371</v>
      </c>
      <c r="BA103" s="132">
        <v>61.4</v>
      </c>
      <c r="BB103" s="132">
        <v>6.4</v>
      </c>
      <c r="BC103" s="132">
        <v>9.3000000000000007</v>
      </c>
      <c r="BD103" s="132">
        <v>17.899999999999999</v>
      </c>
      <c r="BE103" s="132">
        <v>62.5</v>
      </c>
      <c r="BF103" s="132">
        <v>0</v>
      </c>
      <c r="BG103" s="132">
        <v>320</v>
      </c>
      <c r="BH103" s="132">
        <v>5.4</v>
      </c>
      <c r="BI103" s="132">
        <v>10.7</v>
      </c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3">
        <v>1</v>
      </c>
      <c r="BW103" s="133">
        <v>3.19</v>
      </c>
      <c r="BX103" s="133">
        <v>36.5</v>
      </c>
      <c r="BY103" s="133">
        <v>2.4700000000000002</v>
      </c>
      <c r="BZ103" s="133">
        <v>11.1</v>
      </c>
      <c r="CA103" s="144">
        <v>5.0000000000000001E-4</v>
      </c>
      <c r="CB103" s="133">
        <v>0.03</v>
      </c>
      <c r="CC103" s="133">
        <v>0.02</v>
      </c>
      <c r="CD103" s="133">
        <v>36.9</v>
      </c>
      <c r="CE103" s="99">
        <v>0</v>
      </c>
      <c r="CF103" s="133">
        <v>0</v>
      </c>
      <c r="CG103" s="133">
        <v>0</v>
      </c>
      <c r="CH103" s="133">
        <v>0.56000000000000005</v>
      </c>
      <c r="CI103" s="133">
        <v>2.42</v>
      </c>
      <c r="CJ103" s="133">
        <v>26</v>
      </c>
      <c r="CK103" s="133">
        <v>0</v>
      </c>
      <c r="CL103" s="133"/>
      <c r="CM103" s="133"/>
      <c r="CN103" s="133">
        <v>3.3000000000000002E-2</v>
      </c>
      <c r="CO103" s="99">
        <f t="shared" si="34"/>
        <v>108.0649607032443</v>
      </c>
      <c r="CP103" s="99"/>
      <c r="CQ103" s="99">
        <f t="shared" si="31"/>
        <v>68.703703703703695</v>
      </c>
      <c r="CR103" s="99">
        <f t="shared" si="35"/>
        <v>14.791220836160551</v>
      </c>
      <c r="CS103" s="99">
        <f t="shared" si="36"/>
        <v>1598.4126984126983</v>
      </c>
      <c r="CT103" s="99">
        <f t="shared" si="33"/>
        <v>3.4687499999999996E-2</v>
      </c>
      <c r="CU103" s="99">
        <f t="shared" si="32"/>
        <v>59.259259259259252</v>
      </c>
      <c r="CV103" s="99">
        <f t="shared" si="37"/>
        <v>4.4939271255060724</v>
      </c>
      <c r="CW103" s="99">
        <f t="shared" si="29"/>
        <v>6.6131907308377897</v>
      </c>
      <c r="CX103" s="99">
        <f t="shared" si="30"/>
        <v>6.1196438584734059E-2</v>
      </c>
      <c r="CY103" s="99"/>
    </row>
    <row r="104" spans="1:301" s="2" customFormat="1" x14ac:dyDescent="0.15">
      <c r="A104" s="1">
        <v>24317</v>
      </c>
      <c r="B104" s="2" t="s">
        <v>279</v>
      </c>
      <c r="C104" s="2" t="s">
        <v>229</v>
      </c>
      <c r="D104" s="2" t="s">
        <v>105</v>
      </c>
      <c r="E104" s="3">
        <v>-14.08844444</v>
      </c>
      <c r="F104" s="4">
        <v>-70.692361109999993</v>
      </c>
      <c r="G104" s="6">
        <v>317287.140054269</v>
      </c>
      <c r="H104" s="2">
        <v>8441835.15419765</v>
      </c>
      <c r="I104" s="2">
        <v>5130</v>
      </c>
      <c r="K104" s="118" t="s">
        <v>106</v>
      </c>
      <c r="N104" s="118">
        <v>2023</v>
      </c>
      <c r="P104" s="1" t="s">
        <v>133</v>
      </c>
      <c r="Q104" s="1">
        <f t="shared" si="24"/>
        <v>0</v>
      </c>
      <c r="R104" s="2" t="s">
        <v>134</v>
      </c>
      <c r="S104" s="1" t="s">
        <v>109</v>
      </c>
      <c r="T104" s="1" t="s">
        <v>110</v>
      </c>
      <c r="V104" s="2" t="s">
        <v>244</v>
      </c>
      <c r="W104" s="2" t="s">
        <v>112</v>
      </c>
      <c r="X104" s="5"/>
      <c r="Y104" s="5">
        <v>3.8365344467640915E-2</v>
      </c>
      <c r="Z104" s="5">
        <v>11.698342602892103</v>
      </c>
      <c r="AA104" s="5">
        <v>0.80064458370635638</v>
      </c>
      <c r="AB104" s="5"/>
      <c r="AC104" s="5">
        <v>1.8593665817255189E-2</v>
      </c>
      <c r="AD104" s="5">
        <v>0.24868421052631579</v>
      </c>
      <c r="AE104" s="5">
        <v>0.37778443113772459</v>
      </c>
      <c r="AF104" s="5">
        <v>1.5906133101348412</v>
      </c>
      <c r="AG104" s="5">
        <v>3.0235549872122758</v>
      </c>
      <c r="AH104" s="5">
        <v>0.21538821630347058</v>
      </c>
      <c r="AI104" s="5"/>
      <c r="AJ104" s="5"/>
      <c r="AK104" s="5"/>
      <c r="AL104" s="5"/>
      <c r="AM104" s="132">
        <v>694</v>
      </c>
      <c r="AN104" s="132">
        <v>1.4</v>
      </c>
      <c r="AO104" s="132">
        <v>2</v>
      </c>
      <c r="AP104" s="132">
        <v>3</v>
      </c>
      <c r="AQ104" s="132">
        <v>0.5</v>
      </c>
      <c r="AR104" s="132">
        <v>1.5</v>
      </c>
      <c r="AS104" s="132">
        <v>1.3</v>
      </c>
      <c r="AT104" s="132">
        <v>22</v>
      </c>
      <c r="AU104" s="132">
        <v>16.100000000000001</v>
      </c>
      <c r="AV104" s="132">
        <v>0.12</v>
      </c>
      <c r="AW104" s="132">
        <v>2.5</v>
      </c>
      <c r="AX104" s="132">
        <v>53.5</v>
      </c>
      <c r="AY104" s="132">
        <v>7.74</v>
      </c>
      <c r="AZ104" s="132">
        <v>328</v>
      </c>
      <c r="BA104" s="132">
        <v>58.4</v>
      </c>
      <c r="BB104" s="132">
        <v>6.1</v>
      </c>
      <c r="BC104" s="132">
        <v>9.4</v>
      </c>
      <c r="BD104" s="132">
        <v>17</v>
      </c>
      <c r="BE104" s="132">
        <v>62.9</v>
      </c>
      <c r="BF104" s="132">
        <v>0</v>
      </c>
      <c r="BG104" s="132">
        <v>320</v>
      </c>
      <c r="BH104" s="132">
        <v>4.5999999999999996</v>
      </c>
      <c r="BI104" s="132">
        <v>9.24</v>
      </c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3">
        <v>0.9</v>
      </c>
      <c r="BW104" s="133">
        <v>3.27</v>
      </c>
      <c r="BX104" s="133">
        <v>31.7</v>
      </c>
      <c r="BY104" s="133">
        <v>2.11</v>
      </c>
      <c r="BZ104" s="133">
        <v>11.1</v>
      </c>
      <c r="CA104" s="149">
        <v>0</v>
      </c>
      <c r="CB104" s="133">
        <v>0.02</v>
      </c>
      <c r="CC104" s="133">
        <v>0.01</v>
      </c>
      <c r="CD104" s="133">
        <v>39.200000000000003</v>
      </c>
      <c r="CE104" s="99">
        <v>0</v>
      </c>
      <c r="CF104" s="133">
        <v>0</v>
      </c>
      <c r="CG104" s="133">
        <v>0</v>
      </c>
      <c r="CH104" s="133">
        <v>0.56999999999999995</v>
      </c>
      <c r="CI104" s="133">
        <v>2.13</v>
      </c>
      <c r="CJ104" s="133">
        <v>35.6</v>
      </c>
      <c r="CK104" s="133">
        <v>0</v>
      </c>
      <c r="CL104" s="133"/>
      <c r="CM104" s="133"/>
      <c r="CN104" s="133">
        <v>3.4000000000000002E-2</v>
      </c>
      <c r="CO104" s="99">
        <f t="shared" si="34"/>
        <v>108.48157264783754</v>
      </c>
      <c r="CP104" s="99"/>
      <c r="CQ104" s="99">
        <f t="shared" si="31"/>
        <v>71.304347826086968</v>
      </c>
      <c r="CR104" s="99">
        <f t="shared" si="35"/>
        <v>12.158210530589045</v>
      </c>
      <c r="CS104" s="99">
        <f t="shared" si="36"/>
        <v>1318.9417989417989</v>
      </c>
      <c r="CT104" s="99">
        <f t="shared" si="33"/>
        <v>3.4687499999999996E-2</v>
      </c>
      <c r="CU104" s="99">
        <f t="shared" si="32"/>
        <v>69.565217391304358</v>
      </c>
      <c r="CV104" s="99">
        <f t="shared" si="37"/>
        <v>5.2606635071090047</v>
      </c>
      <c r="CW104" s="99">
        <f t="shared" si="29"/>
        <v>6.1308411214953269</v>
      </c>
      <c r="CX104" s="99">
        <f t="shared" si="30"/>
        <v>5.6515046489949081E-2</v>
      </c>
      <c r="CY104" s="99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  <c r="DS104" s="64"/>
      <c r="DT104" s="64"/>
      <c r="DU104" s="64"/>
      <c r="DV104" s="64"/>
      <c r="DW104" s="64"/>
      <c r="DX104" s="64"/>
      <c r="DY104" s="64"/>
      <c r="DZ104" s="64"/>
      <c r="EA104" s="64"/>
      <c r="EB104" s="64"/>
      <c r="EC104" s="64"/>
      <c r="ED104" s="64"/>
      <c r="EE104" s="64"/>
      <c r="EF104" s="64"/>
      <c r="EG104" s="64"/>
      <c r="EH104" s="64"/>
      <c r="EI104" s="64"/>
      <c r="EJ104" s="64"/>
      <c r="EK104" s="64"/>
      <c r="EL104" s="64"/>
      <c r="EM104" s="64"/>
      <c r="EN104" s="64"/>
      <c r="EO104" s="64"/>
      <c r="EP104" s="64"/>
      <c r="EQ104" s="64"/>
      <c r="ER104" s="64"/>
      <c r="ES104" s="64"/>
      <c r="ET104" s="64"/>
      <c r="EU104" s="64"/>
      <c r="EV104" s="64"/>
      <c r="EW104" s="64"/>
      <c r="EX104" s="64"/>
      <c r="EY104" s="64"/>
      <c r="EZ104" s="64"/>
      <c r="FA104" s="64"/>
      <c r="FB104" s="64"/>
      <c r="FC104" s="64"/>
      <c r="FD104" s="64"/>
      <c r="FE104" s="64"/>
      <c r="FF104" s="64"/>
      <c r="FG104" s="64"/>
      <c r="FH104" s="64"/>
      <c r="FI104" s="64"/>
      <c r="FJ104" s="64"/>
      <c r="FK104" s="64"/>
      <c r="FL104" s="64"/>
      <c r="FM104" s="64"/>
      <c r="FN104" s="64"/>
      <c r="FO104" s="64"/>
      <c r="FP104" s="64"/>
      <c r="FQ104" s="64"/>
      <c r="FR104" s="64"/>
      <c r="FS104" s="64"/>
      <c r="FT104" s="64"/>
      <c r="FU104" s="64"/>
      <c r="FV104" s="64"/>
      <c r="FW104" s="64"/>
      <c r="FX104" s="64"/>
      <c r="FY104" s="64"/>
      <c r="FZ104" s="64"/>
      <c r="GA104" s="64"/>
      <c r="GB104" s="64"/>
      <c r="GC104" s="64"/>
      <c r="GD104" s="64"/>
      <c r="GE104" s="64"/>
      <c r="GF104" s="64"/>
      <c r="GG104" s="64"/>
      <c r="GH104" s="64"/>
      <c r="GI104" s="64"/>
      <c r="GJ104" s="64"/>
      <c r="GK104" s="64"/>
      <c r="GL104" s="64"/>
      <c r="GM104" s="64"/>
      <c r="GN104" s="64"/>
      <c r="GO104" s="64"/>
      <c r="GP104" s="64"/>
      <c r="GQ104" s="64"/>
      <c r="GR104" s="64"/>
      <c r="GS104" s="64"/>
      <c r="GT104" s="64"/>
      <c r="GU104" s="64"/>
      <c r="GV104" s="64"/>
      <c r="GW104" s="64"/>
      <c r="GX104" s="64"/>
      <c r="GY104" s="64"/>
      <c r="GZ104" s="64"/>
      <c r="HA104" s="64"/>
      <c r="HB104" s="64"/>
      <c r="HC104" s="64"/>
      <c r="HD104" s="64"/>
      <c r="HE104" s="64"/>
      <c r="HF104" s="64"/>
      <c r="HG104" s="64"/>
      <c r="HH104" s="64"/>
      <c r="HI104" s="64"/>
      <c r="HJ104" s="64"/>
      <c r="HK104" s="64"/>
      <c r="HL104" s="64"/>
      <c r="HM104" s="64"/>
      <c r="HN104" s="64"/>
      <c r="HO104" s="64"/>
      <c r="HP104" s="64"/>
      <c r="HQ104" s="64"/>
      <c r="HR104" s="64"/>
      <c r="HS104" s="64"/>
      <c r="HT104" s="64"/>
      <c r="HU104" s="64"/>
      <c r="HV104" s="64"/>
      <c r="HW104" s="64"/>
      <c r="HX104" s="64"/>
      <c r="HY104" s="64"/>
      <c r="HZ104" s="64"/>
      <c r="IA104" s="64"/>
      <c r="IB104" s="64"/>
      <c r="IC104" s="64"/>
      <c r="ID104" s="64"/>
      <c r="IE104" s="64"/>
      <c r="IF104" s="64"/>
      <c r="IG104" s="64"/>
      <c r="IH104" s="64"/>
      <c r="II104" s="64"/>
      <c r="IJ104" s="64"/>
      <c r="IK104" s="64"/>
      <c r="IL104" s="64"/>
      <c r="IM104" s="64"/>
      <c r="IN104" s="64"/>
      <c r="IO104" s="64"/>
      <c r="IP104" s="64"/>
      <c r="IQ104" s="64"/>
      <c r="IR104" s="64"/>
      <c r="IS104" s="64"/>
      <c r="IT104" s="64"/>
      <c r="IU104" s="64"/>
      <c r="IV104" s="64"/>
      <c r="IW104" s="64"/>
      <c r="IX104" s="64"/>
      <c r="IY104" s="64"/>
      <c r="IZ104" s="64"/>
      <c r="JA104" s="64"/>
      <c r="JB104" s="64"/>
      <c r="JC104" s="64"/>
      <c r="JD104" s="64"/>
      <c r="JE104" s="64"/>
      <c r="JF104" s="64"/>
      <c r="JG104" s="64"/>
      <c r="JH104" s="64"/>
      <c r="JI104" s="64"/>
      <c r="JJ104" s="64"/>
      <c r="JK104" s="64"/>
      <c r="JL104" s="64"/>
      <c r="JM104" s="64"/>
      <c r="JN104" s="64"/>
      <c r="JO104" s="64"/>
      <c r="JP104" s="64"/>
      <c r="JQ104" s="64"/>
      <c r="JR104" s="64"/>
      <c r="JS104" s="64"/>
      <c r="JT104" s="64"/>
      <c r="JU104" s="64"/>
      <c r="JV104" s="64"/>
      <c r="JW104" s="64"/>
      <c r="JX104" s="64"/>
      <c r="JY104" s="64"/>
      <c r="JZ104" s="65"/>
      <c r="KA104" s="65"/>
      <c r="KB104" s="65"/>
      <c r="KC104" s="65"/>
      <c r="KD104" s="65"/>
      <c r="KE104" s="65"/>
      <c r="KF104" s="65"/>
      <c r="KG104" s="65"/>
      <c r="KH104" s="65"/>
      <c r="KI104" s="65"/>
      <c r="KJ104" s="65"/>
      <c r="KK104" s="65"/>
      <c r="KL104" s="65"/>
      <c r="KM104" s="65"/>
      <c r="KN104" s="65"/>
      <c r="KO104" s="65"/>
    </row>
    <row r="105" spans="1:301" s="2" customFormat="1" ht="14" x14ac:dyDescent="0.15">
      <c r="A105" s="1">
        <v>24318</v>
      </c>
      <c r="B105" s="2" t="s">
        <v>280</v>
      </c>
      <c r="C105" s="2" t="s">
        <v>229</v>
      </c>
      <c r="D105" s="2" t="s">
        <v>105</v>
      </c>
      <c r="E105" s="3">
        <v>-14.087028488923901</v>
      </c>
      <c r="F105" s="4">
        <v>-70.692120475155804</v>
      </c>
      <c r="G105" s="6">
        <v>317312</v>
      </c>
      <c r="H105" s="2">
        <v>8441992</v>
      </c>
      <c r="I105" s="2">
        <v>5175</v>
      </c>
      <c r="K105" s="118" t="s">
        <v>106</v>
      </c>
      <c r="N105" s="118">
        <v>2023</v>
      </c>
      <c r="P105" s="1" t="s">
        <v>133</v>
      </c>
      <c r="Q105" s="1">
        <f t="shared" si="24"/>
        <v>0</v>
      </c>
      <c r="R105" s="2" t="s">
        <v>134</v>
      </c>
      <c r="S105" s="1" t="s">
        <v>109</v>
      </c>
      <c r="T105" s="1" t="s">
        <v>110</v>
      </c>
      <c r="V105" s="2" t="s">
        <v>244</v>
      </c>
      <c r="W105" s="2" t="s">
        <v>112</v>
      </c>
      <c r="X105" s="5"/>
      <c r="Y105" s="5">
        <v>3.8365344467640915E-2</v>
      </c>
      <c r="Z105" s="5">
        <v>12.888965517241381</v>
      </c>
      <c r="AA105" s="5">
        <v>0.68626678603401969</v>
      </c>
      <c r="AB105" s="5"/>
      <c r="AC105" s="5">
        <v>4.6484164543137967E-2</v>
      </c>
      <c r="AD105" s="5">
        <v>1.6578947368421054E-2</v>
      </c>
      <c r="AE105" s="5">
        <v>0.22387225548902195</v>
      </c>
      <c r="AF105" s="5">
        <v>3.9630535015224009</v>
      </c>
      <c r="AG105" s="5">
        <v>3.9872378516624041</v>
      </c>
      <c r="AH105" s="5">
        <v>0.46743825665859567</v>
      </c>
      <c r="AI105" s="5"/>
      <c r="AJ105" s="5"/>
      <c r="AK105" s="5"/>
      <c r="AL105" s="5"/>
      <c r="AM105" s="132">
        <v>2460</v>
      </c>
      <c r="AN105" s="132">
        <v>2.2000000000000002</v>
      </c>
      <c r="AO105" s="106">
        <v>0</v>
      </c>
      <c r="AP105" s="132">
        <v>3</v>
      </c>
      <c r="AQ105" s="132">
        <v>0.1</v>
      </c>
      <c r="AR105" s="132">
        <v>0.4</v>
      </c>
      <c r="AS105" s="132">
        <v>0.9</v>
      </c>
      <c r="AT105" s="132">
        <v>82</v>
      </c>
      <c r="AU105" s="132">
        <v>37.4</v>
      </c>
      <c r="AV105" s="132">
        <v>0.21</v>
      </c>
      <c r="AW105" s="132">
        <v>50.5</v>
      </c>
      <c r="AX105" s="132">
        <v>103</v>
      </c>
      <c r="AY105" s="132">
        <v>3.28</v>
      </c>
      <c r="AZ105" s="132">
        <v>1215</v>
      </c>
      <c r="BA105" s="132">
        <v>3.2</v>
      </c>
      <c r="BB105" s="132">
        <v>3.1</v>
      </c>
      <c r="BC105" s="132">
        <v>47.6</v>
      </c>
      <c r="BD105" s="132">
        <v>13.5</v>
      </c>
      <c r="BE105" s="132">
        <v>562</v>
      </c>
      <c r="BF105" s="132">
        <v>0</v>
      </c>
      <c r="BG105" s="132">
        <v>0</v>
      </c>
      <c r="BH105" s="132">
        <v>1.3</v>
      </c>
      <c r="BI105" s="132">
        <v>3.22</v>
      </c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3">
        <v>0.9</v>
      </c>
      <c r="BW105" s="133">
        <v>19.7</v>
      </c>
      <c r="BX105" s="133">
        <v>8.6</v>
      </c>
      <c r="BY105" s="133">
        <v>1.3</v>
      </c>
      <c r="BZ105" s="133">
        <v>14.5</v>
      </c>
      <c r="CA105" s="144">
        <v>5.0000000000000001E-4</v>
      </c>
      <c r="CB105" s="133">
        <v>0</v>
      </c>
      <c r="CC105" s="116">
        <v>0</v>
      </c>
      <c r="CD105" s="133">
        <v>123</v>
      </c>
      <c r="CE105" s="99">
        <v>0</v>
      </c>
      <c r="CF105" s="133">
        <v>0</v>
      </c>
      <c r="CG105" s="133">
        <v>0</v>
      </c>
      <c r="CH105" s="133">
        <v>0.99</v>
      </c>
      <c r="CI105" s="133">
        <v>9.1199999999999992</v>
      </c>
      <c r="CJ105" s="133">
        <v>24.6</v>
      </c>
      <c r="CK105" s="133">
        <v>110</v>
      </c>
      <c r="CL105" s="133"/>
      <c r="CM105" s="133"/>
      <c r="CN105" s="133">
        <v>0.125</v>
      </c>
      <c r="CO105" s="99">
        <f t="shared" si="34"/>
        <v>304.72222756749477</v>
      </c>
      <c r="CP105" s="99"/>
      <c r="CQ105" s="99">
        <f t="shared" si="31"/>
        <v>934.61538461538453</v>
      </c>
      <c r="CR105" s="99">
        <f t="shared" si="35"/>
        <v>240.50006089392275</v>
      </c>
      <c r="CS105" s="99">
        <f t="shared" si="36"/>
        <v>73285.714285714275</v>
      </c>
      <c r="CT105" s="99"/>
      <c r="CU105" s="99"/>
      <c r="CV105" s="99">
        <f t="shared" si="37"/>
        <v>11.153846153846153</v>
      </c>
      <c r="CW105" s="99">
        <f t="shared" si="29"/>
        <v>11.796116504854369</v>
      </c>
      <c r="CX105" s="99">
        <f t="shared" si="30"/>
        <v>3.8711047103518484E-2</v>
      </c>
      <c r="CY105" s="99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  <c r="DS105" s="60"/>
      <c r="DT105" s="60"/>
      <c r="DU105" s="60"/>
      <c r="DV105" s="60"/>
      <c r="DW105" s="60"/>
      <c r="DX105" s="60"/>
      <c r="DY105" s="60"/>
      <c r="DZ105" s="60"/>
      <c r="EA105" s="60"/>
      <c r="EB105" s="60"/>
      <c r="EC105" s="60"/>
      <c r="ED105" s="60"/>
      <c r="EE105" s="60"/>
      <c r="EF105" s="60"/>
      <c r="EG105" s="60"/>
      <c r="EH105" s="60"/>
      <c r="EI105" s="60"/>
      <c r="EJ105" s="60"/>
      <c r="EK105" s="60"/>
      <c r="EL105" s="60"/>
      <c r="EM105" s="60"/>
      <c r="EN105" s="60"/>
      <c r="EO105" s="60"/>
      <c r="EP105" s="60"/>
      <c r="EQ105" s="60"/>
      <c r="ER105" s="60"/>
      <c r="ES105" s="60"/>
      <c r="ET105" s="60"/>
      <c r="EU105" s="60"/>
      <c r="EV105" s="60"/>
      <c r="EW105" s="60"/>
      <c r="EX105" s="60"/>
      <c r="EY105" s="60"/>
      <c r="EZ105" s="60"/>
      <c r="FA105" s="60"/>
      <c r="FB105" s="60"/>
      <c r="FC105" s="60"/>
      <c r="FD105" s="60"/>
      <c r="FE105" s="60"/>
      <c r="FF105" s="60"/>
      <c r="FG105" s="60"/>
      <c r="FH105" s="60"/>
      <c r="FI105" s="60"/>
      <c r="FJ105" s="60"/>
      <c r="FK105" s="60"/>
      <c r="FL105" s="60"/>
      <c r="FM105" s="60"/>
      <c r="FN105" s="60"/>
      <c r="FO105" s="60"/>
      <c r="FP105" s="60"/>
      <c r="FQ105" s="60"/>
      <c r="FR105" s="60"/>
      <c r="FS105" s="60"/>
      <c r="FT105" s="60"/>
      <c r="FU105" s="60"/>
      <c r="FV105" s="60"/>
      <c r="FW105" s="60"/>
      <c r="FX105" s="60"/>
      <c r="FY105" s="60"/>
      <c r="FZ105" s="60"/>
      <c r="GA105" s="60"/>
      <c r="GB105" s="60"/>
      <c r="GC105" s="60"/>
      <c r="GD105" s="60"/>
      <c r="GE105" s="60"/>
      <c r="GF105" s="60"/>
      <c r="GG105" s="60"/>
      <c r="GH105" s="60"/>
      <c r="GI105" s="60"/>
      <c r="GJ105" s="60"/>
      <c r="GK105" s="60"/>
      <c r="GL105" s="60"/>
      <c r="GM105" s="60"/>
      <c r="GN105" s="60"/>
      <c r="GO105" s="60"/>
      <c r="GP105" s="60"/>
      <c r="GQ105" s="60"/>
      <c r="GR105" s="60"/>
      <c r="GS105" s="60"/>
      <c r="GT105" s="60"/>
      <c r="GU105" s="60"/>
      <c r="GV105" s="60"/>
      <c r="GW105" s="60"/>
      <c r="GX105" s="60"/>
      <c r="GY105" s="60"/>
      <c r="GZ105" s="60"/>
      <c r="HA105" s="60"/>
      <c r="HB105" s="60"/>
      <c r="HC105" s="60"/>
      <c r="HD105" s="60"/>
      <c r="HE105" s="60"/>
      <c r="HF105" s="60"/>
      <c r="HG105" s="60"/>
      <c r="HH105" s="60"/>
      <c r="HI105" s="60"/>
      <c r="HJ105" s="60"/>
      <c r="HK105" s="60"/>
      <c r="HL105" s="60"/>
      <c r="HM105" s="60"/>
      <c r="HN105" s="60"/>
      <c r="HO105" s="60"/>
      <c r="HP105" s="60"/>
      <c r="HQ105" s="60"/>
      <c r="HR105" s="60"/>
      <c r="HS105" s="60"/>
      <c r="HT105" s="60"/>
      <c r="HU105" s="60"/>
      <c r="HV105" s="60"/>
      <c r="HW105" s="60"/>
      <c r="HX105" s="60"/>
      <c r="HY105" s="60"/>
      <c r="HZ105" s="60"/>
      <c r="IA105" s="60"/>
      <c r="IB105" s="60"/>
      <c r="IC105" s="60"/>
      <c r="ID105" s="60"/>
      <c r="IE105" s="60"/>
      <c r="IF105" s="60"/>
      <c r="IG105" s="60"/>
      <c r="IH105" s="60"/>
      <c r="II105" s="60"/>
      <c r="IJ105" s="60"/>
      <c r="IK105" s="60"/>
      <c r="IL105" s="60"/>
      <c r="IM105" s="60"/>
      <c r="IN105" s="60"/>
      <c r="IO105" s="60"/>
      <c r="IP105" s="60"/>
      <c r="IQ105" s="60"/>
      <c r="IR105" s="60"/>
      <c r="IS105" s="60"/>
      <c r="IT105" s="60"/>
      <c r="IU105" s="60"/>
      <c r="IV105" s="60"/>
      <c r="IW105" s="60"/>
      <c r="IX105" s="60"/>
      <c r="IY105" s="60"/>
      <c r="IZ105" s="60"/>
      <c r="JA105" s="60"/>
      <c r="JB105" s="60"/>
      <c r="JC105" s="60"/>
      <c r="JD105" s="60"/>
      <c r="JE105" s="60"/>
      <c r="JF105" s="60"/>
      <c r="JG105" s="60"/>
      <c r="JH105" s="60"/>
      <c r="JI105" s="60"/>
      <c r="JJ105" s="60"/>
      <c r="JK105" s="60"/>
      <c r="JL105" s="60"/>
      <c r="JM105" s="60"/>
      <c r="JN105" s="60"/>
      <c r="JO105" s="60"/>
      <c r="JP105" s="60"/>
      <c r="JQ105" s="60"/>
      <c r="JR105" s="60"/>
      <c r="JS105" s="60"/>
      <c r="JT105" s="60"/>
      <c r="JU105" s="60"/>
      <c r="JV105" s="60"/>
      <c r="JW105" s="60"/>
      <c r="JX105" s="60"/>
      <c r="JY105" s="60"/>
      <c r="JZ105" s="60"/>
      <c r="KA105" s="60"/>
      <c r="KB105" s="60"/>
      <c r="KC105" s="60"/>
      <c r="KD105" s="60"/>
      <c r="KE105" s="60"/>
      <c r="KF105" s="60"/>
      <c r="KG105" s="60"/>
      <c r="KH105" s="60"/>
      <c r="KI105" s="60"/>
      <c r="KJ105" s="60"/>
      <c r="KK105" s="60"/>
      <c r="KL105" s="60"/>
      <c r="KM105" s="60"/>
      <c r="KN105" s="60"/>
      <c r="KO105" s="60"/>
    </row>
    <row r="106" spans="1:301" s="2" customFormat="1" ht="14" x14ac:dyDescent="0.15">
      <c r="A106" s="1">
        <v>24319</v>
      </c>
      <c r="B106" s="2" t="s">
        <v>281</v>
      </c>
      <c r="C106" s="2" t="s">
        <v>229</v>
      </c>
      <c r="D106" s="2" t="s">
        <v>105</v>
      </c>
      <c r="E106" s="3">
        <v>-14.0868624908</v>
      </c>
      <c r="F106" s="4">
        <v>-70.69259151</v>
      </c>
      <c r="G106" s="6">
        <v>317261</v>
      </c>
      <c r="H106" s="2">
        <v>8442010</v>
      </c>
      <c r="I106" s="2">
        <v>5164</v>
      </c>
      <c r="K106" s="118" t="s">
        <v>106</v>
      </c>
      <c r="N106" s="118">
        <v>2023</v>
      </c>
      <c r="P106" s="1" t="s">
        <v>133</v>
      </c>
      <c r="Q106" s="1">
        <f t="shared" si="24"/>
        <v>0</v>
      </c>
      <c r="R106" s="2" t="s">
        <v>134</v>
      </c>
      <c r="S106" s="1" t="s">
        <v>109</v>
      </c>
      <c r="T106" s="1" t="s">
        <v>110</v>
      </c>
      <c r="V106" s="2" t="s">
        <v>282</v>
      </c>
      <c r="W106" s="2" t="s">
        <v>112</v>
      </c>
      <c r="X106" s="5"/>
      <c r="Y106" s="5">
        <v>0.24687265135699371</v>
      </c>
      <c r="Z106" s="5">
        <v>14.117385984427141</v>
      </c>
      <c r="AA106" s="5">
        <v>1.6584780662488809</v>
      </c>
      <c r="AB106" s="5"/>
      <c r="AC106" s="5">
        <v>9.9424463050600664E-3</v>
      </c>
      <c r="AD106" s="5">
        <v>0.63</v>
      </c>
      <c r="AE106" s="5">
        <v>0.83952095808383231</v>
      </c>
      <c r="AF106" s="5">
        <v>1.9006481078729882</v>
      </c>
      <c r="AG106" s="5">
        <v>4.7340920716112533</v>
      </c>
      <c r="AH106" s="5">
        <v>0.21080548829701373</v>
      </c>
      <c r="AI106" s="5"/>
      <c r="AJ106" s="5"/>
      <c r="AK106" s="5"/>
      <c r="AL106" s="5"/>
      <c r="AM106" s="132">
        <v>229</v>
      </c>
      <c r="AN106" s="132">
        <v>4.0999999999999996</v>
      </c>
      <c r="AO106" s="132">
        <v>17</v>
      </c>
      <c r="AP106" s="132">
        <v>20</v>
      </c>
      <c r="AQ106" s="132">
        <v>1.8</v>
      </c>
      <c r="AR106" s="132">
        <v>6.2</v>
      </c>
      <c r="AS106" s="132">
        <v>3.2</v>
      </c>
      <c r="AT106" s="132">
        <v>60</v>
      </c>
      <c r="AU106" s="132">
        <v>25.7</v>
      </c>
      <c r="AV106" s="132">
        <v>0.21</v>
      </c>
      <c r="AW106" s="132">
        <v>3.5</v>
      </c>
      <c r="AX106" s="132">
        <v>27.3</v>
      </c>
      <c r="AY106" s="132">
        <v>1.27</v>
      </c>
      <c r="AZ106" s="132">
        <v>350</v>
      </c>
      <c r="BA106" s="132">
        <v>126.5</v>
      </c>
      <c r="BB106" s="132">
        <v>10.7</v>
      </c>
      <c r="BC106" s="132">
        <v>12</v>
      </c>
      <c r="BD106" s="132">
        <v>26.3</v>
      </c>
      <c r="BE106" s="132">
        <v>31</v>
      </c>
      <c r="BF106" s="132">
        <v>0</v>
      </c>
      <c r="BG106" s="132">
        <v>490</v>
      </c>
      <c r="BH106" s="132">
        <v>23.8</v>
      </c>
      <c r="BI106" s="132">
        <v>47.7</v>
      </c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3">
        <v>0.9</v>
      </c>
      <c r="BW106" s="133">
        <v>1.95</v>
      </c>
      <c r="BX106" s="133">
        <v>54.3</v>
      </c>
      <c r="BY106" s="133">
        <v>12.7</v>
      </c>
      <c r="BZ106" s="133">
        <v>12.3</v>
      </c>
      <c r="CA106" s="149">
        <v>0</v>
      </c>
      <c r="CB106" s="133">
        <v>0.05</v>
      </c>
      <c r="CC106" s="116">
        <v>0</v>
      </c>
      <c r="CD106" s="133">
        <v>38.9</v>
      </c>
      <c r="CE106" s="99">
        <v>0</v>
      </c>
      <c r="CF106" s="133">
        <v>0</v>
      </c>
      <c r="CG106" s="133">
        <v>7.0000000000000007E-2</v>
      </c>
      <c r="CH106" s="133">
        <v>0.21</v>
      </c>
      <c r="CI106" s="133">
        <v>2.2200000000000002</v>
      </c>
      <c r="CJ106" s="133">
        <v>17.75</v>
      </c>
      <c r="CK106" s="133">
        <v>10</v>
      </c>
      <c r="CL106" s="133"/>
      <c r="CM106" s="133"/>
      <c r="CN106" s="133">
        <v>4.4999999999999998E-2</v>
      </c>
      <c r="CO106" s="99">
        <f t="shared" si="34"/>
        <v>73.931810937694152</v>
      </c>
      <c r="CP106" s="99"/>
      <c r="CQ106" s="99">
        <f t="shared" si="31"/>
        <v>14.705882352941176</v>
      </c>
      <c r="CR106" s="99">
        <f t="shared" si="35"/>
        <v>7.5144318597004025</v>
      </c>
      <c r="CS106" s="99">
        <f t="shared" si="36"/>
        <v>555.55555555555554</v>
      </c>
      <c r="CT106" s="99">
        <f t="shared" ref="CT106:CT137" si="38">BZ106/BG106</f>
        <v>2.5102040816326533E-2</v>
      </c>
      <c r="CU106" s="99">
        <f t="shared" ref="CU106:CU137" si="39">BG106/BH106</f>
        <v>20.588235294117645</v>
      </c>
      <c r="CV106" s="99">
        <f t="shared" si="37"/>
        <v>0.96850393700787407</v>
      </c>
      <c r="CW106" s="99">
        <f t="shared" si="29"/>
        <v>12.820512820512819</v>
      </c>
      <c r="CX106" s="99">
        <f t="shared" si="30"/>
        <v>0.1734099659930862</v>
      </c>
      <c r="CY106" s="99"/>
    </row>
    <row r="107" spans="1:301" s="2" customFormat="1" ht="14" x14ac:dyDescent="0.15">
      <c r="A107" s="1">
        <v>24320</v>
      </c>
      <c r="B107" s="2" t="s">
        <v>283</v>
      </c>
      <c r="C107" s="2" t="s">
        <v>229</v>
      </c>
      <c r="D107" s="2" t="s">
        <v>105</v>
      </c>
      <c r="E107" s="3">
        <v>-14.086916670000001</v>
      </c>
      <c r="F107" s="4">
        <v>-70.693611110000006</v>
      </c>
      <c r="G107" s="6">
        <v>317150.93456155399</v>
      </c>
      <c r="H107" s="2">
        <v>8442003.2135170493</v>
      </c>
      <c r="I107" s="2">
        <v>5141</v>
      </c>
      <c r="K107" s="118" t="s">
        <v>106</v>
      </c>
      <c r="N107" s="118">
        <v>2023</v>
      </c>
      <c r="P107" s="1" t="s">
        <v>133</v>
      </c>
      <c r="Q107" s="1">
        <f t="shared" si="24"/>
        <v>0</v>
      </c>
      <c r="R107" s="2" t="s">
        <v>134</v>
      </c>
      <c r="S107" s="1" t="s">
        <v>109</v>
      </c>
      <c r="T107" s="1" t="s">
        <v>110</v>
      </c>
      <c r="V107" s="2" t="s">
        <v>284</v>
      </c>
      <c r="W107" s="2" t="s">
        <v>112</v>
      </c>
      <c r="X107" s="5"/>
      <c r="Y107" s="5">
        <v>0.25354488517745299</v>
      </c>
      <c r="Z107" s="5">
        <v>14.438665183537264</v>
      </c>
      <c r="AA107" s="5">
        <v>1.7156669650850493</v>
      </c>
      <c r="AB107" s="5"/>
      <c r="AC107" s="5">
        <v>1.2654022570076447E-2</v>
      </c>
      <c r="AD107" s="5">
        <v>0.76263157894736844</v>
      </c>
      <c r="AE107" s="5">
        <v>1.0214171656686626</v>
      </c>
      <c r="AF107" s="5">
        <v>2.2376424532405395</v>
      </c>
      <c r="AG107" s="5">
        <v>6.3000767263427111</v>
      </c>
      <c r="AH107" s="5">
        <v>0.21997094430992736</v>
      </c>
      <c r="AI107" s="5"/>
      <c r="AJ107" s="5"/>
      <c r="AK107" s="5"/>
      <c r="AL107" s="5"/>
      <c r="AM107" s="132">
        <v>140.5</v>
      </c>
      <c r="AN107" s="132">
        <v>4.2</v>
      </c>
      <c r="AO107" s="132">
        <v>17</v>
      </c>
      <c r="AP107" s="132">
        <v>21</v>
      </c>
      <c r="AQ107" s="132">
        <v>2.8</v>
      </c>
      <c r="AR107" s="132">
        <v>8.3000000000000007</v>
      </c>
      <c r="AS107" s="132">
        <v>2.1</v>
      </c>
      <c r="AT107" s="132">
        <v>58</v>
      </c>
      <c r="AU107" s="132">
        <v>26.1</v>
      </c>
      <c r="AV107" s="132">
        <v>0.1</v>
      </c>
      <c r="AW107" s="132">
        <v>3.2</v>
      </c>
      <c r="AX107" s="132">
        <v>29.6</v>
      </c>
      <c r="AY107" s="132">
        <v>1</v>
      </c>
      <c r="AZ107" s="132">
        <v>482</v>
      </c>
      <c r="BA107" s="132">
        <v>144.5</v>
      </c>
      <c r="BB107" s="132">
        <v>11.2</v>
      </c>
      <c r="BC107" s="132">
        <v>12.9</v>
      </c>
      <c r="BD107" s="132">
        <v>22.9</v>
      </c>
      <c r="BE107" s="132">
        <v>33.200000000000003</v>
      </c>
      <c r="BF107" s="132">
        <v>0.02</v>
      </c>
      <c r="BG107" s="132">
        <v>500</v>
      </c>
      <c r="BH107" s="132">
        <v>22.7</v>
      </c>
      <c r="BI107" s="132">
        <v>45.9</v>
      </c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3">
        <v>0.9</v>
      </c>
      <c r="BW107" s="133">
        <v>2.23</v>
      </c>
      <c r="BX107" s="133">
        <v>58.1</v>
      </c>
      <c r="BY107" s="133">
        <v>13.25</v>
      </c>
      <c r="BZ107" s="133">
        <v>9.6999999999999993</v>
      </c>
      <c r="CA107" s="149">
        <v>0</v>
      </c>
      <c r="CB107" s="133">
        <v>0.05</v>
      </c>
      <c r="CC107" s="116">
        <v>0</v>
      </c>
      <c r="CD107" s="133">
        <v>14.5</v>
      </c>
      <c r="CE107" s="99">
        <v>0</v>
      </c>
      <c r="CF107" s="133">
        <v>0</v>
      </c>
      <c r="CG107" s="133">
        <v>7.0000000000000007E-2</v>
      </c>
      <c r="CH107" s="133">
        <v>0.24</v>
      </c>
      <c r="CI107" s="133">
        <v>3.25</v>
      </c>
      <c r="CJ107" s="133">
        <v>11.85</v>
      </c>
      <c r="CK107" s="133">
        <v>10</v>
      </c>
      <c r="CL107" s="133"/>
      <c r="CM107" s="133"/>
      <c r="CN107" s="133">
        <v>4.8000000000000001E-2</v>
      </c>
      <c r="CO107" s="99">
        <f t="shared" si="34"/>
        <v>76.507004745608583</v>
      </c>
      <c r="CP107" s="99"/>
      <c r="CQ107" s="99">
        <f t="shared" si="31"/>
        <v>21.233480176211454</v>
      </c>
      <c r="CR107" s="99">
        <f t="shared" si="35"/>
        <v>8.2609701725680829</v>
      </c>
      <c r="CS107" s="99">
        <f t="shared" si="36"/>
        <v>632.02208419599719</v>
      </c>
      <c r="CT107" s="99">
        <f t="shared" si="38"/>
        <v>1.9399999999999997E-2</v>
      </c>
      <c r="CU107" s="99">
        <f t="shared" si="39"/>
        <v>22.026431718061676</v>
      </c>
      <c r="CV107" s="99">
        <f t="shared" si="37"/>
        <v>0.73207547169811316</v>
      </c>
      <c r="CW107" s="99">
        <f t="shared" si="29"/>
        <v>16.283783783783782</v>
      </c>
      <c r="CX107" s="99">
        <f t="shared" si="30"/>
        <v>0.21284042994401051</v>
      </c>
      <c r="CY107" s="99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  <c r="DS107" s="60"/>
      <c r="DT107" s="60"/>
      <c r="DU107" s="60"/>
      <c r="DV107" s="60"/>
      <c r="DW107" s="60"/>
      <c r="DX107" s="60"/>
      <c r="DY107" s="60"/>
      <c r="DZ107" s="60"/>
      <c r="EA107" s="60"/>
      <c r="EB107" s="60"/>
      <c r="EC107" s="60"/>
      <c r="ED107" s="60"/>
      <c r="EE107" s="60"/>
      <c r="EF107" s="60"/>
      <c r="EG107" s="60"/>
      <c r="EH107" s="60"/>
      <c r="EI107" s="60"/>
      <c r="EJ107" s="60"/>
      <c r="EK107" s="60"/>
      <c r="EL107" s="60"/>
      <c r="EM107" s="60"/>
      <c r="EN107" s="60"/>
      <c r="EO107" s="60"/>
      <c r="EP107" s="60"/>
      <c r="EQ107" s="60"/>
      <c r="ER107" s="60"/>
      <c r="ES107" s="60"/>
      <c r="ET107" s="60"/>
      <c r="EU107" s="60"/>
      <c r="EV107" s="60"/>
      <c r="EW107" s="60"/>
      <c r="EX107" s="60"/>
      <c r="EY107" s="60"/>
      <c r="EZ107" s="60"/>
      <c r="FA107" s="60"/>
      <c r="FB107" s="60"/>
      <c r="FC107" s="60"/>
      <c r="FD107" s="60"/>
      <c r="FE107" s="60"/>
      <c r="FF107" s="60"/>
      <c r="FG107" s="60"/>
      <c r="FH107" s="60"/>
      <c r="FI107" s="60"/>
      <c r="FJ107" s="60"/>
      <c r="FK107" s="60"/>
      <c r="FL107" s="60"/>
      <c r="FM107" s="60"/>
      <c r="FN107" s="60"/>
      <c r="FO107" s="60"/>
      <c r="FP107" s="60"/>
      <c r="FQ107" s="60"/>
      <c r="FR107" s="60"/>
      <c r="FS107" s="60"/>
      <c r="FT107" s="60"/>
      <c r="FU107" s="60"/>
      <c r="FV107" s="60"/>
      <c r="FW107" s="60"/>
      <c r="FX107" s="60"/>
      <c r="FY107" s="60"/>
      <c r="FZ107" s="60"/>
      <c r="GA107" s="60"/>
      <c r="GB107" s="60"/>
      <c r="GC107" s="60"/>
      <c r="GD107" s="60"/>
      <c r="GE107" s="60"/>
      <c r="GF107" s="60"/>
      <c r="GG107" s="60"/>
      <c r="GH107" s="60"/>
      <c r="GI107" s="60"/>
      <c r="GJ107" s="60"/>
      <c r="GK107" s="60"/>
      <c r="GL107" s="60"/>
      <c r="GM107" s="60"/>
      <c r="GN107" s="60"/>
      <c r="GO107" s="60"/>
      <c r="GP107" s="60"/>
      <c r="GQ107" s="60"/>
      <c r="GR107" s="60"/>
      <c r="GS107" s="60"/>
      <c r="GT107" s="60"/>
      <c r="GU107" s="60"/>
      <c r="GV107" s="60"/>
      <c r="GW107" s="60"/>
      <c r="GX107" s="60"/>
      <c r="GY107" s="60"/>
      <c r="GZ107" s="60"/>
      <c r="HA107" s="60"/>
      <c r="HB107" s="60"/>
      <c r="HC107" s="60"/>
      <c r="HD107" s="60"/>
      <c r="HE107" s="60"/>
      <c r="HF107" s="60"/>
      <c r="HG107" s="60"/>
      <c r="HH107" s="60"/>
      <c r="HI107" s="60"/>
      <c r="HJ107" s="60"/>
      <c r="HK107" s="60"/>
      <c r="HL107" s="60"/>
      <c r="HM107" s="60"/>
      <c r="HN107" s="60"/>
      <c r="HO107" s="60"/>
      <c r="HP107" s="60"/>
      <c r="HQ107" s="60"/>
      <c r="HR107" s="60"/>
      <c r="HS107" s="60"/>
      <c r="HT107" s="60"/>
      <c r="HU107" s="60"/>
      <c r="HV107" s="60"/>
      <c r="HW107" s="60"/>
      <c r="HX107" s="60"/>
      <c r="HY107" s="60"/>
      <c r="HZ107" s="60"/>
      <c r="IA107" s="60"/>
      <c r="IB107" s="60"/>
      <c r="IC107" s="60"/>
      <c r="ID107" s="60"/>
      <c r="IE107" s="60"/>
      <c r="IF107" s="60"/>
      <c r="IG107" s="60"/>
      <c r="IH107" s="60"/>
      <c r="II107" s="60"/>
      <c r="IJ107" s="60"/>
      <c r="IK107" s="60"/>
      <c r="IL107" s="60"/>
      <c r="IM107" s="60"/>
      <c r="IN107" s="60"/>
      <c r="IO107" s="60"/>
      <c r="IP107" s="60"/>
      <c r="IQ107" s="60"/>
      <c r="IR107" s="60"/>
      <c r="IS107" s="60"/>
      <c r="IT107" s="60"/>
      <c r="IU107" s="60"/>
      <c r="IV107" s="60"/>
      <c r="IW107" s="60"/>
      <c r="IX107" s="60"/>
      <c r="IY107" s="60"/>
      <c r="IZ107" s="60"/>
      <c r="JA107" s="60"/>
      <c r="JB107" s="60"/>
      <c r="JC107" s="60"/>
      <c r="JD107" s="60"/>
      <c r="JE107" s="60"/>
      <c r="JF107" s="60"/>
      <c r="JG107" s="60"/>
      <c r="JH107" s="60"/>
      <c r="JI107" s="60"/>
      <c r="JJ107" s="60"/>
      <c r="JK107" s="60"/>
      <c r="JL107" s="60"/>
      <c r="JM107" s="60"/>
      <c r="JN107" s="60"/>
      <c r="JO107" s="60"/>
      <c r="JP107" s="60"/>
      <c r="JQ107" s="60"/>
      <c r="JR107" s="60"/>
      <c r="JS107" s="60"/>
      <c r="JT107" s="60"/>
      <c r="JU107" s="60"/>
      <c r="JV107" s="60"/>
      <c r="JW107" s="60"/>
      <c r="JX107" s="60"/>
      <c r="JY107" s="60"/>
      <c r="JZ107" s="60"/>
      <c r="KA107" s="60"/>
      <c r="KB107" s="60"/>
      <c r="KC107" s="60"/>
      <c r="KD107" s="60"/>
      <c r="KE107" s="60"/>
      <c r="KF107" s="60"/>
      <c r="KG107" s="60"/>
      <c r="KH107" s="60"/>
      <c r="KI107" s="60"/>
      <c r="KJ107" s="60"/>
      <c r="KK107" s="60"/>
      <c r="KL107" s="60"/>
      <c r="KM107" s="60"/>
      <c r="KN107" s="60"/>
      <c r="KO107" s="60"/>
    </row>
    <row r="108" spans="1:301" s="2" customFormat="1" ht="14" x14ac:dyDescent="0.15">
      <c r="A108" s="1">
        <v>24321</v>
      </c>
      <c r="B108" s="2" t="s">
        <v>285</v>
      </c>
      <c r="C108" s="2" t="s">
        <v>229</v>
      </c>
      <c r="D108" s="2" t="s">
        <v>105</v>
      </c>
      <c r="E108" s="3">
        <v>-14.08511111</v>
      </c>
      <c r="F108" s="4">
        <v>-70.693555559999993</v>
      </c>
      <c r="G108" s="6">
        <v>317155.49601817498</v>
      </c>
      <c r="H108" s="2">
        <v>8442203.0215194598</v>
      </c>
      <c r="I108" s="2">
        <v>5140</v>
      </c>
      <c r="K108" s="118" t="s">
        <v>106</v>
      </c>
      <c r="N108" s="118">
        <v>2023</v>
      </c>
      <c r="P108" s="1" t="s">
        <v>133</v>
      </c>
      <c r="Q108" s="1">
        <f t="shared" si="24"/>
        <v>0</v>
      </c>
      <c r="R108" s="2" t="s">
        <v>134</v>
      </c>
      <c r="S108" s="1" t="s">
        <v>109</v>
      </c>
      <c r="T108" s="1" t="s">
        <v>110</v>
      </c>
      <c r="V108" s="2" t="s">
        <v>286</v>
      </c>
      <c r="W108" s="2" t="s">
        <v>112</v>
      </c>
      <c r="X108" s="5"/>
      <c r="Y108" s="5">
        <v>0.26522129436325681</v>
      </c>
      <c r="Z108" s="5">
        <v>12.813370411568409</v>
      </c>
      <c r="AA108" s="5">
        <v>1.2724529991047449</v>
      </c>
      <c r="AB108" s="5"/>
      <c r="AC108" s="5">
        <v>3.6283472879504917E-2</v>
      </c>
      <c r="AD108" s="5">
        <v>0.66315789473684206</v>
      </c>
      <c r="AE108" s="5">
        <v>0.76956087824351305</v>
      </c>
      <c r="AF108" s="5">
        <v>1.7523705959112659</v>
      </c>
      <c r="AG108" s="5">
        <v>5.2761636828644498</v>
      </c>
      <c r="AH108" s="5">
        <v>0.31849959644874903</v>
      </c>
      <c r="AI108" s="5"/>
      <c r="AJ108" s="5"/>
      <c r="AK108" s="5"/>
      <c r="AL108" s="5"/>
      <c r="AM108" s="132">
        <v>241</v>
      </c>
      <c r="AN108" s="132">
        <v>4.4000000000000004</v>
      </c>
      <c r="AO108" s="132">
        <v>19</v>
      </c>
      <c r="AP108" s="132">
        <v>40</v>
      </c>
      <c r="AQ108" s="132">
        <v>5.0999999999999996</v>
      </c>
      <c r="AR108" s="132">
        <v>10</v>
      </c>
      <c r="AS108" s="132">
        <v>3.9</v>
      </c>
      <c r="AT108" s="132">
        <v>46</v>
      </c>
      <c r="AU108" s="132">
        <v>23.4</v>
      </c>
      <c r="AV108" s="132">
        <v>0.16</v>
      </c>
      <c r="AW108" s="132">
        <v>7.1</v>
      </c>
      <c r="AX108" s="132">
        <v>25.1</v>
      </c>
      <c r="AY108" s="132">
        <v>2.1</v>
      </c>
      <c r="AZ108" s="132">
        <v>459</v>
      </c>
      <c r="BA108" s="132">
        <v>118.5</v>
      </c>
      <c r="BB108" s="132">
        <v>11.2</v>
      </c>
      <c r="BC108" s="132">
        <v>12.4</v>
      </c>
      <c r="BD108" s="132">
        <v>62</v>
      </c>
      <c r="BE108" s="132">
        <v>66.900000000000006</v>
      </c>
      <c r="BF108" s="132">
        <v>7.0000000000000007E-2</v>
      </c>
      <c r="BG108" s="132">
        <v>830</v>
      </c>
      <c r="BH108" s="132">
        <v>23.1</v>
      </c>
      <c r="BI108" s="132">
        <v>48.2</v>
      </c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3">
        <v>1.8</v>
      </c>
      <c r="BW108" s="133">
        <v>1.93</v>
      </c>
      <c r="BX108" s="133">
        <v>64.8</v>
      </c>
      <c r="BY108" s="133">
        <v>16.600000000000001</v>
      </c>
      <c r="BZ108" s="133">
        <v>16.399999999999999</v>
      </c>
      <c r="CA108" s="149">
        <v>0</v>
      </c>
      <c r="CB108" s="133">
        <v>0.08</v>
      </c>
      <c r="CC108" s="133">
        <v>0.02</v>
      </c>
      <c r="CD108" s="133">
        <v>49.6</v>
      </c>
      <c r="CE108" s="99">
        <v>0</v>
      </c>
      <c r="CF108" s="133">
        <v>0</v>
      </c>
      <c r="CG108" s="133">
        <v>0.09</v>
      </c>
      <c r="CH108" s="133">
        <v>1.07</v>
      </c>
      <c r="CI108" s="133">
        <v>3.35</v>
      </c>
      <c r="CJ108" s="133">
        <v>25.5</v>
      </c>
      <c r="CK108" s="133">
        <v>0</v>
      </c>
      <c r="CL108" s="133"/>
      <c r="CM108" s="133"/>
      <c r="CN108" s="133">
        <v>0.05</v>
      </c>
      <c r="CO108" s="99">
        <f t="shared" si="34"/>
        <v>86.995026611988493</v>
      </c>
      <c r="CP108" s="99"/>
      <c r="CQ108" s="99">
        <f t="shared" si="31"/>
        <v>19.870129870129869</v>
      </c>
      <c r="CR108" s="99">
        <f t="shared" si="35"/>
        <v>7.9561198392400438</v>
      </c>
      <c r="CS108" s="99">
        <f t="shared" si="36"/>
        <v>692.14285714285722</v>
      </c>
      <c r="CT108" s="99">
        <f t="shared" si="38"/>
        <v>1.9759036144578312E-2</v>
      </c>
      <c r="CU108" s="99">
        <f t="shared" si="39"/>
        <v>35.930735930735928</v>
      </c>
      <c r="CV108" s="99">
        <f t="shared" si="37"/>
        <v>0.98795180722891551</v>
      </c>
      <c r="CW108" s="99">
        <f t="shared" si="29"/>
        <v>18.286852589641434</v>
      </c>
      <c r="CX108" s="99">
        <f t="shared" si="30"/>
        <v>0.21020572441691035</v>
      </c>
      <c r="CY108" s="99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  <c r="DS108" s="67"/>
      <c r="DT108" s="67"/>
      <c r="DU108" s="67"/>
      <c r="DV108" s="67"/>
      <c r="DW108" s="67"/>
      <c r="DX108" s="67"/>
      <c r="DY108" s="67"/>
      <c r="DZ108" s="67"/>
      <c r="EA108" s="67"/>
      <c r="EB108" s="67"/>
      <c r="EC108" s="67"/>
      <c r="ED108" s="67"/>
      <c r="EE108" s="67"/>
      <c r="EF108" s="67"/>
      <c r="EG108" s="67"/>
      <c r="EH108" s="67"/>
      <c r="EI108" s="67"/>
      <c r="EJ108" s="67"/>
      <c r="EK108" s="67"/>
      <c r="EL108" s="67"/>
      <c r="EM108" s="67"/>
      <c r="EN108" s="67"/>
      <c r="EO108" s="67"/>
      <c r="EP108" s="67"/>
      <c r="EQ108" s="67"/>
      <c r="ER108" s="67"/>
      <c r="ES108" s="67"/>
      <c r="ET108" s="67"/>
      <c r="EU108" s="67"/>
      <c r="EV108" s="67"/>
      <c r="EW108" s="67"/>
      <c r="EX108" s="67"/>
      <c r="EY108" s="67"/>
      <c r="EZ108" s="67"/>
      <c r="FA108" s="67"/>
      <c r="FB108" s="67"/>
      <c r="FC108" s="67"/>
      <c r="FD108" s="67"/>
      <c r="FE108" s="67"/>
      <c r="FF108" s="67"/>
      <c r="FG108" s="67"/>
      <c r="FH108" s="67"/>
      <c r="FI108" s="67"/>
      <c r="FJ108" s="67"/>
      <c r="FK108" s="67"/>
      <c r="FL108" s="67"/>
      <c r="FM108" s="67"/>
      <c r="FN108" s="67"/>
      <c r="FO108" s="67"/>
      <c r="FP108" s="67"/>
      <c r="FQ108" s="67"/>
      <c r="FR108" s="67"/>
      <c r="FS108" s="67"/>
      <c r="FT108" s="67"/>
      <c r="FU108" s="67"/>
      <c r="FV108" s="67"/>
      <c r="FW108" s="67"/>
      <c r="FX108" s="67"/>
      <c r="FY108" s="67"/>
      <c r="FZ108" s="67"/>
      <c r="GA108" s="67"/>
      <c r="GB108" s="67"/>
      <c r="GC108" s="67"/>
      <c r="GD108" s="67"/>
      <c r="GE108" s="67"/>
      <c r="GF108" s="67"/>
      <c r="GG108" s="67"/>
      <c r="GH108" s="67"/>
      <c r="GI108" s="67"/>
      <c r="GJ108" s="67"/>
      <c r="GK108" s="67"/>
      <c r="GL108" s="67"/>
      <c r="GM108" s="67"/>
      <c r="GN108" s="67"/>
      <c r="GO108" s="67"/>
      <c r="GP108" s="67"/>
      <c r="GQ108" s="67"/>
      <c r="GR108" s="67"/>
      <c r="GS108" s="67"/>
      <c r="GT108" s="67"/>
      <c r="GU108" s="67"/>
      <c r="GV108" s="67"/>
      <c r="GW108" s="67"/>
      <c r="GX108" s="67"/>
      <c r="GY108" s="67"/>
      <c r="GZ108" s="67"/>
      <c r="HA108" s="67"/>
      <c r="HB108" s="67"/>
      <c r="HC108" s="67"/>
      <c r="HD108" s="67"/>
      <c r="HE108" s="67"/>
      <c r="HF108" s="67"/>
      <c r="HG108" s="67"/>
      <c r="HH108" s="67"/>
      <c r="HI108" s="67"/>
      <c r="HJ108" s="67"/>
      <c r="HK108" s="67"/>
      <c r="HL108" s="67"/>
      <c r="HM108" s="67"/>
      <c r="HN108" s="67"/>
      <c r="HO108" s="67"/>
      <c r="HP108" s="67"/>
      <c r="HQ108" s="67"/>
      <c r="HR108" s="67"/>
      <c r="HS108" s="67"/>
      <c r="HT108" s="67"/>
      <c r="HU108" s="67"/>
      <c r="HV108" s="67"/>
      <c r="HW108" s="67"/>
      <c r="HX108" s="67"/>
      <c r="HY108" s="67"/>
      <c r="HZ108" s="67"/>
      <c r="IA108" s="67"/>
      <c r="IB108" s="67"/>
      <c r="IC108" s="67"/>
      <c r="ID108" s="67"/>
      <c r="IE108" s="67"/>
      <c r="IF108" s="67"/>
      <c r="IG108" s="67"/>
      <c r="IH108" s="67"/>
      <c r="II108" s="67"/>
      <c r="IJ108" s="67"/>
      <c r="IK108" s="67"/>
      <c r="IL108" s="67"/>
      <c r="IM108" s="67"/>
      <c r="IN108" s="67"/>
      <c r="IO108" s="67"/>
      <c r="IP108" s="67"/>
      <c r="IQ108" s="67"/>
      <c r="IR108" s="67"/>
      <c r="IS108" s="67"/>
      <c r="IT108" s="67"/>
      <c r="IU108" s="67"/>
      <c r="IV108" s="67"/>
      <c r="IW108" s="67"/>
      <c r="IX108" s="67"/>
      <c r="IY108" s="67"/>
      <c r="IZ108" s="67"/>
      <c r="JA108" s="67"/>
      <c r="JB108" s="67"/>
      <c r="JC108" s="67"/>
      <c r="JD108" s="67"/>
      <c r="JE108" s="67"/>
      <c r="JF108" s="67"/>
      <c r="JG108" s="67"/>
      <c r="JH108" s="67"/>
      <c r="JI108" s="67"/>
      <c r="JJ108" s="67"/>
      <c r="JK108" s="67"/>
      <c r="JL108" s="67"/>
      <c r="JM108" s="67"/>
      <c r="JN108" s="67"/>
      <c r="JO108" s="67"/>
      <c r="JP108" s="67"/>
      <c r="JQ108" s="67"/>
      <c r="JR108" s="67"/>
      <c r="JS108" s="67"/>
      <c r="JT108" s="67"/>
      <c r="JU108" s="67"/>
      <c r="JV108" s="67"/>
      <c r="JW108" s="67"/>
      <c r="JX108" s="67"/>
      <c r="JY108" s="67"/>
      <c r="JZ108" s="67"/>
      <c r="KA108" s="67"/>
      <c r="KB108" s="67"/>
      <c r="KC108" s="67"/>
      <c r="KD108" s="67"/>
      <c r="KE108" s="67"/>
      <c r="KF108" s="67"/>
      <c r="KG108" s="67"/>
      <c r="KH108" s="67"/>
      <c r="KI108" s="67"/>
      <c r="KJ108" s="67"/>
      <c r="KK108" s="67"/>
      <c r="KL108" s="67"/>
      <c r="KM108" s="67"/>
      <c r="KN108" s="67"/>
      <c r="KO108" s="67"/>
    </row>
    <row r="109" spans="1:301" s="2" customFormat="1" ht="14" x14ac:dyDescent="0.15">
      <c r="A109" s="1">
        <v>24322</v>
      </c>
      <c r="B109" s="2" t="s">
        <v>287</v>
      </c>
      <c r="C109" s="2" t="s">
        <v>229</v>
      </c>
      <c r="D109" s="2" t="s">
        <v>105</v>
      </c>
      <c r="E109" s="3">
        <v>-14.08511111</v>
      </c>
      <c r="F109" s="4">
        <v>-70.693555559999993</v>
      </c>
      <c r="G109" s="6">
        <v>317155.49601817498</v>
      </c>
      <c r="H109" s="2">
        <v>8442203.0215194598</v>
      </c>
      <c r="I109" s="2">
        <v>5140</v>
      </c>
      <c r="K109" s="118" t="s">
        <v>106</v>
      </c>
      <c r="N109" s="118">
        <v>2023</v>
      </c>
      <c r="P109" s="1" t="s">
        <v>133</v>
      </c>
      <c r="Q109" s="1">
        <f t="shared" si="24"/>
        <v>0</v>
      </c>
      <c r="R109" s="2" t="s">
        <v>134</v>
      </c>
      <c r="S109" s="1" t="s">
        <v>109</v>
      </c>
      <c r="T109" s="1" t="s">
        <v>110</v>
      </c>
      <c r="V109" s="2" t="s">
        <v>288</v>
      </c>
      <c r="W109" s="2" t="s">
        <v>112</v>
      </c>
      <c r="X109" s="5"/>
      <c r="Y109" s="5">
        <v>0.19683089770354906</v>
      </c>
      <c r="Z109" s="5">
        <v>11.75503893214683</v>
      </c>
      <c r="AA109" s="5">
        <v>1.2581557743957028</v>
      </c>
      <c r="AB109" s="5"/>
      <c r="AC109" s="5">
        <v>2.4791554423006915E-2</v>
      </c>
      <c r="AD109" s="5">
        <v>0.53052631578947373</v>
      </c>
      <c r="AE109" s="5">
        <v>0.7415768463073853</v>
      </c>
      <c r="AF109" s="5">
        <v>1.4692953458025229</v>
      </c>
      <c r="AG109" s="5">
        <v>4.6618158567774941</v>
      </c>
      <c r="AH109" s="5">
        <v>0.22913640032284105</v>
      </c>
      <c r="AI109" s="5"/>
      <c r="AJ109" s="5"/>
      <c r="AK109" s="5"/>
      <c r="AL109" s="5"/>
      <c r="AM109" s="132">
        <v>190.5</v>
      </c>
      <c r="AN109" s="132">
        <v>3.3</v>
      </c>
      <c r="AO109" s="132">
        <v>14</v>
      </c>
      <c r="AP109" s="132">
        <v>23</v>
      </c>
      <c r="AQ109" s="132">
        <v>2.7</v>
      </c>
      <c r="AR109" s="132">
        <v>7.7</v>
      </c>
      <c r="AS109" s="132">
        <v>3.5</v>
      </c>
      <c r="AT109" s="132">
        <v>45</v>
      </c>
      <c r="AU109" s="132">
        <v>20.6</v>
      </c>
      <c r="AV109" s="132">
        <v>0.16</v>
      </c>
      <c r="AW109" s="132">
        <v>7.7</v>
      </c>
      <c r="AX109" s="132">
        <v>23.4</v>
      </c>
      <c r="AY109" s="132">
        <v>2.93</v>
      </c>
      <c r="AZ109" s="132">
        <v>361</v>
      </c>
      <c r="BA109" s="132">
        <v>107.5</v>
      </c>
      <c r="BB109" s="132">
        <v>8.9</v>
      </c>
      <c r="BC109" s="132">
        <v>11.7</v>
      </c>
      <c r="BD109" s="132">
        <v>34.6</v>
      </c>
      <c r="BE109" s="132">
        <v>37.4</v>
      </c>
      <c r="BF109" s="132">
        <v>7.0000000000000007E-2</v>
      </c>
      <c r="BG109" s="132">
        <v>560</v>
      </c>
      <c r="BH109" s="132">
        <v>19.399999999999999</v>
      </c>
      <c r="BI109" s="132">
        <v>38.9</v>
      </c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3">
        <v>1.1000000000000001</v>
      </c>
      <c r="BW109" s="133">
        <v>1.8</v>
      </c>
      <c r="BX109" s="133">
        <v>46.2</v>
      </c>
      <c r="BY109" s="133">
        <v>11.85</v>
      </c>
      <c r="BZ109" s="133">
        <v>11.3</v>
      </c>
      <c r="CA109" s="144">
        <v>2.9999999999999997E-4</v>
      </c>
      <c r="CB109" s="133">
        <v>0.09</v>
      </c>
      <c r="CC109" s="133">
        <v>0.01</v>
      </c>
      <c r="CD109" s="133">
        <v>41.1</v>
      </c>
      <c r="CE109" s="99">
        <v>0</v>
      </c>
      <c r="CF109" s="133">
        <v>0</v>
      </c>
      <c r="CG109" s="133">
        <v>0.08</v>
      </c>
      <c r="CH109" s="133">
        <v>0.7</v>
      </c>
      <c r="CI109" s="133">
        <v>3.08</v>
      </c>
      <c r="CJ109" s="133">
        <v>17.95</v>
      </c>
      <c r="CK109" s="133">
        <v>0</v>
      </c>
      <c r="CL109" s="133"/>
      <c r="CM109" s="133"/>
      <c r="CN109" s="133">
        <v>5.3999999999999999E-2</v>
      </c>
      <c r="CO109" s="99">
        <f t="shared" si="34"/>
        <v>77.437636125237958</v>
      </c>
      <c r="CP109" s="99"/>
      <c r="CQ109" s="99">
        <f t="shared" si="31"/>
        <v>18.608247422680414</v>
      </c>
      <c r="CR109" s="99">
        <f t="shared" si="35"/>
        <v>8.7871529046401164</v>
      </c>
      <c r="CS109" s="99">
        <f t="shared" si="36"/>
        <v>680.45634920634916</v>
      </c>
      <c r="CT109" s="99">
        <f t="shared" si="38"/>
        <v>2.0178571428571431E-2</v>
      </c>
      <c r="CU109" s="99">
        <f t="shared" si="39"/>
        <v>28.865979381443299</v>
      </c>
      <c r="CV109" s="99">
        <f t="shared" si="37"/>
        <v>0.95358649789029548</v>
      </c>
      <c r="CW109" s="99">
        <f t="shared" si="29"/>
        <v>15.427350427350428</v>
      </c>
      <c r="CX109" s="99">
        <f t="shared" si="30"/>
        <v>0.19922289986228608</v>
      </c>
      <c r="CY109" s="99"/>
    </row>
    <row r="110" spans="1:301" s="2" customFormat="1" ht="14" x14ac:dyDescent="0.15">
      <c r="A110" s="1">
        <v>24323</v>
      </c>
      <c r="B110" s="2" t="s">
        <v>289</v>
      </c>
      <c r="C110" s="2" t="s">
        <v>229</v>
      </c>
      <c r="D110" s="2" t="s">
        <v>105</v>
      </c>
      <c r="E110" s="3">
        <v>-14.08511111</v>
      </c>
      <c r="F110" s="4">
        <v>-70.693555559999993</v>
      </c>
      <c r="G110" s="6">
        <v>317155.49601817498</v>
      </c>
      <c r="H110" s="2">
        <v>8442203.0215194598</v>
      </c>
      <c r="I110" s="2">
        <v>5140</v>
      </c>
      <c r="K110" s="118" t="s">
        <v>106</v>
      </c>
      <c r="N110" s="118">
        <v>2023</v>
      </c>
      <c r="P110" s="1" t="s">
        <v>133</v>
      </c>
      <c r="Q110" s="1">
        <f t="shared" si="24"/>
        <v>0</v>
      </c>
      <c r="R110" s="2" t="s">
        <v>134</v>
      </c>
      <c r="S110" s="1" t="s">
        <v>109</v>
      </c>
      <c r="T110" s="1" t="s">
        <v>110</v>
      </c>
      <c r="V110" s="2" t="s">
        <v>290</v>
      </c>
      <c r="W110" s="2" t="s">
        <v>112</v>
      </c>
      <c r="X110" s="5"/>
      <c r="Y110" s="5">
        <v>0.22685594989561589</v>
      </c>
      <c r="Z110" s="5">
        <v>13.739410456062291</v>
      </c>
      <c r="AA110" s="5">
        <v>1.5441002685765444</v>
      </c>
      <c r="AB110" s="5"/>
      <c r="AC110" s="5">
        <v>1.3557881325081908E-2</v>
      </c>
      <c r="AD110" s="5">
        <v>0.58026315789473681</v>
      </c>
      <c r="AE110" s="5">
        <v>0.54568862275449104</v>
      </c>
      <c r="AF110" s="5">
        <v>2.1028447150935192</v>
      </c>
      <c r="AG110" s="5">
        <v>5.6014066496163686</v>
      </c>
      <c r="AH110" s="5">
        <v>0.2222623083131558</v>
      </c>
      <c r="AI110" s="5"/>
      <c r="AJ110" s="5"/>
      <c r="AK110" s="5"/>
      <c r="AL110" s="5"/>
      <c r="AM110" s="132">
        <v>455</v>
      </c>
      <c r="AN110" s="132">
        <v>4</v>
      </c>
      <c r="AO110" s="132">
        <v>15</v>
      </c>
      <c r="AP110" s="132">
        <v>24</v>
      </c>
      <c r="AQ110" s="132">
        <v>1.6</v>
      </c>
      <c r="AR110" s="132">
        <v>4.4000000000000004</v>
      </c>
      <c r="AS110" s="132">
        <v>1.9</v>
      </c>
      <c r="AT110" s="132">
        <v>46</v>
      </c>
      <c r="AU110" s="132">
        <v>24</v>
      </c>
      <c r="AV110" s="132">
        <v>0.31</v>
      </c>
      <c r="AW110" s="132">
        <v>6.2</v>
      </c>
      <c r="AX110" s="132">
        <v>29.6</v>
      </c>
      <c r="AY110" s="132">
        <v>2.38</v>
      </c>
      <c r="AZ110" s="132">
        <v>435</v>
      </c>
      <c r="BA110" s="132">
        <v>73.2</v>
      </c>
      <c r="BB110" s="132">
        <v>9.1999999999999993</v>
      </c>
      <c r="BC110" s="132">
        <v>12.2</v>
      </c>
      <c r="BD110" s="132">
        <v>39.9</v>
      </c>
      <c r="BE110" s="132">
        <v>31.3</v>
      </c>
      <c r="BF110" s="132">
        <v>0</v>
      </c>
      <c r="BG110" s="132">
        <v>640</v>
      </c>
      <c r="BH110" s="132">
        <v>19.100000000000001</v>
      </c>
      <c r="BI110" s="132">
        <v>38.6</v>
      </c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3">
        <v>1.3</v>
      </c>
      <c r="BW110" s="133">
        <v>2.1</v>
      </c>
      <c r="BX110" s="133">
        <v>53.5</v>
      </c>
      <c r="BY110" s="133">
        <v>12.35</v>
      </c>
      <c r="BZ110" s="133">
        <v>12.6</v>
      </c>
      <c r="CA110" s="149">
        <v>0</v>
      </c>
      <c r="CB110" s="133">
        <v>0.04</v>
      </c>
      <c r="CC110" s="133">
        <v>0.01</v>
      </c>
      <c r="CD110" s="133">
        <v>79.900000000000006</v>
      </c>
      <c r="CE110" s="99">
        <v>0</v>
      </c>
      <c r="CF110" s="133">
        <v>0</v>
      </c>
      <c r="CG110" s="133">
        <v>0.08</v>
      </c>
      <c r="CH110" s="133">
        <v>0.1</v>
      </c>
      <c r="CI110" s="133">
        <v>2.93</v>
      </c>
      <c r="CJ110" s="133">
        <v>14.2</v>
      </c>
      <c r="CK110" s="133">
        <v>10</v>
      </c>
      <c r="CL110" s="133"/>
      <c r="CM110" s="133"/>
      <c r="CN110" s="133">
        <v>5.8999999999999997E-2</v>
      </c>
      <c r="CO110" s="99">
        <f t="shared" si="34"/>
        <v>77.659064447640574</v>
      </c>
      <c r="CP110" s="99"/>
      <c r="CQ110" s="99">
        <f t="shared" si="31"/>
        <v>22.774869109947641</v>
      </c>
      <c r="CR110" s="99">
        <f t="shared" si="35"/>
        <v>9.6532178088626761</v>
      </c>
      <c r="CS110" s="99">
        <f t="shared" si="36"/>
        <v>749.65986394557831</v>
      </c>
      <c r="CT110" s="99">
        <f t="shared" si="38"/>
        <v>1.96875E-2</v>
      </c>
      <c r="CU110" s="99">
        <f t="shared" si="39"/>
        <v>33.507853403141361</v>
      </c>
      <c r="CV110" s="99">
        <f t="shared" si="37"/>
        <v>1.0202429149797572</v>
      </c>
      <c r="CW110" s="99">
        <f t="shared" si="29"/>
        <v>14.695945945945946</v>
      </c>
      <c r="CX110" s="99">
        <f t="shared" si="30"/>
        <v>0.18923671113568813</v>
      </c>
      <c r="CY110" s="99"/>
    </row>
    <row r="111" spans="1:301" s="2" customFormat="1" ht="14" x14ac:dyDescent="0.15">
      <c r="A111" s="1">
        <v>24324</v>
      </c>
      <c r="B111" s="2" t="s">
        <v>291</v>
      </c>
      <c r="C111" s="2" t="s">
        <v>229</v>
      </c>
      <c r="D111" s="2" t="s">
        <v>105</v>
      </c>
      <c r="E111" s="3">
        <v>-14.08511111</v>
      </c>
      <c r="F111" s="4">
        <v>-70.693555559999993</v>
      </c>
      <c r="G111" s="6">
        <v>317155.49601817498</v>
      </c>
      <c r="H111" s="2">
        <v>8442203.0215194598</v>
      </c>
      <c r="I111" s="2">
        <v>5140</v>
      </c>
      <c r="K111" s="118" t="s">
        <v>106</v>
      </c>
      <c r="N111" s="118">
        <v>2023</v>
      </c>
      <c r="P111" s="1" t="s">
        <v>133</v>
      </c>
      <c r="Q111" s="1">
        <f t="shared" si="24"/>
        <v>0</v>
      </c>
      <c r="R111" s="2" t="s">
        <v>134</v>
      </c>
      <c r="S111" s="1" t="s">
        <v>109</v>
      </c>
      <c r="T111" s="1" t="s">
        <v>110</v>
      </c>
      <c r="V111" s="2" t="s">
        <v>292</v>
      </c>
      <c r="W111" s="2" t="s">
        <v>112</v>
      </c>
      <c r="X111" s="5"/>
      <c r="Y111" s="5">
        <v>0.22351983298538625</v>
      </c>
      <c r="Z111" s="5">
        <v>13.172447163515017</v>
      </c>
      <c r="AA111" s="5">
        <v>1.5155058191584601</v>
      </c>
      <c r="AB111" s="5"/>
      <c r="AC111" s="5">
        <v>1.1491918456497998E-2</v>
      </c>
      <c r="AD111" s="5">
        <v>0.41447368421052633</v>
      </c>
      <c r="AE111" s="5">
        <v>0.43375249500998003</v>
      </c>
      <c r="AF111" s="5">
        <v>1.6445324053936496</v>
      </c>
      <c r="AG111" s="5">
        <v>5.9266496163682865</v>
      </c>
      <c r="AH111" s="5">
        <v>0.25663276836158194</v>
      </c>
      <c r="AI111" s="5"/>
      <c r="AJ111" s="5"/>
      <c r="AK111" s="5"/>
      <c r="AL111" s="5"/>
      <c r="AM111" s="132">
        <v>526</v>
      </c>
      <c r="AN111" s="132">
        <v>4</v>
      </c>
      <c r="AO111" s="132">
        <v>16</v>
      </c>
      <c r="AP111" s="132">
        <v>23</v>
      </c>
      <c r="AQ111" s="132">
        <v>1.2</v>
      </c>
      <c r="AR111" s="132">
        <v>4.2</v>
      </c>
      <c r="AS111" s="132">
        <v>2.1</v>
      </c>
      <c r="AT111" s="132">
        <v>36</v>
      </c>
      <c r="AU111" s="132">
        <v>23.9</v>
      </c>
      <c r="AV111" s="132">
        <v>0.3</v>
      </c>
      <c r="AW111" s="132">
        <v>6.5</v>
      </c>
      <c r="AX111" s="132">
        <v>28</v>
      </c>
      <c r="AY111" s="132">
        <v>1.99</v>
      </c>
      <c r="AZ111" s="132">
        <v>462</v>
      </c>
      <c r="BA111" s="132">
        <v>64.099999999999994</v>
      </c>
      <c r="BB111" s="132">
        <v>9</v>
      </c>
      <c r="BC111" s="132">
        <v>12</v>
      </c>
      <c r="BD111" s="132">
        <v>42</v>
      </c>
      <c r="BE111" s="132">
        <v>38.799999999999997</v>
      </c>
      <c r="BF111" s="132">
        <v>0.02</v>
      </c>
      <c r="BG111" s="132">
        <v>640</v>
      </c>
      <c r="BH111" s="132">
        <v>18.5</v>
      </c>
      <c r="BI111" s="132">
        <v>36.299999999999997</v>
      </c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3">
        <v>1.4</v>
      </c>
      <c r="BW111" s="133">
        <v>2.13</v>
      </c>
      <c r="BX111" s="133">
        <v>54.2</v>
      </c>
      <c r="BY111" s="133">
        <v>11.5</v>
      </c>
      <c r="BZ111" s="133">
        <v>17.399999999999999</v>
      </c>
      <c r="CA111" s="144">
        <v>5.0000000000000001E-4</v>
      </c>
      <c r="CB111" s="133">
        <v>0.05</v>
      </c>
      <c r="CC111" s="116">
        <v>0</v>
      </c>
      <c r="CD111" s="133">
        <v>43.8</v>
      </c>
      <c r="CE111" s="133">
        <v>1</v>
      </c>
      <c r="CF111" s="133">
        <v>0</v>
      </c>
      <c r="CG111" s="133">
        <v>7.0000000000000007E-2</v>
      </c>
      <c r="CH111" s="133">
        <v>7.0000000000000007E-2</v>
      </c>
      <c r="CI111" s="133">
        <v>3.04</v>
      </c>
      <c r="CJ111" s="133">
        <v>18.399999999999999</v>
      </c>
      <c r="CK111" s="133">
        <v>10</v>
      </c>
      <c r="CL111" s="133"/>
      <c r="CM111" s="133"/>
      <c r="CN111" s="133">
        <v>5.8000000000000003E-2</v>
      </c>
      <c r="CO111" s="99">
        <f t="shared" si="34"/>
        <v>77.952980166744339</v>
      </c>
      <c r="CP111" s="99"/>
      <c r="CQ111" s="99">
        <f t="shared" si="31"/>
        <v>24.972972972972972</v>
      </c>
      <c r="CR111" s="99">
        <f t="shared" si="35"/>
        <v>14.299218122031421</v>
      </c>
      <c r="CS111" s="99">
        <f t="shared" si="36"/>
        <v>1114.6666666666667</v>
      </c>
      <c r="CT111" s="99">
        <f t="shared" si="38"/>
        <v>2.7187499999999996E-2</v>
      </c>
      <c r="CU111" s="99">
        <f t="shared" si="39"/>
        <v>34.594594594594597</v>
      </c>
      <c r="CV111" s="99">
        <f t="shared" si="37"/>
        <v>1.5130434782608695</v>
      </c>
      <c r="CW111" s="99">
        <f t="shared" ref="CW111:CW142" si="40">AZ111/AX111</f>
        <v>16.5</v>
      </c>
      <c r="CX111" s="99">
        <f t="shared" ref="CX111:CX142" si="41">AG111/AX111</f>
        <v>0.21166605772743879</v>
      </c>
      <c r="CY111" s="99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  <c r="DS111" s="64"/>
      <c r="DT111" s="64"/>
      <c r="DU111" s="64"/>
      <c r="DV111" s="64"/>
      <c r="DW111" s="64"/>
      <c r="DX111" s="64"/>
      <c r="DY111" s="64"/>
      <c r="DZ111" s="64"/>
      <c r="EA111" s="64"/>
      <c r="EB111" s="64"/>
      <c r="EC111" s="64"/>
      <c r="ED111" s="64"/>
      <c r="EE111" s="64"/>
      <c r="EF111" s="64"/>
      <c r="EG111" s="64"/>
      <c r="EH111" s="64"/>
      <c r="EI111" s="64"/>
      <c r="EJ111" s="64"/>
      <c r="EK111" s="64"/>
      <c r="EL111" s="64"/>
      <c r="EM111" s="64"/>
      <c r="EN111" s="64"/>
      <c r="EO111" s="64"/>
      <c r="EP111" s="64"/>
      <c r="EQ111" s="64"/>
      <c r="ER111" s="64"/>
      <c r="ES111" s="64"/>
      <c r="ET111" s="64"/>
      <c r="EU111" s="64"/>
      <c r="EV111" s="64"/>
      <c r="EW111" s="64"/>
      <c r="EX111" s="64"/>
      <c r="EY111" s="64"/>
      <c r="EZ111" s="64"/>
      <c r="FA111" s="64"/>
      <c r="FB111" s="64"/>
      <c r="FC111" s="64"/>
      <c r="FD111" s="64"/>
      <c r="FE111" s="64"/>
      <c r="FF111" s="64"/>
      <c r="FG111" s="64"/>
      <c r="FH111" s="64"/>
      <c r="FI111" s="64"/>
      <c r="FJ111" s="64"/>
      <c r="FK111" s="64"/>
      <c r="FL111" s="64"/>
      <c r="FM111" s="64"/>
      <c r="FN111" s="64"/>
      <c r="FO111" s="64"/>
      <c r="FP111" s="64"/>
      <c r="FQ111" s="64"/>
      <c r="FR111" s="64"/>
      <c r="FS111" s="64"/>
      <c r="FT111" s="64"/>
      <c r="FU111" s="64"/>
      <c r="FV111" s="64"/>
      <c r="FW111" s="64"/>
      <c r="FX111" s="64"/>
      <c r="FY111" s="64"/>
      <c r="FZ111" s="64"/>
      <c r="GA111" s="64"/>
      <c r="GB111" s="64"/>
      <c r="GC111" s="64"/>
      <c r="GD111" s="64"/>
      <c r="GE111" s="64"/>
      <c r="GF111" s="64"/>
      <c r="GG111" s="64"/>
      <c r="GH111" s="64"/>
      <c r="GI111" s="64"/>
      <c r="GJ111" s="64"/>
      <c r="GK111" s="64"/>
      <c r="GL111" s="64"/>
      <c r="GM111" s="64"/>
      <c r="GN111" s="64"/>
      <c r="GO111" s="64"/>
      <c r="GP111" s="64"/>
      <c r="GQ111" s="64"/>
      <c r="GR111" s="64"/>
      <c r="GS111" s="64"/>
      <c r="GT111" s="64"/>
      <c r="GU111" s="64"/>
      <c r="GV111" s="64"/>
      <c r="GW111" s="64"/>
      <c r="GX111" s="64"/>
      <c r="GY111" s="64"/>
      <c r="GZ111" s="64"/>
      <c r="HA111" s="64"/>
      <c r="HB111" s="64"/>
      <c r="HC111" s="64"/>
      <c r="HD111" s="64"/>
      <c r="HE111" s="64"/>
      <c r="HF111" s="64"/>
      <c r="HG111" s="64"/>
      <c r="HH111" s="64"/>
      <c r="HI111" s="64"/>
      <c r="HJ111" s="64"/>
      <c r="HK111" s="64"/>
      <c r="HL111" s="64"/>
      <c r="HM111" s="64"/>
      <c r="HN111" s="64"/>
      <c r="HO111" s="64"/>
      <c r="HP111" s="64"/>
      <c r="HQ111" s="64"/>
      <c r="HR111" s="64"/>
      <c r="HS111" s="64"/>
      <c r="HT111" s="64"/>
      <c r="HU111" s="64"/>
      <c r="HV111" s="64"/>
      <c r="HW111" s="64"/>
      <c r="HX111" s="64"/>
      <c r="HY111" s="64"/>
      <c r="HZ111" s="64"/>
      <c r="IA111" s="64"/>
      <c r="IB111" s="64"/>
      <c r="IC111" s="64"/>
      <c r="ID111" s="64"/>
      <c r="IE111" s="64"/>
      <c r="IF111" s="64"/>
      <c r="IG111" s="64"/>
      <c r="IH111" s="64"/>
      <c r="II111" s="64"/>
      <c r="IJ111" s="64"/>
      <c r="IK111" s="64"/>
      <c r="IL111" s="64"/>
      <c r="IM111" s="64"/>
      <c r="IN111" s="64"/>
      <c r="IO111" s="64"/>
      <c r="IP111" s="64"/>
      <c r="IQ111" s="64"/>
      <c r="IR111" s="64"/>
      <c r="IS111" s="64"/>
      <c r="IT111" s="64"/>
      <c r="IU111" s="64"/>
      <c r="IV111" s="64"/>
      <c r="IW111" s="64"/>
      <c r="IX111" s="64"/>
      <c r="IY111" s="64"/>
      <c r="IZ111" s="64"/>
      <c r="JA111" s="64"/>
      <c r="JB111" s="64"/>
      <c r="JC111" s="64"/>
      <c r="JD111" s="64"/>
      <c r="JE111" s="64"/>
      <c r="JF111" s="64"/>
      <c r="JG111" s="64"/>
      <c r="JH111" s="64"/>
      <c r="JI111" s="64"/>
      <c r="JJ111" s="64"/>
      <c r="JK111" s="64"/>
      <c r="JL111" s="64"/>
      <c r="JM111" s="64"/>
      <c r="JN111" s="64"/>
      <c r="JO111" s="64"/>
      <c r="JP111" s="64"/>
      <c r="JQ111" s="64"/>
      <c r="JR111" s="64"/>
      <c r="JS111" s="64"/>
      <c r="JT111" s="64"/>
      <c r="JU111" s="64"/>
      <c r="JV111" s="64"/>
      <c r="JW111" s="64"/>
      <c r="JX111" s="64"/>
      <c r="JY111" s="64"/>
      <c r="JZ111" s="64"/>
      <c r="KA111" s="64"/>
      <c r="KB111" s="64"/>
      <c r="KC111" s="64"/>
      <c r="KD111" s="64"/>
      <c r="KE111" s="64"/>
      <c r="KF111" s="64"/>
      <c r="KG111" s="64"/>
      <c r="KH111" s="64"/>
      <c r="KI111" s="64"/>
      <c r="KJ111" s="64"/>
      <c r="KK111" s="64"/>
      <c r="KL111" s="64"/>
      <c r="KM111" s="64"/>
      <c r="KN111" s="64"/>
      <c r="KO111" s="64"/>
    </row>
    <row r="112" spans="1:301" s="2" customFormat="1" ht="14" x14ac:dyDescent="0.15">
      <c r="A112" s="1">
        <v>24325</v>
      </c>
      <c r="B112" s="2" t="s">
        <v>293</v>
      </c>
      <c r="C112" s="2" t="s">
        <v>229</v>
      </c>
      <c r="D112" s="2" t="s">
        <v>105</v>
      </c>
      <c r="E112" s="3">
        <v>-14.08555556</v>
      </c>
      <c r="F112" s="4">
        <v>-70.69158333</v>
      </c>
      <c r="G112" s="6">
        <v>317368.83594237099</v>
      </c>
      <c r="H112" s="2">
        <v>8442155.3798396997</v>
      </c>
      <c r="I112" s="2">
        <v>5140</v>
      </c>
      <c r="K112" s="118" t="s">
        <v>106</v>
      </c>
      <c r="N112" s="118">
        <v>2023</v>
      </c>
      <c r="P112" s="1" t="s">
        <v>133</v>
      </c>
      <c r="Q112" s="1">
        <f t="shared" si="24"/>
        <v>0</v>
      </c>
      <c r="R112" s="2" t="s">
        <v>134</v>
      </c>
      <c r="S112" s="1" t="s">
        <v>109</v>
      </c>
      <c r="T112" s="1" t="s">
        <v>110</v>
      </c>
      <c r="V112" s="2" t="s">
        <v>253</v>
      </c>
      <c r="W112" s="2" t="s">
        <v>112</v>
      </c>
      <c r="X112" s="5"/>
      <c r="Y112" s="5">
        <v>0.22351983298538625</v>
      </c>
      <c r="Z112" s="5">
        <v>13.739410456062291</v>
      </c>
      <c r="AA112" s="5">
        <v>1.5298030438675023</v>
      </c>
      <c r="AB112" s="5"/>
      <c r="AC112" s="5">
        <v>1.3945249362941392E-2</v>
      </c>
      <c r="AD112" s="5">
        <v>0.74605263157894741</v>
      </c>
      <c r="AE112" s="5">
        <v>1.2033133732534931</v>
      </c>
      <c r="AF112" s="5">
        <v>1.9006481078729882</v>
      </c>
      <c r="AG112" s="5">
        <v>4.6738618925831199</v>
      </c>
      <c r="AH112" s="5">
        <v>0.20851412429378532</v>
      </c>
      <c r="AI112" s="5"/>
      <c r="AJ112" s="5"/>
      <c r="AK112" s="5"/>
      <c r="AL112" s="5"/>
      <c r="AM112" s="132">
        <v>143</v>
      </c>
      <c r="AN112" s="132">
        <v>3.8</v>
      </c>
      <c r="AO112" s="132">
        <v>15</v>
      </c>
      <c r="AP112" s="132">
        <v>17</v>
      </c>
      <c r="AQ112" s="132">
        <v>3</v>
      </c>
      <c r="AR112" s="132">
        <v>6.2</v>
      </c>
      <c r="AS112" s="132">
        <v>2.1</v>
      </c>
      <c r="AT112" s="132">
        <v>61</v>
      </c>
      <c r="AU112" s="132">
        <v>25.1</v>
      </c>
      <c r="AV112" s="132">
        <v>0.14000000000000001</v>
      </c>
      <c r="AW112" s="132">
        <v>2</v>
      </c>
      <c r="AX112" s="132">
        <v>25.6</v>
      </c>
      <c r="AY112" s="132">
        <v>1.1299999999999999</v>
      </c>
      <c r="AZ112" s="132">
        <v>294</v>
      </c>
      <c r="BA112" s="132">
        <v>167.5</v>
      </c>
      <c r="BB112" s="132">
        <v>10</v>
      </c>
      <c r="BC112" s="132">
        <v>11.3</v>
      </c>
      <c r="BD112" s="132">
        <v>20.7</v>
      </c>
      <c r="BE112" s="132">
        <v>26</v>
      </c>
      <c r="BF112" s="132">
        <v>0.04</v>
      </c>
      <c r="BG112" s="132">
        <v>480</v>
      </c>
      <c r="BH112" s="132">
        <v>20.7</v>
      </c>
      <c r="BI112" s="132">
        <v>42.1</v>
      </c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3">
        <v>0.8</v>
      </c>
      <c r="BW112" s="133">
        <v>1.94</v>
      </c>
      <c r="BX112" s="133">
        <v>62.6</v>
      </c>
      <c r="BY112" s="133">
        <v>12.15</v>
      </c>
      <c r="BZ112" s="133">
        <v>11.2</v>
      </c>
      <c r="CA112" s="149">
        <v>0</v>
      </c>
      <c r="CB112" s="133">
        <v>0.05</v>
      </c>
      <c r="CC112" s="133">
        <v>0.02</v>
      </c>
      <c r="CD112" s="133">
        <v>24.2</v>
      </c>
      <c r="CE112" s="99">
        <v>0</v>
      </c>
      <c r="CF112" s="133">
        <v>0</v>
      </c>
      <c r="CG112" s="133">
        <v>7.0000000000000007E-2</v>
      </c>
      <c r="CH112" s="133">
        <v>0.3</v>
      </c>
      <c r="CI112" s="133">
        <v>2.2599999999999998</v>
      </c>
      <c r="CJ112" s="133">
        <v>22.3</v>
      </c>
      <c r="CK112" s="133">
        <v>0</v>
      </c>
      <c r="CL112" s="133"/>
      <c r="CM112" s="133"/>
      <c r="CN112" s="133">
        <v>4.5999999999999999E-2</v>
      </c>
      <c r="CO112" s="99">
        <f t="shared" si="34"/>
        <v>62.903013986473184</v>
      </c>
      <c r="CP112" s="99"/>
      <c r="CQ112" s="99">
        <f t="shared" si="31"/>
        <v>14.202898550724639</v>
      </c>
      <c r="CR112" s="99">
        <f t="shared" si="35"/>
        <v>6.2647884274482735</v>
      </c>
      <c r="CS112" s="99">
        <f t="shared" si="36"/>
        <v>394.07407407407408</v>
      </c>
      <c r="CT112" s="99">
        <f t="shared" si="38"/>
        <v>2.3333333333333331E-2</v>
      </c>
      <c r="CU112" s="99">
        <f t="shared" si="39"/>
        <v>23.188405797101449</v>
      </c>
      <c r="CV112" s="99">
        <f t="shared" si="37"/>
        <v>0.92181069958847728</v>
      </c>
      <c r="CW112" s="99">
        <f t="shared" si="40"/>
        <v>11.484375</v>
      </c>
      <c r="CX112" s="99">
        <f t="shared" si="41"/>
        <v>0.18257273017902811</v>
      </c>
      <c r="CY112" s="99"/>
    </row>
    <row r="113" spans="1:301" s="2" customFormat="1" ht="14" x14ac:dyDescent="0.15">
      <c r="A113" s="1">
        <v>24326</v>
      </c>
      <c r="B113" s="2" t="s">
        <v>294</v>
      </c>
      <c r="C113" s="2" t="s">
        <v>229</v>
      </c>
      <c r="D113" s="2" t="s">
        <v>105</v>
      </c>
      <c r="E113" s="3">
        <v>-14.086262081175899</v>
      </c>
      <c r="F113" s="4">
        <v>-70.691855551445698</v>
      </c>
      <c r="G113" s="6">
        <v>317340</v>
      </c>
      <c r="H113" s="2">
        <v>8442077</v>
      </c>
      <c r="I113" s="2">
        <v>5174</v>
      </c>
      <c r="K113" s="118" t="s">
        <v>106</v>
      </c>
      <c r="N113" s="118">
        <v>2023</v>
      </c>
      <c r="P113" s="1" t="s">
        <v>133</v>
      </c>
      <c r="Q113" s="1">
        <f t="shared" si="24"/>
        <v>0</v>
      </c>
      <c r="R113" s="2" t="s">
        <v>134</v>
      </c>
      <c r="S113" s="1" t="s">
        <v>109</v>
      </c>
      <c r="T113" s="1" t="s">
        <v>110</v>
      </c>
      <c r="V113" s="2" t="s">
        <v>295</v>
      </c>
      <c r="W113" s="2" t="s">
        <v>112</v>
      </c>
      <c r="X113" s="5"/>
      <c r="Y113" s="5">
        <v>4.0033402922755743E-2</v>
      </c>
      <c r="Z113" s="5">
        <v>13.474827586206896</v>
      </c>
      <c r="AA113" s="5">
        <v>0.70056401074306185</v>
      </c>
      <c r="AB113" s="5"/>
      <c r="AC113" s="5">
        <v>5.6039242810338556E-2</v>
      </c>
      <c r="AD113" s="5">
        <v>1.6578947368421054E-2</v>
      </c>
      <c r="AE113" s="5">
        <v>0.25185628742514965</v>
      </c>
      <c r="AF113" s="5">
        <v>3.9765332753371037</v>
      </c>
      <c r="AG113" s="5">
        <v>3.8788235294117648</v>
      </c>
      <c r="AH113" s="5">
        <v>0.49264326069410819</v>
      </c>
      <c r="AI113" s="5"/>
      <c r="AJ113" s="5"/>
      <c r="AK113" s="5"/>
      <c r="AL113" s="5"/>
      <c r="AM113" s="132">
        <v>2750</v>
      </c>
      <c r="AN113" s="132">
        <v>2.2999999999999998</v>
      </c>
      <c r="AO113" s="132">
        <v>1</v>
      </c>
      <c r="AP113" s="132">
        <v>2</v>
      </c>
      <c r="AQ113" s="132">
        <v>0.1</v>
      </c>
      <c r="AR113" s="132">
        <v>0.3</v>
      </c>
      <c r="AS113" s="132">
        <v>1.8</v>
      </c>
      <c r="AT113" s="132">
        <v>121</v>
      </c>
      <c r="AU113" s="132">
        <v>39.9</v>
      </c>
      <c r="AV113" s="132">
        <v>0.11</v>
      </c>
      <c r="AW113" s="132">
        <v>40.5</v>
      </c>
      <c r="AX113" s="132">
        <v>88.8</v>
      </c>
      <c r="AY113" s="132">
        <v>3.82</v>
      </c>
      <c r="AZ113" s="132">
        <v>1190</v>
      </c>
      <c r="BA113" s="132">
        <v>6.4</v>
      </c>
      <c r="BB113" s="132">
        <v>3.6</v>
      </c>
      <c r="BC113" s="132">
        <v>48.8</v>
      </c>
      <c r="BD113" s="132">
        <v>13.5</v>
      </c>
      <c r="BE113" s="132">
        <v>937</v>
      </c>
      <c r="BF113" s="132">
        <v>0</v>
      </c>
      <c r="BG113" s="132">
        <v>10</v>
      </c>
      <c r="BH113" s="132">
        <v>1.6</v>
      </c>
      <c r="BI113" s="132">
        <v>3.71</v>
      </c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3">
        <v>0.9</v>
      </c>
      <c r="BW113" s="133">
        <v>20.6</v>
      </c>
      <c r="BX113" s="133">
        <v>8.6999999999999993</v>
      </c>
      <c r="BY113" s="133">
        <v>1.34</v>
      </c>
      <c r="BZ113" s="133">
        <v>17.7</v>
      </c>
      <c r="CA113" s="149">
        <v>0</v>
      </c>
      <c r="CB113" s="133">
        <v>0.04</v>
      </c>
      <c r="CC113" s="116">
        <v>0</v>
      </c>
      <c r="CD113" s="133">
        <v>64.400000000000006</v>
      </c>
      <c r="CE113" s="99">
        <v>0</v>
      </c>
      <c r="CF113" s="133">
        <v>0</v>
      </c>
      <c r="CG113" s="133">
        <v>0</v>
      </c>
      <c r="CH113" s="133">
        <v>1.1100000000000001</v>
      </c>
      <c r="CI113" s="133">
        <v>8.99</v>
      </c>
      <c r="CJ113" s="133">
        <v>31.7</v>
      </c>
      <c r="CK113" s="133">
        <v>260</v>
      </c>
      <c r="CL113" s="133"/>
      <c r="CM113" s="133"/>
      <c r="CN113" s="133">
        <v>0.17599999999999999</v>
      </c>
      <c r="CO113" s="99">
        <f t="shared" si="34"/>
        <v>306.79405520169848</v>
      </c>
      <c r="CP113" s="99"/>
      <c r="CQ113" s="99">
        <f t="shared" si="31"/>
        <v>743.75</v>
      </c>
      <c r="CR113" s="99">
        <f t="shared" si="35"/>
        <v>233.96078431372547</v>
      </c>
      <c r="CS113" s="99">
        <f t="shared" si="36"/>
        <v>71777.777777777766</v>
      </c>
      <c r="CT113" s="99">
        <f t="shared" si="38"/>
        <v>1.77</v>
      </c>
      <c r="CU113" s="99">
        <f t="shared" si="39"/>
        <v>6.25</v>
      </c>
      <c r="CV113" s="99">
        <f t="shared" si="37"/>
        <v>13.208955223880595</v>
      </c>
      <c r="CW113" s="99">
        <f t="shared" si="40"/>
        <v>13.400900900900901</v>
      </c>
      <c r="CX113" s="99">
        <f t="shared" si="41"/>
        <v>4.3680445151033385E-2</v>
      </c>
      <c r="CY113" s="99"/>
    </row>
    <row r="114" spans="1:301" s="2" customFormat="1" ht="14" x14ac:dyDescent="0.15">
      <c r="A114" s="1">
        <v>24327</v>
      </c>
      <c r="B114" s="2" t="s">
        <v>296</v>
      </c>
      <c r="C114" s="2" t="s">
        <v>229</v>
      </c>
      <c r="D114" s="2" t="s">
        <v>105</v>
      </c>
      <c r="E114" s="3">
        <v>-14.088539340200001</v>
      </c>
      <c r="F114" s="4">
        <v>-70.702187967100002</v>
      </c>
      <c r="G114" s="6">
        <v>316226</v>
      </c>
      <c r="H114" s="2">
        <v>8441817</v>
      </c>
      <c r="I114" s="2">
        <v>5194</v>
      </c>
      <c r="K114" s="118" t="s">
        <v>106</v>
      </c>
      <c r="N114" s="118">
        <v>2023</v>
      </c>
      <c r="P114" s="1" t="s">
        <v>133</v>
      </c>
      <c r="Q114" s="1">
        <f t="shared" si="24"/>
        <v>0</v>
      </c>
      <c r="R114" s="2" t="s">
        <v>134</v>
      </c>
      <c r="S114" s="1" t="s">
        <v>109</v>
      </c>
      <c r="T114" s="1" t="s">
        <v>110</v>
      </c>
      <c r="V114" s="2" t="s">
        <v>201</v>
      </c>
      <c r="W114" s="2" t="s">
        <v>112</v>
      </c>
      <c r="X114" s="5"/>
      <c r="Y114" s="5">
        <v>0.18348643006263049</v>
      </c>
      <c r="Z114" s="5">
        <v>12.794471635150167</v>
      </c>
      <c r="AA114" s="5">
        <v>1.5441002685765444</v>
      </c>
      <c r="AB114" s="5"/>
      <c r="AC114" s="5">
        <v>5.616836548962504E-2</v>
      </c>
      <c r="AD114" s="5">
        <v>0.36473684210526314</v>
      </c>
      <c r="AE114" s="5">
        <v>2.6864670658682632</v>
      </c>
      <c r="AF114" s="5">
        <v>1.428856024358417</v>
      </c>
      <c r="AG114" s="5">
        <v>6.1555242966751917</v>
      </c>
      <c r="AH114" s="5">
        <v>0.14435593220338985</v>
      </c>
      <c r="AI114" s="5"/>
      <c r="AJ114" s="5"/>
      <c r="AK114" s="5"/>
      <c r="AL114" s="5"/>
      <c r="AM114" s="132">
        <v>348</v>
      </c>
      <c r="AN114" s="132">
        <v>3.2</v>
      </c>
      <c r="AO114" s="132">
        <v>12</v>
      </c>
      <c r="AP114" s="132">
        <v>23</v>
      </c>
      <c r="AQ114" s="132">
        <v>3</v>
      </c>
      <c r="AR114" s="132">
        <v>7.3</v>
      </c>
      <c r="AS114" s="132">
        <v>1.7</v>
      </c>
      <c r="AT114" s="132">
        <v>51</v>
      </c>
      <c r="AU114" s="132">
        <v>20.3</v>
      </c>
      <c r="AV114" s="132">
        <v>0.18</v>
      </c>
      <c r="AW114" s="132">
        <v>14.1</v>
      </c>
      <c r="AX114" s="132">
        <v>15</v>
      </c>
      <c r="AY114" s="132">
        <v>1.39</v>
      </c>
      <c r="AZ114" s="132">
        <v>388</v>
      </c>
      <c r="BA114" s="132">
        <v>111.5</v>
      </c>
      <c r="BB114" s="132">
        <v>10.1</v>
      </c>
      <c r="BC114" s="132">
        <v>10.4</v>
      </c>
      <c r="BD114" s="132">
        <v>11.2</v>
      </c>
      <c r="BE114" s="132">
        <v>19.95</v>
      </c>
      <c r="BF114" s="132">
        <v>7.0000000000000007E-2</v>
      </c>
      <c r="BG114" s="132">
        <v>550</v>
      </c>
      <c r="BH114" s="132">
        <v>16.5</v>
      </c>
      <c r="BI114" s="132">
        <v>33.4</v>
      </c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3">
        <v>0.4</v>
      </c>
      <c r="BW114" s="133">
        <v>1.34</v>
      </c>
      <c r="BX114" s="133">
        <v>55.4</v>
      </c>
      <c r="BY114" s="133">
        <v>8.5399999999999991</v>
      </c>
      <c r="BZ114" s="133">
        <v>3.9</v>
      </c>
      <c r="CA114" s="149">
        <v>0</v>
      </c>
      <c r="CB114" s="133">
        <v>0.03</v>
      </c>
      <c r="CC114" s="116">
        <v>0</v>
      </c>
      <c r="CD114" s="133">
        <v>42.2</v>
      </c>
      <c r="CE114" s="99">
        <v>0</v>
      </c>
      <c r="CF114" s="133">
        <v>0</v>
      </c>
      <c r="CG114" s="133">
        <v>0.08</v>
      </c>
      <c r="CH114" s="133">
        <v>0.24</v>
      </c>
      <c r="CI114" s="133">
        <v>2.29</v>
      </c>
      <c r="CJ114" s="133">
        <v>24.4</v>
      </c>
      <c r="CK114" s="133">
        <v>10</v>
      </c>
      <c r="CL114" s="133"/>
      <c r="CM114" s="133"/>
      <c r="CN114" s="133">
        <v>3.7999999999999999E-2</v>
      </c>
      <c r="CO114" s="99">
        <f t="shared" si="34"/>
        <v>63.032811065268966</v>
      </c>
      <c r="CP114" s="99"/>
      <c r="CQ114" s="99">
        <f t="shared" ref="CQ114:CQ145" si="42">AZ114/BH114</f>
        <v>23.515151515151516</v>
      </c>
      <c r="CR114" s="99">
        <f t="shared" si="35"/>
        <v>16.876617840812216</v>
      </c>
      <c r="CS114" s="99">
        <f t="shared" si="36"/>
        <v>1063.7806637806639</v>
      </c>
      <c r="CT114" s="99">
        <f t="shared" si="38"/>
        <v>7.0909090909090904E-3</v>
      </c>
      <c r="CU114" s="99">
        <f t="shared" si="39"/>
        <v>33.333333333333336</v>
      </c>
      <c r="CV114" s="99">
        <f t="shared" si="37"/>
        <v>0.45667447306791575</v>
      </c>
      <c r="CW114" s="99">
        <f t="shared" si="40"/>
        <v>25.866666666666667</v>
      </c>
      <c r="CX114" s="99">
        <f t="shared" si="41"/>
        <v>0.41036828644501278</v>
      </c>
      <c r="CY114" s="99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  <c r="DS114" s="60"/>
      <c r="DT114" s="60"/>
      <c r="DU114" s="60"/>
      <c r="DV114" s="60"/>
      <c r="DW114" s="60"/>
      <c r="DX114" s="60"/>
      <c r="DY114" s="60"/>
      <c r="DZ114" s="60"/>
      <c r="EA114" s="60"/>
      <c r="EB114" s="60"/>
      <c r="EC114" s="60"/>
      <c r="ED114" s="60"/>
      <c r="EE114" s="60"/>
      <c r="EF114" s="60"/>
      <c r="EG114" s="60"/>
      <c r="EH114" s="60"/>
      <c r="EI114" s="60"/>
      <c r="EJ114" s="60"/>
      <c r="EK114" s="60"/>
      <c r="EL114" s="60"/>
      <c r="EM114" s="60"/>
      <c r="EN114" s="60"/>
      <c r="EO114" s="60"/>
      <c r="EP114" s="60"/>
      <c r="EQ114" s="60"/>
      <c r="ER114" s="60"/>
      <c r="ES114" s="60"/>
      <c r="ET114" s="60"/>
      <c r="EU114" s="60"/>
      <c r="EV114" s="60"/>
      <c r="EW114" s="60"/>
      <c r="EX114" s="60"/>
      <c r="EY114" s="60"/>
      <c r="EZ114" s="60"/>
      <c r="FA114" s="60"/>
      <c r="FB114" s="60"/>
      <c r="FC114" s="60"/>
      <c r="FD114" s="60"/>
      <c r="FE114" s="60"/>
      <c r="FF114" s="60"/>
      <c r="FG114" s="60"/>
      <c r="FH114" s="60"/>
      <c r="FI114" s="60"/>
      <c r="FJ114" s="60"/>
      <c r="FK114" s="60"/>
      <c r="FL114" s="60"/>
      <c r="FM114" s="60"/>
      <c r="FN114" s="60"/>
      <c r="FO114" s="60"/>
      <c r="FP114" s="60"/>
      <c r="FQ114" s="60"/>
      <c r="FR114" s="60"/>
      <c r="FS114" s="60"/>
      <c r="FT114" s="60"/>
      <c r="FU114" s="60"/>
      <c r="FV114" s="60"/>
      <c r="FW114" s="60"/>
      <c r="FX114" s="60"/>
      <c r="FY114" s="60"/>
      <c r="FZ114" s="60"/>
      <c r="GA114" s="60"/>
      <c r="GB114" s="60"/>
      <c r="GC114" s="60"/>
      <c r="GD114" s="60"/>
      <c r="GE114" s="60"/>
      <c r="GF114" s="60"/>
      <c r="GG114" s="60"/>
      <c r="GH114" s="60"/>
      <c r="GI114" s="60"/>
      <c r="GJ114" s="60"/>
      <c r="GK114" s="60"/>
      <c r="GL114" s="60"/>
      <c r="GM114" s="60"/>
      <c r="GN114" s="60"/>
      <c r="GO114" s="60"/>
      <c r="GP114" s="60"/>
      <c r="GQ114" s="60"/>
      <c r="GR114" s="60"/>
      <c r="GS114" s="60"/>
      <c r="GT114" s="60"/>
      <c r="GU114" s="60"/>
      <c r="GV114" s="60"/>
      <c r="GW114" s="60"/>
      <c r="GX114" s="60"/>
      <c r="GY114" s="60"/>
      <c r="GZ114" s="60"/>
      <c r="HA114" s="60"/>
      <c r="HB114" s="60"/>
      <c r="HC114" s="60"/>
      <c r="HD114" s="60"/>
      <c r="HE114" s="60"/>
      <c r="HF114" s="60"/>
      <c r="HG114" s="60"/>
      <c r="HH114" s="60"/>
      <c r="HI114" s="60"/>
      <c r="HJ114" s="60"/>
      <c r="HK114" s="60"/>
      <c r="HL114" s="60"/>
      <c r="HM114" s="60"/>
      <c r="HN114" s="60"/>
      <c r="HO114" s="60"/>
      <c r="HP114" s="60"/>
      <c r="HQ114" s="60"/>
      <c r="HR114" s="60"/>
      <c r="HS114" s="60"/>
      <c r="HT114" s="60"/>
      <c r="HU114" s="60"/>
      <c r="HV114" s="60"/>
      <c r="HW114" s="60"/>
      <c r="HX114" s="60"/>
      <c r="HY114" s="60"/>
      <c r="HZ114" s="60"/>
      <c r="IA114" s="60"/>
      <c r="IB114" s="60"/>
      <c r="IC114" s="60"/>
      <c r="ID114" s="60"/>
      <c r="IE114" s="60"/>
      <c r="IF114" s="60"/>
      <c r="IG114" s="60"/>
      <c r="IH114" s="60"/>
      <c r="II114" s="60"/>
      <c r="IJ114" s="60"/>
      <c r="IK114" s="60"/>
      <c r="IL114" s="60"/>
      <c r="IM114" s="60"/>
      <c r="IN114" s="60"/>
      <c r="IO114" s="60"/>
      <c r="IP114" s="60"/>
      <c r="IQ114" s="60"/>
      <c r="IR114" s="60"/>
      <c r="IS114" s="60"/>
      <c r="IT114" s="60"/>
      <c r="IU114" s="60"/>
      <c r="IV114" s="60"/>
      <c r="IW114" s="60"/>
      <c r="IX114" s="60"/>
      <c r="IY114" s="60"/>
      <c r="IZ114" s="60"/>
      <c r="JA114" s="60"/>
      <c r="JB114" s="60"/>
      <c r="JC114" s="60"/>
      <c r="JD114" s="60"/>
      <c r="JE114" s="60"/>
      <c r="JF114" s="60"/>
      <c r="JG114" s="60"/>
      <c r="JH114" s="60"/>
      <c r="JI114" s="60"/>
      <c r="JJ114" s="60"/>
      <c r="JK114" s="60"/>
      <c r="JL114" s="60"/>
      <c r="JM114" s="60"/>
      <c r="JN114" s="60"/>
      <c r="JO114" s="60"/>
      <c r="JP114" s="60"/>
      <c r="JQ114" s="60"/>
      <c r="JR114" s="60"/>
      <c r="JS114" s="60"/>
      <c r="JT114" s="60"/>
      <c r="JU114" s="60"/>
      <c r="JV114" s="60"/>
      <c r="JW114" s="60"/>
      <c r="JX114" s="60"/>
      <c r="JY114" s="60"/>
      <c r="JZ114" s="60"/>
      <c r="KA114" s="60"/>
      <c r="KB114" s="60"/>
      <c r="KC114" s="60"/>
      <c r="KD114" s="60"/>
      <c r="KE114" s="60"/>
      <c r="KF114" s="60"/>
      <c r="KG114" s="60"/>
      <c r="KH114" s="60"/>
      <c r="KI114" s="60"/>
      <c r="KJ114" s="60"/>
      <c r="KK114" s="60"/>
      <c r="KL114" s="60"/>
      <c r="KM114" s="60"/>
      <c r="KN114" s="60"/>
      <c r="KO114" s="60"/>
    </row>
    <row r="115" spans="1:301" s="2" customFormat="1" ht="14" x14ac:dyDescent="0.15">
      <c r="A115" s="1">
        <v>24328</v>
      </c>
      <c r="B115" s="2" t="s">
        <v>297</v>
      </c>
      <c r="C115" s="2" t="s">
        <v>229</v>
      </c>
      <c r="D115" s="2" t="s">
        <v>105</v>
      </c>
      <c r="E115" s="3">
        <v>-14.0885393402116</v>
      </c>
      <c r="F115" s="4">
        <v>-70.702187967078999</v>
      </c>
      <c r="G115" s="6">
        <v>316226</v>
      </c>
      <c r="H115" s="2">
        <v>8441817</v>
      </c>
      <c r="I115" s="2">
        <v>5194</v>
      </c>
      <c r="K115" s="118" t="s">
        <v>106</v>
      </c>
      <c r="N115" s="118">
        <v>2023</v>
      </c>
      <c r="P115" s="1" t="s">
        <v>133</v>
      </c>
      <c r="Q115" s="1">
        <f t="shared" si="24"/>
        <v>0</v>
      </c>
      <c r="R115" s="2" t="s">
        <v>134</v>
      </c>
      <c r="S115" s="1" t="s">
        <v>109</v>
      </c>
      <c r="T115" s="1" t="s">
        <v>110</v>
      </c>
      <c r="V115" s="2" t="s">
        <v>298</v>
      </c>
      <c r="W115" s="2" t="s">
        <v>112</v>
      </c>
      <c r="X115" s="5"/>
      <c r="Y115" s="5">
        <v>0.2001670146137787</v>
      </c>
      <c r="Z115" s="5">
        <v>13.871701890989989</v>
      </c>
      <c r="AA115" s="5">
        <v>1.2295613249776185</v>
      </c>
      <c r="AB115" s="5"/>
      <c r="AC115" s="5">
        <v>9.8133236257735706E-3</v>
      </c>
      <c r="AD115" s="5">
        <v>0.39789473684210525</v>
      </c>
      <c r="AE115" s="5">
        <v>0.5037125748502993</v>
      </c>
      <c r="AF115" s="5">
        <v>1.2266594171378862</v>
      </c>
      <c r="AG115" s="5">
        <v>6.6494117647058815</v>
      </c>
      <c r="AH115" s="5">
        <v>0.14206456820016142</v>
      </c>
      <c r="AI115" s="5"/>
      <c r="AJ115" s="5"/>
      <c r="AK115" s="5"/>
      <c r="AL115" s="5"/>
      <c r="AM115" s="132">
        <v>487</v>
      </c>
      <c r="AN115" s="132">
        <v>3.3</v>
      </c>
      <c r="AO115" s="132">
        <v>13</v>
      </c>
      <c r="AP115" s="132">
        <v>12</v>
      </c>
      <c r="AQ115" s="132">
        <v>2</v>
      </c>
      <c r="AR115" s="132">
        <v>6</v>
      </c>
      <c r="AS115" s="132">
        <v>1.4</v>
      </c>
      <c r="AT115" s="132">
        <v>35</v>
      </c>
      <c r="AU115" s="132">
        <v>21.7</v>
      </c>
      <c r="AV115" s="132">
        <v>0.13</v>
      </c>
      <c r="AW115" s="132">
        <v>12.1</v>
      </c>
      <c r="AX115" s="132">
        <v>14.9</v>
      </c>
      <c r="AY115" s="132">
        <v>1.66</v>
      </c>
      <c r="AZ115" s="132">
        <v>478</v>
      </c>
      <c r="BA115" s="132">
        <v>94.3</v>
      </c>
      <c r="BB115" s="132">
        <v>8.6999999999999993</v>
      </c>
      <c r="BC115" s="132">
        <v>11.6</v>
      </c>
      <c r="BD115" s="132">
        <v>11.4</v>
      </c>
      <c r="BE115" s="132">
        <v>22</v>
      </c>
      <c r="BF115" s="132">
        <v>0.03</v>
      </c>
      <c r="BG115" s="132">
        <v>560</v>
      </c>
      <c r="BH115" s="132">
        <v>21.6</v>
      </c>
      <c r="BI115" s="132">
        <v>42.4</v>
      </c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3">
        <v>0.5</v>
      </c>
      <c r="BW115" s="133">
        <v>1.59</v>
      </c>
      <c r="BX115" s="133">
        <v>51.5</v>
      </c>
      <c r="BY115" s="133">
        <v>11.55</v>
      </c>
      <c r="BZ115" s="133">
        <v>5.4</v>
      </c>
      <c r="CA115" s="144">
        <v>2.9999999999999997E-4</v>
      </c>
      <c r="CB115" s="133">
        <v>0.03</v>
      </c>
      <c r="CC115" s="116">
        <v>0</v>
      </c>
      <c r="CD115" s="133">
        <v>46.6</v>
      </c>
      <c r="CE115" s="99">
        <v>0</v>
      </c>
      <c r="CF115" s="133">
        <v>0</v>
      </c>
      <c r="CG115" s="133">
        <v>7.0000000000000007E-2</v>
      </c>
      <c r="CH115" s="133">
        <v>0.27</v>
      </c>
      <c r="CI115" s="133">
        <v>2.96</v>
      </c>
      <c r="CJ115" s="133">
        <v>21.1</v>
      </c>
      <c r="CK115" s="133">
        <v>10</v>
      </c>
      <c r="CL115" s="133"/>
      <c r="CM115" s="133"/>
      <c r="CN115" s="133">
        <v>4.2000000000000003E-2</v>
      </c>
      <c r="CO115" s="99">
        <f t="shared" si="34"/>
        <v>71.886058032554857</v>
      </c>
      <c r="CP115" s="99"/>
      <c r="CQ115" s="99">
        <f t="shared" si="42"/>
        <v>22.12962962962963</v>
      </c>
      <c r="CR115" s="99">
        <f t="shared" si="35"/>
        <v>16.711484593837532</v>
      </c>
      <c r="CS115" s="99">
        <f t="shared" si="36"/>
        <v>1201.3227513227514</v>
      </c>
      <c r="CT115" s="99">
        <f t="shared" si="38"/>
        <v>9.642857142857144E-3</v>
      </c>
      <c r="CU115" s="99">
        <f t="shared" si="39"/>
        <v>25.925925925925924</v>
      </c>
      <c r="CV115" s="99">
        <f t="shared" si="37"/>
        <v>0.46753246753246752</v>
      </c>
      <c r="CW115" s="99">
        <f t="shared" si="40"/>
        <v>32.080536912751676</v>
      </c>
      <c r="CX115" s="99">
        <f t="shared" si="41"/>
        <v>0.44626924595341483</v>
      </c>
      <c r="CY115" s="99"/>
    </row>
    <row r="116" spans="1:301" s="2" customFormat="1" ht="14" x14ac:dyDescent="0.15">
      <c r="A116" s="1">
        <v>24329</v>
      </c>
      <c r="B116" s="2" t="s">
        <v>299</v>
      </c>
      <c r="C116" s="2" t="s">
        <v>229</v>
      </c>
      <c r="D116" s="2" t="s">
        <v>105</v>
      </c>
      <c r="E116" s="3">
        <v>-14.088539340200001</v>
      </c>
      <c r="F116" s="4">
        <v>-70.702187967100002</v>
      </c>
      <c r="G116" s="6">
        <v>316226</v>
      </c>
      <c r="H116" s="2">
        <v>8441817</v>
      </c>
      <c r="I116" s="2">
        <v>5194</v>
      </c>
      <c r="K116" s="118" t="s">
        <v>106</v>
      </c>
      <c r="N116" s="118">
        <v>2023</v>
      </c>
      <c r="P116" s="1" t="s">
        <v>133</v>
      </c>
      <c r="Q116" s="1">
        <f t="shared" si="24"/>
        <v>0</v>
      </c>
      <c r="R116" s="2" t="s">
        <v>134</v>
      </c>
      <c r="S116" s="1" t="s">
        <v>109</v>
      </c>
      <c r="T116" s="1" t="s">
        <v>110</v>
      </c>
      <c r="V116" s="2" t="s">
        <v>201</v>
      </c>
      <c r="W116" s="2" t="s">
        <v>112</v>
      </c>
      <c r="X116" s="5"/>
      <c r="Y116" s="5">
        <v>0.31359498956158666</v>
      </c>
      <c r="Z116" s="5">
        <v>13.248042269187986</v>
      </c>
      <c r="AA116" s="5">
        <v>1.7156669650850493</v>
      </c>
      <c r="AB116" s="5"/>
      <c r="AC116" s="5">
        <v>1.9884892610120133E-2</v>
      </c>
      <c r="AD116" s="5">
        <v>1.0444736842105264</v>
      </c>
      <c r="AE116" s="5">
        <v>1.3712175648702596</v>
      </c>
      <c r="AF116" s="5">
        <v>2.129804262722923</v>
      </c>
      <c r="AG116" s="5">
        <v>4.987058823529412</v>
      </c>
      <c r="AH116" s="5">
        <v>0.30016868442292177</v>
      </c>
      <c r="AI116" s="5"/>
      <c r="AJ116" s="5"/>
      <c r="AK116" s="5"/>
      <c r="AL116" s="5"/>
      <c r="AM116" s="132">
        <v>161</v>
      </c>
      <c r="AN116" s="132">
        <v>4.8</v>
      </c>
      <c r="AO116" s="132">
        <v>22</v>
      </c>
      <c r="AP116" s="132">
        <v>41</v>
      </c>
      <c r="AQ116" s="132">
        <v>3.6</v>
      </c>
      <c r="AR116" s="132">
        <v>21.2</v>
      </c>
      <c r="AS116" s="132">
        <v>3.4</v>
      </c>
      <c r="AT116" s="132">
        <v>57</v>
      </c>
      <c r="AU116" s="132">
        <v>23.1</v>
      </c>
      <c r="AV116" s="132">
        <v>0.1</v>
      </c>
      <c r="AW116" s="132">
        <v>11.6</v>
      </c>
      <c r="AX116" s="132">
        <v>21.9</v>
      </c>
      <c r="AY116" s="132">
        <v>2.25</v>
      </c>
      <c r="AZ116" s="132">
        <v>361</v>
      </c>
      <c r="BA116" s="132">
        <v>217</v>
      </c>
      <c r="BB116" s="132">
        <v>12.2</v>
      </c>
      <c r="BC116" s="132">
        <v>12.5</v>
      </c>
      <c r="BD116" s="132">
        <v>64.900000000000006</v>
      </c>
      <c r="BE116" s="132">
        <v>47.8</v>
      </c>
      <c r="BF116" s="132">
        <v>7.0000000000000007E-2</v>
      </c>
      <c r="BG116" s="132">
        <v>820</v>
      </c>
      <c r="BH116" s="132">
        <v>26.1</v>
      </c>
      <c r="BI116" s="132">
        <v>54.1</v>
      </c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3">
        <v>1.8</v>
      </c>
      <c r="BW116" s="133">
        <v>1.73</v>
      </c>
      <c r="BX116" s="133">
        <v>55.3</v>
      </c>
      <c r="BY116" s="133">
        <v>17.100000000000001</v>
      </c>
      <c r="BZ116" s="133">
        <v>10.9</v>
      </c>
      <c r="CA116" s="144">
        <v>4.0000000000000002E-4</v>
      </c>
      <c r="CB116" s="133">
        <v>0.05</v>
      </c>
      <c r="CC116" s="116">
        <v>0</v>
      </c>
      <c r="CD116" s="133">
        <v>30.8</v>
      </c>
      <c r="CE116" s="99">
        <v>0</v>
      </c>
      <c r="CF116" s="133">
        <v>0</v>
      </c>
      <c r="CG116" s="133">
        <v>0.09</v>
      </c>
      <c r="CH116" s="133">
        <v>3.48</v>
      </c>
      <c r="CI116" s="133">
        <v>2.83</v>
      </c>
      <c r="CJ116" s="133">
        <v>25.5</v>
      </c>
      <c r="CK116" s="133">
        <v>0</v>
      </c>
      <c r="CL116" s="133"/>
      <c r="CM116" s="133"/>
      <c r="CN116" s="133">
        <v>5.7000000000000002E-2</v>
      </c>
      <c r="CO116" s="99">
        <f t="shared" si="34"/>
        <v>72.387355508374611</v>
      </c>
      <c r="CP116" s="99"/>
      <c r="CQ116" s="99">
        <f t="shared" si="42"/>
        <v>13.831417624521071</v>
      </c>
      <c r="CR116" s="99">
        <f t="shared" si="35"/>
        <v>4.7747098839535811</v>
      </c>
      <c r="CS116" s="99">
        <f t="shared" si="36"/>
        <v>345.62862181909799</v>
      </c>
      <c r="CT116" s="99">
        <f t="shared" si="38"/>
        <v>1.3292682926829268E-2</v>
      </c>
      <c r="CU116" s="99">
        <f t="shared" si="39"/>
        <v>31.417624521072796</v>
      </c>
      <c r="CV116" s="99">
        <f t="shared" si="37"/>
        <v>0.63742690058479534</v>
      </c>
      <c r="CW116" s="99">
        <f t="shared" si="40"/>
        <v>16.484018264840184</v>
      </c>
      <c r="CX116" s="99">
        <f t="shared" si="41"/>
        <v>0.22771958098307818</v>
      </c>
      <c r="CY116" s="99"/>
    </row>
    <row r="117" spans="1:301" s="2" customFormat="1" ht="14" x14ac:dyDescent="0.15">
      <c r="A117" s="1">
        <v>24330</v>
      </c>
      <c r="B117" s="2" t="s">
        <v>300</v>
      </c>
      <c r="C117" s="2" t="s">
        <v>229</v>
      </c>
      <c r="D117" s="2" t="s">
        <v>105</v>
      </c>
      <c r="E117" s="3">
        <v>-14.0875</v>
      </c>
      <c r="F117" s="4">
        <v>-70.702777780000005</v>
      </c>
      <c r="G117" s="6">
        <v>316161.47305532702</v>
      </c>
      <c r="H117" s="2">
        <v>8441931.5309229996</v>
      </c>
      <c r="I117" s="2">
        <v>5180</v>
      </c>
      <c r="K117" s="118" t="s">
        <v>106</v>
      </c>
      <c r="N117" s="118">
        <v>2023</v>
      </c>
      <c r="P117" s="1" t="s">
        <v>133</v>
      </c>
      <c r="Q117" s="1">
        <f t="shared" si="24"/>
        <v>0</v>
      </c>
      <c r="R117" s="2" t="s">
        <v>134</v>
      </c>
      <c r="S117" s="1" t="s">
        <v>109</v>
      </c>
      <c r="T117" s="1" t="s">
        <v>110</v>
      </c>
      <c r="V117" s="2" t="s">
        <v>227</v>
      </c>
      <c r="W117" s="2" t="s">
        <v>112</v>
      </c>
      <c r="X117" s="5"/>
      <c r="Y117" s="5">
        <v>0.17514613778705637</v>
      </c>
      <c r="Z117" s="5">
        <v>12.303103448275861</v>
      </c>
      <c r="AA117" s="5">
        <v>1.3439391226499553</v>
      </c>
      <c r="AB117" s="5"/>
      <c r="AC117" s="5">
        <v>2.6470149253731343E-2</v>
      </c>
      <c r="AD117" s="5">
        <v>0.29842105263157892</v>
      </c>
      <c r="AE117" s="5">
        <v>0.96544910179640708</v>
      </c>
      <c r="AF117" s="5">
        <v>1.6714919530230536</v>
      </c>
      <c r="AG117" s="5">
        <v>5.0352429667519178</v>
      </c>
      <c r="AH117" s="5">
        <v>0.27496368038740926</v>
      </c>
      <c r="AI117" s="5"/>
      <c r="AJ117" s="5"/>
      <c r="AK117" s="5"/>
      <c r="AL117" s="5"/>
      <c r="AM117" s="132">
        <v>163.5</v>
      </c>
      <c r="AN117" s="132">
        <v>2.9</v>
      </c>
      <c r="AO117" s="132">
        <v>10</v>
      </c>
      <c r="AP117" s="132">
        <v>15</v>
      </c>
      <c r="AQ117" s="132">
        <v>2</v>
      </c>
      <c r="AR117" s="132">
        <v>5.8</v>
      </c>
      <c r="AS117" s="132">
        <v>2</v>
      </c>
      <c r="AT117" s="132">
        <v>43</v>
      </c>
      <c r="AU117" s="132">
        <v>19.2</v>
      </c>
      <c r="AV117" s="132">
        <v>0.11</v>
      </c>
      <c r="AW117" s="132">
        <v>18.600000000000001</v>
      </c>
      <c r="AX117" s="132">
        <v>17.3</v>
      </c>
      <c r="AY117" s="132">
        <v>3.03</v>
      </c>
      <c r="AZ117" s="132">
        <v>359</v>
      </c>
      <c r="BA117" s="132">
        <v>116</v>
      </c>
      <c r="BB117" s="132">
        <v>11.7</v>
      </c>
      <c r="BC117" s="132">
        <v>12.2</v>
      </c>
      <c r="BD117" s="132">
        <v>15.3</v>
      </c>
      <c r="BE117" s="132">
        <v>34</v>
      </c>
      <c r="BF117" s="132">
        <v>0.05</v>
      </c>
      <c r="BG117" s="132">
        <v>470</v>
      </c>
      <c r="BH117" s="132">
        <v>20.5</v>
      </c>
      <c r="BI117" s="132">
        <v>37.5</v>
      </c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3">
        <v>0.5</v>
      </c>
      <c r="BW117" s="133">
        <v>1.37</v>
      </c>
      <c r="BX117" s="133">
        <v>54.8</v>
      </c>
      <c r="BY117" s="133">
        <v>9.32</v>
      </c>
      <c r="BZ117" s="133">
        <v>14.9</v>
      </c>
      <c r="CA117" s="149">
        <v>0</v>
      </c>
      <c r="CB117" s="133">
        <v>0.04</v>
      </c>
      <c r="CC117" s="116">
        <v>0</v>
      </c>
      <c r="CD117" s="133">
        <v>52</v>
      </c>
      <c r="CE117" s="99">
        <v>0</v>
      </c>
      <c r="CF117" s="133">
        <v>0</v>
      </c>
      <c r="CG117" s="133">
        <v>0.08</v>
      </c>
      <c r="CH117" s="133">
        <v>0.35</v>
      </c>
      <c r="CI117" s="133">
        <v>2.2400000000000002</v>
      </c>
      <c r="CJ117" s="133">
        <v>22.3</v>
      </c>
      <c r="CK117" s="133">
        <v>10</v>
      </c>
      <c r="CL117" s="133"/>
      <c r="CM117" s="133"/>
      <c r="CN117" s="133">
        <v>3.6999999999999998E-2</v>
      </c>
      <c r="CO117" s="99">
        <f t="shared" si="34"/>
        <v>71.297453245156902</v>
      </c>
      <c r="CP117" s="99"/>
      <c r="CQ117" s="99">
        <f t="shared" si="42"/>
        <v>17.512195121951219</v>
      </c>
      <c r="CR117" s="99">
        <f t="shared" si="35"/>
        <v>16.872948213101665</v>
      </c>
      <c r="CS117" s="99">
        <f t="shared" si="36"/>
        <v>1202.9982363315698</v>
      </c>
      <c r="CT117" s="99">
        <f t="shared" si="38"/>
        <v>3.1702127659574468E-2</v>
      </c>
      <c r="CU117" s="99">
        <f t="shared" si="39"/>
        <v>22.926829268292682</v>
      </c>
      <c r="CV117" s="99">
        <f t="shared" si="37"/>
        <v>1.5987124463519313</v>
      </c>
      <c r="CW117" s="99">
        <f t="shared" si="40"/>
        <v>20.7514450867052</v>
      </c>
      <c r="CX117" s="99">
        <f t="shared" si="41"/>
        <v>0.29105450674866579</v>
      </c>
      <c r="CY117" s="99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  <c r="DS117" s="67"/>
      <c r="DT117" s="67"/>
      <c r="DU117" s="67"/>
      <c r="DV117" s="67"/>
      <c r="DW117" s="67"/>
      <c r="DX117" s="67"/>
      <c r="DY117" s="67"/>
      <c r="DZ117" s="67"/>
      <c r="EA117" s="67"/>
      <c r="EB117" s="67"/>
      <c r="EC117" s="67"/>
      <c r="ED117" s="67"/>
      <c r="EE117" s="67"/>
      <c r="EF117" s="67"/>
      <c r="EG117" s="67"/>
      <c r="EH117" s="67"/>
      <c r="EI117" s="67"/>
      <c r="EJ117" s="67"/>
      <c r="EK117" s="67"/>
      <c r="EL117" s="67"/>
      <c r="EM117" s="67"/>
      <c r="EN117" s="67"/>
      <c r="EO117" s="67"/>
      <c r="EP117" s="67"/>
      <c r="EQ117" s="67"/>
      <c r="ER117" s="67"/>
      <c r="ES117" s="67"/>
      <c r="ET117" s="67"/>
      <c r="EU117" s="67"/>
      <c r="EV117" s="67"/>
      <c r="EW117" s="67"/>
      <c r="EX117" s="67"/>
      <c r="EY117" s="67"/>
      <c r="EZ117" s="67"/>
      <c r="FA117" s="67"/>
      <c r="FB117" s="67"/>
      <c r="FC117" s="67"/>
      <c r="FD117" s="67"/>
      <c r="FE117" s="67"/>
      <c r="FF117" s="67"/>
      <c r="FG117" s="67"/>
      <c r="FH117" s="67"/>
      <c r="FI117" s="67"/>
      <c r="FJ117" s="67"/>
      <c r="FK117" s="67"/>
      <c r="FL117" s="67"/>
      <c r="FM117" s="67"/>
      <c r="FN117" s="67"/>
      <c r="FO117" s="67"/>
      <c r="FP117" s="67"/>
      <c r="FQ117" s="67"/>
      <c r="FR117" s="67"/>
      <c r="FS117" s="67"/>
      <c r="FT117" s="67"/>
      <c r="FU117" s="67"/>
      <c r="FV117" s="67"/>
      <c r="FW117" s="67"/>
      <c r="FX117" s="67"/>
      <c r="FY117" s="67"/>
      <c r="FZ117" s="67"/>
      <c r="GA117" s="67"/>
      <c r="GB117" s="67"/>
      <c r="GC117" s="67"/>
      <c r="GD117" s="67"/>
      <c r="GE117" s="67"/>
      <c r="GF117" s="67"/>
      <c r="GG117" s="67"/>
      <c r="GH117" s="67"/>
      <c r="GI117" s="67"/>
      <c r="GJ117" s="67"/>
      <c r="GK117" s="67"/>
      <c r="GL117" s="67"/>
      <c r="GM117" s="67"/>
      <c r="GN117" s="67"/>
      <c r="GO117" s="67"/>
      <c r="GP117" s="67"/>
      <c r="GQ117" s="67"/>
      <c r="GR117" s="67"/>
      <c r="GS117" s="67"/>
      <c r="GT117" s="67"/>
      <c r="GU117" s="67"/>
      <c r="GV117" s="67"/>
      <c r="GW117" s="67"/>
      <c r="GX117" s="67"/>
      <c r="GY117" s="67"/>
      <c r="GZ117" s="67"/>
      <c r="HA117" s="67"/>
      <c r="HB117" s="67"/>
      <c r="HC117" s="67"/>
      <c r="HD117" s="67"/>
      <c r="HE117" s="67"/>
      <c r="HF117" s="67"/>
      <c r="HG117" s="67"/>
      <c r="HH117" s="67"/>
      <c r="HI117" s="67"/>
      <c r="HJ117" s="67"/>
      <c r="HK117" s="67"/>
      <c r="HL117" s="67"/>
      <c r="HM117" s="67"/>
      <c r="HN117" s="67"/>
      <c r="HO117" s="67"/>
      <c r="HP117" s="67"/>
      <c r="HQ117" s="67"/>
      <c r="HR117" s="67"/>
      <c r="HS117" s="67"/>
      <c r="HT117" s="67"/>
      <c r="HU117" s="67"/>
      <c r="HV117" s="67"/>
      <c r="HW117" s="67"/>
      <c r="HX117" s="67"/>
      <c r="HY117" s="67"/>
      <c r="HZ117" s="67"/>
      <c r="IA117" s="67"/>
      <c r="IB117" s="67"/>
      <c r="IC117" s="67"/>
      <c r="ID117" s="67"/>
      <c r="IE117" s="67"/>
      <c r="IF117" s="67"/>
      <c r="IG117" s="67"/>
      <c r="IH117" s="67"/>
      <c r="II117" s="67"/>
      <c r="IJ117" s="67"/>
      <c r="IK117" s="67"/>
      <c r="IL117" s="67"/>
      <c r="IM117" s="67"/>
      <c r="IN117" s="67"/>
      <c r="IO117" s="67"/>
      <c r="IP117" s="67"/>
      <c r="IQ117" s="67"/>
      <c r="IR117" s="67"/>
      <c r="IS117" s="67"/>
      <c r="IT117" s="67"/>
      <c r="IU117" s="67"/>
      <c r="IV117" s="67"/>
      <c r="IW117" s="67"/>
      <c r="IX117" s="67"/>
      <c r="IY117" s="67"/>
      <c r="IZ117" s="67"/>
      <c r="JA117" s="67"/>
      <c r="JB117" s="67"/>
      <c r="JC117" s="67"/>
      <c r="JD117" s="67"/>
      <c r="JE117" s="67"/>
      <c r="JF117" s="67"/>
      <c r="JG117" s="67"/>
      <c r="JH117" s="67"/>
      <c r="JI117" s="67"/>
      <c r="JJ117" s="67"/>
      <c r="JK117" s="67"/>
      <c r="JL117" s="67"/>
      <c r="JM117" s="67"/>
      <c r="JN117" s="67"/>
      <c r="JO117" s="67"/>
      <c r="JP117" s="67"/>
      <c r="JQ117" s="67"/>
      <c r="JR117" s="67"/>
      <c r="JS117" s="67"/>
      <c r="JT117" s="67"/>
      <c r="JU117" s="67"/>
      <c r="JV117" s="67"/>
      <c r="JW117" s="67"/>
      <c r="JX117" s="67"/>
      <c r="JY117" s="67"/>
      <c r="JZ117" s="67"/>
      <c r="KA117" s="67"/>
      <c r="KB117" s="67"/>
      <c r="KC117" s="67"/>
      <c r="KD117" s="67"/>
      <c r="KE117" s="67"/>
      <c r="KF117" s="67"/>
      <c r="KG117" s="67"/>
      <c r="KH117" s="67"/>
      <c r="KI117" s="67"/>
      <c r="KJ117" s="67"/>
      <c r="KK117" s="67"/>
      <c r="KL117" s="67"/>
      <c r="KM117" s="67"/>
      <c r="KN117" s="67"/>
      <c r="KO117" s="67"/>
    </row>
    <row r="118" spans="1:301" s="2" customFormat="1" ht="14" x14ac:dyDescent="0.15">
      <c r="A118" s="1">
        <v>24331</v>
      </c>
      <c r="B118" s="2" t="s">
        <v>301</v>
      </c>
      <c r="C118" s="2" t="s">
        <v>229</v>
      </c>
      <c r="D118" s="2" t="s">
        <v>105</v>
      </c>
      <c r="E118" s="3">
        <v>-14.0875</v>
      </c>
      <c r="F118" s="4">
        <v>-70.702777780000005</v>
      </c>
      <c r="G118" s="6">
        <v>316161.47305532702</v>
      </c>
      <c r="H118" s="2">
        <v>8441931.5309229996</v>
      </c>
      <c r="I118" s="2">
        <v>5180</v>
      </c>
      <c r="K118" s="118" t="s">
        <v>106</v>
      </c>
      <c r="N118" s="118">
        <v>2023</v>
      </c>
      <c r="P118" s="1" t="s">
        <v>133</v>
      </c>
      <c r="Q118" s="1">
        <f t="shared" si="24"/>
        <v>0</v>
      </c>
      <c r="R118" s="2" t="s">
        <v>134</v>
      </c>
      <c r="S118" s="1" t="s">
        <v>109</v>
      </c>
      <c r="T118" s="1" t="s">
        <v>110</v>
      </c>
      <c r="V118" s="2" t="s">
        <v>302</v>
      </c>
      <c r="W118" s="2" t="s">
        <v>112</v>
      </c>
      <c r="X118" s="5"/>
      <c r="Y118" s="5">
        <v>0.1718100208768267</v>
      </c>
      <c r="Z118" s="5">
        <v>11.944026696329255</v>
      </c>
      <c r="AA118" s="5">
        <v>0.80064458370635638</v>
      </c>
      <c r="AB118" s="5"/>
      <c r="AC118" s="5">
        <v>1.3557881325081908E-2</v>
      </c>
      <c r="AD118" s="5">
        <v>0.28184210526315795</v>
      </c>
      <c r="AE118" s="5">
        <v>1.4551696606786428</v>
      </c>
      <c r="AF118" s="5">
        <v>1.7119312744671595</v>
      </c>
      <c r="AG118" s="5">
        <v>4.3004347826086953</v>
      </c>
      <c r="AH118" s="5">
        <v>0.62554237288135606</v>
      </c>
      <c r="AI118" s="5"/>
      <c r="AJ118" s="5"/>
      <c r="AK118" s="5"/>
      <c r="AL118" s="5"/>
      <c r="AM118" s="132">
        <v>165</v>
      </c>
      <c r="AN118" s="132">
        <v>3.1</v>
      </c>
      <c r="AO118" s="132">
        <v>11</v>
      </c>
      <c r="AP118" s="132">
        <v>14</v>
      </c>
      <c r="AQ118" s="132">
        <v>1.8</v>
      </c>
      <c r="AR118" s="132">
        <v>4.3</v>
      </c>
      <c r="AS118" s="132">
        <v>1.6</v>
      </c>
      <c r="AT118" s="132">
        <v>35</v>
      </c>
      <c r="AU118" s="132">
        <v>19.399999999999999</v>
      </c>
      <c r="AV118" s="132">
        <v>0.09</v>
      </c>
      <c r="AW118" s="132">
        <v>20.399999999999999</v>
      </c>
      <c r="AX118" s="132">
        <v>17.8</v>
      </c>
      <c r="AY118" s="132">
        <v>2.96</v>
      </c>
      <c r="AZ118" s="132">
        <v>290</v>
      </c>
      <c r="BA118" s="132">
        <v>122</v>
      </c>
      <c r="BB118" s="132">
        <v>14.8</v>
      </c>
      <c r="BC118" s="132">
        <v>14.5</v>
      </c>
      <c r="BD118" s="132">
        <v>18.8</v>
      </c>
      <c r="BE118" s="132">
        <v>43.4</v>
      </c>
      <c r="BF118" s="132">
        <v>7.0000000000000007E-2</v>
      </c>
      <c r="BG118" s="132">
        <v>430</v>
      </c>
      <c r="BH118" s="132">
        <v>20.8</v>
      </c>
      <c r="BI118" s="132">
        <v>37.9</v>
      </c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3">
        <v>0.6</v>
      </c>
      <c r="BW118" s="133">
        <v>1.42</v>
      </c>
      <c r="BX118" s="133">
        <v>51.4</v>
      </c>
      <c r="BY118" s="133">
        <v>9.08</v>
      </c>
      <c r="BZ118" s="133">
        <v>24</v>
      </c>
      <c r="CA118" s="149">
        <v>0</v>
      </c>
      <c r="CB118" s="133">
        <v>0.03</v>
      </c>
      <c r="CC118" s="116">
        <v>0</v>
      </c>
      <c r="CD118" s="133">
        <v>39.6</v>
      </c>
      <c r="CE118" s="99">
        <v>0</v>
      </c>
      <c r="CF118" s="133">
        <v>0</v>
      </c>
      <c r="CG118" s="133">
        <v>0.08</v>
      </c>
      <c r="CH118" s="133">
        <v>0.34</v>
      </c>
      <c r="CI118" s="133">
        <v>1.64</v>
      </c>
      <c r="CJ118" s="133">
        <v>43.6</v>
      </c>
      <c r="CK118" s="133">
        <v>10</v>
      </c>
      <c r="CL118" s="133"/>
      <c r="CM118" s="133"/>
      <c r="CN118" s="133">
        <v>3.5000000000000003E-2</v>
      </c>
      <c r="CO118" s="99">
        <f t="shared" si="34"/>
        <v>67.43504195733496</v>
      </c>
      <c r="CP118" s="99"/>
      <c r="CQ118" s="99">
        <f t="shared" si="42"/>
        <v>13.942307692307692</v>
      </c>
      <c r="CR118" s="99">
        <f t="shared" si="35"/>
        <v>15.258312020460354</v>
      </c>
      <c r="CS118" s="99">
        <f t="shared" si="36"/>
        <v>1028.9449112978523</v>
      </c>
      <c r="CT118" s="99">
        <f t="shared" si="38"/>
        <v>5.5813953488372092E-2</v>
      </c>
      <c r="CU118" s="99">
        <f t="shared" si="39"/>
        <v>20.673076923076923</v>
      </c>
      <c r="CV118" s="99">
        <f t="shared" si="37"/>
        <v>2.643171806167401</v>
      </c>
      <c r="CW118" s="99">
        <f t="shared" si="40"/>
        <v>16.292134831460672</v>
      </c>
      <c r="CX118" s="99">
        <f t="shared" si="41"/>
        <v>0.24159745969711771</v>
      </c>
      <c r="CY118" s="99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  <c r="DS118" s="60"/>
      <c r="DT118" s="60"/>
      <c r="DU118" s="60"/>
      <c r="DV118" s="60"/>
      <c r="DW118" s="60"/>
      <c r="DX118" s="60"/>
      <c r="DY118" s="60"/>
      <c r="DZ118" s="60"/>
      <c r="EA118" s="60"/>
      <c r="EB118" s="60"/>
      <c r="EC118" s="60"/>
      <c r="ED118" s="60"/>
      <c r="EE118" s="60"/>
      <c r="EF118" s="60"/>
      <c r="EG118" s="60"/>
      <c r="EH118" s="60"/>
      <c r="EI118" s="60"/>
      <c r="EJ118" s="60"/>
      <c r="EK118" s="60"/>
      <c r="EL118" s="60"/>
      <c r="EM118" s="60"/>
      <c r="EN118" s="60"/>
      <c r="EO118" s="60"/>
      <c r="EP118" s="60"/>
      <c r="EQ118" s="60"/>
      <c r="ER118" s="60"/>
      <c r="ES118" s="60"/>
      <c r="ET118" s="60"/>
      <c r="EU118" s="60"/>
      <c r="EV118" s="60"/>
      <c r="EW118" s="60"/>
      <c r="EX118" s="60"/>
      <c r="EY118" s="60"/>
      <c r="EZ118" s="60"/>
      <c r="FA118" s="60"/>
      <c r="FB118" s="60"/>
      <c r="FC118" s="60"/>
      <c r="FD118" s="60"/>
      <c r="FE118" s="60"/>
      <c r="FF118" s="60"/>
      <c r="FG118" s="60"/>
      <c r="FH118" s="60"/>
      <c r="FI118" s="60"/>
      <c r="FJ118" s="60"/>
      <c r="FK118" s="60"/>
      <c r="FL118" s="60"/>
      <c r="FM118" s="60"/>
      <c r="FN118" s="60"/>
      <c r="FO118" s="60"/>
      <c r="FP118" s="60"/>
      <c r="FQ118" s="60"/>
      <c r="FR118" s="60"/>
      <c r="FS118" s="60"/>
      <c r="FT118" s="60"/>
      <c r="FU118" s="60"/>
      <c r="FV118" s="60"/>
      <c r="FW118" s="60"/>
      <c r="FX118" s="60"/>
      <c r="FY118" s="60"/>
      <c r="FZ118" s="60"/>
      <c r="GA118" s="60"/>
      <c r="GB118" s="60"/>
      <c r="GC118" s="60"/>
      <c r="GD118" s="60"/>
      <c r="GE118" s="60"/>
      <c r="GF118" s="60"/>
      <c r="GG118" s="60"/>
      <c r="GH118" s="60"/>
      <c r="GI118" s="60"/>
      <c r="GJ118" s="60"/>
      <c r="GK118" s="60"/>
      <c r="GL118" s="60"/>
      <c r="GM118" s="60"/>
      <c r="GN118" s="60"/>
      <c r="GO118" s="60"/>
      <c r="GP118" s="60"/>
      <c r="GQ118" s="60"/>
      <c r="GR118" s="60"/>
      <c r="GS118" s="60"/>
      <c r="GT118" s="60"/>
      <c r="GU118" s="60"/>
      <c r="GV118" s="60"/>
      <c r="GW118" s="60"/>
      <c r="GX118" s="60"/>
      <c r="GY118" s="60"/>
      <c r="GZ118" s="60"/>
      <c r="HA118" s="60"/>
      <c r="HB118" s="60"/>
      <c r="HC118" s="60"/>
      <c r="HD118" s="60"/>
      <c r="HE118" s="60"/>
      <c r="HF118" s="60"/>
      <c r="HG118" s="60"/>
      <c r="HH118" s="60"/>
      <c r="HI118" s="60"/>
      <c r="HJ118" s="60"/>
      <c r="HK118" s="60"/>
      <c r="HL118" s="60"/>
      <c r="HM118" s="60"/>
      <c r="HN118" s="60"/>
      <c r="HO118" s="60"/>
      <c r="HP118" s="60"/>
      <c r="HQ118" s="60"/>
      <c r="HR118" s="60"/>
      <c r="HS118" s="60"/>
      <c r="HT118" s="60"/>
      <c r="HU118" s="60"/>
      <c r="HV118" s="60"/>
      <c r="HW118" s="60"/>
      <c r="HX118" s="60"/>
      <c r="HY118" s="60"/>
      <c r="HZ118" s="60"/>
      <c r="IA118" s="60"/>
      <c r="IB118" s="60"/>
      <c r="IC118" s="60"/>
      <c r="ID118" s="60"/>
      <c r="IE118" s="60"/>
      <c r="IF118" s="60"/>
      <c r="IG118" s="60"/>
      <c r="IH118" s="60"/>
      <c r="II118" s="60"/>
      <c r="IJ118" s="60"/>
      <c r="IK118" s="60"/>
      <c r="IL118" s="60"/>
      <c r="IM118" s="60"/>
      <c r="IN118" s="60"/>
      <c r="IO118" s="60"/>
      <c r="IP118" s="60"/>
      <c r="IQ118" s="60"/>
      <c r="IR118" s="60"/>
      <c r="IS118" s="60"/>
      <c r="IT118" s="60"/>
      <c r="IU118" s="60"/>
      <c r="IV118" s="60"/>
      <c r="IW118" s="60"/>
      <c r="IX118" s="60"/>
      <c r="IY118" s="60"/>
      <c r="IZ118" s="60"/>
      <c r="JA118" s="60"/>
      <c r="JB118" s="60"/>
      <c r="JC118" s="60"/>
      <c r="JD118" s="60"/>
      <c r="JE118" s="60"/>
      <c r="JF118" s="60"/>
      <c r="JG118" s="60"/>
      <c r="JH118" s="60"/>
      <c r="JI118" s="60"/>
      <c r="JJ118" s="60"/>
      <c r="JK118" s="60"/>
      <c r="JL118" s="60"/>
      <c r="JM118" s="60"/>
      <c r="JN118" s="60"/>
      <c r="JO118" s="60"/>
      <c r="JP118" s="60"/>
      <c r="JQ118" s="60"/>
      <c r="JR118" s="60"/>
      <c r="JS118" s="60"/>
      <c r="JT118" s="60"/>
      <c r="JU118" s="60"/>
      <c r="JV118" s="60"/>
      <c r="JW118" s="60"/>
      <c r="JX118" s="60"/>
      <c r="JY118" s="60"/>
      <c r="JZ118" s="60"/>
      <c r="KA118" s="60"/>
      <c r="KB118" s="60"/>
      <c r="KC118" s="60"/>
      <c r="KD118" s="60"/>
      <c r="KE118" s="60"/>
      <c r="KF118" s="60"/>
      <c r="KG118" s="60"/>
      <c r="KH118" s="60"/>
      <c r="KI118" s="60"/>
      <c r="KJ118" s="60"/>
      <c r="KK118" s="60"/>
      <c r="KL118" s="60"/>
      <c r="KM118" s="60"/>
      <c r="KN118" s="60"/>
      <c r="KO118" s="60"/>
    </row>
    <row r="119" spans="1:301" s="2" customFormat="1" ht="14" x14ac:dyDescent="0.15">
      <c r="A119" s="1">
        <v>24332</v>
      </c>
      <c r="B119" s="2" t="s">
        <v>303</v>
      </c>
      <c r="C119" s="2" t="s">
        <v>229</v>
      </c>
      <c r="D119" s="2" t="s">
        <v>105</v>
      </c>
      <c r="E119" s="3">
        <v>-14.0875</v>
      </c>
      <c r="F119" s="4">
        <v>-70.702777780000005</v>
      </c>
      <c r="G119" s="6">
        <v>316161.47305532702</v>
      </c>
      <c r="H119" s="2">
        <v>8441931.5309229996</v>
      </c>
      <c r="I119" s="2">
        <v>5180</v>
      </c>
      <c r="K119" s="118" t="s">
        <v>106</v>
      </c>
      <c r="N119" s="118">
        <v>2023</v>
      </c>
      <c r="P119" s="1" t="s">
        <v>133</v>
      </c>
      <c r="Q119" s="1">
        <f t="shared" si="24"/>
        <v>0</v>
      </c>
      <c r="R119" s="2" t="s">
        <v>134</v>
      </c>
      <c r="S119" s="1" t="s">
        <v>109</v>
      </c>
      <c r="T119" s="1" t="s">
        <v>110</v>
      </c>
      <c r="V119" s="2" t="s">
        <v>201</v>
      </c>
      <c r="W119" s="2" t="s">
        <v>112</v>
      </c>
      <c r="X119" s="5"/>
      <c r="Y119" s="5">
        <v>0.21017536534446765</v>
      </c>
      <c r="Z119" s="5">
        <v>12.851167964404896</v>
      </c>
      <c r="AA119" s="5">
        <v>1.85863921217547</v>
      </c>
      <c r="AB119" s="5"/>
      <c r="AC119" s="5">
        <v>7.8893957044048058E-2</v>
      </c>
      <c r="AD119" s="5">
        <v>0.49736842105263157</v>
      </c>
      <c r="AE119" s="5">
        <v>1.7909780439121756</v>
      </c>
      <c r="AF119" s="5">
        <v>1.7254110482818619</v>
      </c>
      <c r="AG119" s="5">
        <v>5.4929923273657284</v>
      </c>
      <c r="AH119" s="5">
        <v>0.16039548022598873</v>
      </c>
      <c r="AI119" s="5"/>
      <c r="AJ119" s="5"/>
      <c r="AK119" s="5"/>
      <c r="AL119" s="5"/>
      <c r="AM119" s="132">
        <v>140.5</v>
      </c>
      <c r="AN119" s="132">
        <v>3.6</v>
      </c>
      <c r="AO119" s="132">
        <v>14</v>
      </c>
      <c r="AP119" s="132">
        <v>17</v>
      </c>
      <c r="AQ119" s="132">
        <v>2.6</v>
      </c>
      <c r="AR119" s="132">
        <v>6.3</v>
      </c>
      <c r="AS119" s="132">
        <v>1.4</v>
      </c>
      <c r="AT119" s="132">
        <v>56</v>
      </c>
      <c r="AU119" s="132">
        <v>21.2</v>
      </c>
      <c r="AV119" s="132">
        <v>0.09</v>
      </c>
      <c r="AW119" s="132">
        <v>10.4</v>
      </c>
      <c r="AX119" s="132">
        <v>17.3</v>
      </c>
      <c r="AY119" s="132">
        <v>1.45</v>
      </c>
      <c r="AZ119" s="132">
        <v>374</v>
      </c>
      <c r="BA119" s="132">
        <v>127</v>
      </c>
      <c r="BB119" s="132">
        <v>12</v>
      </c>
      <c r="BC119" s="132">
        <v>12.5</v>
      </c>
      <c r="BD119" s="132">
        <v>12.4</v>
      </c>
      <c r="BE119" s="132">
        <v>33.299999999999997</v>
      </c>
      <c r="BF119" s="132">
        <v>7.0000000000000007E-2</v>
      </c>
      <c r="BG119" s="132">
        <v>520</v>
      </c>
      <c r="BH119" s="132">
        <v>20</v>
      </c>
      <c r="BI119" s="132">
        <v>40.200000000000003</v>
      </c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3">
        <v>0.5</v>
      </c>
      <c r="BW119" s="133">
        <v>1.59</v>
      </c>
      <c r="BX119" s="133">
        <v>58.2</v>
      </c>
      <c r="BY119" s="133">
        <v>10.4</v>
      </c>
      <c r="BZ119" s="133">
        <v>5.4</v>
      </c>
      <c r="CA119" s="149">
        <v>0</v>
      </c>
      <c r="CB119" s="133">
        <v>0.04</v>
      </c>
      <c r="CC119" s="116">
        <v>0</v>
      </c>
      <c r="CD119" s="133">
        <v>39.9</v>
      </c>
      <c r="CE119" s="99">
        <v>0</v>
      </c>
      <c r="CF119" s="133">
        <v>0</v>
      </c>
      <c r="CG119" s="133">
        <v>0.08</v>
      </c>
      <c r="CH119" s="133">
        <v>1.29</v>
      </c>
      <c r="CI119" s="133">
        <v>2.73</v>
      </c>
      <c r="CJ119" s="133">
        <v>23.6</v>
      </c>
      <c r="CK119" s="133">
        <v>0</v>
      </c>
      <c r="CL119" s="133"/>
      <c r="CM119" s="133"/>
      <c r="CN119" s="133">
        <v>3.7999999999999999E-2</v>
      </c>
      <c r="CO119" s="99">
        <f t="shared" si="34"/>
        <v>68.086750847394498</v>
      </c>
      <c r="CP119" s="99"/>
      <c r="CQ119" s="99">
        <f t="shared" si="42"/>
        <v>18.7</v>
      </c>
      <c r="CR119" s="99">
        <f t="shared" si="35"/>
        <v>11.044111557666543</v>
      </c>
      <c r="CS119" s="99">
        <f t="shared" si="36"/>
        <v>751.95767195767201</v>
      </c>
      <c r="CT119" s="99">
        <f t="shared" si="38"/>
        <v>1.0384615384615384E-2</v>
      </c>
      <c r="CU119" s="99">
        <f t="shared" si="39"/>
        <v>26</v>
      </c>
      <c r="CV119" s="99">
        <f t="shared" si="37"/>
        <v>0.51923076923076927</v>
      </c>
      <c r="CW119" s="99">
        <f t="shared" si="40"/>
        <v>21.618497109826588</v>
      </c>
      <c r="CX119" s="99">
        <f t="shared" si="41"/>
        <v>0.31751400736218083</v>
      </c>
      <c r="CY119" s="99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  <c r="DS119" s="67"/>
      <c r="DT119" s="67"/>
      <c r="DU119" s="67"/>
      <c r="DV119" s="67"/>
      <c r="DW119" s="67"/>
      <c r="DX119" s="67"/>
      <c r="DY119" s="67"/>
      <c r="DZ119" s="67"/>
      <c r="EA119" s="67"/>
      <c r="EB119" s="67"/>
      <c r="EC119" s="67"/>
      <c r="ED119" s="67"/>
      <c r="EE119" s="67"/>
      <c r="EF119" s="67"/>
      <c r="EG119" s="67"/>
      <c r="EH119" s="67"/>
      <c r="EI119" s="67"/>
      <c r="EJ119" s="67"/>
      <c r="EK119" s="67"/>
      <c r="EL119" s="67"/>
      <c r="EM119" s="67"/>
      <c r="EN119" s="67"/>
      <c r="EO119" s="67"/>
      <c r="EP119" s="67"/>
      <c r="EQ119" s="67"/>
      <c r="ER119" s="67"/>
      <c r="ES119" s="67"/>
      <c r="ET119" s="67"/>
      <c r="EU119" s="67"/>
      <c r="EV119" s="67"/>
      <c r="EW119" s="67"/>
      <c r="EX119" s="67"/>
      <c r="EY119" s="67"/>
      <c r="EZ119" s="67"/>
      <c r="FA119" s="67"/>
      <c r="FB119" s="67"/>
      <c r="FC119" s="67"/>
      <c r="FD119" s="67"/>
      <c r="FE119" s="67"/>
      <c r="FF119" s="67"/>
      <c r="FG119" s="67"/>
      <c r="FH119" s="67"/>
      <c r="FI119" s="67"/>
      <c r="FJ119" s="67"/>
      <c r="FK119" s="67"/>
      <c r="FL119" s="67"/>
      <c r="FM119" s="67"/>
      <c r="FN119" s="67"/>
      <c r="FO119" s="67"/>
      <c r="FP119" s="67"/>
      <c r="FQ119" s="67"/>
      <c r="FR119" s="67"/>
      <c r="FS119" s="67"/>
      <c r="FT119" s="67"/>
      <c r="FU119" s="67"/>
      <c r="FV119" s="67"/>
      <c r="FW119" s="67"/>
      <c r="FX119" s="67"/>
      <c r="FY119" s="67"/>
      <c r="FZ119" s="67"/>
      <c r="GA119" s="67"/>
      <c r="GB119" s="67"/>
      <c r="GC119" s="67"/>
      <c r="GD119" s="67"/>
      <c r="GE119" s="67"/>
      <c r="GF119" s="67"/>
      <c r="GG119" s="67"/>
      <c r="GH119" s="67"/>
      <c r="GI119" s="67"/>
      <c r="GJ119" s="67"/>
      <c r="GK119" s="67"/>
      <c r="GL119" s="67"/>
      <c r="GM119" s="67"/>
      <c r="GN119" s="67"/>
      <c r="GO119" s="67"/>
      <c r="GP119" s="67"/>
      <c r="GQ119" s="67"/>
      <c r="GR119" s="67"/>
      <c r="GS119" s="67"/>
      <c r="GT119" s="67"/>
      <c r="GU119" s="67"/>
      <c r="GV119" s="67"/>
      <c r="GW119" s="67"/>
      <c r="GX119" s="67"/>
      <c r="GY119" s="67"/>
      <c r="GZ119" s="67"/>
      <c r="HA119" s="67"/>
      <c r="HB119" s="67"/>
      <c r="HC119" s="67"/>
      <c r="HD119" s="67"/>
      <c r="HE119" s="67"/>
      <c r="HF119" s="67"/>
      <c r="HG119" s="67"/>
      <c r="HH119" s="67"/>
      <c r="HI119" s="67"/>
      <c r="HJ119" s="67"/>
      <c r="HK119" s="67"/>
      <c r="HL119" s="67"/>
      <c r="HM119" s="67"/>
      <c r="HN119" s="67"/>
      <c r="HO119" s="67"/>
      <c r="HP119" s="67"/>
      <c r="HQ119" s="67"/>
      <c r="HR119" s="67"/>
      <c r="HS119" s="67"/>
      <c r="HT119" s="67"/>
      <c r="HU119" s="67"/>
      <c r="HV119" s="67"/>
      <c r="HW119" s="67"/>
      <c r="HX119" s="67"/>
      <c r="HY119" s="67"/>
      <c r="HZ119" s="67"/>
      <c r="IA119" s="67"/>
      <c r="IB119" s="67"/>
      <c r="IC119" s="67"/>
      <c r="ID119" s="67"/>
      <c r="IE119" s="67"/>
      <c r="IF119" s="67"/>
      <c r="IG119" s="67"/>
      <c r="IH119" s="67"/>
      <c r="II119" s="67"/>
      <c r="IJ119" s="67"/>
      <c r="IK119" s="67"/>
      <c r="IL119" s="67"/>
      <c r="IM119" s="67"/>
      <c r="IN119" s="67"/>
      <c r="IO119" s="67"/>
      <c r="IP119" s="67"/>
      <c r="IQ119" s="67"/>
      <c r="IR119" s="67"/>
      <c r="IS119" s="67"/>
      <c r="IT119" s="67"/>
      <c r="IU119" s="67"/>
      <c r="IV119" s="67"/>
      <c r="IW119" s="67"/>
      <c r="IX119" s="67"/>
      <c r="IY119" s="67"/>
      <c r="IZ119" s="67"/>
      <c r="JA119" s="67"/>
      <c r="JB119" s="67"/>
      <c r="JC119" s="67"/>
      <c r="JD119" s="67"/>
      <c r="JE119" s="67"/>
      <c r="JF119" s="67"/>
      <c r="JG119" s="67"/>
      <c r="JH119" s="67"/>
      <c r="JI119" s="67"/>
      <c r="JJ119" s="67"/>
      <c r="JK119" s="67"/>
      <c r="JL119" s="67"/>
      <c r="JM119" s="67"/>
      <c r="JN119" s="67"/>
      <c r="JO119" s="67"/>
      <c r="JP119" s="67"/>
      <c r="JQ119" s="67"/>
      <c r="JR119" s="67"/>
      <c r="JS119" s="67"/>
      <c r="JT119" s="67"/>
      <c r="JU119" s="67"/>
      <c r="JV119" s="67"/>
      <c r="JW119" s="67"/>
      <c r="JX119" s="67"/>
      <c r="JY119" s="67"/>
      <c r="JZ119" s="67"/>
      <c r="KA119" s="67"/>
      <c r="KB119" s="67"/>
      <c r="KC119" s="67"/>
      <c r="KD119" s="67"/>
      <c r="KE119" s="67"/>
      <c r="KF119" s="67"/>
      <c r="KG119" s="67"/>
      <c r="KH119" s="67"/>
      <c r="KI119" s="67"/>
      <c r="KJ119" s="67"/>
      <c r="KK119" s="67"/>
      <c r="KL119" s="67"/>
      <c r="KM119" s="67"/>
      <c r="KN119" s="67"/>
      <c r="KO119" s="67"/>
    </row>
    <row r="120" spans="1:301" s="2" customFormat="1" ht="14" x14ac:dyDescent="0.15">
      <c r="A120" s="1">
        <v>24333</v>
      </c>
      <c r="B120" s="2" t="s">
        <v>304</v>
      </c>
      <c r="C120" s="2" t="s">
        <v>229</v>
      </c>
      <c r="D120" s="2" t="s">
        <v>105</v>
      </c>
      <c r="E120" s="3">
        <v>-14.0870212968613</v>
      </c>
      <c r="F120" s="4">
        <v>-70.702130417541298</v>
      </c>
      <c r="G120" s="6">
        <v>316231</v>
      </c>
      <c r="H120" s="2">
        <v>8441985</v>
      </c>
      <c r="I120" s="2">
        <v>5153</v>
      </c>
      <c r="K120" s="118" t="s">
        <v>106</v>
      </c>
      <c r="N120" s="118">
        <v>2023</v>
      </c>
      <c r="P120" s="1" t="s">
        <v>133</v>
      </c>
      <c r="Q120" s="1">
        <f t="shared" si="24"/>
        <v>0</v>
      </c>
      <c r="R120" s="2" t="s">
        <v>134</v>
      </c>
      <c r="S120" s="1" t="s">
        <v>109</v>
      </c>
      <c r="T120" s="1" t="s">
        <v>110</v>
      </c>
      <c r="V120" s="2" t="s">
        <v>305</v>
      </c>
      <c r="W120" s="2" t="s">
        <v>112</v>
      </c>
      <c r="X120" s="5"/>
      <c r="Y120" s="5">
        <v>0.23019206680584553</v>
      </c>
      <c r="Z120" s="5">
        <v>13.210244716351502</v>
      </c>
      <c r="AA120" s="5">
        <v>1.6584780662488809</v>
      </c>
      <c r="AB120" s="5"/>
      <c r="AC120" s="5">
        <v>3.67999635966509E-2</v>
      </c>
      <c r="AD120" s="5">
        <v>0.69631578947368422</v>
      </c>
      <c r="AE120" s="5">
        <v>1.2312974051896208</v>
      </c>
      <c r="AF120" s="5">
        <v>1.563653762505437</v>
      </c>
      <c r="AG120" s="5">
        <v>4.8906905370843985</v>
      </c>
      <c r="AH120" s="5">
        <v>0.22913640032284105</v>
      </c>
      <c r="AI120" s="5"/>
      <c r="AJ120" s="5"/>
      <c r="AK120" s="5"/>
      <c r="AL120" s="5"/>
      <c r="AM120" s="132">
        <v>206</v>
      </c>
      <c r="AN120" s="132">
        <v>4.4000000000000004</v>
      </c>
      <c r="AO120" s="132">
        <v>21</v>
      </c>
      <c r="AP120" s="132">
        <v>15</v>
      </c>
      <c r="AQ120" s="132">
        <v>3.6</v>
      </c>
      <c r="AR120" s="132">
        <v>8</v>
      </c>
      <c r="AS120" s="132">
        <v>5.4</v>
      </c>
      <c r="AT120" s="132">
        <v>68</v>
      </c>
      <c r="AU120" s="132">
        <v>26.2</v>
      </c>
      <c r="AV120" s="132">
        <v>0.08</v>
      </c>
      <c r="AW120" s="132">
        <v>10.6</v>
      </c>
      <c r="AX120" s="132">
        <v>48.9</v>
      </c>
      <c r="AY120" s="132">
        <v>2.58</v>
      </c>
      <c r="AZ120" s="132">
        <v>535</v>
      </c>
      <c r="BA120" s="132">
        <v>102.5</v>
      </c>
      <c r="BB120" s="132">
        <v>11.1</v>
      </c>
      <c r="BC120" s="132">
        <v>17</v>
      </c>
      <c r="BD120" s="132">
        <v>29</v>
      </c>
      <c r="BE120" s="132">
        <v>108</v>
      </c>
      <c r="BF120" s="132">
        <v>0.21</v>
      </c>
      <c r="BG120" s="132">
        <v>370</v>
      </c>
      <c r="BH120" s="132">
        <v>17.5</v>
      </c>
      <c r="BI120" s="132">
        <v>36.1</v>
      </c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3">
        <v>1.2</v>
      </c>
      <c r="BW120" s="133">
        <v>3.11</v>
      </c>
      <c r="BX120" s="133">
        <v>45.6</v>
      </c>
      <c r="BY120" s="133">
        <v>8.59</v>
      </c>
      <c r="BZ120" s="133">
        <v>10</v>
      </c>
      <c r="CA120" s="149">
        <v>0</v>
      </c>
      <c r="CB120" s="133">
        <v>0.06</v>
      </c>
      <c r="CC120" s="133">
        <v>0.01</v>
      </c>
      <c r="CD120" s="133">
        <v>49.9</v>
      </c>
      <c r="CE120" s="99">
        <v>0</v>
      </c>
      <c r="CF120" s="133">
        <v>0</v>
      </c>
      <c r="CG120" s="133">
        <v>0.08</v>
      </c>
      <c r="CH120" s="133">
        <v>1.04</v>
      </c>
      <c r="CI120" s="133">
        <v>3.09</v>
      </c>
      <c r="CJ120" s="133">
        <v>35.5</v>
      </c>
      <c r="CK120" s="133">
        <v>10</v>
      </c>
      <c r="CL120" s="133"/>
      <c r="CM120" s="133"/>
      <c r="CN120" s="133">
        <v>0.05</v>
      </c>
      <c r="CO120" s="99">
        <f t="shared" si="34"/>
        <v>109.39150533923213</v>
      </c>
      <c r="CP120" s="99"/>
      <c r="CQ120" s="99">
        <f t="shared" si="42"/>
        <v>30.571428571428573</v>
      </c>
      <c r="CR120" s="99">
        <f t="shared" si="35"/>
        <v>7.0236674379896877</v>
      </c>
      <c r="CS120" s="99">
        <f t="shared" si="36"/>
        <v>768.32955404383972</v>
      </c>
      <c r="CT120" s="99">
        <f t="shared" si="38"/>
        <v>2.7027027027027029E-2</v>
      </c>
      <c r="CU120" s="99">
        <f t="shared" si="39"/>
        <v>21.142857142857142</v>
      </c>
      <c r="CV120" s="99">
        <f t="shared" si="37"/>
        <v>1.1641443538998837</v>
      </c>
      <c r="CW120" s="99">
        <f t="shared" si="40"/>
        <v>10.940695296523518</v>
      </c>
      <c r="CX120" s="99">
        <f t="shared" si="41"/>
        <v>0.10001412141276889</v>
      </c>
      <c r="CY120" s="99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  <c r="DS120" s="60"/>
      <c r="DT120" s="60"/>
      <c r="DU120" s="60"/>
      <c r="DV120" s="60"/>
      <c r="DW120" s="60"/>
      <c r="DX120" s="60"/>
      <c r="DY120" s="60"/>
      <c r="DZ120" s="60"/>
      <c r="EA120" s="60"/>
      <c r="EB120" s="60"/>
      <c r="EC120" s="60"/>
      <c r="ED120" s="60"/>
      <c r="EE120" s="60"/>
      <c r="EF120" s="60"/>
      <c r="EG120" s="60"/>
      <c r="EH120" s="60"/>
      <c r="EI120" s="60"/>
      <c r="EJ120" s="60"/>
      <c r="EK120" s="60"/>
      <c r="EL120" s="60"/>
      <c r="EM120" s="60"/>
      <c r="EN120" s="60"/>
      <c r="EO120" s="60"/>
      <c r="EP120" s="60"/>
      <c r="EQ120" s="60"/>
      <c r="ER120" s="60"/>
      <c r="ES120" s="60"/>
      <c r="ET120" s="60"/>
      <c r="EU120" s="60"/>
      <c r="EV120" s="60"/>
      <c r="EW120" s="60"/>
      <c r="EX120" s="60"/>
      <c r="EY120" s="60"/>
      <c r="EZ120" s="60"/>
      <c r="FA120" s="60"/>
      <c r="FB120" s="60"/>
      <c r="FC120" s="60"/>
      <c r="FD120" s="60"/>
      <c r="FE120" s="60"/>
      <c r="FF120" s="60"/>
      <c r="FG120" s="60"/>
      <c r="FH120" s="60"/>
      <c r="FI120" s="60"/>
      <c r="FJ120" s="60"/>
      <c r="FK120" s="60"/>
      <c r="FL120" s="60"/>
      <c r="FM120" s="60"/>
      <c r="FN120" s="60"/>
      <c r="FO120" s="60"/>
      <c r="FP120" s="60"/>
      <c r="FQ120" s="60"/>
      <c r="FR120" s="60"/>
      <c r="FS120" s="60"/>
      <c r="FT120" s="60"/>
      <c r="FU120" s="60"/>
      <c r="FV120" s="60"/>
      <c r="FW120" s="60"/>
      <c r="FX120" s="60"/>
      <c r="FY120" s="60"/>
      <c r="FZ120" s="60"/>
      <c r="GA120" s="60"/>
      <c r="GB120" s="60"/>
      <c r="GC120" s="60"/>
      <c r="GD120" s="60"/>
      <c r="GE120" s="60"/>
      <c r="GF120" s="60"/>
      <c r="GG120" s="60"/>
      <c r="GH120" s="60"/>
      <c r="GI120" s="60"/>
      <c r="GJ120" s="60"/>
      <c r="GK120" s="60"/>
      <c r="GL120" s="60"/>
      <c r="GM120" s="60"/>
      <c r="GN120" s="60"/>
      <c r="GO120" s="60"/>
      <c r="GP120" s="60"/>
      <c r="GQ120" s="60"/>
      <c r="GR120" s="60"/>
      <c r="GS120" s="60"/>
      <c r="GT120" s="60"/>
      <c r="GU120" s="60"/>
      <c r="GV120" s="60"/>
      <c r="GW120" s="60"/>
      <c r="GX120" s="60"/>
      <c r="GY120" s="60"/>
      <c r="GZ120" s="60"/>
      <c r="HA120" s="60"/>
      <c r="HB120" s="60"/>
      <c r="HC120" s="60"/>
      <c r="HD120" s="60"/>
      <c r="HE120" s="60"/>
      <c r="HF120" s="60"/>
      <c r="HG120" s="60"/>
      <c r="HH120" s="60"/>
      <c r="HI120" s="60"/>
      <c r="HJ120" s="60"/>
      <c r="HK120" s="60"/>
      <c r="HL120" s="60"/>
      <c r="HM120" s="60"/>
      <c r="HN120" s="60"/>
      <c r="HO120" s="60"/>
      <c r="HP120" s="60"/>
      <c r="HQ120" s="60"/>
      <c r="HR120" s="60"/>
      <c r="HS120" s="60"/>
      <c r="HT120" s="60"/>
      <c r="HU120" s="60"/>
      <c r="HV120" s="60"/>
      <c r="HW120" s="60"/>
      <c r="HX120" s="60"/>
      <c r="HY120" s="60"/>
      <c r="HZ120" s="60"/>
      <c r="IA120" s="60"/>
      <c r="IB120" s="60"/>
      <c r="IC120" s="60"/>
      <c r="ID120" s="60"/>
      <c r="IE120" s="60"/>
      <c r="IF120" s="60"/>
      <c r="IG120" s="60"/>
      <c r="IH120" s="60"/>
      <c r="II120" s="60"/>
      <c r="IJ120" s="60"/>
      <c r="IK120" s="60"/>
      <c r="IL120" s="60"/>
      <c r="IM120" s="60"/>
      <c r="IN120" s="60"/>
      <c r="IO120" s="60"/>
      <c r="IP120" s="60"/>
      <c r="IQ120" s="60"/>
      <c r="IR120" s="60"/>
      <c r="IS120" s="60"/>
      <c r="IT120" s="60"/>
      <c r="IU120" s="60"/>
      <c r="IV120" s="60"/>
      <c r="IW120" s="60"/>
      <c r="IX120" s="60"/>
      <c r="IY120" s="60"/>
      <c r="IZ120" s="60"/>
      <c r="JA120" s="60"/>
      <c r="JB120" s="60"/>
      <c r="JC120" s="60"/>
      <c r="JD120" s="60"/>
      <c r="JE120" s="60"/>
      <c r="JF120" s="60"/>
      <c r="JG120" s="60"/>
      <c r="JH120" s="60"/>
      <c r="JI120" s="60"/>
      <c r="JJ120" s="60"/>
      <c r="JK120" s="60"/>
      <c r="JL120" s="60"/>
      <c r="JM120" s="60"/>
      <c r="JN120" s="60"/>
      <c r="JO120" s="60"/>
      <c r="JP120" s="60"/>
      <c r="JQ120" s="60"/>
      <c r="JR120" s="60"/>
      <c r="JS120" s="60"/>
      <c r="JT120" s="60"/>
      <c r="JU120" s="60"/>
      <c r="JV120" s="60"/>
      <c r="JW120" s="60"/>
      <c r="JX120" s="60"/>
      <c r="JY120" s="60"/>
      <c r="JZ120" s="60"/>
      <c r="KA120" s="60"/>
      <c r="KB120" s="60"/>
      <c r="KC120" s="60"/>
      <c r="KD120" s="60"/>
      <c r="KE120" s="60"/>
      <c r="KF120" s="60"/>
      <c r="KG120" s="60"/>
      <c r="KH120" s="60"/>
      <c r="KI120" s="60"/>
      <c r="KJ120" s="60"/>
      <c r="KK120" s="60"/>
      <c r="KL120" s="60"/>
      <c r="KM120" s="60"/>
      <c r="KN120" s="60"/>
      <c r="KO120" s="60"/>
    </row>
    <row r="121" spans="1:301" s="2" customFormat="1" ht="14" x14ac:dyDescent="0.15">
      <c r="A121" s="1">
        <v>24334</v>
      </c>
      <c r="B121" s="2" t="s">
        <v>306</v>
      </c>
      <c r="C121" s="2" t="s">
        <v>229</v>
      </c>
      <c r="D121" s="2" t="s">
        <v>105</v>
      </c>
      <c r="E121" s="3">
        <v>-14.085912001600001</v>
      </c>
      <c r="F121" s="4">
        <v>-70.703066704799994</v>
      </c>
      <c r="G121" s="6">
        <v>316129</v>
      </c>
      <c r="H121" s="2">
        <v>8442107</v>
      </c>
      <c r="I121" s="2">
        <v>5149</v>
      </c>
      <c r="K121" s="118" t="s">
        <v>106</v>
      </c>
      <c r="N121" s="118">
        <v>2023</v>
      </c>
      <c r="P121" s="1" t="s">
        <v>133</v>
      </c>
      <c r="Q121" s="1">
        <f t="shared" si="24"/>
        <v>0</v>
      </c>
      <c r="R121" s="2" t="s">
        <v>134</v>
      </c>
      <c r="S121" s="1" t="s">
        <v>109</v>
      </c>
      <c r="T121" s="1" t="s">
        <v>110</v>
      </c>
      <c r="V121" s="2" t="s">
        <v>307</v>
      </c>
      <c r="W121" s="2" t="s">
        <v>112</v>
      </c>
      <c r="X121" s="5"/>
      <c r="Y121" s="5">
        <v>0.1701419624217119</v>
      </c>
      <c r="Z121" s="5">
        <v>14.041790878754171</v>
      </c>
      <c r="AA121" s="5">
        <v>1.2152641002685765</v>
      </c>
      <c r="AB121" s="5"/>
      <c r="AC121" s="5">
        <v>1.2395777211503457E-2</v>
      </c>
      <c r="AD121" s="5">
        <v>0.46421052631578952</v>
      </c>
      <c r="AE121" s="5">
        <v>0.88149700598802394</v>
      </c>
      <c r="AF121" s="5">
        <v>1.8871683340582861</v>
      </c>
      <c r="AG121" s="5">
        <v>4.71</v>
      </c>
      <c r="AH121" s="5">
        <v>0.25663276836158194</v>
      </c>
      <c r="AI121" s="5"/>
      <c r="AJ121" s="5"/>
      <c r="AK121" s="5"/>
      <c r="AL121" s="5"/>
      <c r="AM121" s="132">
        <v>320</v>
      </c>
      <c r="AN121" s="132">
        <v>3.2</v>
      </c>
      <c r="AO121" s="132">
        <v>12</v>
      </c>
      <c r="AP121" s="132">
        <v>12</v>
      </c>
      <c r="AQ121" s="132">
        <v>1.9</v>
      </c>
      <c r="AR121" s="132">
        <v>8.5</v>
      </c>
      <c r="AS121" s="132">
        <v>3.4</v>
      </c>
      <c r="AT121" s="132">
        <v>60</v>
      </c>
      <c r="AU121" s="132">
        <v>24.9</v>
      </c>
      <c r="AV121" s="132">
        <v>0.11</v>
      </c>
      <c r="AW121" s="132">
        <v>18.3</v>
      </c>
      <c r="AX121" s="132">
        <v>36.6</v>
      </c>
      <c r="AY121" s="132">
        <v>1.82</v>
      </c>
      <c r="AZ121" s="132">
        <v>394</v>
      </c>
      <c r="BA121" s="132">
        <v>114</v>
      </c>
      <c r="BB121" s="132">
        <v>9.8000000000000007</v>
      </c>
      <c r="BC121" s="132">
        <v>12.9</v>
      </c>
      <c r="BD121" s="132">
        <v>20.3</v>
      </c>
      <c r="BE121" s="132">
        <v>40.200000000000003</v>
      </c>
      <c r="BF121" s="132">
        <v>0.04</v>
      </c>
      <c r="BG121" s="132">
        <v>500</v>
      </c>
      <c r="BH121" s="132">
        <v>17.899999999999999</v>
      </c>
      <c r="BI121" s="132">
        <v>33.9</v>
      </c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3">
        <v>0.8</v>
      </c>
      <c r="BW121" s="133">
        <v>2.4900000000000002</v>
      </c>
      <c r="BX121" s="133">
        <v>59.7</v>
      </c>
      <c r="BY121" s="133">
        <v>8.94</v>
      </c>
      <c r="BZ121" s="133">
        <v>12.3</v>
      </c>
      <c r="CA121" s="144">
        <v>2.9999999999999997E-4</v>
      </c>
      <c r="CB121" s="133">
        <v>0.05</v>
      </c>
      <c r="CC121" s="116">
        <v>0</v>
      </c>
      <c r="CD121" s="133">
        <v>47.2</v>
      </c>
      <c r="CE121" s="99">
        <v>0</v>
      </c>
      <c r="CF121" s="133">
        <v>0</v>
      </c>
      <c r="CG121" s="133">
        <v>0.06</v>
      </c>
      <c r="CH121" s="133">
        <v>0.77</v>
      </c>
      <c r="CI121" s="133">
        <v>2.73</v>
      </c>
      <c r="CJ121" s="133">
        <v>20.100000000000001</v>
      </c>
      <c r="CK121" s="133">
        <v>10</v>
      </c>
      <c r="CL121" s="133"/>
      <c r="CM121" s="133"/>
      <c r="CN121" s="133">
        <v>3.3000000000000002E-2</v>
      </c>
      <c r="CO121" s="99">
        <f t="shared" si="34"/>
        <v>83.651804670912952</v>
      </c>
      <c r="CP121" s="99"/>
      <c r="CQ121" s="99">
        <f t="shared" si="42"/>
        <v>22.011173184357542</v>
      </c>
      <c r="CR121" s="99">
        <f t="shared" si="35"/>
        <v>10.146258503401359</v>
      </c>
      <c r="CS121" s="99">
        <f t="shared" si="36"/>
        <v>848.75283446712012</v>
      </c>
      <c r="CT121" s="99">
        <f t="shared" si="38"/>
        <v>2.46E-2</v>
      </c>
      <c r="CU121" s="99">
        <f t="shared" si="39"/>
        <v>27.932960893854752</v>
      </c>
      <c r="CV121" s="99">
        <f t="shared" si="37"/>
        <v>1.3758389261744968</v>
      </c>
      <c r="CW121" s="99">
        <f t="shared" si="40"/>
        <v>10.765027322404372</v>
      </c>
      <c r="CX121" s="99">
        <f t="shared" si="41"/>
        <v>0.12868852459016392</v>
      </c>
      <c r="CY121" s="99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  <c r="DS121" s="60"/>
      <c r="DT121" s="60"/>
      <c r="DU121" s="60"/>
      <c r="DV121" s="60"/>
      <c r="DW121" s="60"/>
      <c r="DX121" s="60"/>
      <c r="DY121" s="60"/>
      <c r="DZ121" s="60"/>
      <c r="EA121" s="60"/>
      <c r="EB121" s="60"/>
      <c r="EC121" s="60"/>
      <c r="ED121" s="60"/>
      <c r="EE121" s="60"/>
      <c r="EF121" s="60"/>
      <c r="EG121" s="60"/>
      <c r="EH121" s="60"/>
      <c r="EI121" s="60"/>
      <c r="EJ121" s="60"/>
      <c r="EK121" s="60"/>
      <c r="EL121" s="60"/>
      <c r="EM121" s="60"/>
      <c r="EN121" s="60"/>
      <c r="EO121" s="60"/>
      <c r="EP121" s="60"/>
      <c r="EQ121" s="60"/>
      <c r="ER121" s="60"/>
      <c r="ES121" s="60"/>
      <c r="ET121" s="60"/>
      <c r="EU121" s="60"/>
      <c r="EV121" s="60"/>
      <c r="EW121" s="60"/>
      <c r="EX121" s="60"/>
      <c r="EY121" s="60"/>
      <c r="EZ121" s="60"/>
      <c r="FA121" s="60"/>
      <c r="FB121" s="60"/>
      <c r="FC121" s="60"/>
      <c r="FD121" s="60"/>
      <c r="FE121" s="60"/>
      <c r="FF121" s="60"/>
      <c r="FG121" s="60"/>
      <c r="FH121" s="60"/>
      <c r="FI121" s="60"/>
      <c r="FJ121" s="60"/>
      <c r="FK121" s="60"/>
      <c r="FL121" s="60"/>
      <c r="FM121" s="60"/>
      <c r="FN121" s="60"/>
      <c r="FO121" s="60"/>
      <c r="FP121" s="60"/>
      <c r="FQ121" s="60"/>
      <c r="FR121" s="60"/>
      <c r="FS121" s="60"/>
      <c r="FT121" s="60"/>
      <c r="FU121" s="60"/>
      <c r="FV121" s="60"/>
      <c r="FW121" s="60"/>
      <c r="FX121" s="60"/>
      <c r="FY121" s="60"/>
      <c r="FZ121" s="60"/>
      <c r="GA121" s="60"/>
      <c r="GB121" s="60"/>
      <c r="GC121" s="60"/>
      <c r="GD121" s="60"/>
      <c r="GE121" s="60"/>
      <c r="GF121" s="60"/>
      <c r="GG121" s="60"/>
      <c r="GH121" s="60"/>
      <c r="GI121" s="60"/>
      <c r="GJ121" s="60"/>
      <c r="GK121" s="60"/>
      <c r="GL121" s="60"/>
      <c r="GM121" s="60"/>
      <c r="GN121" s="60"/>
      <c r="GO121" s="60"/>
      <c r="GP121" s="60"/>
      <c r="GQ121" s="60"/>
      <c r="GR121" s="60"/>
      <c r="GS121" s="60"/>
      <c r="GT121" s="60"/>
      <c r="GU121" s="60"/>
      <c r="GV121" s="60"/>
      <c r="GW121" s="60"/>
      <c r="GX121" s="60"/>
      <c r="GY121" s="60"/>
      <c r="GZ121" s="60"/>
      <c r="HA121" s="60"/>
      <c r="HB121" s="60"/>
      <c r="HC121" s="60"/>
      <c r="HD121" s="60"/>
      <c r="HE121" s="60"/>
      <c r="HF121" s="60"/>
      <c r="HG121" s="60"/>
      <c r="HH121" s="60"/>
      <c r="HI121" s="60"/>
      <c r="HJ121" s="60"/>
      <c r="HK121" s="60"/>
      <c r="HL121" s="60"/>
      <c r="HM121" s="60"/>
      <c r="HN121" s="60"/>
      <c r="HO121" s="60"/>
      <c r="HP121" s="60"/>
      <c r="HQ121" s="60"/>
      <c r="HR121" s="60"/>
      <c r="HS121" s="60"/>
      <c r="HT121" s="60"/>
      <c r="HU121" s="60"/>
      <c r="HV121" s="60"/>
      <c r="HW121" s="60"/>
      <c r="HX121" s="60"/>
      <c r="HY121" s="60"/>
      <c r="HZ121" s="60"/>
      <c r="IA121" s="60"/>
      <c r="IB121" s="60"/>
      <c r="IC121" s="60"/>
      <c r="ID121" s="60"/>
      <c r="IE121" s="60"/>
      <c r="IF121" s="60"/>
      <c r="IG121" s="60"/>
      <c r="IH121" s="60"/>
      <c r="II121" s="60"/>
      <c r="IJ121" s="60"/>
      <c r="IK121" s="60"/>
      <c r="IL121" s="60"/>
      <c r="IM121" s="60"/>
      <c r="IN121" s="60"/>
      <c r="IO121" s="60"/>
      <c r="IP121" s="60"/>
      <c r="IQ121" s="60"/>
      <c r="IR121" s="60"/>
      <c r="IS121" s="60"/>
      <c r="IT121" s="60"/>
      <c r="IU121" s="60"/>
      <c r="IV121" s="60"/>
      <c r="IW121" s="60"/>
      <c r="IX121" s="60"/>
      <c r="IY121" s="60"/>
      <c r="IZ121" s="60"/>
      <c r="JA121" s="60"/>
      <c r="JB121" s="60"/>
      <c r="JC121" s="60"/>
      <c r="JD121" s="60"/>
      <c r="JE121" s="60"/>
      <c r="JF121" s="60"/>
      <c r="JG121" s="60"/>
      <c r="JH121" s="60"/>
      <c r="JI121" s="60"/>
      <c r="JJ121" s="60"/>
      <c r="JK121" s="60"/>
      <c r="JL121" s="60"/>
      <c r="JM121" s="60"/>
      <c r="JN121" s="60"/>
      <c r="JO121" s="60"/>
      <c r="JP121" s="60"/>
      <c r="JQ121" s="60"/>
      <c r="JR121" s="60"/>
      <c r="JS121" s="60"/>
      <c r="JT121" s="60"/>
      <c r="JU121" s="60"/>
      <c r="JV121" s="60"/>
      <c r="JW121" s="60"/>
      <c r="JX121" s="60"/>
      <c r="JY121" s="60"/>
      <c r="JZ121" s="60"/>
      <c r="KA121" s="60"/>
      <c r="KB121" s="60"/>
      <c r="KC121" s="60"/>
      <c r="KD121" s="60"/>
      <c r="KE121" s="60"/>
      <c r="KF121" s="60"/>
      <c r="KG121" s="60"/>
      <c r="KH121" s="60"/>
      <c r="KI121" s="60"/>
      <c r="KJ121" s="60"/>
      <c r="KK121" s="60"/>
      <c r="KL121" s="60"/>
      <c r="KM121" s="60"/>
      <c r="KN121" s="60"/>
      <c r="KO121" s="60"/>
    </row>
    <row r="122" spans="1:301" s="2" customFormat="1" ht="14" x14ac:dyDescent="0.15">
      <c r="A122" s="1">
        <v>24335</v>
      </c>
      <c r="B122" s="2" t="s">
        <v>308</v>
      </c>
      <c r="C122" s="2" t="s">
        <v>229</v>
      </c>
      <c r="D122" s="2" t="s">
        <v>105</v>
      </c>
      <c r="E122" s="3">
        <v>-14.0852491670046</v>
      </c>
      <c r="F122" s="4">
        <v>-70.704774861248794</v>
      </c>
      <c r="G122" s="6">
        <v>315944</v>
      </c>
      <c r="H122" s="2">
        <v>8442179</v>
      </c>
      <c r="I122" s="2">
        <v>5146</v>
      </c>
      <c r="K122" s="118" t="s">
        <v>106</v>
      </c>
      <c r="N122" s="118">
        <v>2023</v>
      </c>
      <c r="P122" s="1" t="s">
        <v>133</v>
      </c>
      <c r="Q122" s="1">
        <f t="shared" si="24"/>
        <v>0</v>
      </c>
      <c r="R122" s="2" t="s">
        <v>134</v>
      </c>
      <c r="S122" s="1" t="s">
        <v>109</v>
      </c>
      <c r="T122" s="1" t="s">
        <v>110</v>
      </c>
      <c r="V122" s="2" t="s">
        <v>230</v>
      </c>
      <c r="W122" s="2" t="s">
        <v>112</v>
      </c>
      <c r="X122" s="5"/>
      <c r="Y122" s="5">
        <v>0.17848225469728601</v>
      </c>
      <c r="Z122" s="5">
        <v>12.265305895439377</v>
      </c>
      <c r="AA122" s="5">
        <v>1.3010474485228292</v>
      </c>
      <c r="AB122" s="5"/>
      <c r="AC122" s="5">
        <v>1.4074372042227886E-2</v>
      </c>
      <c r="AD122" s="5">
        <v>0.39789473684210525</v>
      </c>
      <c r="AE122" s="5">
        <v>1.3012574850299403</v>
      </c>
      <c r="AF122" s="5">
        <v>2.2106829056111352</v>
      </c>
      <c r="AG122" s="5">
        <v>5.3002557544757032</v>
      </c>
      <c r="AH122" s="5">
        <v>0.18789184826472963</v>
      </c>
      <c r="AI122" s="5"/>
      <c r="AJ122" s="5"/>
      <c r="AK122" s="5"/>
      <c r="AL122" s="5"/>
      <c r="AM122" s="132">
        <v>146.5</v>
      </c>
      <c r="AN122" s="132">
        <v>3</v>
      </c>
      <c r="AO122" s="132">
        <v>13</v>
      </c>
      <c r="AP122" s="132">
        <v>15</v>
      </c>
      <c r="AQ122" s="132">
        <v>1.8</v>
      </c>
      <c r="AR122" s="132">
        <v>6</v>
      </c>
      <c r="AS122" s="132">
        <v>2.2999999999999998</v>
      </c>
      <c r="AT122" s="132">
        <v>36</v>
      </c>
      <c r="AU122" s="132">
        <v>19.850000000000001</v>
      </c>
      <c r="AV122" s="132">
        <v>0.17</v>
      </c>
      <c r="AW122" s="132">
        <v>9.3000000000000007</v>
      </c>
      <c r="AX122" s="132">
        <v>12.5</v>
      </c>
      <c r="AY122" s="132">
        <v>1.28</v>
      </c>
      <c r="AZ122" s="132">
        <v>268</v>
      </c>
      <c r="BA122" s="132">
        <v>171</v>
      </c>
      <c r="BB122" s="132">
        <v>8</v>
      </c>
      <c r="BC122" s="132">
        <v>7.3</v>
      </c>
      <c r="BD122" s="132">
        <v>15.8</v>
      </c>
      <c r="BE122" s="132">
        <v>35.4</v>
      </c>
      <c r="BF122" s="132">
        <v>0.04</v>
      </c>
      <c r="BG122" s="132">
        <v>480</v>
      </c>
      <c r="BH122" s="132">
        <v>18.7</v>
      </c>
      <c r="BI122" s="132">
        <v>37.5</v>
      </c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3">
        <v>0.5</v>
      </c>
      <c r="BW122" s="133">
        <v>1.0900000000000001</v>
      </c>
      <c r="BX122" s="133">
        <v>55.3</v>
      </c>
      <c r="BY122" s="133">
        <v>9.2899999999999991</v>
      </c>
      <c r="BZ122" s="133">
        <v>5.3</v>
      </c>
      <c r="CA122" s="144">
        <v>4.0000000000000002E-4</v>
      </c>
      <c r="CB122" s="133">
        <v>0.04</v>
      </c>
      <c r="CC122" s="133">
        <v>0.01</v>
      </c>
      <c r="CD122" s="133">
        <v>30</v>
      </c>
      <c r="CE122" s="99">
        <v>0</v>
      </c>
      <c r="CF122" s="133">
        <v>0</v>
      </c>
      <c r="CG122" s="133">
        <v>7.0000000000000007E-2</v>
      </c>
      <c r="CH122" s="133">
        <v>2.21</v>
      </c>
      <c r="CI122" s="133">
        <v>1.89</v>
      </c>
      <c r="CJ122" s="133">
        <v>26.2</v>
      </c>
      <c r="CK122" s="133">
        <v>0</v>
      </c>
      <c r="CL122" s="133"/>
      <c r="CM122" s="133"/>
      <c r="CN122" s="133">
        <v>3.3000000000000002E-2</v>
      </c>
      <c r="CO122" s="99">
        <f t="shared" si="34"/>
        <v>50.563597761049991</v>
      </c>
      <c r="CP122" s="99"/>
      <c r="CQ122" s="99">
        <f t="shared" si="42"/>
        <v>14.331550802139038</v>
      </c>
      <c r="CR122" s="99">
        <f t="shared" si="35"/>
        <v>13.320748589290789</v>
      </c>
      <c r="CS122" s="99">
        <f t="shared" si="36"/>
        <v>673.54497354497357</v>
      </c>
      <c r="CT122" s="99">
        <f t="shared" si="38"/>
        <v>1.1041666666666667E-2</v>
      </c>
      <c r="CU122" s="99">
        <f t="shared" si="39"/>
        <v>25.668449197860962</v>
      </c>
      <c r="CV122" s="99">
        <f t="shared" si="37"/>
        <v>0.57050592034445646</v>
      </c>
      <c r="CW122" s="99">
        <f t="shared" si="40"/>
        <v>21.44</v>
      </c>
      <c r="CX122" s="99">
        <f t="shared" si="41"/>
        <v>0.42402046035805624</v>
      </c>
      <c r="CY122" s="99"/>
    </row>
    <row r="123" spans="1:301" s="2" customFormat="1" ht="14" x14ac:dyDescent="0.15">
      <c r="A123" s="1">
        <v>24336</v>
      </c>
      <c r="B123" s="2" t="s">
        <v>309</v>
      </c>
      <c r="C123" s="2" t="s">
        <v>229</v>
      </c>
      <c r="D123" s="2" t="s">
        <v>105</v>
      </c>
      <c r="E123" s="3">
        <v>-14.0834708622</v>
      </c>
      <c r="F123" s="4">
        <v>-70.705733940900004</v>
      </c>
      <c r="G123" s="6">
        <v>315839</v>
      </c>
      <c r="H123" s="2">
        <v>8442375</v>
      </c>
      <c r="I123" s="2">
        <v>5145</v>
      </c>
      <c r="K123" s="118" t="s">
        <v>106</v>
      </c>
      <c r="N123" s="118">
        <v>2023</v>
      </c>
      <c r="P123" s="1" t="s">
        <v>133</v>
      </c>
      <c r="Q123" s="1">
        <f t="shared" si="24"/>
        <v>0</v>
      </c>
      <c r="R123" s="2" t="s">
        <v>134</v>
      </c>
      <c r="S123" s="1" t="s">
        <v>109</v>
      </c>
      <c r="T123" s="1" t="s">
        <v>110</v>
      </c>
      <c r="V123" s="2" t="s">
        <v>253</v>
      </c>
      <c r="W123" s="2" t="s">
        <v>112</v>
      </c>
      <c r="X123" s="5"/>
      <c r="Y123" s="5">
        <v>0.2151795407098121</v>
      </c>
      <c r="Z123" s="5">
        <v>13.285839822024473</v>
      </c>
      <c r="AA123" s="5">
        <v>1.4583169203222919</v>
      </c>
      <c r="AB123" s="5"/>
      <c r="AC123" s="5">
        <v>1.5365598835092829E-2</v>
      </c>
      <c r="AD123" s="5">
        <v>0.53052631578947373</v>
      </c>
      <c r="AE123" s="5">
        <v>0.99343313373253483</v>
      </c>
      <c r="AF123" s="5">
        <v>2.7903131796433231</v>
      </c>
      <c r="AG123" s="5">
        <v>4.6738618925831199</v>
      </c>
      <c r="AH123" s="5">
        <v>0.21309685230024217</v>
      </c>
      <c r="AI123" s="5"/>
      <c r="AJ123" s="5"/>
      <c r="AK123" s="5"/>
      <c r="AL123" s="5"/>
      <c r="AM123" s="132">
        <v>323</v>
      </c>
      <c r="AN123" s="132">
        <v>3.9</v>
      </c>
      <c r="AO123" s="132">
        <v>14</v>
      </c>
      <c r="AP123" s="132">
        <v>18</v>
      </c>
      <c r="AQ123" s="132">
        <v>1.4</v>
      </c>
      <c r="AR123" s="132">
        <v>4.0999999999999996</v>
      </c>
      <c r="AS123" s="132">
        <v>2.2000000000000002</v>
      </c>
      <c r="AT123" s="132">
        <v>35</v>
      </c>
      <c r="AU123" s="132">
        <v>24.1</v>
      </c>
      <c r="AV123" s="132">
        <v>0.24</v>
      </c>
      <c r="AW123" s="132">
        <v>3.3</v>
      </c>
      <c r="AX123" s="132">
        <v>28.4</v>
      </c>
      <c r="AY123" s="132">
        <v>2.5299999999999998</v>
      </c>
      <c r="AZ123" s="132">
        <v>368</v>
      </c>
      <c r="BA123" s="132">
        <v>151.5</v>
      </c>
      <c r="BB123" s="132">
        <v>8.9</v>
      </c>
      <c r="BC123" s="132">
        <v>11.4</v>
      </c>
      <c r="BD123" s="132">
        <v>22.3</v>
      </c>
      <c r="BE123" s="132">
        <v>45.6</v>
      </c>
      <c r="BF123" s="132">
        <v>0</v>
      </c>
      <c r="BG123" s="132">
        <v>500</v>
      </c>
      <c r="BH123" s="132">
        <v>22.1</v>
      </c>
      <c r="BI123" s="132">
        <v>43.7</v>
      </c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3">
        <v>0.8</v>
      </c>
      <c r="BW123" s="133">
        <v>2.14</v>
      </c>
      <c r="BX123" s="133">
        <v>58.9</v>
      </c>
      <c r="BY123" s="133">
        <v>12.45</v>
      </c>
      <c r="BZ123" s="133">
        <v>10.9</v>
      </c>
      <c r="CA123" s="149">
        <v>0</v>
      </c>
      <c r="CB123" s="133">
        <v>0.05</v>
      </c>
      <c r="CC123" s="133">
        <v>0.01</v>
      </c>
      <c r="CD123" s="133">
        <v>37.4</v>
      </c>
      <c r="CE123" s="99">
        <v>0</v>
      </c>
      <c r="CF123" s="133">
        <v>0</v>
      </c>
      <c r="CG123" s="133">
        <v>0.08</v>
      </c>
      <c r="CH123" s="133">
        <v>0.11</v>
      </c>
      <c r="CI123" s="133">
        <v>2.75</v>
      </c>
      <c r="CJ123" s="133">
        <v>12.5</v>
      </c>
      <c r="CK123" s="133">
        <v>10</v>
      </c>
      <c r="CL123" s="133"/>
      <c r="CM123" s="133"/>
      <c r="CN123" s="133">
        <v>5.0999999999999997E-2</v>
      </c>
      <c r="CO123" s="99">
        <f t="shared" si="34"/>
        <v>78.735745398034453</v>
      </c>
      <c r="CP123" s="99"/>
      <c r="CQ123" s="99">
        <f t="shared" si="42"/>
        <v>16.651583710407238</v>
      </c>
      <c r="CR123" s="99">
        <f t="shared" si="35"/>
        <v>8.8098587260991348</v>
      </c>
      <c r="CS123" s="99">
        <f t="shared" si="36"/>
        <v>693.65079365079362</v>
      </c>
      <c r="CT123" s="99">
        <f t="shared" si="38"/>
        <v>2.18E-2</v>
      </c>
      <c r="CU123" s="99">
        <f t="shared" si="39"/>
        <v>22.624434389140269</v>
      </c>
      <c r="CV123" s="99">
        <f t="shared" si="37"/>
        <v>0.87550200803212863</v>
      </c>
      <c r="CW123" s="99">
        <f t="shared" si="40"/>
        <v>12.95774647887324</v>
      </c>
      <c r="CX123" s="99">
        <f t="shared" si="41"/>
        <v>0.16457260185151831</v>
      </c>
      <c r="CY123" s="99"/>
    </row>
    <row r="124" spans="1:301" s="2" customFormat="1" ht="14" x14ac:dyDescent="0.15">
      <c r="A124" s="1">
        <v>24337</v>
      </c>
      <c r="B124" s="2" t="s">
        <v>310</v>
      </c>
      <c r="C124" s="2" t="s">
        <v>229</v>
      </c>
      <c r="D124" s="2" t="s">
        <v>105</v>
      </c>
      <c r="E124" s="3">
        <v>-14.0834708622266</v>
      </c>
      <c r="F124" s="4">
        <v>-70.705733940905304</v>
      </c>
      <c r="G124" s="6">
        <v>315839</v>
      </c>
      <c r="H124" s="2">
        <v>8442375</v>
      </c>
      <c r="I124" s="2">
        <v>5145</v>
      </c>
      <c r="K124" s="118" t="s">
        <v>106</v>
      </c>
      <c r="N124" s="118">
        <v>2023</v>
      </c>
      <c r="P124" s="1" t="s">
        <v>133</v>
      </c>
      <c r="Q124" s="1">
        <f t="shared" si="24"/>
        <v>0</v>
      </c>
      <c r="R124" s="2" t="s">
        <v>134</v>
      </c>
      <c r="S124" s="1" t="s">
        <v>109</v>
      </c>
      <c r="T124" s="1" t="s">
        <v>110</v>
      </c>
      <c r="V124" s="2" t="s">
        <v>311</v>
      </c>
      <c r="W124" s="2" t="s">
        <v>112</v>
      </c>
      <c r="X124" s="5"/>
      <c r="Y124" s="5">
        <v>8.6739039665970769E-2</v>
      </c>
      <c r="Z124" s="5">
        <v>13.229143492769744</v>
      </c>
      <c r="AA124" s="5">
        <v>0.91502238137869296</v>
      </c>
      <c r="AB124" s="5"/>
      <c r="AC124" s="5">
        <v>2.3242082271568983E-2</v>
      </c>
      <c r="AD124" s="5">
        <v>0.28184210526315795</v>
      </c>
      <c r="AE124" s="5">
        <v>0.51770459081836318</v>
      </c>
      <c r="AF124" s="5">
        <v>3.4508220965637237</v>
      </c>
      <c r="AG124" s="5">
        <v>4.1799744245524302</v>
      </c>
      <c r="AH124" s="5">
        <v>0.23371912832929784</v>
      </c>
      <c r="AI124" s="5"/>
      <c r="AJ124" s="5"/>
      <c r="AK124" s="5"/>
      <c r="AL124" s="5"/>
      <c r="AM124" s="132">
        <v>316</v>
      </c>
      <c r="AN124" s="132">
        <v>2.5</v>
      </c>
      <c r="AO124" s="132">
        <v>3</v>
      </c>
      <c r="AP124" s="132">
        <v>6</v>
      </c>
      <c r="AQ124" s="132">
        <v>1.2</v>
      </c>
      <c r="AR124" s="132">
        <v>3</v>
      </c>
      <c r="AS124" s="132">
        <v>3</v>
      </c>
      <c r="AT124" s="132">
        <v>32</v>
      </c>
      <c r="AU124" s="132">
        <v>27.9</v>
      </c>
      <c r="AV124" s="132">
        <v>0.13</v>
      </c>
      <c r="AW124" s="132">
        <v>8.4</v>
      </c>
      <c r="AX124" s="132">
        <v>75.7</v>
      </c>
      <c r="AY124" s="132">
        <v>2.77</v>
      </c>
      <c r="AZ124" s="132">
        <v>506</v>
      </c>
      <c r="BA124" s="132">
        <v>52.7</v>
      </c>
      <c r="BB124" s="132">
        <v>4.9000000000000004</v>
      </c>
      <c r="BC124" s="132">
        <v>14.4</v>
      </c>
      <c r="BD124" s="132">
        <v>21.4</v>
      </c>
      <c r="BE124" s="132">
        <v>114.5</v>
      </c>
      <c r="BF124" s="132">
        <v>0</v>
      </c>
      <c r="BG124" s="132">
        <v>160</v>
      </c>
      <c r="BH124" s="132">
        <v>6.5</v>
      </c>
      <c r="BI124" s="132">
        <v>13.95</v>
      </c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3">
        <v>1.2</v>
      </c>
      <c r="BW124" s="133">
        <v>3.85</v>
      </c>
      <c r="BX124" s="133">
        <v>39.1</v>
      </c>
      <c r="BY124" s="133">
        <v>3.48</v>
      </c>
      <c r="BZ124" s="133">
        <v>15.9</v>
      </c>
      <c r="CA124" s="144">
        <v>2.9999999999999997E-4</v>
      </c>
      <c r="CB124" s="133">
        <v>0.05</v>
      </c>
      <c r="CC124" s="116">
        <v>0</v>
      </c>
      <c r="CD124" s="133">
        <v>78.900000000000006</v>
      </c>
      <c r="CE124" s="99">
        <v>0</v>
      </c>
      <c r="CF124" s="133">
        <v>0</v>
      </c>
      <c r="CG124" s="133">
        <v>0.05</v>
      </c>
      <c r="CH124" s="133">
        <v>0.89</v>
      </c>
      <c r="CI124" s="133">
        <v>3.74</v>
      </c>
      <c r="CJ124" s="133">
        <v>5.19</v>
      </c>
      <c r="CK124" s="133">
        <v>10</v>
      </c>
      <c r="CL124" s="133"/>
      <c r="CM124" s="133"/>
      <c r="CN124" s="133">
        <v>4.3999999999999997E-2</v>
      </c>
      <c r="CO124" s="99">
        <f t="shared" si="34"/>
        <v>121.05337224741031</v>
      </c>
      <c r="CP124" s="99"/>
      <c r="CQ124" s="99">
        <f t="shared" si="42"/>
        <v>77.84615384615384</v>
      </c>
      <c r="CR124" s="99">
        <f t="shared" si="35"/>
        <v>14.830908322408247</v>
      </c>
      <c r="CS124" s="99">
        <f t="shared" si="36"/>
        <v>1795.3314659197008</v>
      </c>
      <c r="CT124" s="99">
        <f t="shared" si="38"/>
        <v>9.9375000000000005E-2</v>
      </c>
      <c r="CU124" s="99">
        <f t="shared" si="39"/>
        <v>24.615384615384617</v>
      </c>
      <c r="CV124" s="99">
        <f t="shared" si="37"/>
        <v>4.568965517241379</v>
      </c>
      <c r="CW124" s="99">
        <f t="shared" si="40"/>
        <v>6.6842800528401582</v>
      </c>
      <c r="CX124" s="99">
        <f t="shared" si="41"/>
        <v>5.5217627801221005E-2</v>
      </c>
      <c r="CY124" s="99"/>
    </row>
    <row r="125" spans="1:301" s="2" customFormat="1" ht="14" x14ac:dyDescent="0.15">
      <c r="A125" s="1">
        <v>24338</v>
      </c>
      <c r="B125" s="2" t="s">
        <v>312</v>
      </c>
      <c r="C125" s="2" t="s">
        <v>229</v>
      </c>
      <c r="D125" s="2" t="s">
        <v>105</v>
      </c>
      <c r="E125" s="3">
        <v>-14.0822798232</v>
      </c>
      <c r="F125" s="4">
        <v>-70.7054473078</v>
      </c>
      <c r="G125" s="6">
        <v>315869</v>
      </c>
      <c r="H125" s="2">
        <v>8442507</v>
      </c>
      <c r="I125" s="2">
        <v>5140</v>
      </c>
      <c r="K125" s="118" t="s">
        <v>106</v>
      </c>
      <c r="N125" s="118">
        <v>2023</v>
      </c>
      <c r="P125" s="1" t="s">
        <v>133</v>
      </c>
      <c r="Q125" s="1">
        <f t="shared" si="24"/>
        <v>0</v>
      </c>
      <c r="R125" s="2" t="s">
        <v>134</v>
      </c>
      <c r="S125" s="1" t="s">
        <v>109</v>
      </c>
      <c r="T125" s="1" t="s">
        <v>110</v>
      </c>
      <c r="V125" s="2" t="s">
        <v>313</v>
      </c>
      <c r="W125" s="2" t="s">
        <v>112</v>
      </c>
      <c r="X125" s="5"/>
      <c r="Y125" s="5">
        <v>0.21351148225469729</v>
      </c>
      <c r="Z125" s="5">
        <v>14.533159065628476</v>
      </c>
      <c r="AA125" s="5">
        <v>1.8872336615935543</v>
      </c>
      <c r="AB125" s="5"/>
      <c r="AC125" s="5">
        <v>2.5953658536585367E-2</v>
      </c>
      <c r="AD125" s="5">
        <v>0.64657894736842103</v>
      </c>
      <c r="AE125" s="5">
        <v>1.1473453093812376</v>
      </c>
      <c r="AF125" s="5">
        <v>3.0599086559373641</v>
      </c>
      <c r="AG125" s="5">
        <v>4.8184143222506393</v>
      </c>
      <c r="AH125" s="5">
        <v>0.19476594027441488</v>
      </c>
      <c r="AI125" s="5"/>
      <c r="AJ125" s="5"/>
      <c r="AK125" s="5"/>
      <c r="AL125" s="5"/>
      <c r="AM125" s="132">
        <v>150.5</v>
      </c>
      <c r="AN125" s="132">
        <v>4</v>
      </c>
      <c r="AO125" s="132">
        <v>13</v>
      </c>
      <c r="AP125" s="132">
        <v>20</v>
      </c>
      <c r="AQ125" s="132">
        <v>2.6</v>
      </c>
      <c r="AR125" s="132">
        <v>9.8000000000000007</v>
      </c>
      <c r="AS125" s="132">
        <v>2.6</v>
      </c>
      <c r="AT125" s="132">
        <v>60</v>
      </c>
      <c r="AU125" s="132">
        <v>27.3</v>
      </c>
      <c r="AV125" s="132">
        <v>0.18</v>
      </c>
      <c r="AW125" s="132">
        <v>2.6</v>
      </c>
      <c r="AX125" s="132">
        <v>32.9</v>
      </c>
      <c r="AY125" s="132">
        <v>2.0499999999999998</v>
      </c>
      <c r="AZ125" s="132">
        <v>380</v>
      </c>
      <c r="BA125" s="132">
        <v>167.5</v>
      </c>
      <c r="BB125" s="132">
        <v>9.8000000000000007</v>
      </c>
      <c r="BC125" s="132">
        <v>13.5</v>
      </c>
      <c r="BD125" s="132">
        <v>20.8</v>
      </c>
      <c r="BE125" s="132">
        <v>41</v>
      </c>
      <c r="BF125" s="132">
        <v>0.05</v>
      </c>
      <c r="BG125" s="132">
        <v>490</v>
      </c>
      <c r="BH125" s="132">
        <v>20.8</v>
      </c>
      <c r="BI125" s="132">
        <v>43.2</v>
      </c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3">
        <v>0.8</v>
      </c>
      <c r="BW125" s="133">
        <v>2.56</v>
      </c>
      <c r="BX125" s="133">
        <v>60.9</v>
      </c>
      <c r="BY125" s="133">
        <v>11.85</v>
      </c>
      <c r="BZ125" s="133">
        <v>12</v>
      </c>
      <c r="CA125" s="144">
        <v>2.0000000000000001E-4</v>
      </c>
      <c r="CB125" s="133">
        <v>0.05</v>
      </c>
      <c r="CC125" s="133">
        <v>0.01</v>
      </c>
      <c r="CD125" s="133">
        <v>11.3</v>
      </c>
      <c r="CE125" s="99">
        <v>0</v>
      </c>
      <c r="CF125" s="133">
        <v>0</v>
      </c>
      <c r="CG125" s="133">
        <v>0.08</v>
      </c>
      <c r="CH125" s="133">
        <v>0.39</v>
      </c>
      <c r="CI125" s="133">
        <v>2.68</v>
      </c>
      <c r="CJ125" s="133">
        <v>13.4</v>
      </c>
      <c r="CK125" s="133">
        <v>0</v>
      </c>
      <c r="CL125" s="133"/>
      <c r="CM125" s="133"/>
      <c r="CN125" s="133">
        <v>3.9E-2</v>
      </c>
      <c r="CO125" s="99">
        <f t="shared" si="34"/>
        <v>78.86411889596603</v>
      </c>
      <c r="CP125" s="99"/>
      <c r="CQ125" s="99">
        <f t="shared" si="42"/>
        <v>18.26923076923077</v>
      </c>
      <c r="CR125" s="99">
        <f t="shared" si="35"/>
        <v>7.4521670429598821</v>
      </c>
      <c r="CS125" s="99">
        <f t="shared" si="36"/>
        <v>587.70858770858774</v>
      </c>
      <c r="CT125" s="99">
        <f t="shared" si="38"/>
        <v>2.4489795918367346E-2</v>
      </c>
      <c r="CU125" s="99">
        <f t="shared" si="39"/>
        <v>23.557692307692307</v>
      </c>
      <c r="CV125" s="99">
        <f t="shared" si="37"/>
        <v>1.0126582278481013</v>
      </c>
      <c r="CW125" s="99">
        <f t="shared" si="40"/>
        <v>11.550151975683891</v>
      </c>
      <c r="CX125" s="99">
        <f t="shared" si="41"/>
        <v>0.1464563623784389</v>
      </c>
      <c r="CY125" s="99"/>
    </row>
    <row r="126" spans="1:301" s="2" customFormat="1" x14ac:dyDescent="0.2">
      <c r="A126" s="1">
        <v>24339</v>
      </c>
      <c r="B126" s="2" t="s">
        <v>314</v>
      </c>
      <c r="C126" s="2" t="s">
        <v>229</v>
      </c>
      <c r="D126" s="2" t="s">
        <v>105</v>
      </c>
      <c r="E126" s="3">
        <v>-14.0822798232344</v>
      </c>
      <c r="F126" s="4">
        <v>-70.705447307752394</v>
      </c>
      <c r="G126" s="6">
        <v>315869</v>
      </c>
      <c r="H126" s="2">
        <v>8442507</v>
      </c>
      <c r="I126" s="2">
        <v>5140</v>
      </c>
      <c r="K126" s="118" t="s">
        <v>106</v>
      </c>
      <c r="N126" s="118">
        <v>2023</v>
      </c>
      <c r="P126" s="1" t="s">
        <v>133</v>
      </c>
      <c r="Q126" s="1">
        <f t="shared" si="24"/>
        <v>0</v>
      </c>
      <c r="R126" s="2" t="s">
        <v>134</v>
      </c>
      <c r="S126" s="1" t="s">
        <v>109</v>
      </c>
      <c r="T126" s="1" t="s">
        <v>110</v>
      </c>
      <c r="V126" s="2" t="s">
        <v>315</v>
      </c>
      <c r="W126" s="2" t="s">
        <v>112</v>
      </c>
      <c r="X126" s="5"/>
      <c r="Y126" s="5">
        <v>0.21017536534446765</v>
      </c>
      <c r="Z126" s="5">
        <v>14.344171301446051</v>
      </c>
      <c r="AA126" s="5">
        <v>1.6298836168307966</v>
      </c>
      <c r="AB126" s="5"/>
      <c r="AC126" s="5">
        <v>2.905260283946123E-2</v>
      </c>
      <c r="AD126" s="5">
        <v>0.5636842105263159</v>
      </c>
      <c r="AE126" s="5">
        <v>1.2173053892215568</v>
      </c>
      <c r="AF126" s="5">
        <v>3.0733884297520659</v>
      </c>
      <c r="AG126" s="5">
        <v>5.3604859335038366</v>
      </c>
      <c r="AH126" s="5">
        <v>0.21997094430992736</v>
      </c>
      <c r="AI126" s="5"/>
      <c r="AJ126" s="5"/>
      <c r="AK126" s="5"/>
      <c r="AL126" s="5"/>
      <c r="AM126" s="132">
        <v>89.7</v>
      </c>
      <c r="AN126" s="132">
        <v>3.8</v>
      </c>
      <c r="AO126" s="132">
        <v>14</v>
      </c>
      <c r="AP126" s="132">
        <v>18</v>
      </c>
      <c r="AQ126" s="132">
        <v>2.4</v>
      </c>
      <c r="AR126" s="132">
        <v>7.3</v>
      </c>
      <c r="AS126" s="132">
        <v>4.2</v>
      </c>
      <c r="AT126" s="132">
        <v>51</v>
      </c>
      <c r="AU126" s="132">
        <v>26.3</v>
      </c>
      <c r="AV126" s="132">
        <v>0.17</v>
      </c>
      <c r="AW126" s="132">
        <v>4</v>
      </c>
      <c r="AX126" s="132">
        <v>31.8</v>
      </c>
      <c r="AY126" s="132">
        <v>1.01</v>
      </c>
      <c r="AZ126" s="132">
        <v>376</v>
      </c>
      <c r="BA126" s="132">
        <v>187.5</v>
      </c>
      <c r="BB126" s="132">
        <v>10.6</v>
      </c>
      <c r="BC126" s="132">
        <v>12.3</v>
      </c>
      <c r="BD126" s="132">
        <v>27.5</v>
      </c>
      <c r="BE126" s="132">
        <v>38.4</v>
      </c>
      <c r="BF126" s="132">
        <v>0.05</v>
      </c>
      <c r="BG126" s="132">
        <v>760</v>
      </c>
      <c r="BH126" s="132">
        <v>20.100000000000001</v>
      </c>
      <c r="BI126" s="132">
        <v>38.6</v>
      </c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3">
        <v>1</v>
      </c>
      <c r="BW126" s="133">
        <v>2.19</v>
      </c>
      <c r="BX126" s="133">
        <v>47.3</v>
      </c>
      <c r="BY126" s="133">
        <v>10.6</v>
      </c>
      <c r="BZ126" s="133">
        <v>10.1</v>
      </c>
      <c r="CA126" s="144">
        <v>2.9999999999999997E-4</v>
      </c>
      <c r="CB126" s="133">
        <v>0.03</v>
      </c>
      <c r="CC126" s="116">
        <v>0</v>
      </c>
      <c r="CD126" s="133">
        <v>3.7</v>
      </c>
      <c r="CE126" s="99">
        <v>0</v>
      </c>
      <c r="CF126" s="133">
        <v>0</v>
      </c>
      <c r="CG126" s="133">
        <v>0.08</v>
      </c>
      <c r="CH126" s="133">
        <v>0.11</v>
      </c>
      <c r="CI126" s="133">
        <v>2.97</v>
      </c>
      <c r="CJ126" s="133">
        <v>19.899999999999999</v>
      </c>
      <c r="CK126" s="133">
        <v>20</v>
      </c>
      <c r="CL126" s="133"/>
      <c r="CM126" s="133"/>
      <c r="CN126" s="133">
        <v>3.7999999999999999E-2</v>
      </c>
      <c r="CO126" s="99">
        <f t="shared" si="34"/>
        <v>70.142894630119983</v>
      </c>
      <c r="CP126" s="99"/>
      <c r="CQ126" s="99">
        <f t="shared" si="42"/>
        <v>18.706467661691541</v>
      </c>
      <c r="CR126" s="99">
        <f t="shared" si="35"/>
        <v>9.5097322816594652</v>
      </c>
      <c r="CS126" s="99">
        <f t="shared" si="36"/>
        <v>667.04014939309047</v>
      </c>
      <c r="CT126" s="99">
        <f t="shared" si="38"/>
        <v>1.3289473684210526E-2</v>
      </c>
      <c r="CU126" s="99">
        <f t="shared" si="39"/>
        <v>37.810945273631837</v>
      </c>
      <c r="CV126" s="99">
        <f t="shared" si="37"/>
        <v>0.95283018867924529</v>
      </c>
      <c r="CW126" s="99">
        <f t="shared" si="40"/>
        <v>11.823899371069182</v>
      </c>
      <c r="CX126" s="99">
        <f t="shared" si="41"/>
        <v>0.16856874004729044</v>
      </c>
      <c r="CY126" s="99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  <c r="DS126" s="64"/>
      <c r="DT126" s="64"/>
      <c r="DU126" s="64"/>
      <c r="DV126" s="64"/>
      <c r="DW126" s="64"/>
      <c r="DX126" s="64"/>
      <c r="DY126" s="64"/>
      <c r="DZ126" s="64"/>
      <c r="EA126" s="64"/>
      <c r="EB126" s="64"/>
      <c r="EC126" s="64"/>
      <c r="ED126" s="64"/>
      <c r="EE126" s="64"/>
      <c r="EF126" s="64"/>
      <c r="EG126" s="64"/>
      <c r="EH126" s="64"/>
      <c r="EI126" s="64"/>
      <c r="EJ126" s="64"/>
      <c r="EK126" s="64"/>
      <c r="EL126" s="64"/>
      <c r="EM126" s="64"/>
      <c r="EN126" s="64"/>
      <c r="EO126" s="64"/>
      <c r="EP126" s="64"/>
      <c r="EQ126" s="64"/>
      <c r="ER126" s="64"/>
      <c r="ES126" s="64"/>
      <c r="ET126" s="64"/>
      <c r="EU126" s="64"/>
      <c r="EV126" s="64"/>
      <c r="EW126" s="64"/>
      <c r="EX126" s="64"/>
      <c r="EY126" s="64"/>
      <c r="EZ126" s="64"/>
      <c r="FA126" s="64"/>
      <c r="FB126" s="64"/>
      <c r="FC126" s="64"/>
      <c r="FD126" s="64"/>
      <c r="FE126" s="64"/>
      <c r="FF126" s="64"/>
      <c r="FG126" s="64"/>
      <c r="FH126" s="64"/>
      <c r="FI126" s="64"/>
      <c r="FJ126" s="64"/>
      <c r="FK126" s="64"/>
      <c r="FL126" s="64"/>
      <c r="FM126" s="64"/>
      <c r="FN126" s="64"/>
      <c r="FO126" s="64"/>
      <c r="FP126" s="64"/>
      <c r="FQ126" s="64"/>
      <c r="FR126" s="64"/>
      <c r="FS126" s="64"/>
      <c r="FT126" s="64"/>
      <c r="FU126" s="64"/>
      <c r="FV126" s="64"/>
      <c r="FW126" s="64"/>
      <c r="FX126" s="64"/>
      <c r="FY126" s="64"/>
      <c r="FZ126" s="64"/>
      <c r="GA126" s="64"/>
      <c r="GB126" s="64"/>
      <c r="GC126" s="64"/>
      <c r="GD126" s="64"/>
      <c r="GE126" s="64"/>
      <c r="GF126" s="64"/>
      <c r="GG126" s="64"/>
      <c r="GH126" s="64"/>
      <c r="GI126" s="64"/>
      <c r="GJ126" s="64"/>
      <c r="GK126" s="64"/>
      <c r="GL126" s="64"/>
      <c r="GM126" s="64"/>
      <c r="GN126" s="64"/>
      <c r="GO126" s="64"/>
      <c r="GP126" s="64"/>
      <c r="GQ126" s="64"/>
      <c r="GR126" s="64"/>
      <c r="GS126" s="64"/>
      <c r="GT126" s="64"/>
      <c r="GU126" s="64"/>
      <c r="GV126" s="64"/>
      <c r="GW126" s="64"/>
      <c r="GX126" s="64"/>
      <c r="GY126" s="64"/>
      <c r="GZ126" s="64"/>
      <c r="HA126" s="64"/>
      <c r="HB126" s="64"/>
      <c r="HC126" s="64"/>
      <c r="HD126" s="64"/>
      <c r="HE126" s="64"/>
      <c r="HF126" s="64"/>
      <c r="HG126" s="64"/>
      <c r="HH126" s="64"/>
      <c r="HI126" s="64"/>
      <c r="HJ126" s="64"/>
      <c r="HK126" s="64"/>
      <c r="HL126" s="64"/>
      <c r="HM126" s="64"/>
      <c r="HN126" s="64"/>
      <c r="HO126" s="64"/>
      <c r="HP126" s="64"/>
      <c r="HQ126" s="64"/>
      <c r="HR126" s="64"/>
      <c r="HS126" s="64"/>
      <c r="HT126" s="64"/>
      <c r="HU126" s="64"/>
      <c r="HV126" s="64"/>
      <c r="HW126" s="64"/>
      <c r="HX126" s="64"/>
      <c r="HY126" s="64"/>
      <c r="HZ126" s="64"/>
      <c r="IA126" s="64"/>
      <c r="IB126" s="64"/>
      <c r="IC126" s="64"/>
      <c r="ID126" s="64"/>
      <c r="IE126" s="64"/>
      <c r="IF126" s="64"/>
      <c r="IG126" s="64"/>
      <c r="IH126" s="64"/>
      <c r="II126" s="64"/>
      <c r="IJ126" s="64"/>
      <c r="IK126" s="64"/>
      <c r="IL126" s="64"/>
      <c r="IM126" s="64"/>
      <c r="IN126" s="64"/>
      <c r="IO126" s="64"/>
      <c r="IP126" s="64"/>
      <c r="IQ126" s="64"/>
      <c r="IR126" s="64"/>
      <c r="IS126" s="64"/>
      <c r="IT126" s="64"/>
      <c r="IU126" s="64"/>
      <c r="IV126" s="64"/>
      <c r="IW126" s="64"/>
      <c r="IX126" s="64"/>
      <c r="IY126" s="64"/>
      <c r="IZ126" s="64"/>
      <c r="JA126" s="64"/>
      <c r="JB126" s="64"/>
      <c r="JC126" s="64"/>
      <c r="JD126" s="64"/>
      <c r="JE126" s="64"/>
      <c r="JF126" s="64"/>
      <c r="JG126" s="64"/>
      <c r="JH126" s="64"/>
      <c r="JI126" s="64"/>
      <c r="JJ126" s="64"/>
      <c r="JK126" s="64"/>
      <c r="JL126" s="64"/>
      <c r="JM126" s="64"/>
      <c r="JN126" s="64"/>
      <c r="JO126" s="64"/>
      <c r="JP126" s="64"/>
      <c r="JQ126" s="64"/>
      <c r="JR126" s="64"/>
      <c r="JS126" s="64"/>
      <c r="JT126" s="64"/>
      <c r="JU126" s="64"/>
      <c r="JV126" s="64"/>
      <c r="JW126" s="18"/>
      <c r="JX126" s="18"/>
      <c r="JY126" s="18"/>
      <c r="JZ126" s="18"/>
      <c r="KA126" s="18"/>
      <c r="KB126" s="18"/>
      <c r="KC126" s="18"/>
      <c r="KD126" s="18"/>
      <c r="KE126" s="18"/>
      <c r="KF126" s="18"/>
      <c r="KG126" s="18"/>
      <c r="KH126" s="18"/>
      <c r="KI126" s="18"/>
      <c r="KJ126" s="18"/>
      <c r="KK126" s="18"/>
      <c r="KL126" s="18"/>
      <c r="KM126" s="18"/>
      <c r="KN126" s="18"/>
      <c r="KO126" s="18"/>
    </row>
    <row r="127" spans="1:301" s="2" customFormat="1" ht="14" x14ac:dyDescent="0.15">
      <c r="A127" s="1">
        <v>24340</v>
      </c>
      <c r="B127" s="2" t="s">
        <v>316</v>
      </c>
      <c r="C127" s="2" t="s">
        <v>229</v>
      </c>
      <c r="D127" s="2" t="s">
        <v>105</v>
      </c>
      <c r="E127" s="3">
        <v>-14.079898437700001</v>
      </c>
      <c r="F127" s="4">
        <v>-70.709883506099999</v>
      </c>
      <c r="G127" s="6">
        <v>315388</v>
      </c>
      <c r="H127" s="2">
        <v>8442767</v>
      </c>
      <c r="I127" s="2">
        <v>5133</v>
      </c>
      <c r="K127" s="118" t="s">
        <v>106</v>
      </c>
      <c r="N127" s="118">
        <v>2023</v>
      </c>
      <c r="P127" s="1" t="s">
        <v>133</v>
      </c>
      <c r="Q127" s="1">
        <f t="shared" si="24"/>
        <v>0</v>
      </c>
      <c r="R127" s="2" t="s">
        <v>134</v>
      </c>
      <c r="S127" s="1" t="s">
        <v>109</v>
      </c>
      <c r="T127" s="1" t="s">
        <v>110</v>
      </c>
      <c r="V127" s="2" t="s">
        <v>201</v>
      </c>
      <c r="W127" s="2" t="s">
        <v>112</v>
      </c>
      <c r="X127" s="5"/>
      <c r="Y127" s="5">
        <v>0.22685594989561589</v>
      </c>
      <c r="Z127" s="5">
        <v>13.021256952169077</v>
      </c>
      <c r="AA127" s="5">
        <v>1.3439391226499553</v>
      </c>
      <c r="AB127" s="5"/>
      <c r="AC127" s="5">
        <v>1.8981033855114671E-2</v>
      </c>
      <c r="AD127" s="5">
        <v>0.61342105263157898</v>
      </c>
      <c r="AE127" s="5">
        <v>0.86750499001996006</v>
      </c>
      <c r="AF127" s="5">
        <v>1.9680469769464985</v>
      </c>
      <c r="AG127" s="5">
        <v>5.2038874680306906</v>
      </c>
      <c r="AH127" s="5">
        <v>0.13977320419693301</v>
      </c>
      <c r="AI127" s="5"/>
      <c r="AJ127" s="5"/>
      <c r="AK127" s="5"/>
      <c r="AL127" s="5"/>
      <c r="AM127" s="132">
        <v>170.5</v>
      </c>
      <c r="AN127" s="132">
        <v>4.3</v>
      </c>
      <c r="AO127" s="132">
        <v>18</v>
      </c>
      <c r="AP127" s="132">
        <v>15</v>
      </c>
      <c r="AQ127" s="132">
        <v>2.6</v>
      </c>
      <c r="AR127" s="132">
        <v>6.3</v>
      </c>
      <c r="AS127" s="132">
        <v>3.5</v>
      </c>
      <c r="AT127" s="132">
        <v>62</v>
      </c>
      <c r="AU127" s="132">
        <v>23.6</v>
      </c>
      <c r="AV127" s="132">
        <v>0.09</v>
      </c>
      <c r="AW127" s="132">
        <v>7.8</v>
      </c>
      <c r="AX127" s="132">
        <v>34.700000000000003</v>
      </c>
      <c r="AY127" s="132">
        <v>2.82</v>
      </c>
      <c r="AZ127" s="132">
        <v>394</v>
      </c>
      <c r="BA127" s="132">
        <v>122.5</v>
      </c>
      <c r="BB127" s="132">
        <v>8.1</v>
      </c>
      <c r="BC127" s="132">
        <v>13.3</v>
      </c>
      <c r="BD127" s="132">
        <v>25.6</v>
      </c>
      <c r="BE127" s="132">
        <v>68.900000000000006</v>
      </c>
      <c r="BF127" s="132">
        <v>0</v>
      </c>
      <c r="BG127" s="132">
        <v>370</v>
      </c>
      <c r="BH127" s="132">
        <v>20.3</v>
      </c>
      <c r="BI127" s="132">
        <v>39.6</v>
      </c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3">
        <v>1</v>
      </c>
      <c r="BW127" s="133">
        <v>2.48</v>
      </c>
      <c r="BX127" s="133">
        <v>42.7</v>
      </c>
      <c r="BY127" s="133">
        <v>10.45</v>
      </c>
      <c r="BZ127" s="133">
        <v>9.6</v>
      </c>
      <c r="CA127" s="149">
        <v>0</v>
      </c>
      <c r="CB127" s="133">
        <v>0.05</v>
      </c>
      <c r="CC127" s="116">
        <v>0</v>
      </c>
      <c r="CD127" s="133">
        <v>28.8</v>
      </c>
      <c r="CE127" s="99">
        <v>0</v>
      </c>
      <c r="CF127" s="133">
        <v>0</v>
      </c>
      <c r="CG127" s="133">
        <v>0.08</v>
      </c>
      <c r="CH127" s="133">
        <v>1.1399999999999999</v>
      </c>
      <c r="CI127" s="133">
        <v>2.69</v>
      </c>
      <c r="CJ127" s="133">
        <v>16.350000000000001</v>
      </c>
      <c r="CK127" s="133">
        <v>30</v>
      </c>
      <c r="CL127" s="133"/>
      <c r="CM127" s="133"/>
      <c r="CN127" s="133">
        <v>4.1000000000000002E-2</v>
      </c>
      <c r="CO127" s="99">
        <f t="shared" si="34"/>
        <v>75.712628764645743</v>
      </c>
      <c r="CP127" s="99"/>
      <c r="CQ127" s="99">
        <f t="shared" si="42"/>
        <v>19.40886699507389</v>
      </c>
      <c r="CR127" s="99">
        <f t="shared" si="35"/>
        <v>8.4833858337694643</v>
      </c>
      <c r="CS127" s="99">
        <f t="shared" si="36"/>
        <v>642.29944229944226</v>
      </c>
      <c r="CT127" s="99">
        <f t="shared" si="38"/>
        <v>2.5945945945945945E-2</v>
      </c>
      <c r="CU127" s="99">
        <f t="shared" si="39"/>
        <v>18.226600985221673</v>
      </c>
      <c r="CV127" s="99">
        <f t="shared" si="37"/>
        <v>0.91866028708133973</v>
      </c>
      <c r="CW127" s="99">
        <f t="shared" si="40"/>
        <v>11.354466858789625</v>
      </c>
      <c r="CX127" s="99">
        <f t="shared" si="41"/>
        <v>0.14996793855996227</v>
      </c>
      <c r="CY127" s="99"/>
    </row>
    <row r="128" spans="1:301" s="2" customFormat="1" ht="14" x14ac:dyDescent="0.15">
      <c r="A128" s="1">
        <v>24341</v>
      </c>
      <c r="B128" s="2" t="s">
        <v>317</v>
      </c>
      <c r="C128" s="2" t="s">
        <v>229</v>
      </c>
      <c r="D128" s="2" t="s">
        <v>105</v>
      </c>
      <c r="E128" s="3">
        <v>-14.079898437652099</v>
      </c>
      <c r="F128" s="4">
        <v>-70.709883506094002</v>
      </c>
      <c r="G128" s="6">
        <v>315388</v>
      </c>
      <c r="H128" s="2">
        <v>8442767</v>
      </c>
      <c r="I128" s="2">
        <v>5133</v>
      </c>
      <c r="K128" s="118" t="s">
        <v>106</v>
      </c>
      <c r="N128" s="118">
        <v>2023</v>
      </c>
      <c r="P128" s="1" t="s">
        <v>133</v>
      </c>
      <c r="Q128" s="1">
        <f t="shared" si="24"/>
        <v>0</v>
      </c>
      <c r="R128" s="2" t="s">
        <v>134</v>
      </c>
      <c r="S128" s="1" t="s">
        <v>109</v>
      </c>
      <c r="T128" s="1" t="s">
        <v>110</v>
      </c>
      <c r="V128" s="2" t="s">
        <v>318</v>
      </c>
      <c r="W128" s="2" t="s">
        <v>112</v>
      </c>
      <c r="X128" s="5"/>
      <c r="Y128" s="5">
        <v>0.2285240083507307</v>
      </c>
      <c r="Z128" s="5">
        <v>12.813370411568409</v>
      </c>
      <c r="AA128" s="5">
        <v>1.6155863921217548</v>
      </c>
      <c r="AB128" s="5"/>
      <c r="AC128" s="5">
        <v>2.2854714233709501E-2</v>
      </c>
      <c r="AD128" s="5">
        <v>0.76263157894736844</v>
      </c>
      <c r="AE128" s="5">
        <v>0.96544910179640708</v>
      </c>
      <c r="AF128" s="5">
        <v>2.0219660722053066</v>
      </c>
      <c r="AG128" s="5">
        <v>4.6377237851662407</v>
      </c>
      <c r="AH128" s="5">
        <v>0.19705730427764326</v>
      </c>
      <c r="AI128" s="5"/>
      <c r="AJ128" s="5"/>
      <c r="AK128" s="5"/>
      <c r="AL128" s="5"/>
      <c r="AM128" s="132">
        <v>179.5</v>
      </c>
      <c r="AN128" s="132">
        <v>4.3</v>
      </c>
      <c r="AO128" s="132">
        <v>19</v>
      </c>
      <c r="AP128" s="132">
        <v>18</v>
      </c>
      <c r="AQ128" s="132">
        <v>2.4</v>
      </c>
      <c r="AR128" s="132">
        <v>11</v>
      </c>
      <c r="AS128" s="132">
        <v>4</v>
      </c>
      <c r="AT128" s="132">
        <v>68</v>
      </c>
      <c r="AU128" s="132">
        <v>25.7</v>
      </c>
      <c r="AV128" s="132">
        <v>0.09</v>
      </c>
      <c r="AW128" s="132">
        <v>9.5</v>
      </c>
      <c r="AX128" s="132">
        <v>40.299999999999997</v>
      </c>
      <c r="AY128" s="132">
        <v>2.29</v>
      </c>
      <c r="AZ128" s="132">
        <v>418</v>
      </c>
      <c r="BA128" s="132">
        <v>130</v>
      </c>
      <c r="BB128" s="132">
        <v>11.4</v>
      </c>
      <c r="BC128" s="132">
        <v>14</v>
      </c>
      <c r="BD128" s="132">
        <v>27.5</v>
      </c>
      <c r="BE128" s="132">
        <v>55.8</v>
      </c>
      <c r="BF128" s="132">
        <v>0</v>
      </c>
      <c r="BG128" s="132">
        <v>380</v>
      </c>
      <c r="BH128" s="132">
        <v>21.6</v>
      </c>
      <c r="BI128" s="132">
        <v>43.7</v>
      </c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3">
        <v>1</v>
      </c>
      <c r="BW128" s="133">
        <v>2.93</v>
      </c>
      <c r="BX128" s="133">
        <v>46.1</v>
      </c>
      <c r="BY128" s="133">
        <v>11.15</v>
      </c>
      <c r="BZ128" s="133">
        <v>11.4</v>
      </c>
      <c r="CA128" s="149">
        <v>0</v>
      </c>
      <c r="CB128" s="133">
        <v>0.06</v>
      </c>
      <c r="CC128" s="133">
        <v>0.01</v>
      </c>
      <c r="CD128" s="133">
        <v>60.5</v>
      </c>
      <c r="CE128" s="99">
        <v>0</v>
      </c>
      <c r="CF128" s="133">
        <v>0</v>
      </c>
      <c r="CG128" s="133">
        <v>0.08</v>
      </c>
      <c r="CH128" s="133">
        <v>1.1399999999999999</v>
      </c>
      <c r="CI128" s="133">
        <v>3.21</v>
      </c>
      <c r="CJ128" s="133">
        <v>24.6</v>
      </c>
      <c r="CK128" s="133">
        <v>10</v>
      </c>
      <c r="CL128" s="133"/>
      <c r="CM128" s="133"/>
      <c r="CN128" s="133">
        <v>0.04</v>
      </c>
      <c r="CO128" s="99">
        <f t="shared" si="34"/>
        <v>90.130421595389748</v>
      </c>
      <c r="CP128" s="99"/>
      <c r="CQ128" s="99">
        <f t="shared" si="42"/>
        <v>19.351851851851851</v>
      </c>
      <c r="CR128" s="99">
        <f t="shared" si="35"/>
        <v>6.0812113125023171</v>
      </c>
      <c r="CS128" s="99">
        <f t="shared" si="36"/>
        <v>548.10213940648725</v>
      </c>
      <c r="CT128" s="99">
        <f t="shared" si="38"/>
        <v>3.0000000000000002E-2</v>
      </c>
      <c r="CU128" s="99">
        <f t="shared" si="39"/>
        <v>17.592592592592592</v>
      </c>
      <c r="CV128" s="99">
        <f t="shared" si="37"/>
        <v>1.0224215246636772</v>
      </c>
      <c r="CW128" s="99">
        <f t="shared" si="40"/>
        <v>10.372208436724566</v>
      </c>
      <c r="CX128" s="99">
        <f t="shared" si="41"/>
        <v>0.1150799946691375</v>
      </c>
      <c r="CY128" s="99"/>
    </row>
    <row r="129" spans="1:301" s="2" customFormat="1" ht="14" x14ac:dyDescent="0.15">
      <c r="A129" s="1">
        <v>24342</v>
      </c>
      <c r="B129" s="2" t="s">
        <v>319</v>
      </c>
      <c r="C129" s="2" t="s">
        <v>229</v>
      </c>
      <c r="D129" s="2" t="s">
        <v>105</v>
      </c>
      <c r="E129" s="3">
        <v>-14.079898437700001</v>
      </c>
      <c r="F129" s="4">
        <v>-70.709883506099999</v>
      </c>
      <c r="G129" s="6">
        <v>315388</v>
      </c>
      <c r="H129" s="2">
        <v>8442767</v>
      </c>
      <c r="I129" s="2">
        <v>5133</v>
      </c>
      <c r="K129" s="118" t="s">
        <v>106</v>
      </c>
      <c r="N129" s="118">
        <v>2023</v>
      </c>
      <c r="P129" s="1" t="s">
        <v>133</v>
      </c>
      <c r="Q129" s="1">
        <f t="shared" si="24"/>
        <v>0</v>
      </c>
      <c r="R129" s="2" t="s">
        <v>134</v>
      </c>
      <c r="S129" s="1" t="s">
        <v>109</v>
      </c>
      <c r="T129" s="1" t="s">
        <v>110</v>
      </c>
      <c r="V129" s="2" t="s">
        <v>320</v>
      </c>
      <c r="W129" s="2" t="s">
        <v>112</v>
      </c>
      <c r="X129" s="5"/>
      <c r="Y129" s="5">
        <v>0.18181837160751566</v>
      </c>
      <c r="Z129" s="5">
        <v>12.057419354838711</v>
      </c>
      <c r="AA129" s="5">
        <v>1.1866696508504924</v>
      </c>
      <c r="AB129" s="5"/>
      <c r="AC129" s="5">
        <v>1.5107353476519841E-2</v>
      </c>
      <c r="AD129" s="5">
        <v>0.53052631578947373</v>
      </c>
      <c r="AE129" s="5">
        <v>0.79754491017964058</v>
      </c>
      <c r="AF129" s="5">
        <v>2.0219660722053066</v>
      </c>
      <c r="AG129" s="5">
        <v>4.8304603580562659</v>
      </c>
      <c r="AH129" s="5">
        <v>0.12602502017756256</v>
      </c>
      <c r="AI129" s="5"/>
      <c r="AJ129" s="5"/>
      <c r="AK129" s="5"/>
      <c r="AL129" s="5"/>
      <c r="AM129" s="132">
        <v>160.5</v>
      </c>
      <c r="AN129" s="132">
        <v>3.3</v>
      </c>
      <c r="AO129" s="132">
        <v>13</v>
      </c>
      <c r="AP129" s="132">
        <v>15</v>
      </c>
      <c r="AQ129" s="132">
        <v>1.9</v>
      </c>
      <c r="AR129" s="132">
        <v>4.4000000000000004</v>
      </c>
      <c r="AS129" s="132">
        <v>2.8</v>
      </c>
      <c r="AT129" s="132">
        <v>37</v>
      </c>
      <c r="AU129" s="132">
        <v>23.8</v>
      </c>
      <c r="AV129" s="132">
        <v>0.12</v>
      </c>
      <c r="AW129" s="132">
        <v>10.6</v>
      </c>
      <c r="AX129" s="132">
        <v>38.299999999999997</v>
      </c>
      <c r="AY129" s="132">
        <v>2.35</v>
      </c>
      <c r="AZ129" s="132">
        <v>378</v>
      </c>
      <c r="BA129" s="132">
        <v>136</v>
      </c>
      <c r="BB129" s="132">
        <v>7.5</v>
      </c>
      <c r="BC129" s="132">
        <v>12.6</v>
      </c>
      <c r="BD129" s="132">
        <v>22.5</v>
      </c>
      <c r="BE129" s="132">
        <v>53.6</v>
      </c>
      <c r="BF129" s="132">
        <v>0</v>
      </c>
      <c r="BG129" s="132">
        <v>350</v>
      </c>
      <c r="BH129" s="132">
        <v>17.3</v>
      </c>
      <c r="BI129" s="132">
        <v>35.1</v>
      </c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3">
        <v>0.9</v>
      </c>
      <c r="BW129" s="133">
        <v>2.73</v>
      </c>
      <c r="BX129" s="133">
        <v>37.1</v>
      </c>
      <c r="BY129" s="133">
        <v>9.26</v>
      </c>
      <c r="BZ129" s="133">
        <v>7.6</v>
      </c>
      <c r="CA129" s="149">
        <v>0</v>
      </c>
      <c r="CB129" s="133">
        <v>0.05</v>
      </c>
      <c r="CC129" s="116">
        <v>0</v>
      </c>
      <c r="CD129" s="133">
        <v>31.8</v>
      </c>
      <c r="CE129" s="99">
        <v>0</v>
      </c>
      <c r="CF129" s="133">
        <v>0</v>
      </c>
      <c r="CG129" s="133">
        <v>7.0000000000000007E-2</v>
      </c>
      <c r="CH129" s="133">
        <v>1.02</v>
      </c>
      <c r="CI129" s="133">
        <v>2.99</v>
      </c>
      <c r="CJ129" s="133">
        <v>15.9</v>
      </c>
      <c r="CK129" s="133">
        <v>10</v>
      </c>
      <c r="CL129" s="133"/>
      <c r="CM129" s="133"/>
      <c r="CN129" s="133">
        <v>3.1E-2</v>
      </c>
      <c r="CO129" s="99">
        <f t="shared" si="34"/>
        <v>78.253411058341413</v>
      </c>
      <c r="CP129" s="99"/>
      <c r="CQ129" s="99">
        <f t="shared" si="42"/>
        <v>21.849710982658959</v>
      </c>
      <c r="CR129" s="99">
        <f t="shared" si="35"/>
        <v>9.1050344050663732</v>
      </c>
      <c r="CS129" s="99">
        <f t="shared" si="36"/>
        <v>712.49999999999989</v>
      </c>
      <c r="CT129" s="99">
        <f t="shared" si="38"/>
        <v>2.1714285714285714E-2</v>
      </c>
      <c r="CU129" s="99">
        <f t="shared" si="39"/>
        <v>20.23121387283237</v>
      </c>
      <c r="CV129" s="99">
        <f t="shared" si="37"/>
        <v>0.82073434125269973</v>
      </c>
      <c r="CW129" s="99">
        <f t="shared" si="40"/>
        <v>9.8694516971279374</v>
      </c>
      <c r="CX129" s="99">
        <f t="shared" si="41"/>
        <v>0.12612168036700433</v>
      </c>
      <c r="CY129" s="99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  <c r="DS129" s="60"/>
      <c r="DT129" s="60"/>
      <c r="DU129" s="60"/>
      <c r="DV129" s="60"/>
      <c r="DW129" s="60"/>
      <c r="DX129" s="60"/>
      <c r="DY129" s="60"/>
      <c r="DZ129" s="60"/>
      <c r="EA129" s="60"/>
      <c r="EB129" s="60"/>
      <c r="EC129" s="60"/>
      <c r="ED129" s="60"/>
      <c r="EE129" s="60"/>
      <c r="EF129" s="60"/>
      <c r="EG129" s="60"/>
      <c r="EH129" s="60"/>
      <c r="EI129" s="60"/>
      <c r="EJ129" s="60"/>
      <c r="EK129" s="60"/>
      <c r="EL129" s="60"/>
      <c r="EM129" s="60"/>
      <c r="EN129" s="60"/>
      <c r="EO129" s="60"/>
      <c r="EP129" s="60"/>
      <c r="EQ129" s="60"/>
      <c r="ER129" s="60"/>
      <c r="ES129" s="60"/>
      <c r="ET129" s="60"/>
      <c r="EU129" s="60"/>
      <c r="EV129" s="60"/>
      <c r="EW129" s="60"/>
      <c r="EX129" s="60"/>
      <c r="EY129" s="60"/>
      <c r="EZ129" s="60"/>
      <c r="FA129" s="60"/>
      <c r="FB129" s="60"/>
      <c r="FC129" s="60"/>
      <c r="FD129" s="60"/>
      <c r="FE129" s="60"/>
      <c r="FF129" s="60"/>
      <c r="FG129" s="60"/>
      <c r="FH129" s="60"/>
      <c r="FI129" s="60"/>
      <c r="FJ129" s="60"/>
      <c r="FK129" s="60"/>
      <c r="FL129" s="60"/>
      <c r="FM129" s="60"/>
      <c r="FN129" s="60"/>
      <c r="FO129" s="60"/>
      <c r="FP129" s="60"/>
      <c r="FQ129" s="60"/>
      <c r="FR129" s="60"/>
      <c r="FS129" s="60"/>
      <c r="FT129" s="60"/>
      <c r="FU129" s="60"/>
      <c r="FV129" s="60"/>
      <c r="FW129" s="60"/>
      <c r="FX129" s="60"/>
      <c r="FY129" s="60"/>
      <c r="FZ129" s="60"/>
      <c r="GA129" s="60"/>
      <c r="GB129" s="60"/>
      <c r="GC129" s="60"/>
      <c r="GD129" s="60"/>
      <c r="GE129" s="60"/>
      <c r="GF129" s="60"/>
      <c r="GG129" s="60"/>
      <c r="GH129" s="60"/>
      <c r="GI129" s="60"/>
      <c r="GJ129" s="60"/>
      <c r="GK129" s="60"/>
      <c r="GL129" s="60"/>
      <c r="GM129" s="60"/>
      <c r="GN129" s="60"/>
      <c r="GO129" s="60"/>
      <c r="GP129" s="60"/>
      <c r="GQ129" s="60"/>
      <c r="GR129" s="60"/>
      <c r="GS129" s="60"/>
      <c r="GT129" s="60"/>
      <c r="GU129" s="60"/>
      <c r="GV129" s="60"/>
      <c r="GW129" s="60"/>
      <c r="GX129" s="60"/>
      <c r="GY129" s="60"/>
      <c r="GZ129" s="60"/>
      <c r="HA129" s="60"/>
      <c r="HB129" s="60"/>
      <c r="HC129" s="60"/>
      <c r="HD129" s="60"/>
      <c r="HE129" s="60"/>
      <c r="HF129" s="60"/>
      <c r="HG129" s="60"/>
      <c r="HH129" s="60"/>
      <c r="HI129" s="60"/>
      <c r="HJ129" s="60"/>
      <c r="HK129" s="60"/>
      <c r="HL129" s="60"/>
      <c r="HM129" s="60"/>
      <c r="HN129" s="60"/>
      <c r="HO129" s="60"/>
      <c r="HP129" s="60"/>
      <c r="HQ129" s="60"/>
      <c r="HR129" s="60"/>
      <c r="HS129" s="60"/>
      <c r="HT129" s="60"/>
      <c r="HU129" s="60"/>
      <c r="HV129" s="60"/>
      <c r="HW129" s="60"/>
      <c r="HX129" s="60"/>
      <c r="HY129" s="60"/>
      <c r="HZ129" s="60"/>
      <c r="IA129" s="60"/>
      <c r="IB129" s="60"/>
      <c r="IC129" s="60"/>
      <c r="ID129" s="60"/>
      <c r="IE129" s="60"/>
      <c r="IF129" s="60"/>
      <c r="IG129" s="60"/>
      <c r="IH129" s="60"/>
      <c r="II129" s="60"/>
      <c r="IJ129" s="60"/>
      <c r="IK129" s="60"/>
      <c r="IL129" s="60"/>
      <c r="IM129" s="60"/>
      <c r="IN129" s="60"/>
      <c r="IO129" s="60"/>
      <c r="IP129" s="60"/>
      <c r="IQ129" s="60"/>
      <c r="IR129" s="60"/>
      <c r="IS129" s="60"/>
      <c r="IT129" s="60"/>
      <c r="IU129" s="60"/>
      <c r="IV129" s="60"/>
      <c r="IW129" s="60"/>
      <c r="IX129" s="60"/>
      <c r="IY129" s="60"/>
      <c r="IZ129" s="60"/>
      <c r="JA129" s="60"/>
      <c r="JB129" s="60"/>
      <c r="JC129" s="60"/>
      <c r="JD129" s="60"/>
      <c r="JE129" s="60"/>
      <c r="JF129" s="60"/>
      <c r="JG129" s="60"/>
      <c r="JH129" s="60"/>
      <c r="JI129" s="60"/>
      <c r="JJ129" s="60"/>
      <c r="JK129" s="60"/>
      <c r="JL129" s="60"/>
      <c r="JM129" s="60"/>
      <c r="JN129" s="60"/>
      <c r="JO129" s="60"/>
      <c r="JP129" s="60"/>
      <c r="JQ129" s="60"/>
      <c r="JR129" s="60"/>
      <c r="JS129" s="60"/>
      <c r="JT129" s="60"/>
      <c r="JU129" s="60"/>
      <c r="JV129" s="60"/>
      <c r="JW129" s="60"/>
      <c r="JX129" s="60"/>
      <c r="JY129" s="60"/>
      <c r="JZ129" s="60"/>
      <c r="KA129" s="60"/>
      <c r="KB129" s="60"/>
      <c r="KC129" s="60"/>
      <c r="KD129" s="60"/>
      <c r="KE129" s="60"/>
      <c r="KF129" s="60"/>
      <c r="KG129" s="60"/>
      <c r="KH129" s="60"/>
      <c r="KI129" s="60"/>
      <c r="KJ129" s="60"/>
      <c r="KK129" s="60"/>
      <c r="KL129" s="60"/>
      <c r="KM129" s="60"/>
      <c r="KN129" s="60"/>
      <c r="KO129" s="60"/>
    </row>
    <row r="130" spans="1:301" s="2" customFormat="1" ht="14" x14ac:dyDescent="0.15">
      <c r="A130" s="1">
        <v>24343</v>
      </c>
      <c r="B130" s="2" t="s">
        <v>321</v>
      </c>
      <c r="C130" s="2" t="s">
        <v>229</v>
      </c>
      <c r="D130" s="2" t="s">
        <v>105</v>
      </c>
      <c r="E130" s="3">
        <v>-14.079898437652099</v>
      </c>
      <c r="F130" s="4">
        <v>-70.709883506094002</v>
      </c>
      <c r="G130" s="6">
        <v>315388</v>
      </c>
      <c r="H130" s="2">
        <v>8442767</v>
      </c>
      <c r="I130" s="2">
        <v>5133</v>
      </c>
      <c r="K130" s="118" t="s">
        <v>106</v>
      </c>
      <c r="N130" s="118">
        <v>2023</v>
      </c>
      <c r="P130" s="1" t="s">
        <v>133</v>
      </c>
      <c r="Q130" s="1">
        <f t="shared" ref="Q130:Q189" si="43">M130-L130</f>
        <v>0</v>
      </c>
      <c r="R130" s="2" t="s">
        <v>134</v>
      </c>
      <c r="S130" s="1" t="s">
        <v>109</v>
      </c>
      <c r="T130" s="1" t="s">
        <v>110</v>
      </c>
      <c r="V130" s="2" t="s">
        <v>227</v>
      </c>
      <c r="W130" s="2" t="s">
        <v>112</v>
      </c>
      <c r="X130" s="5"/>
      <c r="Y130" s="5">
        <v>0.22518789144050105</v>
      </c>
      <c r="Z130" s="5">
        <v>13.153548387096775</v>
      </c>
      <c r="AA130" s="5">
        <v>1.3010474485228292</v>
      </c>
      <c r="AB130" s="5"/>
      <c r="AC130" s="5">
        <v>1.9755769930833635E-2</v>
      </c>
      <c r="AD130" s="5">
        <v>0.59684210526315784</v>
      </c>
      <c r="AE130" s="5">
        <v>1.3152495009980039</v>
      </c>
      <c r="AF130" s="5">
        <v>2.6150761200521968</v>
      </c>
      <c r="AG130" s="5">
        <v>4.5774936061381073</v>
      </c>
      <c r="AH130" s="5">
        <v>0.27725504439063758</v>
      </c>
      <c r="AI130" s="5"/>
      <c r="AJ130" s="5"/>
      <c r="AK130" s="5"/>
      <c r="AL130" s="5"/>
      <c r="AM130" s="132">
        <v>231</v>
      </c>
      <c r="AN130" s="132">
        <v>3.8</v>
      </c>
      <c r="AO130" s="132">
        <v>16</v>
      </c>
      <c r="AP130" s="132">
        <v>22</v>
      </c>
      <c r="AQ130" s="132">
        <v>2</v>
      </c>
      <c r="AR130" s="132">
        <v>4.5999999999999996</v>
      </c>
      <c r="AS130" s="132">
        <v>2.4</v>
      </c>
      <c r="AT130" s="132">
        <v>30</v>
      </c>
      <c r="AU130" s="132">
        <v>24</v>
      </c>
      <c r="AV130" s="132">
        <v>0.18</v>
      </c>
      <c r="AW130" s="132">
        <v>5.7</v>
      </c>
      <c r="AX130" s="132">
        <v>22.9</v>
      </c>
      <c r="AY130" s="132">
        <v>3.21</v>
      </c>
      <c r="AZ130" s="132">
        <v>349</v>
      </c>
      <c r="BA130" s="132">
        <v>197</v>
      </c>
      <c r="BB130" s="132">
        <v>10.7</v>
      </c>
      <c r="BC130" s="132">
        <v>11.2</v>
      </c>
      <c r="BD130" s="132">
        <v>34.4</v>
      </c>
      <c r="BE130" s="132">
        <v>59</v>
      </c>
      <c r="BF130" s="132">
        <v>0</v>
      </c>
      <c r="BG130" s="132">
        <v>590</v>
      </c>
      <c r="BH130" s="132">
        <v>23.7</v>
      </c>
      <c r="BI130" s="132">
        <v>48</v>
      </c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3">
        <v>1</v>
      </c>
      <c r="BW130" s="133">
        <v>1.85</v>
      </c>
      <c r="BX130" s="133">
        <v>52.2</v>
      </c>
      <c r="BY130" s="133">
        <v>13.1</v>
      </c>
      <c r="BZ130" s="133">
        <v>10.9</v>
      </c>
      <c r="CA130" s="149">
        <v>0</v>
      </c>
      <c r="CB130" s="133">
        <v>0.06</v>
      </c>
      <c r="CC130" s="133">
        <v>0.01</v>
      </c>
      <c r="CD130" s="133">
        <v>35.299999999999997</v>
      </c>
      <c r="CE130" s="99">
        <v>0</v>
      </c>
      <c r="CF130" s="133">
        <v>0</v>
      </c>
      <c r="CG130" s="133">
        <v>0.09</v>
      </c>
      <c r="CH130" s="133">
        <v>0.47</v>
      </c>
      <c r="CI130" s="133">
        <v>2.39</v>
      </c>
      <c r="CJ130" s="133">
        <v>17.600000000000001</v>
      </c>
      <c r="CK130" s="133">
        <v>0</v>
      </c>
      <c r="CL130" s="133"/>
      <c r="CM130" s="133"/>
      <c r="CN130" s="133">
        <v>3.5999999999999997E-2</v>
      </c>
      <c r="CO130" s="99">
        <f t="shared" ref="CO130:CO161" si="44">AZ130/AG130</f>
        <v>76.242596938205395</v>
      </c>
      <c r="CP130" s="99"/>
      <c r="CQ130" s="99">
        <f t="shared" si="42"/>
        <v>14.725738396624473</v>
      </c>
      <c r="CR130" s="99">
        <f t="shared" ref="CR130:CR161" si="45">AG130/AD130</f>
        <v>7.6695219150462126</v>
      </c>
      <c r="CS130" s="99">
        <f t="shared" ref="CS130:CS161" si="46">AZ130/AD130</f>
        <v>584.74426807760142</v>
      </c>
      <c r="CT130" s="99">
        <f t="shared" si="38"/>
        <v>1.8474576271186441E-2</v>
      </c>
      <c r="CU130" s="99">
        <f t="shared" si="39"/>
        <v>24.894514767932492</v>
      </c>
      <c r="CV130" s="99">
        <f t="shared" ref="CV130:CV161" si="47">BZ130/BY130</f>
        <v>0.83206106870229013</v>
      </c>
      <c r="CW130" s="99">
        <f t="shared" si="40"/>
        <v>15.240174672489085</v>
      </c>
      <c r="CX130" s="99">
        <f t="shared" si="41"/>
        <v>0.19989055048638024</v>
      </c>
      <c r="CY130" s="99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  <c r="DS130" s="67"/>
      <c r="DT130" s="67"/>
      <c r="DU130" s="67"/>
      <c r="DV130" s="67"/>
      <c r="DW130" s="67"/>
      <c r="DX130" s="67"/>
      <c r="DY130" s="67"/>
      <c r="DZ130" s="67"/>
      <c r="EA130" s="67"/>
      <c r="EB130" s="67"/>
      <c r="EC130" s="67"/>
      <c r="ED130" s="67"/>
      <c r="EE130" s="67"/>
      <c r="EF130" s="67"/>
      <c r="EG130" s="67"/>
      <c r="EH130" s="67"/>
      <c r="EI130" s="67"/>
      <c r="EJ130" s="67"/>
      <c r="EK130" s="67"/>
      <c r="EL130" s="67"/>
      <c r="EM130" s="67"/>
      <c r="EN130" s="67"/>
      <c r="EO130" s="67"/>
      <c r="EP130" s="67"/>
      <c r="EQ130" s="67"/>
      <c r="ER130" s="67"/>
      <c r="ES130" s="67"/>
      <c r="ET130" s="67"/>
      <c r="EU130" s="67"/>
      <c r="EV130" s="67"/>
      <c r="EW130" s="67"/>
      <c r="EX130" s="67"/>
      <c r="EY130" s="67"/>
      <c r="EZ130" s="67"/>
      <c r="FA130" s="67"/>
      <c r="FB130" s="67"/>
      <c r="FC130" s="67"/>
      <c r="FD130" s="67"/>
      <c r="FE130" s="67"/>
      <c r="FF130" s="67"/>
      <c r="FG130" s="67"/>
      <c r="FH130" s="67"/>
      <c r="FI130" s="67"/>
      <c r="FJ130" s="67"/>
      <c r="FK130" s="67"/>
      <c r="FL130" s="67"/>
      <c r="FM130" s="67"/>
      <c r="FN130" s="67"/>
      <c r="FO130" s="67"/>
      <c r="FP130" s="67"/>
      <c r="FQ130" s="67"/>
      <c r="FR130" s="67"/>
      <c r="FS130" s="67"/>
      <c r="FT130" s="67"/>
      <c r="FU130" s="67"/>
      <c r="FV130" s="67"/>
      <c r="FW130" s="67"/>
      <c r="FX130" s="67"/>
      <c r="FY130" s="67"/>
      <c r="FZ130" s="67"/>
      <c r="GA130" s="67"/>
      <c r="GB130" s="67"/>
      <c r="GC130" s="67"/>
      <c r="GD130" s="67"/>
      <c r="GE130" s="67"/>
      <c r="GF130" s="67"/>
      <c r="GG130" s="67"/>
      <c r="GH130" s="67"/>
      <c r="GI130" s="67"/>
      <c r="GJ130" s="67"/>
      <c r="GK130" s="67"/>
      <c r="GL130" s="67"/>
      <c r="GM130" s="67"/>
      <c r="GN130" s="67"/>
      <c r="GO130" s="67"/>
      <c r="GP130" s="67"/>
      <c r="GQ130" s="67"/>
      <c r="GR130" s="67"/>
      <c r="GS130" s="67"/>
      <c r="GT130" s="67"/>
      <c r="GU130" s="67"/>
      <c r="GV130" s="67"/>
      <c r="GW130" s="67"/>
      <c r="GX130" s="67"/>
      <c r="GY130" s="67"/>
      <c r="GZ130" s="67"/>
      <c r="HA130" s="67"/>
      <c r="HB130" s="67"/>
      <c r="HC130" s="67"/>
      <c r="HD130" s="67"/>
      <c r="HE130" s="67"/>
      <c r="HF130" s="67"/>
      <c r="HG130" s="67"/>
      <c r="HH130" s="67"/>
      <c r="HI130" s="67"/>
      <c r="HJ130" s="67"/>
      <c r="HK130" s="67"/>
      <c r="HL130" s="67"/>
      <c r="HM130" s="67"/>
      <c r="HN130" s="67"/>
      <c r="HO130" s="67"/>
      <c r="HP130" s="67"/>
      <c r="HQ130" s="67"/>
      <c r="HR130" s="67"/>
      <c r="HS130" s="67"/>
      <c r="HT130" s="67"/>
      <c r="HU130" s="67"/>
      <c r="HV130" s="67"/>
      <c r="HW130" s="67"/>
      <c r="HX130" s="67"/>
      <c r="HY130" s="67"/>
      <c r="HZ130" s="67"/>
      <c r="IA130" s="67"/>
      <c r="IB130" s="67"/>
      <c r="IC130" s="67"/>
      <c r="ID130" s="67"/>
      <c r="IE130" s="67"/>
      <c r="IF130" s="67"/>
      <c r="IG130" s="67"/>
      <c r="IH130" s="67"/>
      <c r="II130" s="67"/>
      <c r="IJ130" s="67"/>
      <c r="IK130" s="67"/>
      <c r="IL130" s="67"/>
      <c r="IM130" s="67"/>
      <c r="IN130" s="67"/>
      <c r="IO130" s="67"/>
      <c r="IP130" s="67"/>
      <c r="IQ130" s="67"/>
      <c r="IR130" s="67"/>
      <c r="IS130" s="67"/>
      <c r="IT130" s="67"/>
      <c r="IU130" s="67"/>
      <c r="IV130" s="67"/>
      <c r="IW130" s="67"/>
      <c r="IX130" s="67"/>
      <c r="IY130" s="67"/>
      <c r="IZ130" s="67"/>
      <c r="JA130" s="67"/>
      <c r="JB130" s="67"/>
      <c r="JC130" s="67"/>
      <c r="JD130" s="67"/>
      <c r="JE130" s="67"/>
      <c r="JF130" s="67"/>
      <c r="JG130" s="67"/>
      <c r="JH130" s="67"/>
      <c r="JI130" s="67"/>
      <c r="JJ130" s="67"/>
      <c r="JK130" s="67"/>
      <c r="JL130" s="67"/>
      <c r="JM130" s="67"/>
      <c r="JN130" s="67"/>
      <c r="JO130" s="67"/>
      <c r="JP130" s="67"/>
      <c r="JQ130" s="67"/>
      <c r="JR130" s="67"/>
      <c r="JS130" s="67"/>
      <c r="JT130" s="67"/>
      <c r="JU130" s="67"/>
      <c r="JV130" s="67"/>
      <c r="JW130" s="67"/>
      <c r="JX130" s="67"/>
      <c r="JY130" s="67"/>
      <c r="JZ130" s="67"/>
      <c r="KA130" s="67"/>
      <c r="KB130" s="67"/>
      <c r="KC130" s="67"/>
      <c r="KD130" s="67"/>
      <c r="KE130" s="67"/>
      <c r="KF130" s="67"/>
      <c r="KG130" s="67"/>
      <c r="KH130" s="67"/>
      <c r="KI130" s="67"/>
      <c r="KJ130" s="67"/>
      <c r="KK130" s="67"/>
      <c r="KL130" s="67"/>
      <c r="KM130" s="67"/>
      <c r="KN130" s="67"/>
      <c r="KO130" s="67"/>
    </row>
    <row r="131" spans="1:301" s="2" customFormat="1" ht="14" x14ac:dyDescent="0.15">
      <c r="A131" s="1">
        <v>24344</v>
      </c>
      <c r="B131" s="2" t="s">
        <v>322</v>
      </c>
      <c r="C131" s="2" t="s">
        <v>229</v>
      </c>
      <c r="D131" s="2" t="s">
        <v>105</v>
      </c>
      <c r="E131" s="3">
        <v>-14.079898437700001</v>
      </c>
      <c r="F131" s="4">
        <v>-70.709883506099999</v>
      </c>
      <c r="G131" s="6">
        <v>315388</v>
      </c>
      <c r="H131" s="2">
        <v>8442767</v>
      </c>
      <c r="I131" s="2">
        <v>5133</v>
      </c>
      <c r="K131" s="118" t="s">
        <v>106</v>
      </c>
      <c r="N131" s="118">
        <v>2023</v>
      </c>
      <c r="P131" s="1" t="s">
        <v>133</v>
      </c>
      <c r="Q131" s="1">
        <f t="shared" si="43"/>
        <v>0</v>
      </c>
      <c r="R131" s="2" t="s">
        <v>134</v>
      </c>
      <c r="S131" s="1" t="s">
        <v>109</v>
      </c>
      <c r="T131" s="1" t="s">
        <v>110</v>
      </c>
      <c r="V131" s="2" t="s">
        <v>227</v>
      </c>
      <c r="W131" s="2" t="s">
        <v>112</v>
      </c>
      <c r="X131" s="5"/>
      <c r="Y131" s="5">
        <v>0.2452045929018789</v>
      </c>
      <c r="Z131" s="5">
        <v>13.644916573971079</v>
      </c>
      <c r="AA131" s="5">
        <v>1.687072515666965</v>
      </c>
      <c r="AB131" s="5"/>
      <c r="AC131" s="5">
        <v>7.6698871496177642E-2</v>
      </c>
      <c r="AD131" s="5">
        <v>0.69631578947368422</v>
      </c>
      <c r="AE131" s="5">
        <v>1.4831536926147706</v>
      </c>
      <c r="AF131" s="5">
        <v>2.9790300130491518</v>
      </c>
      <c r="AG131" s="5">
        <v>4.5413554987212272</v>
      </c>
      <c r="AH131" s="5">
        <v>0.37120096852300249</v>
      </c>
      <c r="AI131" s="5"/>
      <c r="AJ131" s="5"/>
      <c r="AK131" s="5"/>
      <c r="AL131" s="5"/>
      <c r="AM131" s="132">
        <v>250</v>
      </c>
      <c r="AN131" s="132">
        <v>4.7</v>
      </c>
      <c r="AO131" s="132">
        <v>17</v>
      </c>
      <c r="AP131" s="132">
        <v>23</v>
      </c>
      <c r="AQ131" s="132">
        <v>7.5</v>
      </c>
      <c r="AR131" s="132">
        <v>48.9</v>
      </c>
      <c r="AS131" s="132">
        <v>6</v>
      </c>
      <c r="AT131" s="132">
        <v>154</v>
      </c>
      <c r="AU131" s="132">
        <v>25.1</v>
      </c>
      <c r="AV131" s="132">
        <v>0.23</v>
      </c>
      <c r="AW131" s="132">
        <v>4.3</v>
      </c>
      <c r="AX131" s="132">
        <v>28.2</v>
      </c>
      <c r="AY131" s="132">
        <v>3.33</v>
      </c>
      <c r="AZ131" s="132">
        <v>384</v>
      </c>
      <c r="BA131" s="132">
        <v>209</v>
      </c>
      <c r="BB131" s="132">
        <v>12.7</v>
      </c>
      <c r="BC131" s="132">
        <v>12.1</v>
      </c>
      <c r="BD131" s="132">
        <v>30.9</v>
      </c>
      <c r="BE131" s="132">
        <v>67.5</v>
      </c>
      <c r="BF131" s="132">
        <v>0.16</v>
      </c>
      <c r="BG131" s="132">
        <v>1200</v>
      </c>
      <c r="BH131" s="132">
        <v>27.7</v>
      </c>
      <c r="BI131" s="132">
        <v>55.1</v>
      </c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3">
        <v>1</v>
      </c>
      <c r="BW131" s="133">
        <v>2.02</v>
      </c>
      <c r="BX131" s="133">
        <v>81.900000000000006</v>
      </c>
      <c r="BY131" s="133">
        <v>13.45</v>
      </c>
      <c r="BZ131" s="133">
        <v>11.5</v>
      </c>
      <c r="CA131" s="149">
        <v>0</v>
      </c>
      <c r="CB131" s="133">
        <v>7.0000000000000007E-2</v>
      </c>
      <c r="CC131" s="133">
        <v>0.03</v>
      </c>
      <c r="CD131" s="133">
        <v>30.5</v>
      </c>
      <c r="CE131" s="99">
        <v>0</v>
      </c>
      <c r="CF131" s="133">
        <v>0</v>
      </c>
      <c r="CG131" s="133">
        <v>0.09</v>
      </c>
      <c r="CH131" s="133">
        <v>0.44</v>
      </c>
      <c r="CI131" s="133">
        <v>2.64</v>
      </c>
      <c r="CJ131" s="133">
        <v>16.899999999999999</v>
      </c>
      <c r="CK131" s="133">
        <v>0</v>
      </c>
      <c r="CL131" s="133"/>
      <c r="CM131" s="133"/>
      <c r="CN131" s="133">
        <v>3.5000000000000003E-2</v>
      </c>
      <c r="CO131" s="99">
        <f t="shared" si="44"/>
        <v>84.556252006284964</v>
      </c>
      <c r="CP131" s="99"/>
      <c r="CQ131" s="99">
        <f t="shared" si="42"/>
        <v>13.862815884476534</v>
      </c>
      <c r="CR131" s="99">
        <f t="shared" si="45"/>
        <v>6.52197690670471</v>
      </c>
      <c r="CS131" s="99">
        <f t="shared" si="46"/>
        <v>551.47392290249434</v>
      </c>
      <c r="CT131" s="99">
        <f t="shared" si="38"/>
        <v>9.5833333333333326E-3</v>
      </c>
      <c r="CU131" s="99">
        <f t="shared" si="39"/>
        <v>43.321299638989174</v>
      </c>
      <c r="CV131" s="99">
        <f t="shared" si="47"/>
        <v>0.85501858736059488</v>
      </c>
      <c r="CW131" s="99">
        <f t="shared" si="40"/>
        <v>13.617021276595745</v>
      </c>
      <c r="CX131" s="99">
        <f t="shared" si="41"/>
        <v>0.16104097513195842</v>
      </c>
      <c r="CY131" s="99"/>
    </row>
    <row r="132" spans="1:301" s="2" customFormat="1" ht="14" x14ac:dyDescent="0.15">
      <c r="A132" s="1">
        <v>24345</v>
      </c>
      <c r="B132" s="2" t="s">
        <v>323</v>
      </c>
      <c r="C132" s="2" t="s">
        <v>229</v>
      </c>
      <c r="D132" s="2" t="s">
        <v>105</v>
      </c>
      <c r="E132" s="3">
        <v>-14.080158519598401</v>
      </c>
      <c r="F132" s="4">
        <v>-70.708894662758993</v>
      </c>
      <c r="G132" s="6">
        <v>315495</v>
      </c>
      <c r="H132" s="2">
        <v>8442739</v>
      </c>
      <c r="I132" s="2">
        <v>5130</v>
      </c>
      <c r="K132" s="118" t="s">
        <v>106</v>
      </c>
      <c r="N132" s="118">
        <v>2023</v>
      </c>
      <c r="P132" s="1" t="s">
        <v>133</v>
      </c>
      <c r="Q132" s="1">
        <f t="shared" si="43"/>
        <v>0</v>
      </c>
      <c r="R132" s="2" t="s">
        <v>134</v>
      </c>
      <c r="S132" s="1" t="s">
        <v>109</v>
      </c>
      <c r="T132" s="1" t="s">
        <v>110</v>
      </c>
      <c r="V132" s="2" t="s">
        <v>227</v>
      </c>
      <c r="W132" s="2" t="s">
        <v>112</v>
      </c>
      <c r="X132" s="5"/>
      <c r="Y132" s="5">
        <v>0.24353653444676407</v>
      </c>
      <c r="Z132" s="5">
        <v>11.547152391546163</v>
      </c>
      <c r="AA132" s="5">
        <v>1.2867502238137869</v>
      </c>
      <c r="AB132" s="5"/>
      <c r="AC132" s="5">
        <v>2.51789224608664E-2</v>
      </c>
      <c r="AD132" s="5">
        <v>0.67973684210526308</v>
      </c>
      <c r="AE132" s="5">
        <v>1.1893213572854291</v>
      </c>
      <c r="AF132" s="5">
        <v>2.1837233579817314</v>
      </c>
      <c r="AG132" s="5">
        <v>4.6377237851662407</v>
      </c>
      <c r="AH132" s="5">
        <v>0.21767958030669898</v>
      </c>
      <c r="AI132" s="5"/>
      <c r="AJ132" s="5"/>
      <c r="AK132" s="5"/>
      <c r="AL132" s="5"/>
      <c r="AM132" s="132">
        <v>217</v>
      </c>
      <c r="AN132" s="132">
        <v>3.1</v>
      </c>
      <c r="AO132" s="132">
        <v>15</v>
      </c>
      <c r="AP132" s="132">
        <v>42</v>
      </c>
      <c r="AQ132" s="132">
        <v>3.5</v>
      </c>
      <c r="AR132" s="132">
        <v>15.5</v>
      </c>
      <c r="AS132" s="132">
        <v>2.2999999999999998</v>
      </c>
      <c r="AT132" s="132">
        <v>33</v>
      </c>
      <c r="AU132" s="132">
        <v>19.600000000000001</v>
      </c>
      <c r="AV132" s="132">
        <v>0.34</v>
      </c>
      <c r="AW132" s="132">
        <v>4.8</v>
      </c>
      <c r="AX132" s="132">
        <v>16.100000000000001</v>
      </c>
      <c r="AY132" s="132">
        <v>2.37</v>
      </c>
      <c r="AZ132" s="132">
        <v>316</v>
      </c>
      <c r="BA132" s="132">
        <v>235</v>
      </c>
      <c r="BB132" s="132">
        <v>7.8</v>
      </c>
      <c r="BC132" s="132">
        <v>9.8000000000000007</v>
      </c>
      <c r="BD132" s="132">
        <v>60.5</v>
      </c>
      <c r="BE132" s="132">
        <v>37</v>
      </c>
      <c r="BF132" s="132">
        <v>0</v>
      </c>
      <c r="BG132" s="132">
        <v>860</v>
      </c>
      <c r="BH132" s="132">
        <v>21.4</v>
      </c>
      <c r="BI132" s="132">
        <v>43.9</v>
      </c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3">
        <v>1.7</v>
      </c>
      <c r="BW132" s="133">
        <v>1.38</v>
      </c>
      <c r="BX132" s="133">
        <v>46.7</v>
      </c>
      <c r="BY132" s="133">
        <v>15.65</v>
      </c>
      <c r="BZ132" s="133">
        <v>8.6</v>
      </c>
      <c r="CA132" s="144">
        <v>5.0000000000000001E-4</v>
      </c>
      <c r="CB132" s="133">
        <v>0.06</v>
      </c>
      <c r="CC132" s="116">
        <v>0</v>
      </c>
      <c r="CD132" s="133">
        <v>17.7</v>
      </c>
      <c r="CE132" s="99">
        <v>0</v>
      </c>
      <c r="CF132" s="133">
        <v>0</v>
      </c>
      <c r="CG132" s="133">
        <v>0.08</v>
      </c>
      <c r="CH132" s="133">
        <v>0.95</v>
      </c>
      <c r="CI132" s="133">
        <v>2.46</v>
      </c>
      <c r="CJ132" s="133">
        <v>22.9</v>
      </c>
      <c r="CK132" s="133">
        <v>0</v>
      </c>
      <c r="CL132" s="133"/>
      <c r="CM132" s="133"/>
      <c r="CN132" s="133">
        <v>0.03</v>
      </c>
      <c r="CO132" s="99">
        <f t="shared" si="44"/>
        <v>68.136873741969282</v>
      </c>
      <c r="CP132" s="99"/>
      <c r="CQ132" s="99">
        <f t="shared" si="42"/>
        <v>14.766355140186917</v>
      </c>
      <c r="CR132" s="99">
        <f t="shared" si="45"/>
        <v>6.8228224481733317</v>
      </c>
      <c r="CS132" s="99">
        <f t="shared" si="46"/>
        <v>464.88579171506007</v>
      </c>
      <c r="CT132" s="99">
        <f t="shared" si="38"/>
        <v>0.01</v>
      </c>
      <c r="CU132" s="99">
        <f t="shared" si="39"/>
        <v>40.186915887850468</v>
      </c>
      <c r="CV132" s="99">
        <f t="shared" si="47"/>
        <v>0.54952076677316286</v>
      </c>
      <c r="CW132" s="99">
        <f t="shared" si="40"/>
        <v>19.627329192546583</v>
      </c>
      <c r="CX132" s="99">
        <f t="shared" si="41"/>
        <v>0.28805737796063602</v>
      </c>
      <c r="CY132" s="99"/>
    </row>
    <row r="133" spans="1:301" s="2" customFormat="1" ht="14" x14ac:dyDescent="0.15">
      <c r="A133" s="1">
        <v>24346</v>
      </c>
      <c r="B133" s="2" t="s">
        <v>324</v>
      </c>
      <c r="C133" s="2" t="s">
        <v>229</v>
      </c>
      <c r="D133" s="2" t="s">
        <v>105</v>
      </c>
      <c r="E133" s="3">
        <v>-14.080158519598401</v>
      </c>
      <c r="F133" s="4">
        <v>-70.708894662758993</v>
      </c>
      <c r="G133" s="6">
        <v>315495</v>
      </c>
      <c r="H133" s="2">
        <v>8442739</v>
      </c>
      <c r="I133" s="2">
        <v>5130</v>
      </c>
      <c r="K133" s="118" t="s">
        <v>106</v>
      </c>
      <c r="N133" s="118">
        <v>2023</v>
      </c>
      <c r="P133" s="1" t="s">
        <v>133</v>
      </c>
      <c r="Q133" s="1">
        <f t="shared" si="43"/>
        <v>0</v>
      </c>
      <c r="R133" s="2" t="s">
        <v>134</v>
      </c>
      <c r="S133" s="1" t="s">
        <v>109</v>
      </c>
      <c r="T133" s="1" t="s">
        <v>110</v>
      </c>
      <c r="V133" s="2" t="s">
        <v>325</v>
      </c>
      <c r="W133" s="2" t="s">
        <v>112</v>
      </c>
      <c r="X133" s="5"/>
      <c r="Y133" s="5">
        <v>5.1709812108559496E-2</v>
      </c>
      <c r="Z133" s="5">
        <v>12.076318131256951</v>
      </c>
      <c r="AA133" s="5">
        <v>0.40032229185317819</v>
      </c>
      <c r="AB133" s="5"/>
      <c r="AC133" s="5">
        <v>8.2638514743356394E-3</v>
      </c>
      <c r="AD133" s="5">
        <v>9.9473684210526311E-2</v>
      </c>
      <c r="AE133" s="5">
        <v>0.60165668662674654</v>
      </c>
      <c r="AF133" s="5">
        <v>2.6824749891257067</v>
      </c>
      <c r="AG133" s="5">
        <v>5.6375447570332478</v>
      </c>
      <c r="AH133" s="5">
        <v>0.25663276836158194</v>
      </c>
      <c r="AI133" s="5"/>
      <c r="AJ133" s="5"/>
      <c r="AK133" s="5"/>
      <c r="AL133" s="5"/>
      <c r="AM133" s="132">
        <v>203</v>
      </c>
      <c r="AN133" s="132">
        <v>1.2</v>
      </c>
      <c r="AO133" s="132">
        <v>1</v>
      </c>
      <c r="AP133" s="132">
        <v>5</v>
      </c>
      <c r="AQ133" s="132">
        <v>0.3</v>
      </c>
      <c r="AR133" s="132">
        <v>1</v>
      </c>
      <c r="AS133" s="132">
        <v>1.4</v>
      </c>
      <c r="AT133" s="132">
        <v>12</v>
      </c>
      <c r="AU133" s="132">
        <v>23.5</v>
      </c>
      <c r="AV133" s="132">
        <v>0.08</v>
      </c>
      <c r="AW133" s="132">
        <v>7.2</v>
      </c>
      <c r="AX133" s="132">
        <v>44.7</v>
      </c>
      <c r="AY133" s="132">
        <v>3.57</v>
      </c>
      <c r="AZ133" s="132">
        <v>479</v>
      </c>
      <c r="BA133" s="132">
        <v>50.9</v>
      </c>
      <c r="BB133" s="132">
        <v>4.2</v>
      </c>
      <c r="BC133" s="132">
        <v>11.7</v>
      </c>
      <c r="BD133" s="132">
        <v>17.8</v>
      </c>
      <c r="BE133" s="132">
        <v>63.7</v>
      </c>
      <c r="BF133" s="132">
        <v>0</v>
      </c>
      <c r="BG133" s="132">
        <v>140</v>
      </c>
      <c r="BH133" s="132">
        <v>3.9</v>
      </c>
      <c r="BI133" s="132">
        <v>7.78</v>
      </c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3">
        <v>1</v>
      </c>
      <c r="BW133" s="133">
        <v>3.58</v>
      </c>
      <c r="BX133" s="133">
        <v>30.2</v>
      </c>
      <c r="BY133" s="133">
        <v>1.68</v>
      </c>
      <c r="BZ133" s="133">
        <v>12.3</v>
      </c>
      <c r="CA133" s="149">
        <v>0</v>
      </c>
      <c r="CB133" s="133">
        <v>0.04</v>
      </c>
      <c r="CC133" s="116">
        <v>0</v>
      </c>
      <c r="CD133" s="133">
        <v>34.200000000000003</v>
      </c>
      <c r="CE133" s="99">
        <v>0</v>
      </c>
      <c r="CF133" s="133">
        <v>0</v>
      </c>
      <c r="CG133" s="133">
        <v>0</v>
      </c>
      <c r="CH133" s="133">
        <v>3.24</v>
      </c>
      <c r="CI133" s="133">
        <v>3.23</v>
      </c>
      <c r="CJ133" s="133">
        <v>93.1</v>
      </c>
      <c r="CK133" s="133">
        <v>0</v>
      </c>
      <c r="CL133" s="133"/>
      <c r="CM133" s="133"/>
      <c r="CN133" s="133">
        <v>3.2000000000000001E-2</v>
      </c>
      <c r="CO133" s="99">
        <f t="shared" si="44"/>
        <v>84.966066017021433</v>
      </c>
      <c r="CP133" s="99"/>
      <c r="CQ133" s="99">
        <f t="shared" si="42"/>
        <v>122.82051282051282</v>
      </c>
      <c r="CR133" s="99">
        <f t="shared" si="45"/>
        <v>56.6737303617099</v>
      </c>
      <c r="CS133" s="99">
        <f t="shared" si="46"/>
        <v>4815.3439153439158</v>
      </c>
      <c r="CT133" s="99">
        <f t="shared" si="38"/>
        <v>8.7857142857142856E-2</v>
      </c>
      <c r="CU133" s="99">
        <f t="shared" si="39"/>
        <v>35.897435897435898</v>
      </c>
      <c r="CV133" s="99">
        <f t="shared" si="47"/>
        <v>7.3214285714285721</v>
      </c>
      <c r="CW133" s="99">
        <f t="shared" si="40"/>
        <v>10.715883668903803</v>
      </c>
      <c r="CX133" s="99">
        <f t="shared" si="41"/>
        <v>0.12611956950857378</v>
      </c>
      <c r="CY133" s="99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  <c r="DS133" s="60"/>
      <c r="DT133" s="60"/>
      <c r="DU133" s="60"/>
      <c r="DV133" s="60"/>
      <c r="DW133" s="60"/>
      <c r="DX133" s="60"/>
      <c r="DY133" s="60"/>
      <c r="DZ133" s="60"/>
      <c r="EA133" s="60"/>
      <c r="EB133" s="60"/>
      <c r="EC133" s="60"/>
      <c r="ED133" s="60"/>
      <c r="EE133" s="60"/>
      <c r="EF133" s="60"/>
      <c r="EG133" s="60"/>
      <c r="EH133" s="60"/>
      <c r="EI133" s="60"/>
      <c r="EJ133" s="60"/>
      <c r="EK133" s="60"/>
      <c r="EL133" s="60"/>
      <c r="EM133" s="60"/>
      <c r="EN133" s="60"/>
      <c r="EO133" s="60"/>
      <c r="EP133" s="60"/>
      <c r="EQ133" s="60"/>
      <c r="ER133" s="60"/>
      <c r="ES133" s="60"/>
      <c r="ET133" s="60"/>
      <c r="EU133" s="60"/>
      <c r="EV133" s="60"/>
      <c r="EW133" s="60"/>
      <c r="EX133" s="60"/>
      <c r="EY133" s="60"/>
      <c r="EZ133" s="60"/>
      <c r="FA133" s="60"/>
      <c r="FB133" s="60"/>
      <c r="FC133" s="60"/>
      <c r="FD133" s="60"/>
      <c r="FE133" s="60"/>
      <c r="FF133" s="60"/>
      <c r="FG133" s="60"/>
      <c r="FH133" s="60"/>
      <c r="FI133" s="60"/>
      <c r="FJ133" s="60"/>
      <c r="FK133" s="60"/>
      <c r="FL133" s="60"/>
      <c r="FM133" s="60"/>
      <c r="FN133" s="60"/>
      <c r="FO133" s="60"/>
      <c r="FP133" s="60"/>
      <c r="FQ133" s="60"/>
      <c r="FR133" s="60"/>
      <c r="FS133" s="60"/>
      <c r="FT133" s="60"/>
      <c r="FU133" s="60"/>
      <c r="FV133" s="60"/>
      <c r="FW133" s="60"/>
      <c r="FX133" s="60"/>
      <c r="FY133" s="60"/>
      <c r="FZ133" s="60"/>
      <c r="GA133" s="60"/>
      <c r="GB133" s="60"/>
      <c r="GC133" s="60"/>
      <c r="GD133" s="60"/>
      <c r="GE133" s="60"/>
      <c r="GF133" s="60"/>
      <c r="GG133" s="60"/>
      <c r="GH133" s="60"/>
      <c r="GI133" s="60"/>
      <c r="GJ133" s="60"/>
      <c r="GK133" s="60"/>
      <c r="GL133" s="60"/>
      <c r="GM133" s="60"/>
      <c r="GN133" s="60"/>
      <c r="GO133" s="60"/>
      <c r="GP133" s="60"/>
      <c r="GQ133" s="60"/>
      <c r="GR133" s="60"/>
      <c r="GS133" s="60"/>
      <c r="GT133" s="60"/>
      <c r="GU133" s="60"/>
      <c r="GV133" s="60"/>
      <c r="GW133" s="60"/>
      <c r="GX133" s="60"/>
      <c r="GY133" s="60"/>
      <c r="GZ133" s="60"/>
      <c r="HA133" s="60"/>
      <c r="HB133" s="60"/>
      <c r="HC133" s="60"/>
      <c r="HD133" s="60"/>
      <c r="HE133" s="60"/>
      <c r="HF133" s="60"/>
      <c r="HG133" s="60"/>
      <c r="HH133" s="60"/>
      <c r="HI133" s="60"/>
      <c r="HJ133" s="60"/>
      <c r="HK133" s="60"/>
      <c r="HL133" s="60"/>
      <c r="HM133" s="60"/>
      <c r="HN133" s="60"/>
      <c r="HO133" s="60"/>
      <c r="HP133" s="60"/>
      <c r="HQ133" s="60"/>
      <c r="HR133" s="60"/>
      <c r="HS133" s="60"/>
      <c r="HT133" s="60"/>
      <c r="HU133" s="60"/>
      <c r="HV133" s="60"/>
      <c r="HW133" s="60"/>
      <c r="HX133" s="60"/>
      <c r="HY133" s="60"/>
      <c r="HZ133" s="60"/>
      <c r="IA133" s="60"/>
      <c r="IB133" s="60"/>
      <c r="IC133" s="60"/>
      <c r="ID133" s="60"/>
      <c r="IE133" s="60"/>
      <c r="IF133" s="60"/>
      <c r="IG133" s="60"/>
      <c r="IH133" s="60"/>
      <c r="II133" s="60"/>
      <c r="IJ133" s="60"/>
      <c r="IK133" s="60"/>
      <c r="IL133" s="60"/>
      <c r="IM133" s="60"/>
      <c r="IN133" s="60"/>
      <c r="IO133" s="60"/>
      <c r="IP133" s="60"/>
      <c r="IQ133" s="60"/>
      <c r="IR133" s="60"/>
      <c r="IS133" s="60"/>
      <c r="IT133" s="60"/>
      <c r="IU133" s="60"/>
      <c r="IV133" s="60"/>
      <c r="IW133" s="60"/>
      <c r="IX133" s="60"/>
      <c r="IY133" s="60"/>
      <c r="IZ133" s="60"/>
      <c r="JA133" s="60"/>
      <c r="JB133" s="60"/>
      <c r="JC133" s="60"/>
      <c r="JD133" s="60"/>
      <c r="JE133" s="60"/>
      <c r="JF133" s="60"/>
      <c r="JG133" s="60"/>
      <c r="JH133" s="60"/>
      <c r="JI133" s="60"/>
      <c r="JJ133" s="60"/>
      <c r="JK133" s="60"/>
      <c r="JL133" s="60"/>
      <c r="JM133" s="60"/>
      <c r="JN133" s="60"/>
      <c r="JO133" s="60"/>
      <c r="JP133" s="60"/>
      <c r="JQ133" s="60"/>
      <c r="JR133" s="60"/>
      <c r="JS133" s="60"/>
      <c r="JT133" s="60"/>
      <c r="JU133" s="60"/>
      <c r="JV133" s="60"/>
      <c r="JW133" s="60"/>
      <c r="JX133" s="60"/>
      <c r="JY133" s="60"/>
      <c r="JZ133" s="60"/>
      <c r="KA133" s="60"/>
      <c r="KB133" s="60"/>
      <c r="KC133" s="60"/>
      <c r="KD133" s="60"/>
      <c r="KE133" s="60"/>
      <c r="KF133" s="60"/>
      <c r="KG133" s="60"/>
      <c r="KH133" s="60"/>
      <c r="KI133" s="60"/>
      <c r="KJ133" s="60"/>
      <c r="KK133" s="60"/>
      <c r="KL133" s="60"/>
      <c r="KM133" s="60"/>
      <c r="KN133" s="60"/>
      <c r="KO133" s="60"/>
    </row>
    <row r="134" spans="1:301" s="2" customFormat="1" ht="14" x14ac:dyDescent="0.15">
      <c r="A134" s="1">
        <v>24347</v>
      </c>
      <c r="B134" s="2" t="s">
        <v>326</v>
      </c>
      <c r="C134" s="2" t="s">
        <v>229</v>
      </c>
      <c r="D134" s="2" t="s">
        <v>105</v>
      </c>
      <c r="E134" s="3">
        <v>-14.080158519599999</v>
      </c>
      <c r="F134" s="4">
        <v>-70.708894662800006</v>
      </c>
      <c r="G134" s="6">
        <v>315495</v>
      </c>
      <c r="H134" s="2">
        <v>8442739</v>
      </c>
      <c r="I134" s="2">
        <v>5130</v>
      </c>
      <c r="K134" s="118" t="s">
        <v>106</v>
      </c>
      <c r="N134" s="118">
        <v>2023</v>
      </c>
      <c r="P134" s="1" t="s">
        <v>133</v>
      </c>
      <c r="Q134" s="1">
        <f t="shared" si="43"/>
        <v>0</v>
      </c>
      <c r="R134" s="2" t="s">
        <v>134</v>
      </c>
      <c r="S134" s="1" t="s">
        <v>109</v>
      </c>
      <c r="T134" s="1" t="s">
        <v>110</v>
      </c>
      <c r="V134" s="2" t="s">
        <v>325</v>
      </c>
      <c r="W134" s="2" t="s">
        <v>112</v>
      </c>
      <c r="X134" s="5"/>
      <c r="Y134" s="5">
        <v>0.14345302713987473</v>
      </c>
      <c r="Z134" s="5">
        <v>12.340901001112346</v>
      </c>
      <c r="AA134" s="5">
        <v>1.0151029543419874</v>
      </c>
      <c r="AB134" s="5"/>
      <c r="AC134" s="5">
        <v>1.9497524572260647E-2</v>
      </c>
      <c r="AD134" s="5">
        <v>0.36473684210526314</v>
      </c>
      <c r="AE134" s="5">
        <v>1.1753293413173653</v>
      </c>
      <c r="AF134" s="5">
        <v>2.0084862983906047</v>
      </c>
      <c r="AG134" s="5">
        <v>5.7098209718670079</v>
      </c>
      <c r="AH134" s="5">
        <v>0.3368305084745763</v>
      </c>
      <c r="AI134" s="5"/>
      <c r="AJ134" s="5"/>
      <c r="AK134" s="5"/>
      <c r="AL134" s="5"/>
      <c r="AM134" s="132">
        <v>184</v>
      </c>
      <c r="AN134" s="132">
        <v>2.6</v>
      </c>
      <c r="AO134" s="132">
        <v>10</v>
      </c>
      <c r="AP134" s="132">
        <v>13</v>
      </c>
      <c r="AQ134" s="132">
        <v>1.2</v>
      </c>
      <c r="AR134" s="132">
        <v>6.5</v>
      </c>
      <c r="AS134" s="132">
        <v>4</v>
      </c>
      <c r="AT134" s="132">
        <v>37</v>
      </c>
      <c r="AU134" s="132">
        <v>21.8</v>
      </c>
      <c r="AV134" s="132">
        <v>0.49</v>
      </c>
      <c r="AW134" s="132">
        <v>8.5</v>
      </c>
      <c r="AX134" s="132">
        <v>29</v>
      </c>
      <c r="AY134" s="132">
        <v>2.41</v>
      </c>
      <c r="AZ134" s="132">
        <v>407</v>
      </c>
      <c r="BA134" s="132">
        <v>131</v>
      </c>
      <c r="BB134" s="132">
        <v>9.4</v>
      </c>
      <c r="BC134" s="132">
        <v>10.9</v>
      </c>
      <c r="BD134" s="132">
        <v>18.7</v>
      </c>
      <c r="BE134" s="132">
        <v>65.2</v>
      </c>
      <c r="BF134" s="132">
        <v>0</v>
      </c>
      <c r="BG134" s="132">
        <v>460</v>
      </c>
      <c r="BH134" s="132">
        <v>17.100000000000001</v>
      </c>
      <c r="BI134" s="132">
        <v>31.5</v>
      </c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3">
        <v>0.8</v>
      </c>
      <c r="BW134" s="133">
        <v>2.08</v>
      </c>
      <c r="BX134" s="133">
        <v>46.3</v>
      </c>
      <c r="BY134" s="133">
        <v>7.92</v>
      </c>
      <c r="BZ134" s="133">
        <v>11.3</v>
      </c>
      <c r="CA134" s="144">
        <v>5.9999999999999995E-4</v>
      </c>
      <c r="CB134" s="133">
        <v>0.06</v>
      </c>
      <c r="CC134" s="116">
        <v>0</v>
      </c>
      <c r="CD134" s="133">
        <v>26.8</v>
      </c>
      <c r="CE134" s="99">
        <v>0</v>
      </c>
      <c r="CF134" s="133">
        <v>0</v>
      </c>
      <c r="CG134" s="133">
        <v>7.0000000000000007E-2</v>
      </c>
      <c r="CH134" s="133">
        <v>1</v>
      </c>
      <c r="CI134" s="133">
        <v>3.5</v>
      </c>
      <c r="CJ134" s="133">
        <v>19.05</v>
      </c>
      <c r="CK134" s="133">
        <v>10</v>
      </c>
      <c r="CL134" s="133"/>
      <c r="CM134" s="133"/>
      <c r="CN134" s="133">
        <v>3.6999999999999998E-2</v>
      </c>
      <c r="CO134" s="99">
        <f t="shared" si="44"/>
        <v>71.280693738969958</v>
      </c>
      <c r="CP134" s="99"/>
      <c r="CQ134" s="99">
        <f t="shared" si="42"/>
        <v>23.801169590643273</v>
      </c>
      <c r="CR134" s="99">
        <f t="shared" si="45"/>
        <v>15.65463181319959</v>
      </c>
      <c r="CS134" s="99">
        <f t="shared" si="46"/>
        <v>1115.8730158730159</v>
      </c>
      <c r="CT134" s="99">
        <f t="shared" si="38"/>
        <v>2.456521739130435E-2</v>
      </c>
      <c r="CU134" s="99">
        <f t="shared" si="39"/>
        <v>26.900584795321635</v>
      </c>
      <c r="CV134" s="99">
        <f t="shared" si="47"/>
        <v>1.4267676767676769</v>
      </c>
      <c r="CW134" s="99">
        <f t="shared" si="40"/>
        <v>14.03448275862069</v>
      </c>
      <c r="CX134" s="99">
        <f t="shared" si="41"/>
        <v>0.19689037834024165</v>
      </c>
      <c r="CY134" s="99"/>
    </row>
    <row r="135" spans="1:301" s="2" customFormat="1" x14ac:dyDescent="0.2">
      <c r="A135" s="1">
        <v>24348</v>
      </c>
      <c r="B135" s="2" t="s">
        <v>327</v>
      </c>
      <c r="C135" s="2" t="s">
        <v>229</v>
      </c>
      <c r="D135" s="2" t="s">
        <v>105</v>
      </c>
      <c r="E135" s="3">
        <v>-14.080158519598401</v>
      </c>
      <c r="F135" s="4">
        <v>-70.708894662758993</v>
      </c>
      <c r="G135" s="6">
        <v>315495</v>
      </c>
      <c r="H135" s="2">
        <v>8442739</v>
      </c>
      <c r="I135" s="2">
        <v>5130</v>
      </c>
      <c r="K135" s="118" t="s">
        <v>106</v>
      </c>
      <c r="N135" s="118">
        <v>2023</v>
      </c>
      <c r="P135" s="1" t="s">
        <v>133</v>
      </c>
      <c r="Q135" s="1">
        <f t="shared" si="43"/>
        <v>0</v>
      </c>
      <c r="R135" s="2" t="s">
        <v>134</v>
      </c>
      <c r="S135" s="1" t="s">
        <v>109</v>
      </c>
      <c r="T135" s="1" t="s">
        <v>110</v>
      </c>
      <c r="V135" s="2" t="s">
        <v>201</v>
      </c>
      <c r="W135" s="2" t="s">
        <v>112</v>
      </c>
      <c r="X135" s="5"/>
      <c r="Y135" s="5">
        <v>0.21351148225469729</v>
      </c>
      <c r="Z135" s="5">
        <v>11.868431590656286</v>
      </c>
      <c r="AA135" s="5">
        <v>1.1723724261414503</v>
      </c>
      <c r="AB135" s="5"/>
      <c r="AC135" s="5">
        <v>3.2409792500910084E-2</v>
      </c>
      <c r="AD135" s="5">
        <v>0.58026315789473681</v>
      </c>
      <c r="AE135" s="5">
        <v>1.2452894211576848</v>
      </c>
      <c r="AF135" s="5">
        <v>2.2511222270552413</v>
      </c>
      <c r="AG135" s="5">
        <v>4.9509207161125319</v>
      </c>
      <c r="AH135" s="5">
        <v>0.21309685230024217</v>
      </c>
      <c r="AI135" s="5"/>
      <c r="AJ135" s="5"/>
      <c r="AK135" s="5"/>
      <c r="AL135" s="5"/>
      <c r="AM135" s="132">
        <v>207</v>
      </c>
      <c r="AN135" s="132">
        <v>2.9</v>
      </c>
      <c r="AO135" s="132">
        <v>12</v>
      </c>
      <c r="AP135" s="132">
        <v>30</v>
      </c>
      <c r="AQ135" s="132">
        <v>2.7</v>
      </c>
      <c r="AR135" s="132">
        <v>11.8</v>
      </c>
      <c r="AS135" s="132">
        <v>3.1</v>
      </c>
      <c r="AT135" s="132">
        <v>40</v>
      </c>
      <c r="AU135" s="132">
        <v>19.3</v>
      </c>
      <c r="AV135" s="132">
        <v>0.08</v>
      </c>
      <c r="AW135" s="132">
        <v>4.5999999999999996</v>
      </c>
      <c r="AX135" s="132">
        <v>15.7</v>
      </c>
      <c r="AY135" s="132">
        <v>2.68</v>
      </c>
      <c r="AZ135" s="132">
        <v>316</v>
      </c>
      <c r="BA135" s="132">
        <v>223</v>
      </c>
      <c r="BB135" s="132">
        <v>8.4</v>
      </c>
      <c r="BC135" s="132">
        <v>9.8000000000000007</v>
      </c>
      <c r="BD135" s="132">
        <v>46.7</v>
      </c>
      <c r="BE135" s="132">
        <v>37.1</v>
      </c>
      <c r="BF135" s="132">
        <v>0</v>
      </c>
      <c r="BG135" s="132">
        <v>710</v>
      </c>
      <c r="BH135" s="132">
        <v>20.9</v>
      </c>
      <c r="BI135" s="132">
        <v>43.9</v>
      </c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3">
        <v>1.3</v>
      </c>
      <c r="BW135" s="133">
        <v>1.37</v>
      </c>
      <c r="BX135" s="133">
        <v>52.4</v>
      </c>
      <c r="BY135" s="133">
        <v>13.7</v>
      </c>
      <c r="BZ135" s="133">
        <v>8.5</v>
      </c>
      <c r="CA135" s="144">
        <v>8.0000000000000004E-4</v>
      </c>
      <c r="CB135" s="133">
        <v>0.06</v>
      </c>
      <c r="CC135" s="116">
        <v>0</v>
      </c>
      <c r="CD135" s="133">
        <v>15.7</v>
      </c>
      <c r="CE135" s="99">
        <v>0</v>
      </c>
      <c r="CF135" s="133">
        <v>0</v>
      </c>
      <c r="CG135" s="133">
        <v>0.08</v>
      </c>
      <c r="CH135" s="133">
        <v>1</v>
      </c>
      <c r="CI135" s="133">
        <v>2.4700000000000002</v>
      </c>
      <c r="CJ135" s="133">
        <v>21.7</v>
      </c>
      <c r="CK135" s="133">
        <v>0</v>
      </c>
      <c r="CL135" s="133"/>
      <c r="CM135" s="133"/>
      <c r="CN135" s="133">
        <v>3.4000000000000002E-2</v>
      </c>
      <c r="CO135" s="99">
        <f t="shared" si="44"/>
        <v>63.826511899411614</v>
      </c>
      <c r="CP135" s="99"/>
      <c r="CQ135" s="99">
        <f t="shared" si="42"/>
        <v>15.119617224880384</v>
      </c>
      <c r="CR135" s="99">
        <f t="shared" si="45"/>
        <v>8.5321989665431399</v>
      </c>
      <c r="CS135" s="99">
        <f t="shared" si="46"/>
        <v>544.58049886621313</v>
      </c>
      <c r="CT135" s="99">
        <f t="shared" si="38"/>
        <v>1.1971830985915493E-2</v>
      </c>
      <c r="CU135" s="99">
        <f t="shared" si="39"/>
        <v>33.971291866028707</v>
      </c>
      <c r="CV135" s="99">
        <f t="shared" si="47"/>
        <v>0.62043795620437958</v>
      </c>
      <c r="CW135" s="99">
        <f t="shared" si="40"/>
        <v>20.127388535031848</v>
      </c>
      <c r="CX135" s="99">
        <f t="shared" si="41"/>
        <v>0.31534526854219952</v>
      </c>
      <c r="CY135" s="99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B135" s="85"/>
      <c r="EC135" s="85"/>
      <c r="ED135" s="85"/>
      <c r="EE135" s="85"/>
      <c r="EF135" s="85"/>
      <c r="EG135" s="85"/>
      <c r="EH135" s="85"/>
      <c r="EI135" s="85"/>
      <c r="EJ135" s="85"/>
      <c r="EK135" s="85"/>
      <c r="EL135" s="85"/>
      <c r="EM135" s="85"/>
      <c r="EN135" s="85"/>
      <c r="EO135" s="85"/>
      <c r="EP135" s="85"/>
      <c r="EQ135" s="85"/>
      <c r="ER135" s="85"/>
      <c r="ES135" s="85"/>
      <c r="ET135" s="85"/>
      <c r="EU135" s="85"/>
      <c r="EV135" s="85"/>
      <c r="EW135" s="85"/>
      <c r="EX135" s="85"/>
      <c r="EY135" s="85"/>
      <c r="EZ135" s="85"/>
      <c r="FA135" s="85"/>
      <c r="FB135" s="85"/>
      <c r="FC135" s="85"/>
      <c r="FD135" s="85"/>
      <c r="FE135" s="85"/>
      <c r="FF135" s="85"/>
      <c r="FG135" s="85"/>
      <c r="FH135" s="85"/>
      <c r="FI135" s="85"/>
      <c r="FJ135" s="85"/>
      <c r="FK135" s="85"/>
      <c r="FL135" s="85"/>
      <c r="FM135" s="85"/>
      <c r="FN135" s="85"/>
      <c r="FO135" s="85"/>
      <c r="FP135" s="85"/>
      <c r="FQ135" s="85"/>
      <c r="FR135" s="85"/>
      <c r="FS135" s="85"/>
      <c r="FT135" s="85"/>
      <c r="FU135" s="85"/>
      <c r="FV135" s="85"/>
      <c r="FW135" s="85"/>
      <c r="FX135" s="85"/>
      <c r="FY135" s="85"/>
      <c r="FZ135" s="85"/>
      <c r="GA135" s="85"/>
      <c r="GB135" s="85"/>
      <c r="GC135" s="85"/>
      <c r="GD135" s="85"/>
      <c r="GE135" s="85"/>
      <c r="GF135" s="85"/>
      <c r="GG135" s="85"/>
      <c r="GH135" s="85"/>
      <c r="GI135" s="85"/>
      <c r="GJ135" s="85"/>
      <c r="GK135" s="85"/>
      <c r="GL135" s="85"/>
      <c r="GM135" s="85"/>
      <c r="GN135" s="85"/>
      <c r="GO135" s="85"/>
      <c r="GP135" s="85"/>
      <c r="GQ135" s="85"/>
      <c r="GR135" s="85"/>
      <c r="GS135" s="85"/>
      <c r="GT135" s="85"/>
      <c r="GU135" s="85"/>
      <c r="GV135" s="85"/>
      <c r="GW135" s="85"/>
      <c r="GX135" s="85"/>
      <c r="GY135" s="85"/>
      <c r="GZ135" s="85"/>
      <c r="HA135" s="85"/>
      <c r="HB135" s="85"/>
      <c r="HC135" s="85"/>
      <c r="HD135" s="85"/>
      <c r="HE135" s="85"/>
      <c r="HF135" s="85"/>
      <c r="HG135" s="85"/>
      <c r="HH135" s="85"/>
      <c r="HI135" s="85"/>
      <c r="HJ135" s="85"/>
      <c r="HK135" s="85"/>
      <c r="HL135" s="85"/>
      <c r="HM135" s="85"/>
      <c r="HN135" s="85"/>
      <c r="HO135" s="85"/>
      <c r="HP135" s="85"/>
      <c r="HQ135" s="85"/>
      <c r="HR135" s="85"/>
      <c r="HS135" s="85"/>
      <c r="HT135" s="85"/>
      <c r="HU135" s="85"/>
      <c r="HV135" s="85"/>
      <c r="HW135" s="85"/>
      <c r="HX135" s="85"/>
      <c r="HY135" s="85"/>
      <c r="HZ135" s="85"/>
      <c r="IA135" s="85"/>
      <c r="IB135" s="85"/>
      <c r="IC135" s="85"/>
      <c r="ID135" s="85"/>
      <c r="IE135" s="85"/>
      <c r="IF135" s="85"/>
      <c r="IG135" s="85"/>
      <c r="IH135" s="85"/>
      <c r="II135" s="85"/>
      <c r="IJ135" s="85"/>
      <c r="IK135" s="85"/>
      <c r="IL135" s="85"/>
      <c r="IM135" s="85"/>
      <c r="IN135" s="85"/>
      <c r="IO135" s="85"/>
      <c r="IP135" s="85"/>
      <c r="IQ135" s="85"/>
      <c r="IR135" s="85"/>
      <c r="IS135" s="85"/>
      <c r="IT135" s="85"/>
      <c r="IU135" s="85"/>
      <c r="IV135" s="85"/>
      <c r="IW135" s="85"/>
      <c r="IX135" s="85"/>
      <c r="IY135" s="85"/>
      <c r="IZ135" s="85"/>
      <c r="JA135" s="85"/>
      <c r="JB135" s="85"/>
      <c r="JC135" s="85"/>
      <c r="JD135" s="85"/>
      <c r="JE135" s="85"/>
      <c r="JF135" s="85"/>
      <c r="JG135" s="85"/>
      <c r="JH135" s="85"/>
      <c r="JI135" s="85"/>
      <c r="JJ135" s="85"/>
      <c r="JK135" s="85"/>
      <c r="JL135" s="85"/>
      <c r="JM135" s="85"/>
      <c r="JN135" s="85"/>
      <c r="JO135" s="85"/>
      <c r="JP135" s="85"/>
      <c r="JQ135" s="85"/>
      <c r="JR135" s="85"/>
      <c r="JS135" s="85"/>
      <c r="JT135" s="85"/>
      <c r="JU135" s="85"/>
      <c r="JV135" s="85"/>
      <c r="JW135" s="85"/>
      <c r="JX135" s="85"/>
      <c r="JY135" s="85"/>
      <c r="JZ135" s="85"/>
      <c r="KA135" s="85"/>
      <c r="KB135" s="85"/>
      <c r="KC135" s="85"/>
      <c r="KD135" s="85"/>
      <c r="KE135" s="85"/>
      <c r="KF135" s="85"/>
      <c r="KG135" s="85"/>
      <c r="KH135" s="85"/>
      <c r="KI135" s="85"/>
      <c r="KJ135" s="85"/>
      <c r="KK135" s="85"/>
      <c r="KL135" s="85"/>
      <c r="KM135" s="85"/>
      <c r="KN135" s="85"/>
      <c r="KO135" s="85"/>
    </row>
    <row r="136" spans="1:301" s="2" customFormat="1" ht="14" x14ac:dyDescent="0.15">
      <c r="A136" s="1">
        <v>24349</v>
      </c>
      <c r="B136" s="2" t="s">
        <v>328</v>
      </c>
      <c r="C136" s="2" t="s">
        <v>229</v>
      </c>
      <c r="D136" s="2" t="s">
        <v>105</v>
      </c>
      <c r="E136" s="3">
        <v>-14.080158519599999</v>
      </c>
      <c r="F136" s="4">
        <v>-70.708894662800006</v>
      </c>
      <c r="G136" s="6">
        <v>315495</v>
      </c>
      <c r="H136" s="2">
        <v>8442739</v>
      </c>
      <c r="I136" s="2">
        <v>5130</v>
      </c>
      <c r="K136" s="118" t="s">
        <v>106</v>
      </c>
      <c r="N136" s="118">
        <v>2023</v>
      </c>
      <c r="P136" s="1" t="s">
        <v>133</v>
      </c>
      <c r="Q136" s="1">
        <f t="shared" si="43"/>
        <v>0</v>
      </c>
      <c r="R136" s="2" t="s">
        <v>134</v>
      </c>
      <c r="S136" s="1" t="s">
        <v>109</v>
      </c>
      <c r="T136" s="1" t="s">
        <v>110</v>
      </c>
      <c r="V136" s="2" t="s">
        <v>230</v>
      </c>
      <c r="W136" s="2" t="s">
        <v>112</v>
      </c>
      <c r="X136" s="5"/>
      <c r="Y136" s="5">
        <v>0.20850730688935282</v>
      </c>
      <c r="Z136" s="5">
        <v>13.021256952169077</v>
      </c>
      <c r="AA136" s="5">
        <v>1.6298836168307966</v>
      </c>
      <c r="AB136" s="5"/>
      <c r="AC136" s="5">
        <v>2.1950855478704043E-2</v>
      </c>
      <c r="AD136" s="5">
        <v>0.59684210526315784</v>
      </c>
      <c r="AE136" s="5">
        <v>1.2872654690618763</v>
      </c>
      <c r="AF136" s="5">
        <v>3.1947063940843843</v>
      </c>
      <c r="AG136" s="5">
        <v>3.7824552429667517</v>
      </c>
      <c r="AH136" s="5">
        <v>0.18789184826472963</v>
      </c>
      <c r="AI136" s="5"/>
      <c r="AJ136" s="5"/>
      <c r="AK136" s="5"/>
      <c r="AL136" s="5"/>
      <c r="AM136" s="132">
        <v>154.5</v>
      </c>
      <c r="AN136" s="132">
        <v>4.0999999999999996</v>
      </c>
      <c r="AO136" s="132">
        <v>15</v>
      </c>
      <c r="AP136" s="132">
        <v>17</v>
      </c>
      <c r="AQ136" s="132">
        <v>3.1</v>
      </c>
      <c r="AR136" s="132">
        <v>8.5</v>
      </c>
      <c r="AS136" s="132">
        <v>3.4</v>
      </c>
      <c r="AT136" s="132">
        <v>56</v>
      </c>
      <c r="AU136" s="132">
        <v>25.5</v>
      </c>
      <c r="AV136" s="132">
        <v>0.12</v>
      </c>
      <c r="AW136" s="132">
        <v>2.2000000000000002</v>
      </c>
      <c r="AX136" s="132">
        <v>26</v>
      </c>
      <c r="AY136" s="132">
        <v>1.1100000000000001</v>
      </c>
      <c r="AZ136" s="132">
        <v>275</v>
      </c>
      <c r="BA136" s="132">
        <v>188</v>
      </c>
      <c r="BB136" s="132">
        <v>9.4</v>
      </c>
      <c r="BC136" s="132">
        <v>12.3</v>
      </c>
      <c r="BD136" s="132">
        <v>17.399999999999999</v>
      </c>
      <c r="BE136" s="132">
        <v>43.3</v>
      </c>
      <c r="BF136" s="132">
        <v>0</v>
      </c>
      <c r="BG136" s="132">
        <v>460</v>
      </c>
      <c r="BH136" s="132">
        <v>21.1</v>
      </c>
      <c r="BI136" s="132">
        <v>42.1</v>
      </c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3">
        <v>0.6</v>
      </c>
      <c r="BW136" s="133">
        <v>2.0699999999999998</v>
      </c>
      <c r="BX136" s="133">
        <v>59.9</v>
      </c>
      <c r="BY136" s="133">
        <v>11.1</v>
      </c>
      <c r="BZ136" s="133">
        <v>8.8000000000000007</v>
      </c>
      <c r="CA136" s="144">
        <v>2.0000000000000001E-4</v>
      </c>
      <c r="CB136" s="133">
        <v>0.05</v>
      </c>
      <c r="CC136" s="116">
        <v>0</v>
      </c>
      <c r="CD136" s="133">
        <v>17.7</v>
      </c>
      <c r="CE136" s="99">
        <v>0</v>
      </c>
      <c r="CF136" s="133">
        <v>0</v>
      </c>
      <c r="CG136" s="133">
        <v>0.09</v>
      </c>
      <c r="CH136" s="133">
        <v>0.67</v>
      </c>
      <c r="CI136" s="133">
        <v>2.08</v>
      </c>
      <c r="CJ136" s="133">
        <v>13.55</v>
      </c>
      <c r="CK136" s="133">
        <v>10</v>
      </c>
      <c r="CL136" s="133"/>
      <c r="CM136" s="133"/>
      <c r="CN136" s="133">
        <v>4.5999999999999999E-2</v>
      </c>
      <c r="CO136" s="99">
        <f t="shared" si="44"/>
        <v>72.704098881631438</v>
      </c>
      <c r="CP136" s="99"/>
      <c r="CQ136" s="99">
        <f t="shared" si="42"/>
        <v>13.033175355450236</v>
      </c>
      <c r="CR136" s="99">
        <f t="shared" si="45"/>
        <v>6.3374470561171332</v>
      </c>
      <c r="CS136" s="99">
        <f t="shared" si="46"/>
        <v>460.75837742504416</v>
      </c>
      <c r="CT136" s="99">
        <f t="shared" si="38"/>
        <v>1.9130434782608698E-2</v>
      </c>
      <c r="CU136" s="99">
        <f t="shared" si="39"/>
        <v>21.800947867298575</v>
      </c>
      <c r="CV136" s="99">
        <f t="shared" si="47"/>
        <v>0.79279279279279291</v>
      </c>
      <c r="CW136" s="99">
        <f t="shared" si="40"/>
        <v>10.576923076923077</v>
      </c>
      <c r="CX136" s="99">
        <f t="shared" si="41"/>
        <v>0.14547904780641352</v>
      </c>
      <c r="CY136" s="99"/>
    </row>
    <row r="137" spans="1:301" s="2" customFormat="1" ht="14" x14ac:dyDescent="0.15">
      <c r="A137" s="1">
        <v>24350</v>
      </c>
      <c r="B137" s="2" t="s">
        <v>329</v>
      </c>
      <c r="C137" s="2" t="s">
        <v>229</v>
      </c>
      <c r="D137" s="2" t="s">
        <v>105</v>
      </c>
      <c r="E137" s="3">
        <v>-14.0802432713022</v>
      </c>
      <c r="F137" s="4">
        <v>-70.708413792852497</v>
      </c>
      <c r="G137" s="6">
        <v>315547</v>
      </c>
      <c r="H137" s="2">
        <v>8442730</v>
      </c>
      <c r="I137" s="2">
        <v>5131</v>
      </c>
      <c r="K137" s="118" t="s">
        <v>106</v>
      </c>
      <c r="N137" s="118">
        <v>2023</v>
      </c>
      <c r="P137" s="1" t="s">
        <v>133</v>
      </c>
      <c r="Q137" s="1">
        <f t="shared" si="43"/>
        <v>0</v>
      </c>
      <c r="R137" s="2" t="s">
        <v>134</v>
      </c>
      <c r="S137" s="1" t="s">
        <v>109</v>
      </c>
      <c r="T137" s="1" t="s">
        <v>110</v>
      </c>
      <c r="V137" s="2" t="s">
        <v>330</v>
      </c>
      <c r="W137" s="2" t="s">
        <v>112</v>
      </c>
      <c r="X137" s="5"/>
      <c r="Y137" s="5">
        <v>0.14845720250521921</v>
      </c>
      <c r="Z137" s="5">
        <v>8.3532591768631814</v>
      </c>
      <c r="AA137" s="5">
        <v>1.2438585496866608</v>
      </c>
      <c r="AB137" s="5"/>
      <c r="AC137" s="5">
        <v>0.46871532580997455</v>
      </c>
      <c r="AD137" s="5">
        <v>0.63</v>
      </c>
      <c r="AE137" s="5">
        <v>18.469461077844311</v>
      </c>
      <c r="AF137" s="5">
        <v>1.2266594171378862</v>
      </c>
      <c r="AG137" s="5">
        <v>2.3971611253196929</v>
      </c>
      <c r="AH137" s="162">
        <v>2.2909999999999999</v>
      </c>
      <c r="AI137" s="5"/>
      <c r="AJ137" s="5"/>
      <c r="AK137" s="5"/>
      <c r="AL137" s="5"/>
      <c r="AM137" s="132">
        <v>146</v>
      </c>
      <c r="AN137" s="132">
        <v>2.9</v>
      </c>
      <c r="AO137" s="132">
        <v>13</v>
      </c>
      <c r="AP137" s="132">
        <v>25</v>
      </c>
      <c r="AQ137" s="132">
        <v>1.6</v>
      </c>
      <c r="AR137" s="132">
        <v>3.9</v>
      </c>
      <c r="AS137" s="132">
        <v>3.1</v>
      </c>
      <c r="AT137" s="132">
        <v>43</v>
      </c>
      <c r="AU137" s="132">
        <v>16.600000000000001</v>
      </c>
      <c r="AV137" s="132">
        <v>3</v>
      </c>
      <c r="AW137" s="132">
        <v>6.6</v>
      </c>
      <c r="AX137" s="132">
        <v>12.3</v>
      </c>
      <c r="AY137" s="132">
        <v>3.12</v>
      </c>
      <c r="AZ137" s="132">
        <v>204</v>
      </c>
      <c r="BA137" s="132">
        <v>283</v>
      </c>
      <c r="BB137" s="132">
        <v>12.2</v>
      </c>
      <c r="BC137" s="132">
        <v>6.9</v>
      </c>
      <c r="BD137" s="132">
        <v>30.2</v>
      </c>
      <c r="BE137" s="132">
        <v>42</v>
      </c>
      <c r="BF137" s="132">
        <v>0.26</v>
      </c>
      <c r="BG137" s="132">
        <v>340</v>
      </c>
      <c r="BH137" s="132">
        <v>25.4</v>
      </c>
      <c r="BI137" s="132">
        <v>46.1</v>
      </c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3">
        <v>0.8</v>
      </c>
      <c r="BW137" s="133">
        <v>0.99</v>
      </c>
      <c r="BX137" s="133">
        <v>49.1</v>
      </c>
      <c r="BY137" s="133">
        <v>9.89</v>
      </c>
      <c r="BZ137" s="133">
        <v>8</v>
      </c>
      <c r="CA137" s="149">
        <v>0</v>
      </c>
      <c r="CB137" s="133">
        <v>7.0000000000000007E-2</v>
      </c>
      <c r="CC137" s="133">
        <v>0.01</v>
      </c>
      <c r="CD137" s="133">
        <v>28.1</v>
      </c>
      <c r="CE137" s="133">
        <v>1</v>
      </c>
      <c r="CF137" s="133">
        <v>0</v>
      </c>
      <c r="CG137" s="133">
        <v>0.17</v>
      </c>
      <c r="CH137" s="133">
        <v>0.49</v>
      </c>
      <c r="CI137" s="133">
        <v>1.33</v>
      </c>
      <c r="CJ137" s="133">
        <v>72.2</v>
      </c>
      <c r="CK137" s="133">
        <v>10</v>
      </c>
      <c r="CL137" s="133"/>
      <c r="CM137" s="133"/>
      <c r="CN137" s="133">
        <v>3.2000000000000001E-2</v>
      </c>
      <c r="CO137" s="99">
        <f t="shared" si="44"/>
        <v>85.100662548410853</v>
      </c>
      <c r="CP137" s="99"/>
      <c r="CQ137" s="99">
        <f t="shared" si="42"/>
        <v>8.0314960629921259</v>
      </c>
      <c r="CR137" s="99">
        <f t="shared" si="45"/>
        <v>3.8050176592376079</v>
      </c>
      <c r="CS137" s="99">
        <f t="shared" si="46"/>
        <v>323.8095238095238</v>
      </c>
      <c r="CT137" s="99">
        <f t="shared" si="38"/>
        <v>2.3529411764705882E-2</v>
      </c>
      <c r="CU137" s="99">
        <f t="shared" si="39"/>
        <v>13.385826771653544</v>
      </c>
      <c r="CV137" s="99">
        <f t="shared" si="47"/>
        <v>0.80889787664307378</v>
      </c>
      <c r="CW137" s="99">
        <f t="shared" si="40"/>
        <v>16.585365853658537</v>
      </c>
      <c r="CX137" s="99">
        <f t="shared" si="41"/>
        <v>0.19489114839997501</v>
      </c>
      <c r="CY137" s="99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  <c r="DS137" s="60"/>
      <c r="DT137" s="60"/>
      <c r="DU137" s="60"/>
      <c r="DV137" s="60"/>
      <c r="DW137" s="60"/>
      <c r="DX137" s="60"/>
      <c r="DY137" s="60"/>
      <c r="DZ137" s="60"/>
      <c r="EA137" s="60"/>
      <c r="EB137" s="60"/>
      <c r="EC137" s="60"/>
      <c r="ED137" s="60"/>
      <c r="EE137" s="60"/>
      <c r="EF137" s="60"/>
      <c r="EG137" s="60"/>
      <c r="EH137" s="60"/>
      <c r="EI137" s="60"/>
      <c r="EJ137" s="60"/>
      <c r="EK137" s="60"/>
      <c r="EL137" s="60"/>
      <c r="EM137" s="60"/>
      <c r="EN137" s="60"/>
      <c r="EO137" s="60"/>
      <c r="EP137" s="60"/>
      <c r="EQ137" s="60"/>
      <c r="ER137" s="60"/>
      <c r="ES137" s="60"/>
      <c r="ET137" s="60"/>
      <c r="EU137" s="60"/>
      <c r="EV137" s="60"/>
      <c r="EW137" s="60"/>
      <c r="EX137" s="60"/>
      <c r="EY137" s="60"/>
      <c r="EZ137" s="60"/>
      <c r="FA137" s="60"/>
      <c r="FB137" s="60"/>
      <c r="FC137" s="60"/>
      <c r="FD137" s="60"/>
      <c r="FE137" s="60"/>
      <c r="FF137" s="60"/>
      <c r="FG137" s="60"/>
      <c r="FH137" s="60"/>
      <c r="FI137" s="60"/>
      <c r="FJ137" s="60"/>
      <c r="FK137" s="60"/>
      <c r="FL137" s="60"/>
      <c r="FM137" s="60"/>
      <c r="FN137" s="60"/>
      <c r="FO137" s="60"/>
      <c r="FP137" s="60"/>
      <c r="FQ137" s="60"/>
      <c r="FR137" s="60"/>
      <c r="FS137" s="60"/>
      <c r="FT137" s="60"/>
      <c r="FU137" s="60"/>
      <c r="FV137" s="60"/>
      <c r="FW137" s="60"/>
      <c r="FX137" s="60"/>
      <c r="FY137" s="60"/>
      <c r="FZ137" s="60"/>
      <c r="GA137" s="60"/>
      <c r="GB137" s="60"/>
      <c r="GC137" s="60"/>
      <c r="GD137" s="60"/>
      <c r="GE137" s="60"/>
      <c r="GF137" s="60"/>
      <c r="GG137" s="60"/>
      <c r="GH137" s="60"/>
      <c r="GI137" s="60"/>
      <c r="GJ137" s="60"/>
      <c r="GK137" s="60"/>
      <c r="GL137" s="60"/>
      <c r="GM137" s="60"/>
      <c r="GN137" s="60"/>
      <c r="GO137" s="60"/>
      <c r="GP137" s="60"/>
      <c r="GQ137" s="60"/>
      <c r="GR137" s="60"/>
      <c r="GS137" s="60"/>
      <c r="GT137" s="60"/>
      <c r="GU137" s="60"/>
      <c r="GV137" s="60"/>
      <c r="GW137" s="60"/>
      <c r="GX137" s="60"/>
      <c r="GY137" s="60"/>
      <c r="GZ137" s="60"/>
      <c r="HA137" s="60"/>
      <c r="HB137" s="60"/>
      <c r="HC137" s="60"/>
      <c r="HD137" s="60"/>
      <c r="HE137" s="60"/>
      <c r="HF137" s="60"/>
      <c r="HG137" s="60"/>
      <c r="HH137" s="60"/>
      <c r="HI137" s="60"/>
      <c r="HJ137" s="60"/>
      <c r="HK137" s="60"/>
      <c r="HL137" s="60"/>
      <c r="HM137" s="60"/>
      <c r="HN137" s="60"/>
      <c r="HO137" s="60"/>
      <c r="HP137" s="60"/>
      <c r="HQ137" s="60"/>
      <c r="HR137" s="60"/>
      <c r="HS137" s="60"/>
      <c r="HT137" s="60"/>
      <c r="HU137" s="60"/>
      <c r="HV137" s="60"/>
      <c r="HW137" s="60"/>
      <c r="HX137" s="60"/>
      <c r="HY137" s="60"/>
      <c r="HZ137" s="60"/>
      <c r="IA137" s="60"/>
      <c r="IB137" s="60"/>
      <c r="IC137" s="60"/>
      <c r="ID137" s="60"/>
      <c r="IE137" s="60"/>
      <c r="IF137" s="60"/>
      <c r="IG137" s="60"/>
      <c r="IH137" s="60"/>
      <c r="II137" s="60"/>
      <c r="IJ137" s="60"/>
      <c r="IK137" s="60"/>
      <c r="IL137" s="60"/>
      <c r="IM137" s="60"/>
      <c r="IN137" s="60"/>
      <c r="IO137" s="60"/>
      <c r="IP137" s="60"/>
      <c r="IQ137" s="60"/>
      <c r="IR137" s="60"/>
      <c r="IS137" s="60"/>
      <c r="IT137" s="60"/>
      <c r="IU137" s="60"/>
      <c r="IV137" s="60"/>
      <c r="IW137" s="60"/>
      <c r="IX137" s="60"/>
      <c r="IY137" s="60"/>
      <c r="IZ137" s="60"/>
      <c r="JA137" s="60"/>
      <c r="JB137" s="60"/>
      <c r="JC137" s="60"/>
      <c r="JD137" s="60"/>
      <c r="JE137" s="60"/>
      <c r="JF137" s="60"/>
      <c r="JG137" s="60"/>
      <c r="JH137" s="60"/>
      <c r="JI137" s="60"/>
      <c r="JJ137" s="60"/>
      <c r="JK137" s="60"/>
      <c r="JL137" s="60"/>
      <c r="JM137" s="60"/>
      <c r="JN137" s="60"/>
      <c r="JO137" s="60"/>
      <c r="JP137" s="60"/>
      <c r="JQ137" s="60"/>
      <c r="JR137" s="60"/>
      <c r="JS137" s="60"/>
      <c r="JT137" s="60"/>
      <c r="JU137" s="60"/>
      <c r="JV137" s="60"/>
      <c r="JW137" s="70"/>
      <c r="JX137" s="70"/>
      <c r="JY137" s="70"/>
      <c r="JZ137" s="70"/>
      <c r="KA137" s="70"/>
      <c r="KB137" s="70"/>
      <c r="KC137" s="70"/>
      <c r="KD137" s="70"/>
      <c r="KE137" s="70"/>
      <c r="KF137" s="70"/>
      <c r="KG137" s="70"/>
      <c r="KH137" s="70"/>
      <c r="KI137" s="70"/>
      <c r="KJ137" s="70"/>
      <c r="KK137" s="70"/>
      <c r="KL137" s="70"/>
      <c r="KM137" s="70"/>
      <c r="KN137" s="70"/>
      <c r="KO137" s="70"/>
    </row>
    <row r="138" spans="1:301" s="2" customFormat="1" ht="14" x14ac:dyDescent="0.15">
      <c r="A138" s="1">
        <v>24351</v>
      </c>
      <c r="B138" s="2" t="s">
        <v>331</v>
      </c>
      <c r="C138" s="2" t="s">
        <v>229</v>
      </c>
      <c r="D138" s="2" t="s">
        <v>105</v>
      </c>
      <c r="E138" s="3">
        <v>-14.080243271300001</v>
      </c>
      <c r="F138" s="4">
        <v>-70.708413792900004</v>
      </c>
      <c r="G138" s="6">
        <v>315547</v>
      </c>
      <c r="H138" s="2">
        <v>8442730</v>
      </c>
      <c r="I138" s="2">
        <v>5131</v>
      </c>
      <c r="K138" s="118" t="s">
        <v>106</v>
      </c>
      <c r="N138" s="118">
        <v>2023</v>
      </c>
      <c r="P138" s="1" t="s">
        <v>133</v>
      </c>
      <c r="Q138" s="1">
        <f t="shared" si="43"/>
        <v>0</v>
      </c>
      <c r="R138" s="2" t="s">
        <v>134</v>
      </c>
      <c r="S138" s="1" t="s">
        <v>109</v>
      </c>
      <c r="T138" s="1" t="s">
        <v>110</v>
      </c>
      <c r="V138" s="2" t="s">
        <v>332</v>
      </c>
      <c r="W138" s="2" t="s">
        <v>112</v>
      </c>
      <c r="X138" s="5"/>
      <c r="Y138" s="5">
        <v>0.17681419624217118</v>
      </c>
      <c r="Z138" s="5">
        <v>8.8824249165739708</v>
      </c>
      <c r="AA138" s="5">
        <v>1.0294001790510297</v>
      </c>
      <c r="AB138" s="5"/>
      <c r="AC138" s="5">
        <v>0.27761376046596287</v>
      </c>
      <c r="AD138" s="5">
        <v>0.36473684210526314</v>
      </c>
      <c r="AE138" s="5">
        <v>9.584530938123752</v>
      </c>
      <c r="AF138" s="5">
        <v>1.3075380600260984</v>
      </c>
      <c r="AG138" s="5">
        <v>4.469079283887468</v>
      </c>
      <c r="AH138" s="162">
        <v>2.2909999999999999</v>
      </c>
      <c r="AI138" s="5"/>
      <c r="AJ138" s="5"/>
      <c r="AK138" s="5"/>
      <c r="AL138" s="5"/>
      <c r="AM138" s="132">
        <v>157.5</v>
      </c>
      <c r="AN138" s="132">
        <v>2.7</v>
      </c>
      <c r="AO138" s="132">
        <v>15</v>
      </c>
      <c r="AP138" s="132">
        <v>24</v>
      </c>
      <c r="AQ138" s="132">
        <v>1.1000000000000001</v>
      </c>
      <c r="AR138" s="132">
        <v>3.3</v>
      </c>
      <c r="AS138" s="132">
        <v>3.9</v>
      </c>
      <c r="AT138" s="132">
        <v>38</v>
      </c>
      <c r="AU138" s="132">
        <v>16.25</v>
      </c>
      <c r="AV138" s="132">
        <v>0.93</v>
      </c>
      <c r="AW138" s="132">
        <v>8.1</v>
      </c>
      <c r="AX138" s="132">
        <v>14.8</v>
      </c>
      <c r="AY138" s="132">
        <v>13.95</v>
      </c>
      <c r="AZ138" s="132">
        <v>344</v>
      </c>
      <c r="BA138" s="132">
        <v>216</v>
      </c>
      <c r="BB138" s="132">
        <v>11.6</v>
      </c>
      <c r="BC138" s="132">
        <v>7.7</v>
      </c>
      <c r="BD138" s="132">
        <v>29.9</v>
      </c>
      <c r="BE138" s="132">
        <v>72.2</v>
      </c>
      <c r="BF138" s="132">
        <v>0.41</v>
      </c>
      <c r="BG138" s="132">
        <v>430</v>
      </c>
      <c r="BH138" s="132">
        <v>19.899999999999999</v>
      </c>
      <c r="BI138" s="132">
        <v>40.5</v>
      </c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3">
        <v>0.9</v>
      </c>
      <c r="BW138" s="133">
        <v>1.06</v>
      </c>
      <c r="BX138" s="133">
        <v>44.1</v>
      </c>
      <c r="BY138" s="133">
        <v>8.7200000000000006</v>
      </c>
      <c r="BZ138" s="133">
        <v>7.5</v>
      </c>
      <c r="CA138" s="144">
        <v>4.0000000000000002E-4</v>
      </c>
      <c r="CB138" s="133">
        <v>0.06</v>
      </c>
      <c r="CC138" s="116">
        <v>0</v>
      </c>
      <c r="CD138" s="133">
        <v>42.9</v>
      </c>
      <c r="CE138" s="99">
        <v>0</v>
      </c>
      <c r="CF138" s="133">
        <v>0</v>
      </c>
      <c r="CG138" s="133">
        <v>0.14000000000000001</v>
      </c>
      <c r="CH138" s="133">
        <v>0.63</v>
      </c>
      <c r="CI138" s="133">
        <v>2.27</v>
      </c>
      <c r="CJ138" s="133">
        <v>291</v>
      </c>
      <c r="CK138" s="133">
        <v>10</v>
      </c>
      <c r="CL138" s="133"/>
      <c r="CM138" s="133"/>
      <c r="CN138" s="133">
        <v>3.5000000000000003E-2</v>
      </c>
      <c r="CO138" s="99">
        <f t="shared" si="44"/>
        <v>76.97334912813821</v>
      </c>
      <c r="CP138" s="99"/>
      <c r="CQ138" s="99">
        <f t="shared" si="42"/>
        <v>17.286432160804022</v>
      </c>
      <c r="CR138" s="99">
        <f t="shared" si="45"/>
        <v>12.252886925521198</v>
      </c>
      <c r="CS138" s="99">
        <f t="shared" si="46"/>
        <v>943.14574314574315</v>
      </c>
      <c r="CT138" s="99">
        <f t="shared" ref="CT138:CT158" si="48">BZ138/BG138</f>
        <v>1.7441860465116279E-2</v>
      </c>
      <c r="CU138" s="99">
        <f t="shared" ref="CU138:CU158" si="49">BG138/BH138</f>
        <v>21.608040201005025</v>
      </c>
      <c r="CV138" s="99">
        <f t="shared" si="47"/>
        <v>0.86009174311926595</v>
      </c>
      <c r="CW138" s="99">
        <f t="shared" si="40"/>
        <v>23.243243243243242</v>
      </c>
      <c r="CX138" s="99">
        <f t="shared" si="41"/>
        <v>0.30196481647888296</v>
      </c>
      <c r="CY138" s="99"/>
    </row>
    <row r="139" spans="1:301" s="2" customFormat="1" ht="14" x14ac:dyDescent="0.15">
      <c r="A139" s="1">
        <v>24352</v>
      </c>
      <c r="B139" s="2" t="s">
        <v>333</v>
      </c>
      <c r="C139" s="2" t="s">
        <v>229</v>
      </c>
      <c r="D139" s="2" t="s">
        <v>105</v>
      </c>
      <c r="E139" s="3">
        <v>-14.0802432713022</v>
      </c>
      <c r="F139" s="4">
        <v>-70.708413792852497</v>
      </c>
      <c r="G139" s="6">
        <v>315547</v>
      </c>
      <c r="H139" s="2">
        <v>8442730</v>
      </c>
      <c r="I139" s="2">
        <v>5131</v>
      </c>
      <c r="K139" s="118" t="s">
        <v>106</v>
      </c>
      <c r="N139" s="118">
        <v>2023</v>
      </c>
      <c r="P139" s="1" t="s">
        <v>133</v>
      </c>
      <c r="Q139" s="1">
        <f t="shared" si="43"/>
        <v>0</v>
      </c>
      <c r="R139" s="2" t="s">
        <v>134</v>
      </c>
      <c r="S139" s="1" t="s">
        <v>109</v>
      </c>
      <c r="T139" s="1" t="s">
        <v>110</v>
      </c>
      <c r="V139" s="2" t="s">
        <v>334</v>
      </c>
      <c r="W139" s="2" t="s">
        <v>112</v>
      </c>
      <c r="X139" s="5"/>
      <c r="Y139" s="5">
        <v>4.8373695198329854E-2</v>
      </c>
      <c r="Z139" s="5">
        <v>13.153548387096775</v>
      </c>
      <c r="AA139" s="5">
        <v>0.78634735899731423</v>
      </c>
      <c r="AB139" s="5"/>
      <c r="AC139" s="5">
        <v>3.3701019293775031E-2</v>
      </c>
      <c r="AD139" s="5">
        <v>0.18236842105263157</v>
      </c>
      <c r="AE139" s="5">
        <v>0.41976047904191616</v>
      </c>
      <c r="AF139" s="5">
        <v>3.5182209656372336</v>
      </c>
      <c r="AG139" s="5">
        <v>3.9751918158567774</v>
      </c>
      <c r="AH139" s="5">
        <v>0.3162082324455206</v>
      </c>
      <c r="AI139" s="5"/>
      <c r="AJ139" s="5"/>
      <c r="AK139" s="5"/>
      <c r="AL139" s="5"/>
      <c r="AM139" s="132">
        <v>878</v>
      </c>
      <c r="AN139" s="132">
        <v>1.9</v>
      </c>
      <c r="AO139" s="132">
        <v>1</v>
      </c>
      <c r="AP139" s="132">
        <v>4</v>
      </c>
      <c r="AQ139" s="132">
        <v>0.2</v>
      </c>
      <c r="AR139" s="132">
        <v>1.2</v>
      </c>
      <c r="AS139" s="132">
        <v>1.1000000000000001</v>
      </c>
      <c r="AT139" s="132">
        <v>33</v>
      </c>
      <c r="AU139" s="132">
        <v>28.1</v>
      </c>
      <c r="AV139" s="132">
        <v>0.23</v>
      </c>
      <c r="AW139" s="132">
        <v>15.7</v>
      </c>
      <c r="AX139" s="132">
        <v>72.8</v>
      </c>
      <c r="AY139" s="132">
        <v>1.46</v>
      </c>
      <c r="AZ139" s="132">
        <v>602</v>
      </c>
      <c r="BA139" s="132">
        <v>23.3</v>
      </c>
      <c r="BB139" s="132">
        <v>4.5</v>
      </c>
      <c r="BC139" s="132">
        <v>14.4</v>
      </c>
      <c r="BD139" s="132">
        <v>19.5</v>
      </c>
      <c r="BE139" s="132">
        <v>179</v>
      </c>
      <c r="BF139" s="132">
        <v>0</v>
      </c>
      <c r="BG139" s="132">
        <v>100</v>
      </c>
      <c r="BH139" s="132">
        <v>4.4000000000000004</v>
      </c>
      <c r="BI139" s="132">
        <v>8.2799999999999994</v>
      </c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3">
        <v>1.1000000000000001</v>
      </c>
      <c r="BW139" s="133">
        <v>4.5</v>
      </c>
      <c r="BX139" s="133">
        <v>32</v>
      </c>
      <c r="BY139" s="133">
        <v>1.37</v>
      </c>
      <c r="BZ139" s="133">
        <v>11.7</v>
      </c>
      <c r="CA139" s="144">
        <v>8.0000000000000004E-4</v>
      </c>
      <c r="CB139" s="133">
        <v>0.09</v>
      </c>
      <c r="CC139" s="116">
        <v>0</v>
      </c>
      <c r="CD139" s="133">
        <v>28.2</v>
      </c>
      <c r="CE139" s="99">
        <v>0</v>
      </c>
      <c r="CF139" s="133">
        <v>0</v>
      </c>
      <c r="CG139" s="133">
        <v>7.0000000000000007E-2</v>
      </c>
      <c r="CH139" s="133">
        <v>0.85</v>
      </c>
      <c r="CI139" s="133">
        <v>3.98</v>
      </c>
      <c r="CJ139" s="133">
        <v>8.77</v>
      </c>
      <c r="CK139" s="133">
        <v>10</v>
      </c>
      <c r="CL139" s="133"/>
      <c r="CM139" s="133"/>
      <c r="CN139" s="133">
        <v>3.9E-2</v>
      </c>
      <c r="CO139" s="99">
        <f t="shared" si="44"/>
        <v>151.43923309528407</v>
      </c>
      <c r="CP139" s="99"/>
      <c r="CQ139" s="99">
        <f t="shared" si="42"/>
        <v>136.81818181818181</v>
      </c>
      <c r="CR139" s="99">
        <f t="shared" si="45"/>
        <v>21.797588600657654</v>
      </c>
      <c r="CS139" s="99">
        <f t="shared" si="46"/>
        <v>3301.0101010101012</v>
      </c>
      <c r="CT139" s="99">
        <f t="shared" si="48"/>
        <v>0.11699999999999999</v>
      </c>
      <c r="CU139" s="99">
        <f t="shared" si="49"/>
        <v>22.727272727272727</v>
      </c>
      <c r="CV139" s="99">
        <f t="shared" si="47"/>
        <v>8.540145985401459</v>
      </c>
      <c r="CW139" s="99">
        <f t="shared" si="40"/>
        <v>8.2692307692307701</v>
      </c>
      <c r="CX139" s="99">
        <f t="shared" si="41"/>
        <v>5.4604283184845843E-2</v>
      </c>
      <c r="CY139" s="99"/>
    </row>
    <row r="140" spans="1:301" s="2" customFormat="1" ht="14" x14ac:dyDescent="0.15">
      <c r="A140" s="1">
        <v>24353</v>
      </c>
      <c r="B140" s="2" t="s">
        <v>335</v>
      </c>
      <c r="C140" s="2" t="s">
        <v>229</v>
      </c>
      <c r="D140" s="2" t="s">
        <v>105</v>
      </c>
      <c r="E140" s="3">
        <v>-14.080243271300001</v>
      </c>
      <c r="F140" s="4">
        <v>-70.708413792900004</v>
      </c>
      <c r="G140" s="6">
        <v>315547</v>
      </c>
      <c r="H140" s="2">
        <v>8442730</v>
      </c>
      <c r="I140" s="2">
        <v>5131</v>
      </c>
      <c r="K140" s="118" t="s">
        <v>106</v>
      </c>
      <c r="N140" s="118">
        <v>2023</v>
      </c>
      <c r="P140" s="1" t="s">
        <v>133</v>
      </c>
      <c r="Q140" s="1">
        <f t="shared" si="43"/>
        <v>0</v>
      </c>
      <c r="R140" s="2" t="s">
        <v>134</v>
      </c>
      <c r="S140" s="1" t="s">
        <v>109</v>
      </c>
      <c r="T140" s="1" t="s">
        <v>110</v>
      </c>
      <c r="V140" s="2" t="s">
        <v>111</v>
      </c>
      <c r="W140" s="2" t="s">
        <v>112</v>
      </c>
      <c r="X140" s="5"/>
      <c r="Y140" s="5">
        <v>0.50542171189979124</v>
      </c>
      <c r="Z140" s="5">
        <v>12.907864293659621</v>
      </c>
      <c r="AA140" s="5">
        <v>2.1016920322291854</v>
      </c>
      <c r="AB140" s="5"/>
      <c r="AC140" s="5">
        <v>2.3629450309428469E-2</v>
      </c>
      <c r="AD140" s="5">
        <v>2.0060526315789473</v>
      </c>
      <c r="AE140" s="5">
        <v>1.4131936127744511</v>
      </c>
      <c r="AF140" s="5">
        <v>1.536694214876033</v>
      </c>
      <c r="AG140" s="5">
        <v>6.348260869565217</v>
      </c>
      <c r="AH140" s="5">
        <v>0.55909281678773204</v>
      </c>
      <c r="AI140" s="5"/>
      <c r="AJ140" s="5"/>
      <c r="AK140" s="5"/>
      <c r="AL140" s="5"/>
      <c r="AM140" s="132">
        <v>151.5</v>
      </c>
      <c r="AN140" s="132">
        <v>7</v>
      </c>
      <c r="AO140" s="132">
        <v>36</v>
      </c>
      <c r="AP140" s="132">
        <v>116</v>
      </c>
      <c r="AQ140" s="132">
        <v>6.3</v>
      </c>
      <c r="AR140" s="132">
        <v>50</v>
      </c>
      <c r="AS140" s="132">
        <v>4.3</v>
      </c>
      <c r="AT140" s="132">
        <v>64</v>
      </c>
      <c r="AU140" s="132">
        <v>23.4</v>
      </c>
      <c r="AV140" s="132">
        <v>0.28999999999999998</v>
      </c>
      <c r="AW140" s="132">
        <v>9.9</v>
      </c>
      <c r="AX140" s="132">
        <v>20.2</v>
      </c>
      <c r="AY140" s="132">
        <v>2.62</v>
      </c>
      <c r="AZ140" s="132">
        <v>518</v>
      </c>
      <c r="BA140" s="132">
        <v>413</v>
      </c>
      <c r="BB140" s="132">
        <v>12.8</v>
      </c>
      <c r="BC140" s="132">
        <v>15.4</v>
      </c>
      <c r="BD140" s="132">
        <v>190</v>
      </c>
      <c r="BE140" s="132">
        <v>53.2</v>
      </c>
      <c r="BF140" s="132">
        <v>0</v>
      </c>
      <c r="BG140" s="132">
        <v>1870</v>
      </c>
      <c r="BH140" s="132">
        <v>36.4</v>
      </c>
      <c r="BI140" s="132">
        <v>79.2</v>
      </c>
      <c r="BJ140" s="132"/>
      <c r="BK140" s="132"/>
      <c r="BL140" s="132"/>
      <c r="BM140" s="132"/>
      <c r="BN140" s="132"/>
      <c r="BO140" s="132"/>
      <c r="BP140" s="132"/>
      <c r="BQ140" s="132"/>
      <c r="BR140" s="132"/>
      <c r="BS140" s="132"/>
      <c r="BT140" s="132"/>
      <c r="BU140" s="132"/>
      <c r="BV140" s="133">
        <v>4.9000000000000004</v>
      </c>
      <c r="BW140" s="133">
        <v>1.6</v>
      </c>
      <c r="BX140" s="133">
        <v>50.2</v>
      </c>
      <c r="BY140" s="133">
        <v>31.2</v>
      </c>
      <c r="BZ140" s="133">
        <v>13</v>
      </c>
      <c r="CA140" s="144">
        <v>2.3E-3</v>
      </c>
      <c r="CB140" s="133">
        <v>0.08</v>
      </c>
      <c r="CC140" s="133">
        <v>0.01</v>
      </c>
      <c r="CD140" s="133">
        <v>80.599999999999994</v>
      </c>
      <c r="CE140" s="99">
        <v>0</v>
      </c>
      <c r="CF140" s="133">
        <v>0</v>
      </c>
      <c r="CG140" s="133">
        <v>0.14000000000000001</v>
      </c>
      <c r="CH140" s="133">
        <v>0.2</v>
      </c>
      <c r="CI140" s="133">
        <v>4.12</v>
      </c>
      <c r="CJ140" s="133">
        <v>19.600000000000001</v>
      </c>
      <c r="CK140" s="133">
        <v>0</v>
      </c>
      <c r="CL140" s="133"/>
      <c r="CM140" s="133"/>
      <c r="CN140" s="133">
        <v>4.2999999999999997E-2</v>
      </c>
      <c r="CO140" s="99">
        <f t="shared" si="44"/>
        <v>81.597150880076711</v>
      </c>
      <c r="CP140" s="99"/>
      <c r="CQ140" s="99">
        <f t="shared" si="42"/>
        <v>14.230769230769232</v>
      </c>
      <c r="CR140" s="99">
        <f t="shared" si="45"/>
        <v>3.1645534965693067</v>
      </c>
      <c r="CS140" s="99">
        <f t="shared" si="46"/>
        <v>258.21854912764002</v>
      </c>
      <c r="CT140" s="99">
        <f t="shared" si="48"/>
        <v>6.9518716577540111E-3</v>
      </c>
      <c r="CU140" s="99">
        <f t="shared" si="49"/>
        <v>51.373626373626372</v>
      </c>
      <c r="CV140" s="99">
        <f t="shared" si="47"/>
        <v>0.41666666666666669</v>
      </c>
      <c r="CW140" s="99">
        <f t="shared" si="40"/>
        <v>25.643564356435643</v>
      </c>
      <c r="CX140" s="99">
        <f t="shared" si="41"/>
        <v>0.314270340077486</v>
      </c>
      <c r="CY140" s="99"/>
    </row>
    <row r="141" spans="1:301" s="2" customFormat="1" ht="14" x14ac:dyDescent="0.15">
      <c r="A141" s="1">
        <v>24354</v>
      </c>
      <c r="B141" s="2" t="s">
        <v>336</v>
      </c>
      <c r="C141" s="2" t="s">
        <v>229</v>
      </c>
      <c r="D141" s="2" t="s">
        <v>105</v>
      </c>
      <c r="E141" s="3">
        <v>-14.0802432713022</v>
      </c>
      <c r="F141" s="4">
        <v>-70.708413792852497</v>
      </c>
      <c r="G141" s="6">
        <v>315547</v>
      </c>
      <c r="H141" s="2">
        <v>8442730</v>
      </c>
      <c r="I141" s="2">
        <v>5131</v>
      </c>
      <c r="K141" s="118" t="s">
        <v>106</v>
      </c>
      <c r="N141" s="118">
        <v>2023</v>
      </c>
      <c r="P141" s="1" t="s">
        <v>133</v>
      </c>
      <c r="Q141" s="1">
        <f t="shared" si="43"/>
        <v>0</v>
      </c>
      <c r="R141" s="2" t="s">
        <v>134</v>
      </c>
      <c r="S141" s="1" t="s">
        <v>109</v>
      </c>
      <c r="T141" s="1" t="s">
        <v>110</v>
      </c>
      <c r="V141" s="2" t="s">
        <v>337</v>
      </c>
      <c r="W141" s="2" t="s">
        <v>112</v>
      </c>
      <c r="X141" s="5"/>
      <c r="Y141" s="5">
        <v>5.3377870563674323E-2</v>
      </c>
      <c r="Z141" s="5">
        <v>12.794471635150167</v>
      </c>
      <c r="AA141" s="5">
        <v>0.97221128021486136</v>
      </c>
      <c r="AB141" s="5"/>
      <c r="AC141" s="5">
        <v>2.5695413178012379E-2</v>
      </c>
      <c r="AD141" s="5">
        <v>0.58026315789473681</v>
      </c>
      <c r="AE141" s="5">
        <v>0.47572854291417166</v>
      </c>
      <c r="AF141" s="5">
        <v>3.5856198347107444</v>
      </c>
      <c r="AG141" s="5">
        <v>2.4694373401534526</v>
      </c>
      <c r="AH141" s="5">
        <v>0.23371912832929784</v>
      </c>
      <c r="AI141" s="5"/>
      <c r="AJ141" s="5"/>
      <c r="AK141" s="5"/>
      <c r="AL141" s="5"/>
      <c r="AM141" s="132">
        <v>208</v>
      </c>
      <c r="AN141" s="132">
        <v>1.9</v>
      </c>
      <c r="AO141" s="132">
        <v>2</v>
      </c>
      <c r="AP141" s="132">
        <v>3</v>
      </c>
      <c r="AQ141" s="132">
        <v>0.4</v>
      </c>
      <c r="AR141" s="132">
        <v>8.1</v>
      </c>
      <c r="AS141" s="132">
        <v>3.5</v>
      </c>
      <c r="AT141" s="132">
        <v>58</v>
      </c>
      <c r="AU141" s="132">
        <v>25.5</v>
      </c>
      <c r="AV141" s="132">
        <v>0.21</v>
      </c>
      <c r="AW141" s="132">
        <v>6</v>
      </c>
      <c r="AX141" s="132">
        <v>75.3</v>
      </c>
      <c r="AY141" s="132">
        <v>4.3099999999999996</v>
      </c>
      <c r="AZ141" s="132">
        <v>248</v>
      </c>
      <c r="BA141" s="132">
        <v>106</v>
      </c>
      <c r="BB141" s="132">
        <v>3.6</v>
      </c>
      <c r="BC141" s="132">
        <v>11.4</v>
      </c>
      <c r="BD141" s="132">
        <v>19.600000000000001</v>
      </c>
      <c r="BE141" s="132">
        <v>39.4</v>
      </c>
      <c r="BF141" s="132">
        <v>0</v>
      </c>
      <c r="BG141" s="132">
        <v>150</v>
      </c>
      <c r="BH141" s="132">
        <v>2.4</v>
      </c>
      <c r="BI141" s="132">
        <v>5.75</v>
      </c>
      <c r="BJ141" s="132"/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3">
        <v>1.1000000000000001</v>
      </c>
      <c r="BW141" s="133">
        <v>4.42</v>
      </c>
      <c r="BX141" s="133">
        <v>34.799999999999997</v>
      </c>
      <c r="BY141" s="133">
        <v>1.37</v>
      </c>
      <c r="BZ141" s="133">
        <v>10.8</v>
      </c>
      <c r="CA141" s="144">
        <v>5.9999999999999995E-4</v>
      </c>
      <c r="CB141" s="133">
        <v>0.06</v>
      </c>
      <c r="CC141" s="133">
        <v>0.01</v>
      </c>
      <c r="CD141" s="133">
        <v>40.1</v>
      </c>
      <c r="CE141" s="99">
        <v>0</v>
      </c>
      <c r="CF141" s="133">
        <v>0</v>
      </c>
      <c r="CG141" s="133">
        <v>0.08</v>
      </c>
      <c r="CH141" s="133">
        <v>0.91</v>
      </c>
      <c r="CI141" s="133">
        <v>1.38</v>
      </c>
      <c r="CJ141" s="133">
        <v>13.5</v>
      </c>
      <c r="CK141" s="133">
        <v>10</v>
      </c>
      <c r="CL141" s="133"/>
      <c r="CM141" s="133"/>
      <c r="CN141" s="133">
        <v>3.5000000000000003E-2</v>
      </c>
      <c r="CO141" s="99">
        <f t="shared" si="44"/>
        <v>100.42773548754596</v>
      </c>
      <c r="CP141" s="99"/>
      <c r="CQ141" s="99">
        <f t="shared" si="42"/>
        <v>103.33333333333334</v>
      </c>
      <c r="CR141" s="99">
        <f t="shared" si="45"/>
        <v>4.2557196791760186</v>
      </c>
      <c r="CS141" s="99">
        <f t="shared" si="46"/>
        <v>427.39229024943313</v>
      </c>
      <c r="CT141" s="99">
        <f t="shared" si="48"/>
        <v>7.2000000000000008E-2</v>
      </c>
      <c r="CU141" s="99">
        <f t="shared" si="49"/>
        <v>62.5</v>
      </c>
      <c r="CV141" s="99">
        <f t="shared" si="47"/>
        <v>7.8832116788321169</v>
      </c>
      <c r="CW141" s="99">
        <f t="shared" si="40"/>
        <v>3.2934926958831343</v>
      </c>
      <c r="CX141" s="99">
        <f t="shared" si="41"/>
        <v>3.2794652591679317E-2</v>
      </c>
      <c r="CY141" s="99"/>
    </row>
    <row r="142" spans="1:301" s="2" customFormat="1" ht="14" x14ac:dyDescent="0.15">
      <c r="A142" s="1">
        <v>24355</v>
      </c>
      <c r="B142" s="2" t="s">
        <v>338</v>
      </c>
      <c r="C142" s="2" t="s">
        <v>229</v>
      </c>
      <c r="D142" s="2" t="s">
        <v>105</v>
      </c>
      <c r="E142" s="3">
        <v>-14.080310536300001</v>
      </c>
      <c r="F142" s="4">
        <v>-70.707849455900003</v>
      </c>
      <c r="G142" s="6">
        <v>315608</v>
      </c>
      <c r="H142" s="2">
        <v>8442723</v>
      </c>
      <c r="I142" s="2">
        <v>5130</v>
      </c>
      <c r="K142" s="118" t="s">
        <v>106</v>
      </c>
      <c r="N142" s="118">
        <v>2023</v>
      </c>
      <c r="P142" s="1" t="s">
        <v>133</v>
      </c>
      <c r="Q142" s="1">
        <f t="shared" si="43"/>
        <v>0</v>
      </c>
      <c r="R142" s="2" t="s">
        <v>134</v>
      </c>
      <c r="S142" s="1" t="s">
        <v>109</v>
      </c>
      <c r="T142" s="1" t="s">
        <v>110</v>
      </c>
      <c r="V142" s="2" t="s">
        <v>339</v>
      </c>
      <c r="W142" s="2" t="s">
        <v>112</v>
      </c>
      <c r="X142" s="5"/>
      <c r="Y142" s="5">
        <v>3.8365344467640915E-2</v>
      </c>
      <c r="Z142" s="5">
        <v>12.114115684093436</v>
      </c>
      <c r="AA142" s="5">
        <v>0.72915846016114594</v>
      </c>
      <c r="AB142" s="5"/>
      <c r="AC142" s="5">
        <v>5.6426610848198035E-2</v>
      </c>
      <c r="AD142" s="5">
        <v>3.3157894736842108E-2</v>
      </c>
      <c r="AE142" s="5">
        <v>0.23786427145708583</v>
      </c>
      <c r="AF142" s="5">
        <v>3.8147759895606788</v>
      </c>
      <c r="AG142" s="5">
        <v>3.6499488491048591</v>
      </c>
      <c r="AH142" s="5">
        <v>0.45598143664245366</v>
      </c>
      <c r="AI142" s="5"/>
      <c r="AJ142" s="5"/>
      <c r="AK142" s="5"/>
      <c r="AL142" s="5"/>
      <c r="AM142" s="132">
        <v>2480</v>
      </c>
      <c r="AN142" s="132">
        <v>2.2999999999999998</v>
      </c>
      <c r="AO142" s="106">
        <v>0</v>
      </c>
      <c r="AP142" s="132">
        <v>2</v>
      </c>
      <c r="AQ142" s="132">
        <v>0.1</v>
      </c>
      <c r="AR142" s="132">
        <v>0.6</v>
      </c>
      <c r="AS142" s="132">
        <v>1</v>
      </c>
      <c r="AT142" s="132">
        <v>90</v>
      </c>
      <c r="AU142" s="132">
        <v>37.9</v>
      </c>
      <c r="AV142" s="132">
        <v>0.12</v>
      </c>
      <c r="AW142" s="132">
        <v>45.5</v>
      </c>
      <c r="AX142" s="132">
        <v>82.2</v>
      </c>
      <c r="AY142" s="132">
        <v>1.97</v>
      </c>
      <c r="AZ142" s="132">
        <v>1165</v>
      </c>
      <c r="BA142" s="132">
        <v>6.4</v>
      </c>
      <c r="BB142" s="132">
        <v>3.1</v>
      </c>
      <c r="BC142" s="132">
        <v>46.8</v>
      </c>
      <c r="BD142" s="132">
        <v>14.4</v>
      </c>
      <c r="BE142" s="132">
        <v>345</v>
      </c>
      <c r="BF142" s="132">
        <v>0</v>
      </c>
      <c r="BG142" s="132">
        <v>10</v>
      </c>
      <c r="BH142" s="132">
        <v>1.6</v>
      </c>
      <c r="BI142" s="132">
        <v>3.72</v>
      </c>
      <c r="BJ142" s="132"/>
      <c r="BK142" s="132"/>
      <c r="BL142" s="132"/>
      <c r="BM142" s="132"/>
      <c r="BN142" s="132"/>
      <c r="BO142" s="132"/>
      <c r="BP142" s="132"/>
      <c r="BQ142" s="132"/>
      <c r="BR142" s="132"/>
      <c r="BS142" s="132"/>
      <c r="BT142" s="132"/>
      <c r="BU142" s="132"/>
      <c r="BV142" s="133">
        <v>0.9</v>
      </c>
      <c r="BW142" s="133">
        <v>22.1</v>
      </c>
      <c r="BX142" s="133">
        <v>8.9</v>
      </c>
      <c r="BY142" s="133">
        <v>1.37</v>
      </c>
      <c r="BZ142" s="133">
        <v>13.8</v>
      </c>
      <c r="CA142" s="144">
        <v>1.6999999999999999E-3</v>
      </c>
      <c r="CB142" s="133">
        <v>0.06</v>
      </c>
      <c r="CC142" s="116">
        <v>0</v>
      </c>
      <c r="CD142" s="133">
        <v>71.2</v>
      </c>
      <c r="CE142" s="99">
        <v>0</v>
      </c>
      <c r="CF142" s="133">
        <v>0</v>
      </c>
      <c r="CG142" s="133">
        <v>0.06</v>
      </c>
      <c r="CH142" s="133">
        <v>0.73</v>
      </c>
      <c r="CI142" s="133">
        <v>9.18</v>
      </c>
      <c r="CJ142" s="133">
        <v>26.3</v>
      </c>
      <c r="CK142" s="133">
        <v>130</v>
      </c>
      <c r="CL142" s="133"/>
      <c r="CM142" s="133"/>
      <c r="CN142" s="133">
        <v>0.14399999999999999</v>
      </c>
      <c r="CO142" s="99">
        <f t="shared" si="44"/>
        <v>319.18255519819502</v>
      </c>
      <c r="CP142" s="99"/>
      <c r="CQ142" s="99">
        <f t="shared" si="42"/>
        <v>728.125</v>
      </c>
      <c r="CR142" s="99">
        <f t="shared" si="45"/>
        <v>110.07782243332113</v>
      </c>
      <c r="CS142" s="99">
        <f t="shared" si="46"/>
        <v>35134.920634920629</v>
      </c>
      <c r="CT142" s="99">
        <f t="shared" si="48"/>
        <v>1.3800000000000001</v>
      </c>
      <c r="CU142" s="99">
        <f t="shared" si="49"/>
        <v>6.25</v>
      </c>
      <c r="CV142" s="99">
        <f t="shared" si="47"/>
        <v>10.072992700729927</v>
      </c>
      <c r="CW142" s="99">
        <f t="shared" si="40"/>
        <v>14.172749391727493</v>
      </c>
      <c r="CX142" s="99">
        <f t="shared" si="41"/>
        <v>4.440327067037541E-2</v>
      </c>
      <c r="CY142" s="99"/>
    </row>
    <row r="143" spans="1:301" s="2" customFormat="1" x14ac:dyDescent="0.2">
      <c r="A143" s="1">
        <v>24356</v>
      </c>
      <c r="B143" s="2" t="s">
        <v>340</v>
      </c>
      <c r="C143" s="2" t="s">
        <v>229</v>
      </c>
      <c r="D143" s="2" t="s">
        <v>105</v>
      </c>
      <c r="E143" s="3">
        <v>-14.085504846731601</v>
      </c>
      <c r="F143" s="4">
        <v>-70.704406364707694</v>
      </c>
      <c r="G143" s="6">
        <v>315984</v>
      </c>
      <c r="H143" s="2">
        <v>8442151</v>
      </c>
      <c r="I143" s="2">
        <v>5151</v>
      </c>
      <c r="K143" s="118" t="s">
        <v>106</v>
      </c>
      <c r="N143" s="118">
        <v>2023</v>
      </c>
      <c r="P143" s="1" t="s">
        <v>133</v>
      </c>
      <c r="Q143" s="1">
        <f t="shared" si="43"/>
        <v>0</v>
      </c>
      <c r="R143" s="2" t="s">
        <v>134</v>
      </c>
      <c r="S143" s="1" t="s">
        <v>109</v>
      </c>
      <c r="T143" s="1" t="s">
        <v>110</v>
      </c>
      <c r="V143" s="2" t="s">
        <v>341</v>
      </c>
      <c r="W143" s="2" t="s">
        <v>112</v>
      </c>
      <c r="X143" s="5"/>
      <c r="Y143" s="5">
        <v>0.2001670146137787</v>
      </c>
      <c r="Z143" s="5">
        <v>11.017986651835374</v>
      </c>
      <c r="AA143" s="5">
        <v>1.5155058191584601</v>
      </c>
      <c r="AB143" s="5"/>
      <c r="AC143" s="5">
        <v>2.6599271933017837E-2</v>
      </c>
      <c r="AD143" s="5">
        <v>0.5636842105263159</v>
      </c>
      <c r="AE143" s="5">
        <v>1.0074251497005986</v>
      </c>
      <c r="AF143" s="5">
        <v>1.5232144410613309</v>
      </c>
      <c r="AG143" s="5">
        <v>5.1557033248081847</v>
      </c>
      <c r="AH143" s="5">
        <v>0.36661824051654568</v>
      </c>
      <c r="AI143" s="5"/>
      <c r="AJ143" s="5"/>
      <c r="AK143" s="5"/>
      <c r="AL143" s="5"/>
      <c r="AM143" s="132">
        <v>314</v>
      </c>
      <c r="AN143" s="132">
        <v>3.7</v>
      </c>
      <c r="AO143" s="132">
        <v>14</v>
      </c>
      <c r="AP143" s="132">
        <v>18</v>
      </c>
      <c r="AQ143" s="132">
        <v>2.5</v>
      </c>
      <c r="AR143" s="132">
        <v>4.5</v>
      </c>
      <c r="AS143" s="132">
        <v>2.6</v>
      </c>
      <c r="AT143" s="132">
        <v>45</v>
      </c>
      <c r="AU143" s="132">
        <v>20</v>
      </c>
      <c r="AV143" s="132">
        <v>0.31</v>
      </c>
      <c r="AW143" s="132">
        <v>10.9</v>
      </c>
      <c r="AX143" s="132">
        <v>26</v>
      </c>
      <c r="AY143" s="132">
        <v>3.18</v>
      </c>
      <c r="AZ143" s="132">
        <v>418</v>
      </c>
      <c r="BA143" s="132">
        <v>99.2</v>
      </c>
      <c r="BB143" s="132">
        <v>11.9</v>
      </c>
      <c r="BC143" s="132">
        <v>10</v>
      </c>
      <c r="BD143" s="132">
        <v>29.8</v>
      </c>
      <c r="BE143" s="132">
        <v>28.4</v>
      </c>
      <c r="BF143" s="132">
        <v>0</v>
      </c>
      <c r="BG143" s="132">
        <v>330</v>
      </c>
      <c r="BH143" s="132">
        <v>19.3</v>
      </c>
      <c r="BI143" s="132">
        <v>39.700000000000003</v>
      </c>
      <c r="BJ143" s="132"/>
      <c r="BK143" s="132"/>
      <c r="BL143" s="132"/>
      <c r="BM143" s="132"/>
      <c r="BN143" s="132"/>
      <c r="BO143" s="132"/>
      <c r="BP143" s="132"/>
      <c r="BQ143" s="132"/>
      <c r="BR143" s="132"/>
      <c r="BS143" s="132"/>
      <c r="BT143" s="132"/>
      <c r="BU143" s="132"/>
      <c r="BV143" s="133">
        <v>1</v>
      </c>
      <c r="BW143" s="133">
        <v>2.16</v>
      </c>
      <c r="BX143" s="133">
        <v>45.1</v>
      </c>
      <c r="BY143" s="133">
        <v>10.050000000000001</v>
      </c>
      <c r="BZ143" s="133">
        <v>17.5</v>
      </c>
      <c r="CA143" s="144">
        <v>4.0000000000000002E-4</v>
      </c>
      <c r="CB143" s="133">
        <v>0.06</v>
      </c>
      <c r="CC143" s="116">
        <v>0</v>
      </c>
      <c r="CD143" s="133">
        <v>82.8</v>
      </c>
      <c r="CE143" s="99">
        <v>0</v>
      </c>
      <c r="CF143" s="133">
        <v>0</v>
      </c>
      <c r="CG143" s="133">
        <v>0.09</v>
      </c>
      <c r="CH143" s="133">
        <v>1.69</v>
      </c>
      <c r="CI143" s="133">
        <v>3.35</v>
      </c>
      <c r="CJ143" s="133">
        <v>19.600000000000001</v>
      </c>
      <c r="CK143" s="133">
        <v>0</v>
      </c>
      <c r="CL143" s="133"/>
      <c r="CM143" s="133"/>
      <c r="CN143" s="133">
        <v>4.2999999999999997E-2</v>
      </c>
      <c r="CO143" s="99">
        <f t="shared" si="44"/>
        <v>81.075262416413665</v>
      </c>
      <c r="CP143" s="99"/>
      <c r="CQ143" s="99">
        <f t="shared" si="42"/>
        <v>21.6580310880829</v>
      </c>
      <c r="CR143" s="99">
        <f t="shared" si="45"/>
        <v>9.1464391383151717</v>
      </c>
      <c r="CS143" s="99">
        <f t="shared" si="46"/>
        <v>741.54995331465909</v>
      </c>
      <c r="CT143" s="99">
        <f t="shared" si="48"/>
        <v>5.3030303030303032E-2</v>
      </c>
      <c r="CU143" s="99">
        <f t="shared" si="49"/>
        <v>17.098445595854923</v>
      </c>
      <c r="CV143" s="99">
        <f t="shared" si="47"/>
        <v>1.7412935323383083</v>
      </c>
      <c r="CW143" s="99">
        <f t="shared" ref="CW143:CW175" si="50">AZ143/AX143</f>
        <v>16.076923076923077</v>
      </c>
      <c r="CX143" s="99">
        <f t="shared" ref="CX143:CX175" si="51">AG143/AX143</f>
        <v>0.19829628172339173</v>
      </c>
      <c r="CY143" s="99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  <c r="DS143" s="60"/>
      <c r="DT143" s="60"/>
      <c r="DU143" s="60"/>
      <c r="DV143" s="60"/>
      <c r="DW143" s="60"/>
      <c r="DX143" s="60"/>
      <c r="DY143" s="60"/>
      <c r="DZ143" s="60"/>
      <c r="EA143" s="60"/>
      <c r="EB143" s="60"/>
      <c r="EC143" s="60"/>
      <c r="ED143" s="60"/>
      <c r="EE143" s="60"/>
      <c r="EF143" s="60"/>
      <c r="EG143" s="60"/>
      <c r="EH143" s="60"/>
      <c r="EI143" s="60"/>
      <c r="EJ143" s="60"/>
      <c r="EK143" s="60"/>
      <c r="EL143" s="60"/>
      <c r="EM143" s="60"/>
      <c r="EN143" s="60"/>
      <c r="EO143" s="60"/>
      <c r="EP143" s="60"/>
      <c r="EQ143" s="60"/>
      <c r="ER143" s="60"/>
      <c r="ES143" s="60"/>
      <c r="ET143" s="60"/>
      <c r="EU143" s="60"/>
      <c r="EV143" s="60"/>
      <c r="EW143" s="60"/>
      <c r="EX143" s="60"/>
      <c r="EY143" s="60"/>
      <c r="EZ143" s="60"/>
      <c r="FA143" s="60"/>
      <c r="FB143" s="60"/>
      <c r="FC143" s="60"/>
      <c r="FD143" s="60"/>
      <c r="FE143" s="60"/>
      <c r="FF143" s="60"/>
      <c r="FG143" s="60"/>
      <c r="FH143" s="60"/>
      <c r="FI143" s="60"/>
      <c r="FJ143" s="60"/>
      <c r="FK143" s="60"/>
      <c r="FL143" s="60"/>
      <c r="FM143" s="60"/>
      <c r="FN143" s="60"/>
      <c r="FO143" s="60"/>
      <c r="FP143" s="60"/>
      <c r="FQ143" s="60"/>
      <c r="FR143" s="60"/>
      <c r="FS143" s="60"/>
      <c r="FT143" s="60"/>
      <c r="FU143" s="60"/>
      <c r="FV143" s="60"/>
      <c r="FW143" s="60"/>
      <c r="FX143" s="60"/>
      <c r="FY143" s="60"/>
      <c r="FZ143" s="60"/>
      <c r="GA143" s="60"/>
      <c r="GB143" s="60"/>
      <c r="GC143" s="60"/>
      <c r="GD143" s="60"/>
      <c r="GE143" s="60"/>
      <c r="GF143" s="60"/>
      <c r="GG143" s="60"/>
      <c r="GH143" s="60"/>
      <c r="GI143" s="60"/>
      <c r="GJ143" s="60"/>
      <c r="GK143" s="60"/>
      <c r="GL143" s="60"/>
      <c r="GM143" s="60"/>
      <c r="GN143" s="60"/>
      <c r="GO143" s="60"/>
      <c r="GP143" s="60"/>
      <c r="GQ143" s="60"/>
      <c r="GR143" s="60"/>
      <c r="GS143" s="60"/>
      <c r="GT143" s="60"/>
      <c r="GU143" s="60"/>
      <c r="GV143" s="60"/>
      <c r="GW143" s="60"/>
      <c r="GX143" s="60"/>
      <c r="GY143" s="60"/>
      <c r="GZ143" s="60"/>
      <c r="HA143" s="60"/>
      <c r="HB143" s="60"/>
      <c r="HC143" s="60"/>
      <c r="HD143" s="60"/>
      <c r="HE143" s="60"/>
      <c r="HF143" s="60"/>
      <c r="HG143" s="60"/>
      <c r="HH143" s="60"/>
      <c r="HI143" s="60"/>
      <c r="HJ143" s="60"/>
      <c r="HK143" s="60"/>
      <c r="HL143" s="60"/>
      <c r="HM143" s="60"/>
      <c r="HN143" s="60"/>
      <c r="HO143" s="60"/>
      <c r="HP143" s="60"/>
      <c r="HQ143" s="60"/>
      <c r="HR143" s="60"/>
      <c r="HS143" s="60"/>
      <c r="HT143" s="60"/>
      <c r="HU143" s="60"/>
      <c r="HV143" s="60"/>
      <c r="HW143" s="60"/>
      <c r="HX143" s="60"/>
      <c r="HY143" s="60"/>
      <c r="HZ143" s="60"/>
      <c r="IA143" s="60"/>
      <c r="IB143" s="60"/>
      <c r="IC143" s="60"/>
      <c r="ID143" s="60"/>
      <c r="IE143" s="60"/>
      <c r="IF143" s="60"/>
      <c r="IG143" s="60"/>
      <c r="IH143" s="60"/>
      <c r="II143" s="60"/>
      <c r="IJ143" s="60"/>
      <c r="IK143" s="60"/>
      <c r="IL143" s="60"/>
      <c r="IM143" s="60"/>
      <c r="IN143" s="60"/>
      <c r="IO143" s="60"/>
      <c r="IP143" s="60"/>
      <c r="IQ143" s="60"/>
      <c r="IR143" s="60"/>
      <c r="IS143" s="60"/>
      <c r="IT143" s="60"/>
      <c r="IU143" s="60"/>
      <c r="IV143" s="60"/>
      <c r="IW143" s="60"/>
      <c r="IX143" s="60"/>
      <c r="IY143" s="60"/>
      <c r="IZ143" s="60"/>
      <c r="JA143" s="60"/>
      <c r="JB143" s="60"/>
      <c r="JC143" s="60"/>
      <c r="JD143" s="60"/>
      <c r="JE143" s="60"/>
      <c r="JF143" s="60"/>
      <c r="JG143" s="60"/>
      <c r="JH143" s="60"/>
      <c r="JI143" s="60"/>
      <c r="JJ143" s="60"/>
      <c r="JK143" s="60"/>
      <c r="JL143" s="60"/>
      <c r="JM143" s="60"/>
      <c r="JN143" s="60"/>
      <c r="JO143" s="60"/>
      <c r="JP143" s="60"/>
      <c r="JQ143" s="60"/>
      <c r="JR143" s="60"/>
      <c r="JS143" s="60"/>
      <c r="JT143" s="60"/>
      <c r="JU143" s="60"/>
      <c r="JV143" s="60"/>
      <c r="JW143" s="60"/>
      <c r="JX143" s="60"/>
      <c r="JY143" s="60"/>
      <c r="JZ143" s="60"/>
      <c r="KA143" s="60"/>
      <c r="KB143" s="60"/>
      <c r="KC143" s="60"/>
      <c r="KD143" s="60"/>
      <c r="KE143" s="18"/>
      <c r="KF143" s="18"/>
      <c r="KG143" s="18"/>
      <c r="KH143" s="18"/>
      <c r="KI143" s="18"/>
      <c r="KJ143" s="18"/>
      <c r="KK143" s="18"/>
      <c r="KL143" s="18"/>
      <c r="KM143" s="18"/>
      <c r="KN143" s="18"/>
      <c r="KO143" s="18"/>
    </row>
    <row r="144" spans="1:301" s="2" customFormat="1" ht="14" x14ac:dyDescent="0.15">
      <c r="A144" s="1">
        <v>24357</v>
      </c>
      <c r="B144" s="2" t="s">
        <v>342</v>
      </c>
      <c r="C144" s="2" t="s">
        <v>229</v>
      </c>
      <c r="D144" s="2" t="s">
        <v>105</v>
      </c>
      <c r="E144" s="3">
        <v>-14.0877978196</v>
      </c>
      <c r="F144" s="4">
        <v>-70.700960157899999</v>
      </c>
      <c r="G144" s="6">
        <v>316358</v>
      </c>
      <c r="H144" s="2">
        <v>8441900</v>
      </c>
      <c r="I144" s="2">
        <v>5133</v>
      </c>
      <c r="K144" s="118" t="s">
        <v>106</v>
      </c>
      <c r="N144" s="118">
        <v>2023</v>
      </c>
      <c r="P144" s="1" t="s">
        <v>133</v>
      </c>
      <c r="Q144" s="1">
        <f t="shared" si="43"/>
        <v>0</v>
      </c>
      <c r="R144" s="2" t="s">
        <v>134</v>
      </c>
      <c r="S144" s="1" t="s">
        <v>109</v>
      </c>
      <c r="T144" s="1" t="s">
        <v>110</v>
      </c>
      <c r="V144" s="2" t="s">
        <v>343</v>
      </c>
      <c r="W144" s="2" t="s">
        <v>112</v>
      </c>
      <c r="X144" s="5"/>
      <c r="Y144" s="5">
        <v>4.8373695198329854E-2</v>
      </c>
      <c r="Z144" s="5">
        <v>12.699977753058954</v>
      </c>
      <c r="AA144" s="5">
        <v>0.61478066248880925</v>
      </c>
      <c r="AB144" s="5"/>
      <c r="AC144" s="5">
        <v>1.1104550418638514E-2</v>
      </c>
      <c r="AD144" s="5">
        <v>0.14921052631578946</v>
      </c>
      <c r="AE144" s="5">
        <v>0.43375249500998003</v>
      </c>
      <c r="AF144" s="5">
        <v>3.5721400608960416</v>
      </c>
      <c r="AG144" s="5">
        <v>4.348618925831202</v>
      </c>
      <c r="AH144" s="5">
        <v>0.28642050040355127</v>
      </c>
      <c r="AI144" s="5"/>
      <c r="AJ144" s="5"/>
      <c r="AK144" s="5"/>
      <c r="AL144" s="5"/>
      <c r="AM144" s="132">
        <v>796</v>
      </c>
      <c r="AN144" s="132">
        <v>1.9</v>
      </c>
      <c r="AO144" s="132">
        <v>1</v>
      </c>
      <c r="AP144" s="132">
        <v>4</v>
      </c>
      <c r="AQ144" s="132">
        <v>0.2</v>
      </c>
      <c r="AR144" s="132">
        <v>0.7</v>
      </c>
      <c r="AS144" s="132">
        <v>2</v>
      </c>
      <c r="AT144" s="132">
        <v>11</v>
      </c>
      <c r="AU144" s="132">
        <v>28.5</v>
      </c>
      <c r="AV144" s="132">
        <v>0.1</v>
      </c>
      <c r="AW144" s="132">
        <v>13.9</v>
      </c>
      <c r="AX144" s="132">
        <v>42.2</v>
      </c>
      <c r="AY144" s="132">
        <v>3.99</v>
      </c>
      <c r="AZ144" s="132">
        <v>574</v>
      </c>
      <c r="BA144" s="132">
        <v>24.5</v>
      </c>
      <c r="BB144" s="132">
        <v>5.2</v>
      </c>
      <c r="BC144" s="132">
        <v>13.9</v>
      </c>
      <c r="BD144" s="132">
        <v>20.100000000000001</v>
      </c>
      <c r="BE144" s="132">
        <v>103</v>
      </c>
      <c r="BF144" s="132">
        <v>0</v>
      </c>
      <c r="BG144" s="132">
        <v>100</v>
      </c>
      <c r="BH144" s="132">
        <v>2.4</v>
      </c>
      <c r="BI144" s="132">
        <v>5.74</v>
      </c>
      <c r="BJ144" s="132"/>
      <c r="BK144" s="132"/>
      <c r="BL144" s="132"/>
      <c r="BM144" s="132"/>
      <c r="BN144" s="132"/>
      <c r="BO144" s="132"/>
      <c r="BP144" s="132"/>
      <c r="BQ144" s="132"/>
      <c r="BR144" s="132"/>
      <c r="BS144" s="132"/>
      <c r="BT144" s="132"/>
      <c r="BU144" s="132"/>
      <c r="BV144" s="133">
        <v>1.1000000000000001</v>
      </c>
      <c r="BW144" s="133">
        <v>4.3099999999999996</v>
      </c>
      <c r="BX144" s="133">
        <v>32.200000000000003</v>
      </c>
      <c r="BY144" s="133">
        <v>1.1299999999999999</v>
      </c>
      <c r="BZ144" s="133">
        <v>13.1</v>
      </c>
      <c r="CA144" s="144">
        <v>2.5000000000000001E-3</v>
      </c>
      <c r="CB144" s="133">
        <v>7.0000000000000007E-2</v>
      </c>
      <c r="CC144" s="116">
        <v>0</v>
      </c>
      <c r="CD144" s="133">
        <v>102.5</v>
      </c>
      <c r="CE144" s="99">
        <v>0</v>
      </c>
      <c r="CF144" s="133">
        <v>0</v>
      </c>
      <c r="CG144" s="133">
        <v>0.05</v>
      </c>
      <c r="CH144" s="133">
        <v>0.18</v>
      </c>
      <c r="CI144" s="133">
        <v>3.97</v>
      </c>
      <c r="CJ144" s="133">
        <v>8.02</v>
      </c>
      <c r="CK144" s="133">
        <v>10</v>
      </c>
      <c r="CL144" s="133"/>
      <c r="CM144" s="133"/>
      <c r="CN144" s="133">
        <v>3.5999999999999997E-2</v>
      </c>
      <c r="CO144" s="99">
        <f t="shared" si="44"/>
        <v>131.99593015391312</v>
      </c>
      <c r="CP144" s="99"/>
      <c r="CQ144" s="99">
        <f t="shared" si="42"/>
        <v>239.16666666666669</v>
      </c>
      <c r="CR144" s="99">
        <f t="shared" si="45"/>
        <v>29.144183277175607</v>
      </c>
      <c r="CS144" s="99">
        <f t="shared" si="46"/>
        <v>3846.9135802469141</v>
      </c>
      <c r="CT144" s="99">
        <f t="shared" si="48"/>
        <v>0.13100000000000001</v>
      </c>
      <c r="CU144" s="99">
        <f t="shared" si="49"/>
        <v>41.666666666666671</v>
      </c>
      <c r="CV144" s="99">
        <f t="shared" si="47"/>
        <v>11.592920353982302</v>
      </c>
      <c r="CW144" s="99">
        <f t="shared" si="50"/>
        <v>13.601895734597155</v>
      </c>
      <c r="CX144" s="99">
        <f t="shared" si="51"/>
        <v>0.10304784184434128</v>
      </c>
      <c r="CY144" s="99"/>
    </row>
    <row r="145" spans="1:301" s="2" customFormat="1" x14ac:dyDescent="0.2">
      <c r="A145" s="1">
        <v>24358</v>
      </c>
      <c r="B145" s="2" t="s">
        <v>344</v>
      </c>
      <c r="C145" s="2" t="s">
        <v>229</v>
      </c>
      <c r="D145" s="2" t="s">
        <v>105</v>
      </c>
      <c r="E145" s="3">
        <v>-14.0877978195686</v>
      </c>
      <c r="F145" s="4">
        <v>-70.700960157887096</v>
      </c>
      <c r="G145" s="6">
        <v>316358</v>
      </c>
      <c r="H145" s="2">
        <v>8441900</v>
      </c>
      <c r="I145" s="2">
        <v>5134</v>
      </c>
      <c r="K145" s="118" t="s">
        <v>106</v>
      </c>
      <c r="N145" s="118">
        <v>2023</v>
      </c>
      <c r="P145" s="1" t="s">
        <v>133</v>
      </c>
      <c r="Q145" s="1">
        <f t="shared" si="43"/>
        <v>0</v>
      </c>
      <c r="R145" s="2" t="s">
        <v>134</v>
      </c>
      <c r="S145" s="1" t="s">
        <v>109</v>
      </c>
      <c r="T145" s="1" t="s">
        <v>110</v>
      </c>
      <c r="V145" s="2" t="s">
        <v>345</v>
      </c>
      <c r="W145" s="2" t="s">
        <v>112</v>
      </c>
      <c r="X145" s="5"/>
      <c r="Y145" s="5">
        <v>0.11676409185803759</v>
      </c>
      <c r="Z145" s="5">
        <v>12.473192436040044</v>
      </c>
      <c r="AA145" s="5">
        <v>0.90072515666965081</v>
      </c>
      <c r="AB145" s="5"/>
      <c r="AC145" s="5">
        <v>8.5220968329086273E-3</v>
      </c>
      <c r="AD145" s="5">
        <v>0.26526315789473687</v>
      </c>
      <c r="AE145" s="5">
        <v>0.57367265469061879</v>
      </c>
      <c r="AF145" s="5">
        <v>1.6984515006524576</v>
      </c>
      <c r="AG145" s="5">
        <v>5.4809462915601026</v>
      </c>
      <c r="AH145" s="5">
        <v>0.11685956416464892</v>
      </c>
      <c r="AI145" s="5"/>
      <c r="AJ145" s="5"/>
      <c r="AK145" s="5"/>
      <c r="AL145" s="5"/>
      <c r="AM145" s="132">
        <v>253</v>
      </c>
      <c r="AN145" s="132">
        <v>2.2999999999999998</v>
      </c>
      <c r="AO145" s="132">
        <v>7</v>
      </c>
      <c r="AP145" s="132">
        <v>8</v>
      </c>
      <c r="AQ145" s="132">
        <v>1</v>
      </c>
      <c r="AR145" s="132">
        <v>2.8</v>
      </c>
      <c r="AS145" s="132">
        <v>2</v>
      </c>
      <c r="AT145" s="132">
        <v>27</v>
      </c>
      <c r="AU145" s="132">
        <v>23</v>
      </c>
      <c r="AV145" s="132">
        <v>0.15</v>
      </c>
      <c r="AW145" s="132">
        <v>21.8</v>
      </c>
      <c r="AX145" s="132">
        <v>46.1</v>
      </c>
      <c r="AY145" s="132">
        <v>2.27</v>
      </c>
      <c r="AZ145" s="132">
        <v>478</v>
      </c>
      <c r="BA145" s="132">
        <v>78.900000000000006</v>
      </c>
      <c r="BB145" s="132">
        <v>5.2</v>
      </c>
      <c r="BC145" s="132">
        <v>14</v>
      </c>
      <c r="BD145" s="132">
        <v>20.100000000000001</v>
      </c>
      <c r="BE145" s="132">
        <v>56.6</v>
      </c>
      <c r="BF145" s="132">
        <v>0</v>
      </c>
      <c r="BG145" s="132">
        <v>430</v>
      </c>
      <c r="BH145" s="132">
        <v>11.7</v>
      </c>
      <c r="BI145" s="132">
        <v>22.7</v>
      </c>
      <c r="BJ145" s="132"/>
      <c r="BK145" s="132"/>
      <c r="BL145" s="132"/>
      <c r="BM145" s="132"/>
      <c r="BN145" s="132"/>
      <c r="BO145" s="132"/>
      <c r="BP145" s="132"/>
      <c r="BQ145" s="132"/>
      <c r="BR145" s="132"/>
      <c r="BS145" s="132"/>
      <c r="BT145" s="132"/>
      <c r="BU145" s="132"/>
      <c r="BV145" s="133">
        <v>0.8</v>
      </c>
      <c r="BW145" s="133">
        <v>3.05</v>
      </c>
      <c r="BX145" s="133">
        <v>37.200000000000003</v>
      </c>
      <c r="BY145" s="133">
        <v>6.65</v>
      </c>
      <c r="BZ145" s="133">
        <v>12.2</v>
      </c>
      <c r="CA145" s="144">
        <v>2.9999999999999997E-4</v>
      </c>
      <c r="CB145" s="133">
        <v>0.05</v>
      </c>
      <c r="CC145" s="116">
        <v>0</v>
      </c>
      <c r="CD145" s="133">
        <v>41.2</v>
      </c>
      <c r="CE145" s="99">
        <v>0</v>
      </c>
      <c r="CF145" s="133">
        <v>0</v>
      </c>
      <c r="CG145" s="133">
        <v>7.0000000000000007E-2</v>
      </c>
      <c r="CH145" s="133">
        <v>4.28</v>
      </c>
      <c r="CI145" s="133">
        <v>3.43</v>
      </c>
      <c r="CJ145" s="133">
        <v>22.7</v>
      </c>
      <c r="CK145" s="133">
        <v>10</v>
      </c>
      <c r="CL145" s="133"/>
      <c r="CM145" s="133"/>
      <c r="CN145" s="133">
        <v>4.9000000000000002E-2</v>
      </c>
      <c r="CO145" s="99">
        <f t="shared" si="44"/>
        <v>87.211217657077526</v>
      </c>
      <c r="CP145" s="99"/>
      <c r="CQ145" s="99">
        <f t="shared" si="42"/>
        <v>40.854700854700859</v>
      </c>
      <c r="CR145" s="99">
        <f t="shared" si="45"/>
        <v>20.662297527706734</v>
      </c>
      <c r="CS145" s="99">
        <f t="shared" si="46"/>
        <v>1801.9841269841268</v>
      </c>
      <c r="CT145" s="99">
        <f t="shared" si="48"/>
        <v>2.8372093023255811E-2</v>
      </c>
      <c r="CU145" s="99">
        <f t="shared" si="49"/>
        <v>36.752136752136757</v>
      </c>
      <c r="CV145" s="99">
        <f t="shared" si="47"/>
        <v>1.8345864661654134</v>
      </c>
      <c r="CW145" s="99">
        <f t="shared" si="50"/>
        <v>10.368763557483732</v>
      </c>
      <c r="CX145" s="99">
        <f t="shared" si="51"/>
        <v>0.1188925442854686</v>
      </c>
      <c r="CY145" s="99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  <c r="DZ145" s="85"/>
      <c r="EA145" s="85"/>
      <c r="EB145" s="85"/>
      <c r="EC145" s="85"/>
      <c r="ED145" s="85"/>
      <c r="EE145" s="85"/>
      <c r="EF145" s="85"/>
      <c r="EG145" s="85"/>
      <c r="EH145" s="85"/>
      <c r="EI145" s="85"/>
      <c r="EJ145" s="85"/>
      <c r="EK145" s="85"/>
      <c r="EL145" s="85"/>
      <c r="EM145" s="85"/>
      <c r="EN145" s="85"/>
      <c r="EO145" s="85"/>
      <c r="EP145" s="85"/>
      <c r="EQ145" s="85"/>
      <c r="ER145" s="85"/>
      <c r="ES145" s="85"/>
      <c r="ET145" s="85"/>
      <c r="EU145" s="85"/>
      <c r="EV145" s="85"/>
      <c r="EW145" s="85"/>
      <c r="EX145" s="85"/>
      <c r="EY145" s="85"/>
      <c r="EZ145" s="85"/>
      <c r="FA145" s="85"/>
      <c r="FB145" s="85"/>
      <c r="FC145" s="85"/>
      <c r="FD145" s="85"/>
      <c r="FE145" s="85"/>
      <c r="FF145" s="85"/>
      <c r="FG145" s="85"/>
      <c r="FH145" s="85"/>
      <c r="FI145" s="85"/>
      <c r="FJ145" s="85"/>
      <c r="FK145" s="85"/>
      <c r="FL145" s="85"/>
      <c r="FM145" s="85"/>
      <c r="FN145" s="85"/>
      <c r="FO145" s="85"/>
      <c r="FP145" s="85"/>
      <c r="FQ145" s="85"/>
      <c r="FR145" s="85"/>
      <c r="FS145" s="85"/>
      <c r="FT145" s="85"/>
      <c r="FU145" s="85"/>
      <c r="FV145" s="85"/>
      <c r="FW145" s="85"/>
      <c r="FX145" s="85"/>
      <c r="FY145" s="85"/>
      <c r="FZ145" s="85"/>
      <c r="GA145" s="85"/>
      <c r="GB145" s="85"/>
      <c r="GC145" s="85"/>
      <c r="GD145" s="85"/>
      <c r="GE145" s="85"/>
      <c r="GF145" s="85"/>
      <c r="GG145" s="85"/>
      <c r="GH145" s="85"/>
      <c r="GI145" s="85"/>
      <c r="GJ145" s="85"/>
      <c r="GK145" s="85"/>
      <c r="GL145" s="85"/>
      <c r="GM145" s="85"/>
      <c r="GN145" s="85"/>
      <c r="GO145" s="85"/>
      <c r="GP145" s="85"/>
      <c r="GQ145" s="85"/>
      <c r="GR145" s="85"/>
      <c r="GS145" s="85"/>
      <c r="GT145" s="85"/>
      <c r="GU145" s="85"/>
      <c r="GV145" s="85"/>
      <c r="GW145" s="85"/>
      <c r="GX145" s="85"/>
      <c r="GY145" s="85"/>
      <c r="GZ145" s="85"/>
      <c r="HA145" s="85"/>
      <c r="HB145" s="85"/>
      <c r="HC145" s="85"/>
      <c r="HD145" s="85"/>
      <c r="HE145" s="85"/>
      <c r="HF145" s="85"/>
      <c r="HG145" s="85"/>
      <c r="HH145" s="85"/>
      <c r="HI145" s="85"/>
      <c r="HJ145" s="85"/>
      <c r="HK145" s="85"/>
      <c r="HL145" s="85"/>
      <c r="HM145" s="85"/>
      <c r="HN145" s="85"/>
      <c r="HO145" s="85"/>
      <c r="HP145" s="85"/>
      <c r="HQ145" s="85"/>
      <c r="HR145" s="85"/>
      <c r="HS145" s="85"/>
      <c r="HT145" s="85"/>
      <c r="HU145" s="85"/>
      <c r="HV145" s="85"/>
      <c r="HW145" s="85"/>
      <c r="HX145" s="85"/>
      <c r="HY145" s="85"/>
      <c r="HZ145" s="85"/>
      <c r="IA145" s="85"/>
      <c r="IB145" s="85"/>
      <c r="IC145" s="85"/>
      <c r="ID145" s="85"/>
      <c r="IE145" s="85"/>
      <c r="IF145" s="85"/>
      <c r="IG145" s="85"/>
      <c r="IH145" s="85"/>
      <c r="II145" s="85"/>
      <c r="IJ145" s="85"/>
      <c r="IK145" s="85"/>
      <c r="IL145" s="85"/>
      <c r="IM145" s="85"/>
      <c r="IN145" s="85"/>
      <c r="IO145" s="85"/>
      <c r="IP145" s="85"/>
      <c r="IQ145" s="85"/>
      <c r="IR145" s="85"/>
      <c r="IS145" s="85"/>
      <c r="IT145" s="85"/>
      <c r="IU145" s="85"/>
      <c r="IV145" s="85"/>
      <c r="IW145" s="85"/>
      <c r="IX145" s="85"/>
      <c r="IY145" s="85"/>
      <c r="IZ145" s="85"/>
      <c r="JA145" s="85"/>
      <c r="JB145" s="85"/>
      <c r="JC145" s="85"/>
      <c r="JD145" s="85"/>
      <c r="JE145" s="85"/>
      <c r="JF145" s="85"/>
      <c r="JG145" s="85"/>
      <c r="JH145" s="85"/>
      <c r="JI145" s="85"/>
      <c r="JJ145" s="85"/>
      <c r="JK145" s="85"/>
      <c r="JL145" s="85"/>
      <c r="JM145" s="85"/>
      <c r="JN145" s="85"/>
      <c r="JO145" s="85"/>
      <c r="JP145" s="85"/>
      <c r="JQ145" s="85"/>
      <c r="JR145" s="85"/>
      <c r="JS145" s="85"/>
      <c r="JT145" s="85"/>
      <c r="JU145" s="85"/>
      <c r="JV145" s="85"/>
      <c r="JW145" s="85"/>
      <c r="JX145" s="85"/>
      <c r="JY145" s="85"/>
      <c r="JZ145" s="85"/>
      <c r="KA145" s="85"/>
      <c r="KB145" s="85"/>
      <c r="KC145" s="85"/>
      <c r="KD145" s="85"/>
      <c r="KE145" s="85"/>
      <c r="KF145" s="85"/>
      <c r="KG145" s="85"/>
      <c r="KH145" s="85"/>
      <c r="KI145" s="85"/>
      <c r="KJ145" s="85"/>
      <c r="KK145" s="85"/>
      <c r="KL145" s="85"/>
      <c r="KM145" s="85"/>
      <c r="KN145" s="85"/>
      <c r="KO145" s="85"/>
    </row>
    <row r="146" spans="1:301" s="2" customFormat="1" ht="14" x14ac:dyDescent="0.15">
      <c r="A146" s="1">
        <v>24359</v>
      </c>
      <c r="B146" s="2" t="s">
        <v>346</v>
      </c>
      <c r="C146" s="2" t="s">
        <v>229</v>
      </c>
      <c r="D146" s="2" t="s">
        <v>105</v>
      </c>
      <c r="E146" s="3">
        <v>-14.0877978196</v>
      </c>
      <c r="F146" s="4">
        <v>-70.700960157899999</v>
      </c>
      <c r="G146" s="6">
        <v>316358</v>
      </c>
      <c r="H146" s="2">
        <v>8441900</v>
      </c>
      <c r="I146" s="2">
        <v>5134</v>
      </c>
      <c r="K146" s="118" t="s">
        <v>106</v>
      </c>
      <c r="N146" s="118">
        <v>2023</v>
      </c>
      <c r="P146" s="1" t="s">
        <v>133</v>
      </c>
      <c r="Q146" s="1">
        <f t="shared" si="43"/>
        <v>0</v>
      </c>
      <c r="R146" s="2" t="s">
        <v>134</v>
      </c>
      <c r="S146" s="1" t="s">
        <v>109</v>
      </c>
      <c r="T146" s="1" t="s">
        <v>110</v>
      </c>
      <c r="V146" s="2" t="s">
        <v>347</v>
      </c>
      <c r="W146" s="2" t="s">
        <v>112</v>
      </c>
      <c r="X146" s="5"/>
      <c r="Y146" s="5">
        <v>0.25187682672233819</v>
      </c>
      <c r="Z146" s="5">
        <v>15.98836484983315</v>
      </c>
      <c r="AA146" s="5">
        <v>1.8729364368845123</v>
      </c>
      <c r="AB146" s="5"/>
      <c r="AC146" s="5">
        <v>5.4877138696760107E-2</v>
      </c>
      <c r="AD146" s="5">
        <v>0.54710526315789476</v>
      </c>
      <c r="AE146" s="5">
        <v>1.1753293413173653</v>
      </c>
      <c r="AF146" s="5">
        <v>1.9410874293170945</v>
      </c>
      <c r="AG146" s="5">
        <v>6.4928132992327363</v>
      </c>
      <c r="AH146" s="5">
        <v>0.39640597255851495</v>
      </c>
      <c r="AI146" s="5"/>
      <c r="AJ146" s="5"/>
      <c r="AK146" s="5"/>
      <c r="AL146" s="5"/>
      <c r="AM146" s="132">
        <v>245</v>
      </c>
      <c r="AN146" s="132">
        <v>4.9000000000000004</v>
      </c>
      <c r="AO146" s="132">
        <v>22</v>
      </c>
      <c r="AP146" s="132">
        <v>16</v>
      </c>
      <c r="AQ146" s="132">
        <v>3.6</v>
      </c>
      <c r="AR146" s="132">
        <v>14.2</v>
      </c>
      <c r="AS146" s="132">
        <v>8.1</v>
      </c>
      <c r="AT146" s="132">
        <v>90</v>
      </c>
      <c r="AU146" s="132">
        <v>29.2</v>
      </c>
      <c r="AV146" s="132">
        <v>0.14000000000000001</v>
      </c>
      <c r="AW146" s="132">
        <v>18</v>
      </c>
      <c r="AX146" s="132">
        <v>54.6</v>
      </c>
      <c r="AY146" s="132">
        <v>3.25</v>
      </c>
      <c r="AZ146" s="132">
        <v>606</v>
      </c>
      <c r="BA146" s="132">
        <v>111.5</v>
      </c>
      <c r="BB146" s="132">
        <v>19.600000000000001</v>
      </c>
      <c r="BC146" s="132">
        <v>25.3</v>
      </c>
      <c r="BD146" s="132">
        <v>38.9</v>
      </c>
      <c r="BE146" s="132">
        <v>91</v>
      </c>
      <c r="BF146" s="132">
        <v>0.15</v>
      </c>
      <c r="BG146" s="132">
        <v>520</v>
      </c>
      <c r="BH146" s="132">
        <v>21.2</v>
      </c>
      <c r="BI146" s="132">
        <v>39.299999999999997</v>
      </c>
      <c r="BJ146" s="132"/>
      <c r="BK146" s="132"/>
      <c r="BL146" s="132"/>
      <c r="BM146" s="132"/>
      <c r="BN146" s="132"/>
      <c r="BO146" s="132"/>
      <c r="BP146" s="132"/>
      <c r="BQ146" s="132"/>
      <c r="BR146" s="132"/>
      <c r="BS146" s="132"/>
      <c r="BT146" s="132"/>
      <c r="BU146" s="132"/>
      <c r="BV146" s="133">
        <v>1.4</v>
      </c>
      <c r="BW146" s="133">
        <v>3.82</v>
      </c>
      <c r="BX146" s="133">
        <v>51.3</v>
      </c>
      <c r="BY146" s="133">
        <v>8.56</v>
      </c>
      <c r="BZ146" s="133">
        <v>13.3</v>
      </c>
      <c r="CA146" s="144">
        <v>4.0000000000000002E-4</v>
      </c>
      <c r="CB146" s="133">
        <v>0.12</v>
      </c>
      <c r="CC146" s="133">
        <v>0.01</v>
      </c>
      <c r="CD146" s="133">
        <v>90.5</v>
      </c>
      <c r="CE146" s="99">
        <v>0</v>
      </c>
      <c r="CF146" s="133">
        <v>0</v>
      </c>
      <c r="CG146" s="133">
        <v>0.1</v>
      </c>
      <c r="CH146" s="133">
        <v>1.22</v>
      </c>
      <c r="CI146" s="133">
        <v>4.4400000000000004</v>
      </c>
      <c r="CJ146" s="133">
        <v>25.2</v>
      </c>
      <c r="CK146" s="133">
        <v>10</v>
      </c>
      <c r="CL146" s="133"/>
      <c r="CM146" s="133"/>
      <c r="CN146" s="133">
        <v>3.5999999999999997E-2</v>
      </c>
      <c r="CO146" s="99">
        <f t="shared" si="44"/>
        <v>93.333963579641477</v>
      </c>
      <c r="CP146" s="99"/>
      <c r="CQ146" s="99">
        <f t="shared" ref="CQ146:CQ175" si="52">AZ146/BH146</f>
        <v>28.584905660377359</v>
      </c>
      <c r="CR146" s="99">
        <f t="shared" si="45"/>
        <v>11.867576015913611</v>
      </c>
      <c r="CS146" s="99">
        <f t="shared" si="46"/>
        <v>1107.6479076479077</v>
      </c>
      <c r="CT146" s="99">
        <f t="shared" si="48"/>
        <v>2.5576923076923077E-2</v>
      </c>
      <c r="CU146" s="99">
        <f t="shared" si="49"/>
        <v>24.528301886792455</v>
      </c>
      <c r="CV146" s="99">
        <f t="shared" si="47"/>
        <v>1.5537383177570094</v>
      </c>
      <c r="CW146" s="99">
        <f t="shared" si="50"/>
        <v>11.098901098901099</v>
      </c>
      <c r="CX146" s="99">
        <f t="shared" si="51"/>
        <v>0.11891599449144205</v>
      </c>
      <c r="CY146" s="99"/>
    </row>
    <row r="147" spans="1:301" s="2" customFormat="1" ht="14" x14ac:dyDescent="0.15">
      <c r="A147" s="1">
        <v>24360</v>
      </c>
      <c r="B147" s="2" t="s">
        <v>348</v>
      </c>
      <c r="C147" s="2" t="s">
        <v>229</v>
      </c>
      <c r="D147" s="2" t="s">
        <v>105</v>
      </c>
      <c r="E147" s="3">
        <v>-14.0877978195686</v>
      </c>
      <c r="F147" s="4">
        <v>-70.700960157887096</v>
      </c>
      <c r="G147" s="6">
        <v>316358</v>
      </c>
      <c r="H147" s="2">
        <v>8441900</v>
      </c>
      <c r="I147" s="2">
        <v>5134</v>
      </c>
      <c r="K147" s="118" t="s">
        <v>106</v>
      </c>
      <c r="N147" s="118">
        <v>2023</v>
      </c>
      <c r="P147" s="1" t="s">
        <v>133</v>
      </c>
      <c r="Q147" s="1">
        <f t="shared" si="43"/>
        <v>0</v>
      </c>
      <c r="R147" s="2" t="s">
        <v>134</v>
      </c>
      <c r="S147" s="1" t="s">
        <v>109</v>
      </c>
      <c r="T147" s="1" t="s">
        <v>110</v>
      </c>
      <c r="V147" s="2" t="s">
        <v>349</v>
      </c>
      <c r="W147" s="2" t="s">
        <v>112</v>
      </c>
      <c r="X147" s="5"/>
      <c r="Y147" s="5">
        <v>0.27522964509394571</v>
      </c>
      <c r="Z147" s="5">
        <v>13.021256952169077</v>
      </c>
      <c r="AA147" s="5">
        <v>2.0159086839749327</v>
      </c>
      <c r="AB147" s="5"/>
      <c r="AC147" s="5">
        <v>2.1563487440844558E-2</v>
      </c>
      <c r="AD147" s="5">
        <v>0.64657894736842103</v>
      </c>
      <c r="AE147" s="5">
        <v>0.64363273453093817</v>
      </c>
      <c r="AF147" s="5">
        <v>1.536694214876033</v>
      </c>
      <c r="AG147" s="5">
        <v>4.6859079283887475</v>
      </c>
      <c r="AH147" s="5">
        <v>0.25434140435835356</v>
      </c>
      <c r="AI147" s="5"/>
      <c r="AJ147" s="5"/>
      <c r="AK147" s="5"/>
      <c r="AL147" s="5"/>
      <c r="AM147" s="132">
        <v>347</v>
      </c>
      <c r="AN147" s="132">
        <v>5.0999999999999996</v>
      </c>
      <c r="AO147" s="132">
        <v>26</v>
      </c>
      <c r="AP147" s="132">
        <v>19</v>
      </c>
      <c r="AQ147" s="132">
        <v>4.5999999999999996</v>
      </c>
      <c r="AR147" s="132">
        <v>12.8</v>
      </c>
      <c r="AS147" s="132">
        <v>6.9</v>
      </c>
      <c r="AT147" s="132">
        <v>68</v>
      </c>
      <c r="AU147" s="132">
        <v>26.9</v>
      </c>
      <c r="AV147" s="132">
        <v>7.0000000000000007E-2</v>
      </c>
      <c r="AW147" s="132">
        <v>10.8</v>
      </c>
      <c r="AX147" s="132">
        <v>39.299999999999997</v>
      </c>
      <c r="AY147" s="132">
        <v>2.2200000000000002</v>
      </c>
      <c r="AZ147" s="132">
        <v>509</v>
      </c>
      <c r="BA147" s="132">
        <v>81.400000000000006</v>
      </c>
      <c r="BB147" s="132">
        <v>12.7</v>
      </c>
      <c r="BC147" s="132">
        <v>20.7</v>
      </c>
      <c r="BD147" s="132">
        <v>32.1</v>
      </c>
      <c r="BE147" s="132">
        <v>66.3</v>
      </c>
      <c r="BF147" s="132">
        <v>0</v>
      </c>
      <c r="BG147" s="132">
        <v>410</v>
      </c>
      <c r="BH147" s="132">
        <v>22.2</v>
      </c>
      <c r="BI147" s="132">
        <v>45.7</v>
      </c>
      <c r="BJ147" s="132"/>
      <c r="BK147" s="132"/>
      <c r="BL147" s="132"/>
      <c r="BM147" s="132"/>
      <c r="BN147" s="132"/>
      <c r="BO147" s="132"/>
      <c r="BP147" s="132"/>
      <c r="BQ147" s="132"/>
      <c r="BR147" s="132"/>
      <c r="BS147" s="132"/>
      <c r="BT147" s="132"/>
      <c r="BU147" s="132"/>
      <c r="BV147" s="133">
        <v>1.1000000000000001</v>
      </c>
      <c r="BW147" s="133">
        <v>2.89</v>
      </c>
      <c r="BX147" s="133">
        <v>43.9</v>
      </c>
      <c r="BY147" s="133">
        <v>11.25</v>
      </c>
      <c r="BZ147" s="133">
        <v>11.4</v>
      </c>
      <c r="CA147" s="144">
        <v>6.9999999999999999E-4</v>
      </c>
      <c r="CB147" s="133">
        <v>0.08</v>
      </c>
      <c r="CC147" s="116">
        <v>0</v>
      </c>
      <c r="CD147" s="133">
        <v>56</v>
      </c>
      <c r="CE147" s="99">
        <v>0</v>
      </c>
      <c r="CF147" s="133">
        <v>0</v>
      </c>
      <c r="CG147" s="133">
        <v>0.09</v>
      </c>
      <c r="CH147" s="133">
        <v>1.08</v>
      </c>
      <c r="CI147" s="133">
        <v>3.04</v>
      </c>
      <c r="CJ147" s="133">
        <v>23.7</v>
      </c>
      <c r="CK147" s="133">
        <v>20</v>
      </c>
      <c r="CL147" s="133"/>
      <c r="CM147" s="133"/>
      <c r="CN147" s="133">
        <v>0.04</v>
      </c>
      <c r="CO147" s="99">
        <f t="shared" si="44"/>
        <v>108.62355978364688</v>
      </c>
      <c r="CP147" s="99"/>
      <c r="CQ147" s="99">
        <f t="shared" si="52"/>
        <v>22.927927927927929</v>
      </c>
      <c r="CR147" s="99">
        <f t="shared" si="45"/>
        <v>7.2472324492784868</v>
      </c>
      <c r="CS147" s="99">
        <f t="shared" si="46"/>
        <v>787.2201872201872</v>
      </c>
      <c r="CT147" s="99">
        <f t="shared" si="48"/>
        <v>2.7804878048780488E-2</v>
      </c>
      <c r="CU147" s="99">
        <f t="shared" si="49"/>
        <v>18.468468468468469</v>
      </c>
      <c r="CV147" s="99">
        <f t="shared" si="47"/>
        <v>1.0133333333333334</v>
      </c>
      <c r="CW147" s="99">
        <f t="shared" si="50"/>
        <v>12.951653944020357</v>
      </c>
      <c r="CX147" s="99">
        <f t="shared" si="51"/>
        <v>0.11923429843228366</v>
      </c>
      <c r="CY147" s="99"/>
    </row>
    <row r="148" spans="1:301" s="2" customFormat="1" ht="14" x14ac:dyDescent="0.15">
      <c r="A148" s="1">
        <v>24361</v>
      </c>
      <c r="B148" s="2" t="s">
        <v>350</v>
      </c>
      <c r="C148" s="2" t="s">
        <v>229</v>
      </c>
      <c r="D148" s="2" t="s">
        <v>105</v>
      </c>
      <c r="E148" s="3">
        <v>-14.0879001109</v>
      </c>
      <c r="F148" s="4">
        <v>-70.700553477200003</v>
      </c>
      <c r="G148" s="6">
        <v>316402</v>
      </c>
      <c r="H148" s="2">
        <v>8441889</v>
      </c>
      <c r="I148" s="2">
        <v>5133</v>
      </c>
      <c r="K148" s="118" t="s">
        <v>106</v>
      </c>
      <c r="N148" s="118">
        <v>2023</v>
      </c>
      <c r="P148" s="1" t="s">
        <v>133</v>
      </c>
      <c r="Q148" s="1">
        <f t="shared" si="43"/>
        <v>0</v>
      </c>
      <c r="R148" s="2" t="s">
        <v>134</v>
      </c>
      <c r="S148" s="1" t="s">
        <v>109</v>
      </c>
      <c r="T148" s="1" t="s">
        <v>110</v>
      </c>
      <c r="V148" s="2" t="s">
        <v>343</v>
      </c>
      <c r="W148" s="2" t="s">
        <v>112</v>
      </c>
      <c r="X148" s="5"/>
      <c r="Y148" s="5">
        <v>8.8407098121085589E-2</v>
      </c>
      <c r="Z148" s="5">
        <v>12.151913236929923</v>
      </c>
      <c r="AA148" s="5">
        <v>1.3010474485228292</v>
      </c>
      <c r="AB148" s="5"/>
      <c r="AC148" s="5">
        <v>1.6011212231525299E-2</v>
      </c>
      <c r="AD148" s="5">
        <v>3.3157894736842108E-2</v>
      </c>
      <c r="AE148" s="5">
        <v>0.37778443113772459</v>
      </c>
      <c r="AF148" s="5">
        <v>1.6849717268377555</v>
      </c>
      <c r="AG148" s="5">
        <v>6.7096419437340158</v>
      </c>
      <c r="AH148" s="5">
        <v>9.8528652138821629E-2</v>
      </c>
      <c r="AI148" s="5"/>
      <c r="AJ148" s="5"/>
      <c r="AK148" s="5"/>
      <c r="AL148" s="5"/>
      <c r="AM148" s="132">
        <v>226</v>
      </c>
      <c r="AN148" s="132">
        <v>2.2000000000000002</v>
      </c>
      <c r="AO148" s="132">
        <v>4</v>
      </c>
      <c r="AP148" s="132">
        <v>10</v>
      </c>
      <c r="AQ148" s="132">
        <v>1.5</v>
      </c>
      <c r="AR148" s="132">
        <v>3.4</v>
      </c>
      <c r="AS148" s="132">
        <v>2.5</v>
      </c>
      <c r="AT148" s="132">
        <v>35</v>
      </c>
      <c r="AU148" s="132">
        <v>23.2</v>
      </c>
      <c r="AV148" s="132">
        <v>0.21</v>
      </c>
      <c r="AW148" s="132">
        <v>57.2</v>
      </c>
      <c r="AX148" s="132">
        <v>42.4</v>
      </c>
      <c r="AY148" s="132">
        <v>4.68</v>
      </c>
      <c r="AZ148" s="132">
        <v>476</v>
      </c>
      <c r="BA148" s="132">
        <v>51.6</v>
      </c>
      <c r="BB148" s="132">
        <v>5.6</v>
      </c>
      <c r="BC148" s="132">
        <v>18.3</v>
      </c>
      <c r="BD148" s="132">
        <v>19.100000000000001</v>
      </c>
      <c r="BE148" s="132">
        <v>68.400000000000006</v>
      </c>
      <c r="BF148" s="132">
        <v>0</v>
      </c>
      <c r="BG148" s="132">
        <v>370</v>
      </c>
      <c r="BH148" s="132">
        <v>8</v>
      </c>
      <c r="BI148" s="132">
        <v>16.05</v>
      </c>
      <c r="BJ148" s="132"/>
      <c r="BK148" s="132"/>
      <c r="BL148" s="132"/>
      <c r="BM148" s="132"/>
      <c r="BN148" s="132"/>
      <c r="BO148" s="132"/>
      <c r="BP148" s="132"/>
      <c r="BQ148" s="132"/>
      <c r="BR148" s="132"/>
      <c r="BS148" s="132"/>
      <c r="BT148" s="132"/>
      <c r="BU148" s="132"/>
      <c r="BV148" s="133">
        <v>0.9</v>
      </c>
      <c r="BW148" s="133">
        <v>3.44</v>
      </c>
      <c r="BX148" s="133">
        <v>37.1</v>
      </c>
      <c r="BY148" s="133">
        <v>3.91</v>
      </c>
      <c r="BZ148" s="133">
        <v>10.8</v>
      </c>
      <c r="CA148" s="144">
        <v>5.9999999999999995E-4</v>
      </c>
      <c r="CB148" s="133">
        <v>0.06</v>
      </c>
      <c r="CC148" s="133">
        <v>0.01</v>
      </c>
      <c r="CD148" s="133">
        <v>110.5</v>
      </c>
      <c r="CE148" s="99">
        <v>0</v>
      </c>
      <c r="CF148" s="133">
        <v>0</v>
      </c>
      <c r="CG148" s="133">
        <v>7.0000000000000007E-2</v>
      </c>
      <c r="CH148" s="133">
        <v>3.64</v>
      </c>
      <c r="CI148" s="133">
        <v>3.38</v>
      </c>
      <c r="CJ148" s="133">
        <v>31</v>
      </c>
      <c r="CK148" s="133">
        <v>0</v>
      </c>
      <c r="CL148" s="133"/>
      <c r="CM148" s="133"/>
      <c r="CN148" s="133">
        <v>4.3999999999999997E-2</v>
      </c>
      <c r="CO148" s="99">
        <f t="shared" si="44"/>
        <v>70.942682782726692</v>
      </c>
      <c r="CP148" s="99"/>
      <c r="CQ148" s="99">
        <f t="shared" si="52"/>
        <v>59.5</v>
      </c>
      <c r="CR148" s="99">
        <f t="shared" si="45"/>
        <v>202.35428084277189</v>
      </c>
      <c r="CS148" s="99">
        <f t="shared" si="46"/>
        <v>14355.555555555555</v>
      </c>
      <c r="CT148" s="99">
        <f t="shared" si="48"/>
        <v>2.9189189189189189E-2</v>
      </c>
      <c r="CU148" s="99">
        <f t="shared" si="49"/>
        <v>46.25</v>
      </c>
      <c r="CV148" s="99">
        <f t="shared" si="47"/>
        <v>2.7621483375959079</v>
      </c>
      <c r="CW148" s="99">
        <f t="shared" si="50"/>
        <v>11.226415094339623</v>
      </c>
      <c r="CX148" s="99">
        <f t="shared" si="51"/>
        <v>0.15824627225787774</v>
      </c>
      <c r="CY148" s="99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  <c r="DS148" s="60"/>
      <c r="DT148" s="60"/>
      <c r="DU148" s="60"/>
      <c r="DV148" s="60"/>
      <c r="DW148" s="60"/>
      <c r="DX148" s="60"/>
      <c r="DY148" s="60"/>
      <c r="DZ148" s="60"/>
      <c r="EA148" s="60"/>
      <c r="EB148" s="60"/>
      <c r="EC148" s="60"/>
      <c r="ED148" s="60"/>
      <c r="EE148" s="60"/>
      <c r="EF148" s="60"/>
      <c r="EG148" s="60"/>
      <c r="EH148" s="60"/>
      <c r="EI148" s="60"/>
      <c r="EJ148" s="60"/>
      <c r="EK148" s="60"/>
      <c r="EL148" s="60"/>
      <c r="EM148" s="60"/>
      <c r="EN148" s="60"/>
      <c r="EO148" s="60"/>
      <c r="EP148" s="60"/>
      <c r="EQ148" s="60"/>
      <c r="ER148" s="60"/>
      <c r="ES148" s="60"/>
      <c r="ET148" s="60"/>
      <c r="EU148" s="60"/>
      <c r="EV148" s="60"/>
      <c r="EW148" s="60"/>
      <c r="EX148" s="60"/>
      <c r="EY148" s="60"/>
      <c r="EZ148" s="60"/>
      <c r="FA148" s="60"/>
      <c r="FB148" s="60"/>
      <c r="FC148" s="60"/>
      <c r="FD148" s="60"/>
      <c r="FE148" s="60"/>
      <c r="FF148" s="60"/>
      <c r="FG148" s="60"/>
      <c r="FH148" s="60"/>
      <c r="FI148" s="60"/>
      <c r="FJ148" s="60"/>
      <c r="FK148" s="60"/>
      <c r="FL148" s="60"/>
      <c r="FM148" s="60"/>
      <c r="FN148" s="60"/>
      <c r="FO148" s="60"/>
      <c r="FP148" s="60"/>
      <c r="FQ148" s="60"/>
      <c r="FR148" s="60"/>
      <c r="FS148" s="60"/>
      <c r="FT148" s="60"/>
      <c r="FU148" s="60"/>
      <c r="FV148" s="60"/>
      <c r="FW148" s="60"/>
      <c r="FX148" s="60"/>
      <c r="FY148" s="60"/>
      <c r="FZ148" s="60"/>
      <c r="GA148" s="60"/>
      <c r="GB148" s="60"/>
      <c r="GC148" s="60"/>
      <c r="GD148" s="60"/>
      <c r="GE148" s="60"/>
      <c r="GF148" s="60"/>
      <c r="GG148" s="60"/>
      <c r="GH148" s="60"/>
      <c r="GI148" s="60"/>
      <c r="GJ148" s="60"/>
      <c r="GK148" s="60"/>
      <c r="GL148" s="60"/>
      <c r="GM148" s="60"/>
      <c r="GN148" s="60"/>
      <c r="GO148" s="60"/>
      <c r="GP148" s="60"/>
      <c r="GQ148" s="60"/>
      <c r="GR148" s="60"/>
      <c r="GS148" s="60"/>
      <c r="GT148" s="60"/>
      <c r="GU148" s="60"/>
      <c r="GV148" s="60"/>
      <c r="GW148" s="60"/>
      <c r="GX148" s="60"/>
      <c r="GY148" s="60"/>
      <c r="GZ148" s="60"/>
      <c r="HA148" s="60"/>
      <c r="HB148" s="60"/>
      <c r="HC148" s="60"/>
      <c r="HD148" s="60"/>
      <c r="HE148" s="60"/>
      <c r="HF148" s="60"/>
      <c r="HG148" s="60"/>
      <c r="HH148" s="60"/>
      <c r="HI148" s="60"/>
      <c r="HJ148" s="60"/>
      <c r="HK148" s="60"/>
      <c r="HL148" s="60"/>
      <c r="HM148" s="60"/>
      <c r="HN148" s="60"/>
      <c r="HO148" s="60"/>
      <c r="HP148" s="60"/>
      <c r="HQ148" s="60"/>
      <c r="HR148" s="60"/>
      <c r="HS148" s="60"/>
      <c r="HT148" s="60"/>
      <c r="HU148" s="60"/>
      <c r="HV148" s="60"/>
      <c r="HW148" s="60"/>
      <c r="HX148" s="60"/>
      <c r="HY148" s="60"/>
      <c r="HZ148" s="60"/>
      <c r="IA148" s="60"/>
      <c r="IB148" s="60"/>
      <c r="IC148" s="60"/>
      <c r="ID148" s="60"/>
      <c r="IE148" s="60"/>
      <c r="IF148" s="60"/>
      <c r="IG148" s="60"/>
      <c r="IH148" s="60"/>
      <c r="II148" s="60"/>
      <c r="IJ148" s="60"/>
      <c r="IK148" s="60"/>
      <c r="IL148" s="60"/>
      <c r="IM148" s="60"/>
      <c r="IN148" s="60"/>
      <c r="IO148" s="60"/>
      <c r="IP148" s="60"/>
      <c r="IQ148" s="60"/>
      <c r="IR148" s="60"/>
      <c r="IS148" s="60"/>
      <c r="IT148" s="60"/>
      <c r="IU148" s="60"/>
      <c r="IV148" s="60"/>
      <c r="IW148" s="60"/>
      <c r="IX148" s="60"/>
      <c r="IY148" s="60"/>
      <c r="IZ148" s="60"/>
      <c r="JA148" s="60"/>
      <c r="JB148" s="60"/>
      <c r="JC148" s="60"/>
      <c r="JD148" s="60"/>
      <c r="JE148" s="60"/>
      <c r="JF148" s="60"/>
      <c r="JG148" s="60"/>
      <c r="JH148" s="60"/>
      <c r="JI148" s="60"/>
      <c r="JJ148" s="60"/>
      <c r="JK148" s="60"/>
      <c r="JL148" s="60"/>
      <c r="JM148" s="60"/>
      <c r="JN148" s="60"/>
      <c r="JO148" s="60"/>
      <c r="JP148" s="60"/>
      <c r="JQ148" s="60"/>
      <c r="JR148" s="60"/>
      <c r="JS148" s="60"/>
      <c r="JT148" s="60"/>
      <c r="JU148" s="60"/>
      <c r="JV148" s="60"/>
      <c r="JW148" s="64"/>
      <c r="JX148" s="64"/>
      <c r="JY148" s="64"/>
      <c r="JZ148" s="64"/>
      <c r="KA148" s="64"/>
      <c r="KB148" s="64"/>
      <c r="KC148" s="64"/>
      <c r="KD148" s="64"/>
      <c r="KE148" s="64"/>
      <c r="KF148" s="64"/>
      <c r="KG148" s="64"/>
      <c r="KH148" s="64"/>
      <c r="KI148" s="64"/>
      <c r="KJ148" s="64"/>
      <c r="KK148" s="64"/>
      <c r="KL148" s="64"/>
      <c r="KM148" s="64"/>
      <c r="KN148" s="64"/>
      <c r="KO148" s="64"/>
    </row>
    <row r="149" spans="1:301" s="2" customFormat="1" ht="14" x14ac:dyDescent="0.15">
      <c r="A149" s="1">
        <v>24362</v>
      </c>
      <c r="B149" s="2" t="s">
        <v>351</v>
      </c>
      <c r="C149" s="2" t="s">
        <v>229</v>
      </c>
      <c r="D149" s="2" t="s">
        <v>105</v>
      </c>
      <c r="E149" s="3">
        <v>-14.0874267096065</v>
      </c>
      <c r="F149" s="4">
        <v>-70.697188610711194</v>
      </c>
      <c r="G149" s="6">
        <v>316765</v>
      </c>
      <c r="H149" s="2">
        <v>8441944</v>
      </c>
      <c r="I149" s="2">
        <v>5120</v>
      </c>
      <c r="K149" s="118" t="s">
        <v>106</v>
      </c>
      <c r="N149" s="118">
        <v>2023</v>
      </c>
      <c r="P149" s="1" t="s">
        <v>133</v>
      </c>
      <c r="Q149" s="1">
        <f t="shared" si="43"/>
        <v>0</v>
      </c>
      <c r="R149" s="2" t="s">
        <v>134</v>
      </c>
      <c r="S149" s="1" t="s">
        <v>109</v>
      </c>
      <c r="T149" s="1" t="s">
        <v>110</v>
      </c>
      <c r="V149" s="2" t="s">
        <v>352</v>
      </c>
      <c r="W149" s="2" t="s">
        <v>112</v>
      </c>
      <c r="X149" s="5"/>
      <c r="Y149" s="5">
        <v>0.40700626304801668</v>
      </c>
      <c r="Z149" s="5">
        <v>11.773937708565073</v>
      </c>
      <c r="AA149" s="5">
        <v>2.3018531781557749</v>
      </c>
      <c r="AB149" s="5"/>
      <c r="AC149" s="5">
        <v>9.025675282125957E-2</v>
      </c>
      <c r="AD149" s="5">
        <v>0.99473684210526314</v>
      </c>
      <c r="AE149" s="5">
        <v>0.93746506986027944</v>
      </c>
      <c r="AF149" s="5">
        <v>0.83574597651152682</v>
      </c>
      <c r="AG149" s="5">
        <v>5.9627877237851665</v>
      </c>
      <c r="AH149" s="5">
        <v>0.39640597255851495</v>
      </c>
      <c r="AI149" s="5"/>
      <c r="AJ149" s="5"/>
      <c r="AK149" s="5"/>
      <c r="AL149" s="5"/>
      <c r="AM149" s="132">
        <v>341</v>
      </c>
      <c r="AN149" s="132">
        <v>4.9000000000000004</v>
      </c>
      <c r="AO149" s="132">
        <v>26</v>
      </c>
      <c r="AP149" s="132">
        <v>79</v>
      </c>
      <c r="AQ149" s="132">
        <v>7.6</v>
      </c>
      <c r="AR149" s="132">
        <v>57.4</v>
      </c>
      <c r="AS149" s="132">
        <v>5.6</v>
      </c>
      <c r="AT149" s="132">
        <v>69</v>
      </c>
      <c r="AU149" s="132">
        <v>20.9</v>
      </c>
      <c r="AV149" s="132">
        <v>0.15</v>
      </c>
      <c r="AW149" s="132">
        <v>11</v>
      </c>
      <c r="AX149" s="132">
        <v>16.5</v>
      </c>
      <c r="AY149" s="132">
        <v>1.76</v>
      </c>
      <c r="AZ149" s="132">
        <v>383</v>
      </c>
      <c r="BA149" s="132">
        <v>152.5</v>
      </c>
      <c r="BB149" s="132">
        <v>15</v>
      </c>
      <c r="BC149" s="132">
        <v>30.1</v>
      </c>
      <c r="BD149" s="132">
        <v>166</v>
      </c>
      <c r="BE149" s="132">
        <v>67.099999999999994</v>
      </c>
      <c r="BF149" s="132">
        <v>0.33</v>
      </c>
      <c r="BG149" s="132">
        <v>2380</v>
      </c>
      <c r="BH149" s="132">
        <v>37.6</v>
      </c>
      <c r="BI149" s="132">
        <v>77.900000000000006</v>
      </c>
      <c r="BJ149" s="132"/>
      <c r="BK149" s="132"/>
      <c r="BL149" s="132"/>
      <c r="BM149" s="132"/>
      <c r="BN149" s="132"/>
      <c r="BO149" s="132"/>
      <c r="BP149" s="132"/>
      <c r="BQ149" s="132"/>
      <c r="BR149" s="132"/>
      <c r="BS149" s="132"/>
      <c r="BT149" s="132"/>
      <c r="BU149" s="132"/>
      <c r="BV149" s="133">
        <v>3.8</v>
      </c>
      <c r="BW149" s="133">
        <v>1.71</v>
      </c>
      <c r="BX149" s="133">
        <v>45.7</v>
      </c>
      <c r="BY149" s="133">
        <v>26.1</v>
      </c>
      <c r="BZ149" s="133">
        <v>7.8</v>
      </c>
      <c r="CA149" s="144">
        <v>2.0000000000000001E-4</v>
      </c>
      <c r="CB149" s="133">
        <v>7.0000000000000007E-2</v>
      </c>
      <c r="CC149" s="133">
        <v>0.03</v>
      </c>
      <c r="CD149" s="133">
        <v>56.3</v>
      </c>
      <c r="CE149" s="99">
        <v>0</v>
      </c>
      <c r="CF149" s="133">
        <v>0</v>
      </c>
      <c r="CG149" s="133">
        <v>0.17</v>
      </c>
      <c r="CH149" s="133">
        <v>0.26</v>
      </c>
      <c r="CI149" s="133">
        <v>3.63</v>
      </c>
      <c r="CJ149" s="133">
        <v>27.5</v>
      </c>
      <c r="CK149" s="133">
        <v>10</v>
      </c>
      <c r="CL149" s="133"/>
      <c r="CM149" s="133"/>
      <c r="CN149" s="133">
        <v>4.8000000000000001E-2</v>
      </c>
      <c r="CO149" s="99">
        <f t="shared" si="44"/>
        <v>64.231701301765</v>
      </c>
      <c r="CP149" s="99"/>
      <c r="CQ149" s="99">
        <f t="shared" si="52"/>
        <v>10.186170212765957</v>
      </c>
      <c r="CR149" s="99">
        <f t="shared" si="45"/>
        <v>5.9943368651808555</v>
      </c>
      <c r="CS149" s="99">
        <f t="shared" si="46"/>
        <v>385.02645502645504</v>
      </c>
      <c r="CT149" s="99">
        <f t="shared" si="48"/>
        <v>3.2773109243697477E-3</v>
      </c>
      <c r="CU149" s="99">
        <f t="shared" si="49"/>
        <v>63.297872340425528</v>
      </c>
      <c r="CV149" s="99">
        <f t="shared" si="47"/>
        <v>0.29885057471264365</v>
      </c>
      <c r="CW149" s="99">
        <f t="shared" si="50"/>
        <v>23.212121212121211</v>
      </c>
      <c r="CX149" s="99">
        <f t="shared" si="51"/>
        <v>0.36138107416879794</v>
      </c>
      <c r="CY149" s="99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  <c r="DS149" s="60"/>
      <c r="DT149" s="60"/>
      <c r="DU149" s="60"/>
      <c r="DV149" s="60"/>
      <c r="DW149" s="60"/>
      <c r="DX149" s="60"/>
      <c r="DY149" s="60"/>
      <c r="DZ149" s="60"/>
      <c r="EA149" s="60"/>
      <c r="EB149" s="60"/>
      <c r="EC149" s="60"/>
      <c r="ED149" s="60"/>
      <c r="EE149" s="60"/>
      <c r="EF149" s="60"/>
      <c r="EG149" s="60"/>
      <c r="EH149" s="60"/>
      <c r="EI149" s="60"/>
      <c r="EJ149" s="60"/>
      <c r="EK149" s="60"/>
      <c r="EL149" s="60"/>
      <c r="EM149" s="60"/>
      <c r="EN149" s="60"/>
      <c r="EO149" s="60"/>
      <c r="EP149" s="60"/>
      <c r="EQ149" s="60"/>
      <c r="ER149" s="60"/>
      <c r="ES149" s="60"/>
      <c r="ET149" s="60"/>
      <c r="EU149" s="60"/>
      <c r="EV149" s="60"/>
      <c r="EW149" s="60"/>
      <c r="EX149" s="60"/>
      <c r="EY149" s="60"/>
      <c r="EZ149" s="60"/>
      <c r="FA149" s="60"/>
      <c r="FB149" s="60"/>
      <c r="FC149" s="60"/>
      <c r="FD149" s="60"/>
      <c r="FE149" s="60"/>
      <c r="FF149" s="60"/>
      <c r="FG149" s="60"/>
      <c r="FH149" s="60"/>
      <c r="FI149" s="60"/>
      <c r="FJ149" s="60"/>
      <c r="FK149" s="60"/>
      <c r="FL149" s="60"/>
      <c r="FM149" s="60"/>
      <c r="FN149" s="60"/>
      <c r="FO149" s="60"/>
      <c r="FP149" s="60"/>
      <c r="FQ149" s="60"/>
      <c r="FR149" s="60"/>
      <c r="FS149" s="60"/>
      <c r="FT149" s="60"/>
      <c r="FU149" s="60"/>
      <c r="FV149" s="60"/>
      <c r="FW149" s="60"/>
      <c r="FX149" s="60"/>
      <c r="FY149" s="60"/>
      <c r="FZ149" s="60"/>
      <c r="GA149" s="60"/>
      <c r="GB149" s="60"/>
      <c r="GC149" s="60"/>
      <c r="GD149" s="60"/>
      <c r="GE149" s="60"/>
      <c r="GF149" s="60"/>
      <c r="GG149" s="60"/>
      <c r="GH149" s="60"/>
      <c r="GI149" s="60"/>
      <c r="GJ149" s="60"/>
      <c r="GK149" s="60"/>
      <c r="GL149" s="60"/>
      <c r="GM149" s="60"/>
      <c r="GN149" s="60"/>
      <c r="GO149" s="60"/>
      <c r="GP149" s="60"/>
      <c r="GQ149" s="60"/>
      <c r="GR149" s="60"/>
      <c r="GS149" s="60"/>
      <c r="GT149" s="60"/>
      <c r="GU149" s="60"/>
      <c r="GV149" s="60"/>
      <c r="GW149" s="60"/>
      <c r="GX149" s="60"/>
      <c r="GY149" s="60"/>
      <c r="GZ149" s="60"/>
      <c r="HA149" s="60"/>
      <c r="HB149" s="60"/>
      <c r="HC149" s="60"/>
      <c r="HD149" s="60"/>
      <c r="HE149" s="60"/>
      <c r="HF149" s="60"/>
      <c r="HG149" s="60"/>
      <c r="HH149" s="60"/>
      <c r="HI149" s="60"/>
      <c r="HJ149" s="60"/>
      <c r="HK149" s="60"/>
      <c r="HL149" s="60"/>
      <c r="HM149" s="60"/>
      <c r="HN149" s="60"/>
      <c r="HO149" s="60"/>
      <c r="HP149" s="60"/>
      <c r="HQ149" s="60"/>
      <c r="HR149" s="60"/>
      <c r="HS149" s="60"/>
      <c r="HT149" s="60"/>
      <c r="HU149" s="60"/>
      <c r="HV149" s="60"/>
      <c r="HW149" s="60"/>
      <c r="HX149" s="60"/>
      <c r="HY149" s="60"/>
      <c r="HZ149" s="60"/>
      <c r="IA149" s="60"/>
      <c r="IB149" s="60"/>
      <c r="IC149" s="60"/>
      <c r="ID149" s="60"/>
      <c r="IE149" s="60"/>
      <c r="IF149" s="60"/>
      <c r="IG149" s="60"/>
      <c r="IH149" s="60"/>
      <c r="II149" s="60"/>
      <c r="IJ149" s="60"/>
      <c r="IK149" s="60"/>
      <c r="IL149" s="60"/>
      <c r="IM149" s="60"/>
      <c r="IN149" s="60"/>
      <c r="IO149" s="60"/>
      <c r="IP149" s="60"/>
      <c r="IQ149" s="60"/>
      <c r="IR149" s="60"/>
      <c r="IS149" s="60"/>
      <c r="IT149" s="60"/>
      <c r="IU149" s="60"/>
      <c r="IV149" s="60"/>
      <c r="IW149" s="60"/>
      <c r="IX149" s="60"/>
      <c r="IY149" s="60"/>
      <c r="IZ149" s="60"/>
      <c r="JA149" s="60"/>
      <c r="JB149" s="60"/>
      <c r="JC149" s="60"/>
      <c r="JD149" s="60"/>
      <c r="JE149" s="60"/>
      <c r="JF149" s="60"/>
      <c r="JG149" s="60"/>
      <c r="JH149" s="60"/>
      <c r="JI149" s="60"/>
      <c r="JJ149" s="60"/>
      <c r="JK149" s="60"/>
      <c r="JL149" s="60"/>
      <c r="JM149" s="60"/>
      <c r="JN149" s="60"/>
      <c r="JO149" s="60"/>
      <c r="JP149" s="60"/>
      <c r="JQ149" s="60"/>
      <c r="JR149" s="60"/>
      <c r="JS149" s="60"/>
      <c r="JT149" s="60"/>
      <c r="JU149" s="60"/>
      <c r="JV149" s="60"/>
      <c r="JW149" s="60"/>
      <c r="JX149" s="60"/>
      <c r="JY149" s="60"/>
      <c r="JZ149" s="60"/>
      <c r="KA149" s="60"/>
      <c r="KB149" s="60"/>
      <c r="KC149" s="60"/>
      <c r="KD149" s="60"/>
      <c r="KE149" s="60"/>
      <c r="KF149" s="60"/>
      <c r="KG149" s="60"/>
      <c r="KH149" s="60"/>
      <c r="KI149" s="60"/>
      <c r="KJ149" s="60"/>
      <c r="KK149" s="60"/>
      <c r="KL149" s="60"/>
      <c r="KM149" s="60"/>
      <c r="KN149" s="60"/>
      <c r="KO149" s="60"/>
    </row>
    <row r="150" spans="1:301" s="2" customFormat="1" ht="14" x14ac:dyDescent="0.15">
      <c r="A150" s="1">
        <v>24363</v>
      </c>
      <c r="B150" s="2" t="s">
        <v>353</v>
      </c>
      <c r="C150" s="2" t="s">
        <v>229</v>
      </c>
      <c r="D150" s="2" t="s">
        <v>105</v>
      </c>
      <c r="E150" s="3">
        <v>-14.087426709600001</v>
      </c>
      <c r="F150" s="4">
        <v>-70.697188610699996</v>
      </c>
      <c r="G150" s="6">
        <v>316765</v>
      </c>
      <c r="H150" s="2">
        <v>8441944</v>
      </c>
      <c r="I150" s="2">
        <v>5120</v>
      </c>
      <c r="K150" s="118" t="s">
        <v>106</v>
      </c>
      <c r="N150" s="118">
        <v>2023</v>
      </c>
      <c r="P150" s="1" t="s">
        <v>133</v>
      </c>
      <c r="Q150" s="1">
        <f t="shared" si="43"/>
        <v>0</v>
      </c>
      <c r="R150" s="2" t="s">
        <v>134</v>
      </c>
      <c r="S150" s="1" t="s">
        <v>109</v>
      </c>
      <c r="T150" s="1" t="s">
        <v>110</v>
      </c>
      <c r="V150" s="2" t="s">
        <v>343</v>
      </c>
      <c r="W150" s="2" t="s">
        <v>112</v>
      </c>
      <c r="X150" s="5"/>
      <c r="Y150" s="5">
        <v>0.23352818371607517</v>
      </c>
      <c r="Z150" s="5">
        <v>13.72051167964405</v>
      </c>
      <c r="AA150" s="5">
        <v>1.3153446732318712</v>
      </c>
      <c r="AB150" s="5"/>
      <c r="AC150" s="5">
        <v>6.5852566436112123E-3</v>
      </c>
      <c r="AD150" s="5">
        <v>0.19894736842105262</v>
      </c>
      <c r="AE150" s="5">
        <v>4.1976047904191613E-2</v>
      </c>
      <c r="AF150" s="5">
        <v>0.78182688125271849</v>
      </c>
      <c r="AG150" s="5">
        <v>9.0465728900255744</v>
      </c>
      <c r="AH150" s="5">
        <v>0.12831638418079097</v>
      </c>
      <c r="AI150" s="5"/>
      <c r="AJ150" s="5"/>
      <c r="AK150" s="5"/>
      <c r="AL150" s="5"/>
      <c r="AM150" s="132">
        <v>99.9</v>
      </c>
      <c r="AN150" s="132">
        <v>4.0999999999999996</v>
      </c>
      <c r="AO150" s="132">
        <v>15</v>
      </c>
      <c r="AP150" s="132">
        <v>17</v>
      </c>
      <c r="AQ150" s="132">
        <v>0.5</v>
      </c>
      <c r="AR150" s="132">
        <v>2.2000000000000002</v>
      </c>
      <c r="AS150" s="132">
        <v>1.5</v>
      </c>
      <c r="AT150" s="132">
        <v>38</v>
      </c>
      <c r="AU150" s="132">
        <v>24.2</v>
      </c>
      <c r="AV150" s="132">
        <v>0.94</v>
      </c>
      <c r="AW150" s="132">
        <v>6.8</v>
      </c>
      <c r="AX150" s="132">
        <v>29</v>
      </c>
      <c r="AY150" s="132">
        <v>30.6</v>
      </c>
      <c r="AZ150" s="132">
        <v>498</v>
      </c>
      <c r="BA150" s="132">
        <v>63.6</v>
      </c>
      <c r="BB150" s="132">
        <v>4.3</v>
      </c>
      <c r="BC150" s="132">
        <v>13</v>
      </c>
      <c r="BD150" s="132">
        <v>19.2</v>
      </c>
      <c r="BE150" s="132">
        <v>38.4</v>
      </c>
      <c r="BF150" s="132">
        <v>0</v>
      </c>
      <c r="BG150" s="132">
        <v>1170</v>
      </c>
      <c r="BH150" s="132">
        <v>23.9</v>
      </c>
      <c r="BI150" s="132">
        <v>47.3</v>
      </c>
      <c r="BJ150" s="132"/>
      <c r="BK150" s="132"/>
      <c r="BL150" s="132"/>
      <c r="BM150" s="132"/>
      <c r="BN150" s="132"/>
      <c r="BO150" s="132"/>
      <c r="BP150" s="132"/>
      <c r="BQ150" s="132"/>
      <c r="BR150" s="132"/>
      <c r="BS150" s="132"/>
      <c r="BT150" s="132"/>
      <c r="BU150" s="132"/>
      <c r="BV150" s="133">
        <v>0.7</v>
      </c>
      <c r="BW150" s="133">
        <v>2.3199999999999998</v>
      </c>
      <c r="BX150" s="133">
        <v>65.8</v>
      </c>
      <c r="BY150" s="133">
        <v>12.8</v>
      </c>
      <c r="BZ150" s="133">
        <v>7.3</v>
      </c>
      <c r="CA150" s="144">
        <v>6.9999999999999999E-4</v>
      </c>
      <c r="CB150" s="133">
        <v>0.21</v>
      </c>
      <c r="CC150" s="133">
        <v>0.03</v>
      </c>
      <c r="CD150" s="133">
        <v>204</v>
      </c>
      <c r="CE150" s="99">
        <v>0</v>
      </c>
      <c r="CF150" s="133">
        <v>0</v>
      </c>
      <c r="CG150" s="133">
        <v>0.1</v>
      </c>
      <c r="CH150" s="133">
        <v>0.74</v>
      </c>
      <c r="CI150" s="133">
        <v>4.1100000000000003</v>
      </c>
      <c r="CJ150" s="133">
        <v>15.55</v>
      </c>
      <c r="CK150" s="133">
        <v>10</v>
      </c>
      <c r="CL150" s="133"/>
      <c r="CM150" s="133"/>
      <c r="CN150" s="133">
        <v>0.04</v>
      </c>
      <c r="CO150" s="99">
        <f t="shared" si="44"/>
        <v>55.048470404640952</v>
      </c>
      <c r="CP150" s="99"/>
      <c r="CQ150" s="99">
        <f t="shared" si="52"/>
        <v>20.83682008368201</v>
      </c>
      <c r="CR150" s="99">
        <f t="shared" si="45"/>
        <v>45.472191775260825</v>
      </c>
      <c r="CS150" s="99">
        <f t="shared" si="46"/>
        <v>2503.1746031746034</v>
      </c>
      <c r="CT150" s="99">
        <f t="shared" si="48"/>
        <v>6.2393162393162395E-3</v>
      </c>
      <c r="CU150" s="99">
        <f t="shared" si="49"/>
        <v>48.953974895397494</v>
      </c>
      <c r="CV150" s="99">
        <f t="shared" si="47"/>
        <v>0.5703125</v>
      </c>
      <c r="CW150" s="99">
        <f t="shared" si="50"/>
        <v>17.172413793103448</v>
      </c>
      <c r="CX150" s="99">
        <f t="shared" si="51"/>
        <v>0.31195078931122672</v>
      </c>
      <c r="CY150" s="99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  <c r="DS150" s="67"/>
      <c r="DT150" s="67"/>
      <c r="DU150" s="67"/>
      <c r="DV150" s="67"/>
      <c r="DW150" s="67"/>
      <c r="DX150" s="67"/>
      <c r="DY150" s="67"/>
      <c r="DZ150" s="67"/>
      <c r="EA150" s="67"/>
      <c r="EB150" s="67"/>
      <c r="EC150" s="67"/>
      <c r="ED150" s="67"/>
      <c r="EE150" s="67"/>
      <c r="EF150" s="67"/>
      <c r="EG150" s="67"/>
      <c r="EH150" s="67"/>
      <c r="EI150" s="67"/>
      <c r="EJ150" s="67"/>
      <c r="EK150" s="67"/>
      <c r="EL150" s="67"/>
      <c r="EM150" s="67"/>
      <c r="EN150" s="67"/>
      <c r="EO150" s="67"/>
      <c r="EP150" s="67"/>
      <c r="EQ150" s="67"/>
      <c r="ER150" s="67"/>
      <c r="ES150" s="67"/>
      <c r="ET150" s="67"/>
      <c r="EU150" s="67"/>
      <c r="EV150" s="67"/>
      <c r="EW150" s="67"/>
      <c r="EX150" s="67"/>
      <c r="EY150" s="67"/>
      <c r="EZ150" s="67"/>
      <c r="FA150" s="67"/>
      <c r="FB150" s="67"/>
      <c r="FC150" s="67"/>
      <c r="FD150" s="67"/>
      <c r="FE150" s="67"/>
      <c r="FF150" s="67"/>
      <c r="FG150" s="67"/>
      <c r="FH150" s="67"/>
      <c r="FI150" s="67"/>
      <c r="FJ150" s="67"/>
      <c r="FK150" s="67"/>
      <c r="FL150" s="67"/>
      <c r="FM150" s="67"/>
      <c r="FN150" s="67"/>
      <c r="FO150" s="67"/>
      <c r="FP150" s="67"/>
      <c r="FQ150" s="67"/>
      <c r="FR150" s="67"/>
      <c r="FS150" s="67"/>
      <c r="FT150" s="67"/>
      <c r="FU150" s="67"/>
      <c r="FV150" s="67"/>
      <c r="FW150" s="67"/>
      <c r="FX150" s="67"/>
      <c r="FY150" s="67"/>
      <c r="FZ150" s="67"/>
      <c r="GA150" s="67"/>
      <c r="GB150" s="67"/>
      <c r="GC150" s="67"/>
      <c r="GD150" s="67"/>
      <c r="GE150" s="67"/>
      <c r="GF150" s="67"/>
      <c r="GG150" s="67"/>
      <c r="GH150" s="67"/>
      <c r="GI150" s="67"/>
      <c r="GJ150" s="67"/>
      <c r="GK150" s="67"/>
      <c r="GL150" s="67"/>
      <c r="GM150" s="67"/>
      <c r="GN150" s="67"/>
      <c r="GO150" s="67"/>
      <c r="GP150" s="67"/>
      <c r="GQ150" s="67"/>
      <c r="GR150" s="67"/>
      <c r="GS150" s="67"/>
      <c r="GT150" s="67"/>
      <c r="GU150" s="67"/>
      <c r="GV150" s="67"/>
      <c r="GW150" s="67"/>
      <c r="GX150" s="67"/>
      <c r="GY150" s="67"/>
      <c r="GZ150" s="67"/>
      <c r="HA150" s="67"/>
      <c r="HB150" s="67"/>
      <c r="HC150" s="67"/>
      <c r="HD150" s="67"/>
      <c r="HE150" s="67"/>
      <c r="HF150" s="67"/>
      <c r="HG150" s="67"/>
      <c r="HH150" s="67"/>
      <c r="HI150" s="67"/>
      <c r="HJ150" s="67"/>
      <c r="HK150" s="67"/>
      <c r="HL150" s="67"/>
      <c r="HM150" s="67"/>
      <c r="HN150" s="67"/>
      <c r="HO150" s="67"/>
      <c r="HP150" s="67"/>
      <c r="HQ150" s="67"/>
      <c r="HR150" s="67"/>
      <c r="HS150" s="67"/>
      <c r="HT150" s="67"/>
      <c r="HU150" s="67"/>
      <c r="HV150" s="67"/>
      <c r="HW150" s="67"/>
      <c r="HX150" s="67"/>
      <c r="HY150" s="67"/>
      <c r="HZ150" s="67"/>
      <c r="IA150" s="67"/>
      <c r="IB150" s="67"/>
      <c r="IC150" s="67"/>
      <c r="ID150" s="67"/>
      <c r="IE150" s="67"/>
      <c r="IF150" s="67"/>
      <c r="IG150" s="67"/>
      <c r="IH150" s="67"/>
      <c r="II150" s="67"/>
      <c r="IJ150" s="67"/>
      <c r="IK150" s="67"/>
      <c r="IL150" s="67"/>
      <c r="IM150" s="67"/>
      <c r="IN150" s="67"/>
      <c r="IO150" s="67"/>
      <c r="IP150" s="67"/>
      <c r="IQ150" s="67"/>
      <c r="IR150" s="67"/>
      <c r="IS150" s="67"/>
      <c r="IT150" s="67"/>
      <c r="IU150" s="67"/>
      <c r="IV150" s="67"/>
      <c r="IW150" s="67"/>
      <c r="IX150" s="67"/>
      <c r="IY150" s="67"/>
      <c r="IZ150" s="67"/>
      <c r="JA150" s="67"/>
      <c r="JB150" s="67"/>
      <c r="JC150" s="67"/>
      <c r="JD150" s="67"/>
      <c r="JE150" s="67"/>
      <c r="JF150" s="67"/>
      <c r="JG150" s="67"/>
      <c r="JH150" s="67"/>
      <c r="JI150" s="67"/>
      <c r="JJ150" s="67"/>
      <c r="JK150" s="67"/>
      <c r="JL150" s="67"/>
      <c r="JM150" s="67"/>
      <c r="JN150" s="67"/>
      <c r="JO150" s="67"/>
      <c r="JP150" s="67"/>
      <c r="JQ150" s="67"/>
      <c r="JR150" s="67"/>
      <c r="JS150" s="67"/>
      <c r="JT150" s="67"/>
      <c r="JU150" s="67"/>
      <c r="JV150" s="67"/>
      <c r="JW150" s="67"/>
      <c r="JX150" s="67"/>
      <c r="JY150" s="67"/>
      <c r="JZ150" s="67"/>
      <c r="KA150" s="67"/>
      <c r="KB150" s="67"/>
      <c r="KC150" s="67"/>
      <c r="KD150" s="67"/>
      <c r="KE150" s="67"/>
      <c r="KF150" s="67"/>
      <c r="KG150" s="67"/>
      <c r="KH150" s="67"/>
      <c r="KI150" s="67"/>
      <c r="KJ150" s="67"/>
      <c r="KK150" s="67"/>
      <c r="KL150" s="67"/>
      <c r="KM150" s="67"/>
      <c r="KN150" s="67"/>
      <c r="KO150" s="67"/>
    </row>
    <row r="151" spans="1:301" s="2" customFormat="1" ht="14" x14ac:dyDescent="0.15">
      <c r="A151" s="1">
        <v>24364</v>
      </c>
      <c r="B151" s="2" t="s">
        <v>354</v>
      </c>
      <c r="C151" s="2" t="s">
        <v>229</v>
      </c>
      <c r="D151" s="2" t="s">
        <v>105</v>
      </c>
      <c r="E151" s="3">
        <v>-14.0872293739687</v>
      </c>
      <c r="F151" s="4">
        <v>-70.696974173812293</v>
      </c>
      <c r="G151" s="6">
        <v>316788</v>
      </c>
      <c r="H151" s="2">
        <v>8441966</v>
      </c>
      <c r="I151" s="2">
        <v>5122</v>
      </c>
      <c r="K151" s="118" t="s">
        <v>106</v>
      </c>
      <c r="N151" s="118">
        <v>2023</v>
      </c>
      <c r="P151" s="1" t="s">
        <v>133</v>
      </c>
      <c r="Q151" s="1">
        <f t="shared" si="43"/>
        <v>0</v>
      </c>
      <c r="R151" s="2" t="s">
        <v>134</v>
      </c>
      <c r="S151" s="1" t="s">
        <v>109</v>
      </c>
      <c r="T151" s="1" t="s">
        <v>110</v>
      </c>
      <c r="V151" s="2" t="s">
        <v>337</v>
      </c>
      <c r="W151" s="2" t="s">
        <v>112</v>
      </c>
      <c r="X151" s="5"/>
      <c r="Y151" s="5">
        <v>4.1701461377870563E-2</v>
      </c>
      <c r="Z151" s="5">
        <v>12.945661846496106</v>
      </c>
      <c r="AA151" s="5">
        <v>0.70056401074306185</v>
      </c>
      <c r="AB151" s="5"/>
      <c r="AC151" s="5">
        <v>5.2940298507462687E-2</v>
      </c>
      <c r="AD151" s="5">
        <v>3.3157894736842108E-2</v>
      </c>
      <c r="AE151" s="5">
        <v>0.13992015968063873</v>
      </c>
      <c r="AF151" s="5">
        <v>3.2081861678990866</v>
      </c>
      <c r="AG151" s="5">
        <v>4.2522506393861894</v>
      </c>
      <c r="AH151" s="5">
        <v>0.37578369652945925</v>
      </c>
      <c r="AI151" s="5"/>
      <c r="AJ151" s="5"/>
      <c r="AK151" s="5"/>
      <c r="AL151" s="5"/>
      <c r="AM151" s="132">
        <v>2760</v>
      </c>
      <c r="AN151" s="132">
        <v>2.5</v>
      </c>
      <c r="AO151" s="132">
        <v>0</v>
      </c>
      <c r="AP151" s="132">
        <v>1</v>
      </c>
      <c r="AQ151" s="132">
        <v>0.1</v>
      </c>
      <c r="AR151" s="132">
        <v>0.3</v>
      </c>
      <c r="AS151" s="132">
        <v>2</v>
      </c>
      <c r="AT151" s="132">
        <v>80</v>
      </c>
      <c r="AU151" s="132">
        <v>39.1</v>
      </c>
      <c r="AV151" s="132">
        <v>0.15</v>
      </c>
      <c r="AW151" s="132">
        <v>55.8</v>
      </c>
      <c r="AX151" s="132">
        <v>92.8</v>
      </c>
      <c r="AY151" s="132">
        <v>1.94</v>
      </c>
      <c r="AZ151" s="132">
        <v>1310</v>
      </c>
      <c r="BA151" s="132">
        <v>7.1</v>
      </c>
      <c r="BB151" s="132">
        <v>2.8</v>
      </c>
      <c r="BC151" s="132">
        <v>48.5</v>
      </c>
      <c r="BD151" s="132">
        <v>15</v>
      </c>
      <c r="BE151" s="132">
        <v>521</v>
      </c>
      <c r="BF151" s="132">
        <v>0</v>
      </c>
      <c r="BG151" s="132">
        <v>30</v>
      </c>
      <c r="BH151" s="132">
        <v>1.6</v>
      </c>
      <c r="BI151" s="132">
        <v>3.8</v>
      </c>
      <c r="BJ151" s="132"/>
      <c r="BK151" s="132"/>
      <c r="BL151" s="132"/>
      <c r="BM151" s="132"/>
      <c r="BN151" s="132"/>
      <c r="BO151" s="132"/>
      <c r="BP151" s="132"/>
      <c r="BQ151" s="132"/>
      <c r="BR151" s="132"/>
      <c r="BS151" s="132"/>
      <c r="BT151" s="132"/>
      <c r="BU151" s="132"/>
      <c r="BV151" s="133">
        <v>0.9</v>
      </c>
      <c r="BW151" s="133">
        <v>21.6</v>
      </c>
      <c r="BX151" s="133">
        <v>8.5</v>
      </c>
      <c r="BY151" s="133">
        <v>1.37</v>
      </c>
      <c r="BZ151" s="133">
        <v>12.9</v>
      </c>
      <c r="CA151" s="144">
        <v>8.9999999999999998E-4</v>
      </c>
      <c r="CB151" s="133">
        <v>7.0000000000000007E-2</v>
      </c>
      <c r="CC151" s="116">
        <v>0</v>
      </c>
      <c r="CD151" s="133">
        <v>55.7</v>
      </c>
      <c r="CE151" s="99">
        <v>0</v>
      </c>
      <c r="CF151" s="133">
        <v>0</v>
      </c>
      <c r="CG151" s="133">
        <v>0.05</v>
      </c>
      <c r="CH151" s="133">
        <v>0.98</v>
      </c>
      <c r="CI151" s="133">
        <v>9.9499999999999993</v>
      </c>
      <c r="CJ151" s="133">
        <v>22.8</v>
      </c>
      <c r="CK151" s="133">
        <v>60</v>
      </c>
      <c r="CL151" s="133"/>
      <c r="CM151" s="133"/>
      <c r="CN151" s="133">
        <v>0.14699999999999999</v>
      </c>
      <c r="CO151" s="99">
        <f t="shared" si="44"/>
        <v>308.07215074911437</v>
      </c>
      <c r="CP151" s="99"/>
      <c r="CQ151" s="99">
        <f t="shared" si="52"/>
        <v>818.75</v>
      </c>
      <c r="CR151" s="99">
        <f t="shared" si="45"/>
        <v>128.24247960053586</v>
      </c>
      <c r="CS151" s="99">
        <f t="shared" si="46"/>
        <v>39507.936507936502</v>
      </c>
      <c r="CT151" s="99">
        <f t="shared" si="48"/>
        <v>0.43</v>
      </c>
      <c r="CU151" s="99">
        <f t="shared" si="49"/>
        <v>18.75</v>
      </c>
      <c r="CV151" s="99">
        <f t="shared" si="47"/>
        <v>9.4160583941605829</v>
      </c>
      <c r="CW151" s="99">
        <f t="shared" si="50"/>
        <v>14.116379310344827</v>
      </c>
      <c r="CX151" s="99">
        <f t="shared" si="51"/>
        <v>4.582166637269601E-2</v>
      </c>
      <c r="CY151" s="99"/>
    </row>
    <row r="152" spans="1:301" s="2" customFormat="1" ht="14" x14ac:dyDescent="0.15">
      <c r="A152" s="1">
        <v>24365</v>
      </c>
      <c r="B152" s="2" t="s">
        <v>355</v>
      </c>
      <c r="C152" s="2" t="s">
        <v>229</v>
      </c>
      <c r="D152" s="2" t="s">
        <v>105</v>
      </c>
      <c r="E152" s="3">
        <v>-14.104255244599999</v>
      </c>
      <c r="F152" s="4">
        <v>-70.696044329100005</v>
      </c>
      <c r="G152" s="6">
        <v>316902</v>
      </c>
      <c r="H152" s="2">
        <v>8440083</v>
      </c>
      <c r="I152" s="2">
        <v>5089</v>
      </c>
      <c r="K152" s="118" t="s">
        <v>106</v>
      </c>
      <c r="N152" s="118">
        <v>2023</v>
      </c>
      <c r="P152" s="1" t="s">
        <v>133</v>
      </c>
      <c r="Q152" s="1">
        <f t="shared" si="43"/>
        <v>0</v>
      </c>
      <c r="R152" s="2" t="s">
        <v>134</v>
      </c>
      <c r="S152" s="1" t="s">
        <v>109</v>
      </c>
      <c r="T152" s="1" t="s">
        <v>110</v>
      </c>
      <c r="V152" s="2" t="s">
        <v>356</v>
      </c>
      <c r="W152" s="2" t="s">
        <v>112</v>
      </c>
      <c r="X152" s="5"/>
      <c r="Y152" s="5">
        <v>8.3402922755741127E-2</v>
      </c>
      <c r="Z152" s="5">
        <v>14.344171301446051</v>
      </c>
      <c r="AA152" s="5">
        <v>1.0151029543419874</v>
      </c>
      <c r="AB152" s="5"/>
      <c r="AC152" s="5">
        <v>2.3887695668001457E-2</v>
      </c>
      <c r="AD152" s="5">
        <v>4.9736842105263156E-2</v>
      </c>
      <c r="AE152" s="5">
        <v>0.13992015968063873</v>
      </c>
      <c r="AF152" s="5">
        <v>1.8602087864288821</v>
      </c>
      <c r="AG152" s="5">
        <v>5.8784654731457806</v>
      </c>
      <c r="AH152" s="5">
        <v>0.25663276836158194</v>
      </c>
      <c r="AI152" s="5"/>
      <c r="AJ152" s="5"/>
      <c r="AK152" s="5"/>
      <c r="AL152" s="5"/>
      <c r="AM152" s="132">
        <v>479</v>
      </c>
      <c r="AN152" s="132">
        <v>2.6</v>
      </c>
      <c r="AO152" s="132">
        <v>1</v>
      </c>
      <c r="AP152" s="132">
        <v>1</v>
      </c>
      <c r="AQ152" s="132">
        <v>0.4</v>
      </c>
      <c r="AR152" s="132">
        <v>0.3</v>
      </c>
      <c r="AS152" s="132">
        <v>3.7</v>
      </c>
      <c r="AT152" s="132">
        <v>72</v>
      </c>
      <c r="AU152" s="132">
        <v>33.700000000000003</v>
      </c>
      <c r="AV152" s="132">
        <v>7.0000000000000007E-2</v>
      </c>
      <c r="AW152" s="132">
        <v>12.5</v>
      </c>
      <c r="AX152" s="132">
        <v>76.099999999999994</v>
      </c>
      <c r="AY152" s="132">
        <v>0.32</v>
      </c>
      <c r="AZ152" s="132">
        <v>906</v>
      </c>
      <c r="BA152" s="132">
        <v>40.4</v>
      </c>
      <c r="BB152" s="132">
        <v>3.1</v>
      </c>
      <c r="BC152" s="132">
        <v>28.8</v>
      </c>
      <c r="BD152" s="132">
        <v>32.299999999999997</v>
      </c>
      <c r="BE152" s="132">
        <v>112.5</v>
      </c>
      <c r="BF152" s="132">
        <v>0</v>
      </c>
      <c r="BG152" s="132">
        <v>270</v>
      </c>
      <c r="BH152" s="132">
        <v>3.7</v>
      </c>
      <c r="BI152" s="132">
        <v>8.94</v>
      </c>
      <c r="BJ152" s="132"/>
      <c r="BK152" s="132"/>
      <c r="BL152" s="132"/>
      <c r="BM152" s="132"/>
      <c r="BN152" s="132"/>
      <c r="BO152" s="132"/>
      <c r="BP152" s="132"/>
      <c r="BQ152" s="132"/>
      <c r="BR152" s="132"/>
      <c r="BS152" s="132"/>
      <c r="BT152" s="132"/>
      <c r="BU152" s="132"/>
      <c r="BV152" s="133">
        <v>1.4</v>
      </c>
      <c r="BW152" s="133">
        <v>6.89</v>
      </c>
      <c r="BX152" s="133">
        <v>27.1</v>
      </c>
      <c r="BY152" s="133">
        <v>5.52</v>
      </c>
      <c r="BZ152" s="133">
        <v>17.399999999999999</v>
      </c>
      <c r="CA152" s="144">
        <v>1.2999999999999999E-3</v>
      </c>
      <c r="CB152" s="133">
        <v>0.14000000000000001</v>
      </c>
      <c r="CC152" s="116">
        <v>0</v>
      </c>
      <c r="CD152" s="133">
        <v>23.5</v>
      </c>
      <c r="CE152" s="99">
        <v>0</v>
      </c>
      <c r="CF152" s="133">
        <v>0</v>
      </c>
      <c r="CG152" s="133">
        <v>7.0000000000000007E-2</v>
      </c>
      <c r="CH152" s="133">
        <v>1.36</v>
      </c>
      <c r="CI152" s="133">
        <v>6.37</v>
      </c>
      <c r="CJ152" s="133">
        <v>13.1</v>
      </c>
      <c r="CK152" s="133">
        <v>10</v>
      </c>
      <c r="CL152" s="133"/>
      <c r="CM152" s="133"/>
      <c r="CN152" s="133">
        <v>0.20300000000000001</v>
      </c>
      <c r="CO152" s="99">
        <f t="shared" si="44"/>
        <v>154.12185444293618</v>
      </c>
      <c r="CP152" s="99"/>
      <c r="CQ152" s="99">
        <f t="shared" si="52"/>
        <v>244.86486486486484</v>
      </c>
      <c r="CR152" s="99">
        <f t="shared" si="45"/>
        <v>118.19136930134374</v>
      </c>
      <c r="CS152" s="99">
        <f t="shared" si="46"/>
        <v>18215.873015873018</v>
      </c>
      <c r="CT152" s="99">
        <f t="shared" si="48"/>
        <v>6.4444444444444443E-2</v>
      </c>
      <c r="CU152" s="99">
        <f t="shared" si="49"/>
        <v>72.972972972972968</v>
      </c>
      <c r="CV152" s="99">
        <f t="shared" si="47"/>
        <v>3.152173913043478</v>
      </c>
      <c r="CW152" s="99">
        <f t="shared" si="50"/>
        <v>11.905387647831802</v>
      </c>
      <c r="CX152" s="99">
        <f t="shared" si="51"/>
        <v>7.7246589660259934E-2</v>
      </c>
      <c r="CY152" s="99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  <c r="DS152" s="67"/>
      <c r="DT152" s="67"/>
      <c r="DU152" s="67"/>
      <c r="DV152" s="67"/>
      <c r="DW152" s="67"/>
      <c r="DX152" s="67"/>
      <c r="DY152" s="67"/>
      <c r="DZ152" s="67"/>
      <c r="EA152" s="67"/>
      <c r="EB152" s="67"/>
      <c r="EC152" s="67"/>
      <c r="ED152" s="67"/>
      <c r="EE152" s="67"/>
      <c r="EF152" s="67"/>
      <c r="EG152" s="67"/>
      <c r="EH152" s="67"/>
      <c r="EI152" s="67"/>
      <c r="EJ152" s="67"/>
      <c r="EK152" s="67"/>
      <c r="EL152" s="67"/>
      <c r="EM152" s="67"/>
      <c r="EN152" s="67"/>
      <c r="EO152" s="67"/>
      <c r="EP152" s="67"/>
      <c r="EQ152" s="67"/>
      <c r="ER152" s="67"/>
      <c r="ES152" s="67"/>
      <c r="ET152" s="67"/>
      <c r="EU152" s="67"/>
      <c r="EV152" s="67"/>
      <c r="EW152" s="67"/>
      <c r="EX152" s="67"/>
      <c r="EY152" s="67"/>
      <c r="EZ152" s="67"/>
      <c r="FA152" s="67"/>
      <c r="FB152" s="67"/>
      <c r="FC152" s="67"/>
      <c r="FD152" s="67"/>
      <c r="FE152" s="67"/>
      <c r="FF152" s="67"/>
      <c r="FG152" s="67"/>
      <c r="FH152" s="67"/>
      <c r="FI152" s="67"/>
      <c r="FJ152" s="67"/>
      <c r="FK152" s="67"/>
      <c r="FL152" s="67"/>
      <c r="FM152" s="67"/>
      <c r="FN152" s="67"/>
      <c r="FO152" s="67"/>
      <c r="FP152" s="67"/>
      <c r="FQ152" s="67"/>
      <c r="FR152" s="67"/>
      <c r="FS152" s="67"/>
      <c r="FT152" s="67"/>
      <c r="FU152" s="67"/>
      <c r="FV152" s="67"/>
      <c r="FW152" s="67"/>
      <c r="FX152" s="67"/>
      <c r="FY152" s="67"/>
      <c r="FZ152" s="67"/>
      <c r="GA152" s="67"/>
      <c r="GB152" s="67"/>
      <c r="GC152" s="67"/>
      <c r="GD152" s="67"/>
      <c r="GE152" s="67"/>
      <c r="GF152" s="67"/>
      <c r="GG152" s="67"/>
      <c r="GH152" s="67"/>
      <c r="GI152" s="67"/>
      <c r="GJ152" s="67"/>
      <c r="GK152" s="67"/>
      <c r="GL152" s="67"/>
      <c r="GM152" s="67"/>
      <c r="GN152" s="67"/>
      <c r="GO152" s="67"/>
      <c r="GP152" s="67"/>
      <c r="GQ152" s="67"/>
      <c r="GR152" s="67"/>
      <c r="GS152" s="67"/>
      <c r="GT152" s="67"/>
      <c r="GU152" s="67"/>
      <c r="GV152" s="67"/>
      <c r="GW152" s="67"/>
      <c r="GX152" s="67"/>
      <c r="GY152" s="67"/>
      <c r="GZ152" s="67"/>
      <c r="HA152" s="67"/>
      <c r="HB152" s="67"/>
      <c r="HC152" s="67"/>
      <c r="HD152" s="67"/>
      <c r="HE152" s="67"/>
      <c r="HF152" s="67"/>
      <c r="HG152" s="67"/>
      <c r="HH152" s="67"/>
      <c r="HI152" s="67"/>
      <c r="HJ152" s="67"/>
      <c r="HK152" s="67"/>
      <c r="HL152" s="67"/>
      <c r="HM152" s="67"/>
      <c r="HN152" s="67"/>
      <c r="HO152" s="67"/>
      <c r="HP152" s="67"/>
      <c r="HQ152" s="67"/>
      <c r="HR152" s="67"/>
      <c r="HS152" s="67"/>
      <c r="HT152" s="67"/>
      <c r="HU152" s="67"/>
      <c r="HV152" s="67"/>
      <c r="HW152" s="67"/>
      <c r="HX152" s="67"/>
      <c r="HY152" s="67"/>
      <c r="HZ152" s="67"/>
      <c r="IA152" s="67"/>
      <c r="IB152" s="67"/>
      <c r="IC152" s="67"/>
      <c r="ID152" s="67"/>
      <c r="IE152" s="67"/>
      <c r="IF152" s="67"/>
      <c r="IG152" s="67"/>
      <c r="IH152" s="67"/>
      <c r="II152" s="67"/>
      <c r="IJ152" s="67"/>
      <c r="IK152" s="67"/>
      <c r="IL152" s="67"/>
      <c r="IM152" s="67"/>
      <c r="IN152" s="67"/>
      <c r="IO152" s="67"/>
      <c r="IP152" s="67"/>
      <c r="IQ152" s="67"/>
      <c r="IR152" s="67"/>
      <c r="IS152" s="67"/>
      <c r="IT152" s="67"/>
      <c r="IU152" s="67"/>
      <c r="IV152" s="67"/>
      <c r="IW152" s="67"/>
      <c r="IX152" s="67"/>
      <c r="IY152" s="67"/>
      <c r="IZ152" s="67"/>
      <c r="JA152" s="67"/>
      <c r="JB152" s="67"/>
      <c r="JC152" s="67"/>
      <c r="JD152" s="67"/>
      <c r="JE152" s="67"/>
      <c r="JF152" s="67"/>
      <c r="JG152" s="67"/>
      <c r="JH152" s="67"/>
      <c r="JI152" s="67"/>
      <c r="JJ152" s="67"/>
      <c r="JK152" s="67"/>
      <c r="JL152" s="67"/>
      <c r="JM152" s="67"/>
      <c r="JN152" s="67"/>
      <c r="JO152" s="67"/>
      <c r="JP152" s="67"/>
      <c r="JQ152" s="67"/>
      <c r="JR152" s="67"/>
      <c r="JS152" s="67"/>
      <c r="JT152" s="67"/>
      <c r="JU152" s="67"/>
      <c r="JV152" s="67"/>
      <c r="JW152" s="67"/>
      <c r="JX152" s="67"/>
      <c r="JY152" s="67"/>
      <c r="JZ152" s="67"/>
      <c r="KA152" s="67"/>
      <c r="KB152" s="67"/>
      <c r="KC152" s="67"/>
      <c r="KD152" s="67"/>
      <c r="KE152" s="67"/>
      <c r="KF152" s="67"/>
      <c r="KG152" s="67"/>
      <c r="KH152" s="67"/>
      <c r="KI152" s="67"/>
      <c r="KJ152" s="67"/>
      <c r="KK152" s="67"/>
      <c r="KL152" s="67"/>
      <c r="KM152" s="67"/>
      <c r="KN152" s="67"/>
      <c r="KO152" s="67"/>
    </row>
    <row r="153" spans="1:301" s="2" customFormat="1" ht="14" x14ac:dyDescent="0.15">
      <c r="A153" s="1">
        <v>24366</v>
      </c>
      <c r="B153" s="2" t="s">
        <v>357</v>
      </c>
      <c r="C153" s="2" t="s">
        <v>229</v>
      </c>
      <c r="D153" s="2" t="s">
        <v>105</v>
      </c>
      <c r="E153" s="3">
        <v>-14.1042552445605</v>
      </c>
      <c r="F153" s="4">
        <v>-70.696044329109796</v>
      </c>
      <c r="G153" s="6">
        <v>316902</v>
      </c>
      <c r="H153" s="2">
        <v>8440083</v>
      </c>
      <c r="I153" s="2">
        <v>5089</v>
      </c>
      <c r="K153" s="118" t="s">
        <v>106</v>
      </c>
      <c r="N153" s="118">
        <v>2023</v>
      </c>
      <c r="P153" s="1" t="s">
        <v>133</v>
      </c>
      <c r="Q153" s="1">
        <f t="shared" si="43"/>
        <v>0</v>
      </c>
      <c r="R153" s="2" t="s">
        <v>134</v>
      </c>
      <c r="S153" s="1" t="s">
        <v>109</v>
      </c>
      <c r="T153" s="1" t="s">
        <v>110</v>
      </c>
      <c r="V153" s="2" t="s">
        <v>337</v>
      </c>
      <c r="W153" s="2" t="s">
        <v>112</v>
      </c>
      <c r="X153" s="5"/>
      <c r="Y153" s="5">
        <v>8.1734864300626306E-2</v>
      </c>
      <c r="Z153" s="5">
        <v>13.833904338153504</v>
      </c>
      <c r="AA153" s="5">
        <v>1.0294001790510297</v>
      </c>
      <c r="AB153" s="5"/>
      <c r="AC153" s="5">
        <v>2.3371204950855481E-2</v>
      </c>
      <c r="AD153" s="5">
        <v>4.9736842105263156E-2</v>
      </c>
      <c r="AE153" s="5">
        <v>0.13992015968063873</v>
      </c>
      <c r="AF153" s="5">
        <v>2.0624053936494127</v>
      </c>
      <c r="AG153" s="5">
        <v>5.2882097186700756</v>
      </c>
      <c r="AH153" s="5">
        <v>0.29100322841000809</v>
      </c>
      <c r="AI153" s="5"/>
      <c r="AJ153" s="5"/>
      <c r="AK153" s="5"/>
      <c r="AL153" s="5"/>
      <c r="AM153" s="132">
        <v>521</v>
      </c>
      <c r="AN153" s="132">
        <v>2.5</v>
      </c>
      <c r="AO153" s="132">
        <v>1</v>
      </c>
      <c r="AP153" s="132">
        <v>1</v>
      </c>
      <c r="AQ153" s="132">
        <v>0.5</v>
      </c>
      <c r="AR153" s="132">
        <v>0.3</v>
      </c>
      <c r="AS153" s="132">
        <v>3.7</v>
      </c>
      <c r="AT153" s="132">
        <v>74</v>
      </c>
      <c r="AU153" s="132">
        <v>32.5</v>
      </c>
      <c r="AV153" s="132">
        <v>7.0000000000000007E-2</v>
      </c>
      <c r="AW153" s="132">
        <v>10.8</v>
      </c>
      <c r="AX153" s="132">
        <v>74.2</v>
      </c>
      <c r="AY153" s="132">
        <v>0.28999999999999998</v>
      </c>
      <c r="AZ153" s="132">
        <v>833</v>
      </c>
      <c r="BA153" s="132">
        <v>26.1</v>
      </c>
      <c r="BB153" s="132">
        <v>2.9</v>
      </c>
      <c r="BC153" s="132">
        <v>27</v>
      </c>
      <c r="BD153" s="132">
        <v>30.5</v>
      </c>
      <c r="BE153" s="132">
        <v>115</v>
      </c>
      <c r="BF153" s="132">
        <v>0</v>
      </c>
      <c r="BG153" s="132">
        <v>180</v>
      </c>
      <c r="BH153" s="132">
        <v>4.7</v>
      </c>
      <c r="BI153" s="132">
        <v>9.85</v>
      </c>
      <c r="BJ153" s="132"/>
      <c r="BK153" s="132"/>
      <c r="BL153" s="132"/>
      <c r="BM153" s="132"/>
      <c r="BN153" s="132"/>
      <c r="BO153" s="132"/>
      <c r="BP153" s="132"/>
      <c r="BQ153" s="132"/>
      <c r="BR153" s="132"/>
      <c r="BS153" s="132"/>
      <c r="BT153" s="132"/>
      <c r="BU153" s="132"/>
      <c r="BV153" s="133">
        <v>1.3</v>
      </c>
      <c r="BW153" s="133">
        <v>6.73</v>
      </c>
      <c r="BX153" s="133">
        <v>26.2</v>
      </c>
      <c r="BY153" s="133">
        <v>6.25</v>
      </c>
      <c r="BZ153" s="133">
        <v>15.1</v>
      </c>
      <c r="CA153" s="144">
        <v>1.1000000000000001E-3</v>
      </c>
      <c r="CB153" s="133">
        <v>0.14000000000000001</v>
      </c>
      <c r="CC153" s="116">
        <v>0</v>
      </c>
      <c r="CD153" s="133">
        <v>28.1</v>
      </c>
      <c r="CE153" s="99">
        <v>0</v>
      </c>
      <c r="CF153" s="133">
        <v>0</v>
      </c>
      <c r="CG153" s="133">
        <v>0.05</v>
      </c>
      <c r="CH153" s="133">
        <v>1.1499999999999999</v>
      </c>
      <c r="CI153" s="133">
        <v>5.75</v>
      </c>
      <c r="CJ153" s="133">
        <v>11.8</v>
      </c>
      <c r="CK153" s="133">
        <v>10</v>
      </c>
      <c r="CL153" s="133"/>
      <c r="CM153" s="133"/>
      <c r="CN153" s="133">
        <v>0.20599999999999999</v>
      </c>
      <c r="CO153" s="99">
        <f t="shared" si="44"/>
        <v>157.52022788715914</v>
      </c>
      <c r="CP153" s="99"/>
      <c r="CQ153" s="99">
        <f t="shared" si="52"/>
        <v>177.23404255319147</v>
      </c>
      <c r="CR153" s="99">
        <f t="shared" si="45"/>
        <v>106.3237932854301</v>
      </c>
      <c r="CS153" s="99">
        <f t="shared" si="46"/>
        <v>16748.14814814815</v>
      </c>
      <c r="CT153" s="99">
        <f t="shared" si="48"/>
        <v>8.3888888888888888E-2</v>
      </c>
      <c r="CU153" s="99">
        <f t="shared" si="49"/>
        <v>38.297872340425528</v>
      </c>
      <c r="CV153" s="99">
        <f t="shared" si="47"/>
        <v>2.4159999999999999</v>
      </c>
      <c r="CW153" s="99">
        <f t="shared" si="50"/>
        <v>11.226415094339622</v>
      </c>
      <c r="CX153" s="99">
        <f t="shared" si="51"/>
        <v>7.1269672758356814E-2</v>
      </c>
      <c r="CY153" s="99"/>
    </row>
    <row r="154" spans="1:301" s="2" customFormat="1" ht="14" x14ac:dyDescent="0.15">
      <c r="A154" s="1">
        <v>24367</v>
      </c>
      <c r="B154" s="2" t="s">
        <v>358</v>
      </c>
      <c r="C154" s="2" t="s">
        <v>229</v>
      </c>
      <c r="D154" s="2" t="s">
        <v>105</v>
      </c>
      <c r="E154" s="3">
        <v>-14.109342893499999</v>
      </c>
      <c r="F154" s="4">
        <v>-70.676828565400001</v>
      </c>
      <c r="G154" s="6">
        <v>318981</v>
      </c>
      <c r="H154" s="2">
        <v>8439535</v>
      </c>
      <c r="I154" s="2">
        <v>4860</v>
      </c>
      <c r="K154" s="118" t="s">
        <v>106</v>
      </c>
      <c r="N154" s="118">
        <v>2023</v>
      </c>
      <c r="P154" s="1" t="s">
        <v>133</v>
      </c>
      <c r="Q154" s="1">
        <f t="shared" si="43"/>
        <v>0</v>
      </c>
      <c r="R154" s="2" t="s">
        <v>134</v>
      </c>
      <c r="S154" s="1" t="s">
        <v>109</v>
      </c>
      <c r="T154" s="1" t="s">
        <v>110</v>
      </c>
      <c r="V154" s="2" t="s">
        <v>175</v>
      </c>
      <c r="W154" s="2" t="s">
        <v>112</v>
      </c>
      <c r="X154" s="5"/>
      <c r="Y154" s="5">
        <v>7.5062630480167009E-2</v>
      </c>
      <c r="Z154" s="5">
        <v>13.172447163515017</v>
      </c>
      <c r="AA154" s="5">
        <v>1.1437779767233662</v>
      </c>
      <c r="AB154" s="5"/>
      <c r="AC154" s="5">
        <v>2.7890498725882784E-2</v>
      </c>
      <c r="AD154" s="5">
        <v>4.9736842105263156E-2</v>
      </c>
      <c r="AE154" s="5">
        <v>0.3358083832335329</v>
      </c>
      <c r="AF154" s="5">
        <v>3.1407872988255763</v>
      </c>
      <c r="AG154" s="5">
        <v>4.5534015345268539</v>
      </c>
      <c r="AH154" s="5">
        <v>0.30246004842615021</v>
      </c>
      <c r="AI154" s="5"/>
      <c r="AJ154" s="5"/>
      <c r="AK154" s="5"/>
      <c r="AL154" s="5"/>
      <c r="AM154" s="132">
        <v>692</v>
      </c>
      <c r="AN154" s="132">
        <v>2.4</v>
      </c>
      <c r="AO154" s="132">
        <v>1</v>
      </c>
      <c r="AP154" s="132">
        <v>2</v>
      </c>
      <c r="AQ154" s="132">
        <v>0.6</v>
      </c>
      <c r="AR154" s="132">
        <v>0.8</v>
      </c>
      <c r="AS154" s="132">
        <v>3.6</v>
      </c>
      <c r="AT154" s="132">
        <v>77</v>
      </c>
      <c r="AU154" s="132">
        <v>31.4</v>
      </c>
      <c r="AV154" s="132">
        <v>0.09</v>
      </c>
      <c r="AW154" s="132">
        <v>11.3</v>
      </c>
      <c r="AX154" s="132">
        <v>67.900000000000006</v>
      </c>
      <c r="AY154" s="132">
        <v>0.32</v>
      </c>
      <c r="AZ154" s="132">
        <v>736</v>
      </c>
      <c r="BA154" s="132">
        <v>14.8</v>
      </c>
      <c r="BB154" s="132">
        <v>3.9</v>
      </c>
      <c r="BC154" s="132">
        <v>24.2</v>
      </c>
      <c r="BD154" s="132">
        <v>28.5</v>
      </c>
      <c r="BE154" s="132">
        <v>121.5</v>
      </c>
      <c r="BF154" s="132">
        <v>0</v>
      </c>
      <c r="BG154" s="132">
        <v>60</v>
      </c>
      <c r="BH154" s="132">
        <v>3.6</v>
      </c>
      <c r="BI154" s="132">
        <v>8.69</v>
      </c>
      <c r="BJ154" s="132"/>
      <c r="BK154" s="132"/>
      <c r="BL154" s="132"/>
      <c r="BM154" s="132"/>
      <c r="BN154" s="132"/>
      <c r="BO154" s="132"/>
      <c r="BP154" s="132"/>
      <c r="BQ154" s="132"/>
      <c r="BR154" s="132"/>
      <c r="BS154" s="132"/>
      <c r="BT154" s="132"/>
      <c r="BU154" s="132"/>
      <c r="BV154" s="133">
        <v>1.3</v>
      </c>
      <c r="BW154" s="133">
        <v>6.45</v>
      </c>
      <c r="BX154" s="133">
        <v>26.5</v>
      </c>
      <c r="BY154" s="133">
        <v>5.0999999999999996</v>
      </c>
      <c r="BZ154" s="133">
        <v>16.399999999999999</v>
      </c>
      <c r="CA154" s="144">
        <v>2.0000000000000001E-4</v>
      </c>
      <c r="CB154" s="133">
        <v>0.13</v>
      </c>
      <c r="CC154" s="116">
        <v>0</v>
      </c>
      <c r="CD154" s="133">
        <v>34</v>
      </c>
      <c r="CE154" s="99">
        <v>0</v>
      </c>
      <c r="CF154" s="133">
        <v>0</v>
      </c>
      <c r="CG154" s="133">
        <v>0.06</v>
      </c>
      <c r="CH154" s="133">
        <v>0.88</v>
      </c>
      <c r="CI154" s="133">
        <v>5.4</v>
      </c>
      <c r="CJ154" s="133">
        <v>11</v>
      </c>
      <c r="CK154" s="133">
        <v>30</v>
      </c>
      <c r="CL154" s="133"/>
      <c r="CM154" s="133"/>
      <c r="CN154" s="133">
        <v>0.188</v>
      </c>
      <c r="CO154" s="99">
        <f t="shared" si="44"/>
        <v>161.63740325099138</v>
      </c>
      <c r="CP154" s="99"/>
      <c r="CQ154" s="99">
        <f t="shared" si="52"/>
        <v>204.44444444444443</v>
      </c>
      <c r="CR154" s="99">
        <f t="shared" si="45"/>
        <v>91.549872122762153</v>
      </c>
      <c r="CS154" s="99">
        <f t="shared" si="46"/>
        <v>14797.883597883598</v>
      </c>
      <c r="CT154" s="99">
        <f t="shared" si="48"/>
        <v>0.27333333333333332</v>
      </c>
      <c r="CU154" s="99">
        <f t="shared" si="49"/>
        <v>16.666666666666668</v>
      </c>
      <c r="CV154" s="99">
        <f t="shared" si="47"/>
        <v>3.215686274509804</v>
      </c>
      <c r="CW154" s="99">
        <f t="shared" si="50"/>
        <v>10.839469808541972</v>
      </c>
      <c r="CX154" s="99">
        <f t="shared" si="51"/>
        <v>6.70604055158594E-2</v>
      </c>
      <c r="CY154" s="99"/>
    </row>
    <row r="155" spans="1:301" s="2" customFormat="1" ht="14" x14ac:dyDescent="0.15">
      <c r="A155" s="1">
        <v>24368</v>
      </c>
      <c r="B155" s="2" t="s">
        <v>359</v>
      </c>
      <c r="C155" s="2" t="s">
        <v>229</v>
      </c>
      <c r="D155" s="2" t="s">
        <v>105</v>
      </c>
      <c r="E155" s="3">
        <v>-14.08794</v>
      </c>
      <c r="F155" s="4">
        <v>-70.691689999999994</v>
      </c>
      <c r="G155" s="6">
        <v>317359.21275784698</v>
      </c>
      <c r="H155" s="2">
        <v>8441891.4858850408</v>
      </c>
      <c r="I155" s="2">
        <v>5000</v>
      </c>
      <c r="K155" s="118" t="s">
        <v>106</v>
      </c>
      <c r="N155" s="118">
        <v>2023</v>
      </c>
      <c r="P155" s="1" t="s">
        <v>133</v>
      </c>
      <c r="Q155" s="1">
        <f t="shared" si="43"/>
        <v>0</v>
      </c>
      <c r="R155" s="2" t="s">
        <v>134</v>
      </c>
      <c r="S155" s="1" t="s">
        <v>109</v>
      </c>
      <c r="T155" s="1" t="s">
        <v>110</v>
      </c>
      <c r="V155" s="2" t="s">
        <v>360</v>
      </c>
      <c r="W155" s="2" t="s">
        <v>112</v>
      </c>
      <c r="X155" s="5"/>
      <c r="Y155" s="5">
        <v>7.6730688935281829E-2</v>
      </c>
      <c r="Z155" s="5">
        <v>12.019621802002225</v>
      </c>
      <c r="AA155" s="5">
        <v>0.88642793196060887</v>
      </c>
      <c r="AB155" s="5"/>
      <c r="AC155" s="5">
        <v>3.4217510010921007E-2</v>
      </c>
      <c r="AD155" s="5">
        <v>0.13263157894736843</v>
      </c>
      <c r="AE155" s="5">
        <v>0.57367265469061879</v>
      </c>
      <c r="AF155" s="5">
        <v>2.4533188342757724</v>
      </c>
      <c r="AG155" s="5">
        <v>3.4090281329923275</v>
      </c>
      <c r="AH155" s="5">
        <v>0.29100322841000809</v>
      </c>
      <c r="AI155" s="5"/>
      <c r="AJ155" s="5"/>
      <c r="AK155" s="5"/>
      <c r="AL155" s="5"/>
      <c r="AM155" s="132">
        <v>1990</v>
      </c>
      <c r="AN155" s="132">
        <v>2.2000000000000002</v>
      </c>
      <c r="AO155" s="132">
        <v>4</v>
      </c>
      <c r="AP155" s="132">
        <v>4</v>
      </c>
      <c r="AQ155" s="132">
        <v>0.5</v>
      </c>
      <c r="AR155" s="132">
        <v>1.3</v>
      </c>
      <c r="AS155" s="132">
        <v>2.4</v>
      </c>
      <c r="AT155" s="132">
        <v>70</v>
      </c>
      <c r="AU155" s="132">
        <v>30.4</v>
      </c>
      <c r="AV155" s="132">
        <v>0.16</v>
      </c>
      <c r="AW155" s="132">
        <v>25.5</v>
      </c>
      <c r="AX155" s="132">
        <v>70</v>
      </c>
      <c r="AY155" s="132">
        <v>2.9</v>
      </c>
      <c r="AZ155" s="132">
        <v>592</v>
      </c>
      <c r="BA155" s="132">
        <v>31</v>
      </c>
      <c r="BB155" s="132">
        <v>4.3</v>
      </c>
      <c r="BC155" s="132">
        <v>35.299999999999997</v>
      </c>
      <c r="BD155" s="132">
        <v>13.6</v>
      </c>
      <c r="BE155" s="132">
        <v>435</v>
      </c>
      <c r="BF155" s="132">
        <v>0</v>
      </c>
      <c r="BG155" s="132">
        <v>110</v>
      </c>
      <c r="BH155" s="132">
        <v>5.0999999999999996</v>
      </c>
      <c r="BI155" s="132">
        <v>10.75</v>
      </c>
      <c r="BJ155" s="132"/>
      <c r="BK155" s="132"/>
      <c r="BL155" s="132"/>
      <c r="BM155" s="132"/>
      <c r="BN155" s="132"/>
      <c r="BO155" s="132"/>
      <c r="BP155" s="132"/>
      <c r="BQ155" s="132"/>
      <c r="BR155" s="132"/>
      <c r="BS155" s="132"/>
      <c r="BT155" s="132"/>
      <c r="BU155" s="132"/>
      <c r="BV155" s="133">
        <v>0.7</v>
      </c>
      <c r="BW155" s="133">
        <v>15.45</v>
      </c>
      <c r="BX155" s="133">
        <v>13.2</v>
      </c>
      <c r="BY155" s="133">
        <v>2.48</v>
      </c>
      <c r="BZ155" s="133">
        <v>10.6</v>
      </c>
      <c r="CA155" s="149">
        <v>0</v>
      </c>
      <c r="CB155" s="133">
        <v>0.06</v>
      </c>
      <c r="CC155" s="116">
        <v>0</v>
      </c>
      <c r="CD155" s="133">
        <v>85.8</v>
      </c>
      <c r="CE155" s="99">
        <v>0</v>
      </c>
      <c r="CF155" s="133">
        <v>0</v>
      </c>
      <c r="CG155" s="133">
        <v>0.05</v>
      </c>
      <c r="CH155" s="133">
        <v>0.83</v>
      </c>
      <c r="CI155" s="133">
        <v>3.26</v>
      </c>
      <c r="CJ155" s="133">
        <v>31.2</v>
      </c>
      <c r="CK155" s="133">
        <v>230</v>
      </c>
      <c r="CL155" s="133"/>
      <c r="CM155" s="133"/>
      <c r="CN155" s="133">
        <v>0.10100000000000001</v>
      </c>
      <c r="CO155" s="99">
        <f t="shared" si="44"/>
        <v>173.65653110065793</v>
      </c>
      <c r="CP155" s="99"/>
      <c r="CQ155" s="99">
        <f t="shared" si="52"/>
        <v>116.07843137254903</v>
      </c>
      <c r="CR155" s="99">
        <f t="shared" si="45"/>
        <v>25.702989891608816</v>
      </c>
      <c r="CS155" s="99">
        <f t="shared" si="46"/>
        <v>4463.4920634920627</v>
      </c>
      <c r="CT155" s="99">
        <f t="shared" si="48"/>
        <v>9.636363636363636E-2</v>
      </c>
      <c r="CU155" s="99">
        <f t="shared" si="49"/>
        <v>21.568627450980394</v>
      </c>
      <c r="CV155" s="99">
        <f t="shared" si="47"/>
        <v>4.274193548387097</v>
      </c>
      <c r="CW155" s="99">
        <f t="shared" si="50"/>
        <v>8.4571428571428573</v>
      </c>
      <c r="CX155" s="99">
        <f t="shared" si="51"/>
        <v>4.8700401899890396E-2</v>
      </c>
      <c r="CY155" s="99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  <c r="DS155" s="60"/>
      <c r="DT155" s="60"/>
      <c r="DU155" s="60"/>
      <c r="DV155" s="60"/>
      <c r="DW155" s="60"/>
      <c r="DX155" s="60"/>
      <c r="DY155" s="60"/>
      <c r="DZ155" s="60"/>
      <c r="EA155" s="60"/>
      <c r="EB155" s="60"/>
      <c r="EC155" s="60"/>
      <c r="ED155" s="60"/>
      <c r="EE155" s="60"/>
      <c r="EF155" s="60"/>
      <c r="EG155" s="60"/>
      <c r="EH155" s="60"/>
      <c r="EI155" s="60"/>
      <c r="EJ155" s="60"/>
      <c r="EK155" s="60"/>
      <c r="EL155" s="60"/>
      <c r="EM155" s="60"/>
      <c r="EN155" s="60"/>
      <c r="EO155" s="60"/>
      <c r="EP155" s="60"/>
      <c r="EQ155" s="60"/>
      <c r="ER155" s="60"/>
      <c r="ES155" s="60"/>
      <c r="ET155" s="60"/>
      <c r="EU155" s="60"/>
      <c r="EV155" s="60"/>
      <c r="EW155" s="60"/>
      <c r="EX155" s="60"/>
      <c r="EY155" s="60"/>
      <c r="EZ155" s="60"/>
      <c r="FA155" s="60"/>
      <c r="FB155" s="60"/>
      <c r="FC155" s="60"/>
      <c r="FD155" s="60"/>
      <c r="FE155" s="60"/>
      <c r="FF155" s="60"/>
      <c r="FG155" s="60"/>
      <c r="FH155" s="60"/>
      <c r="FI155" s="60"/>
      <c r="FJ155" s="60"/>
      <c r="FK155" s="60"/>
      <c r="FL155" s="60"/>
      <c r="FM155" s="60"/>
      <c r="FN155" s="60"/>
      <c r="FO155" s="60"/>
      <c r="FP155" s="60"/>
      <c r="FQ155" s="60"/>
      <c r="FR155" s="60"/>
      <c r="FS155" s="60"/>
      <c r="FT155" s="60"/>
      <c r="FU155" s="60"/>
      <c r="FV155" s="60"/>
      <c r="FW155" s="60"/>
      <c r="FX155" s="60"/>
      <c r="FY155" s="60"/>
      <c r="FZ155" s="60"/>
      <c r="GA155" s="60"/>
      <c r="GB155" s="60"/>
      <c r="GC155" s="60"/>
      <c r="GD155" s="60"/>
      <c r="GE155" s="60"/>
      <c r="GF155" s="60"/>
      <c r="GG155" s="60"/>
      <c r="GH155" s="60"/>
      <c r="GI155" s="60"/>
      <c r="GJ155" s="60"/>
      <c r="GK155" s="60"/>
      <c r="GL155" s="60"/>
      <c r="GM155" s="60"/>
      <c r="GN155" s="60"/>
      <c r="GO155" s="60"/>
      <c r="GP155" s="60"/>
      <c r="GQ155" s="60"/>
      <c r="GR155" s="60"/>
      <c r="GS155" s="60"/>
      <c r="GT155" s="60"/>
      <c r="GU155" s="60"/>
      <c r="GV155" s="60"/>
      <c r="GW155" s="60"/>
      <c r="GX155" s="60"/>
      <c r="GY155" s="60"/>
      <c r="GZ155" s="60"/>
      <c r="HA155" s="60"/>
      <c r="HB155" s="60"/>
      <c r="HC155" s="60"/>
      <c r="HD155" s="60"/>
      <c r="HE155" s="60"/>
      <c r="HF155" s="60"/>
      <c r="HG155" s="60"/>
      <c r="HH155" s="60"/>
      <c r="HI155" s="60"/>
      <c r="HJ155" s="60"/>
      <c r="HK155" s="60"/>
      <c r="HL155" s="60"/>
      <c r="HM155" s="60"/>
      <c r="HN155" s="60"/>
      <c r="HO155" s="60"/>
      <c r="HP155" s="60"/>
      <c r="HQ155" s="60"/>
      <c r="HR155" s="60"/>
      <c r="HS155" s="60"/>
      <c r="HT155" s="60"/>
      <c r="HU155" s="60"/>
      <c r="HV155" s="60"/>
      <c r="HW155" s="60"/>
      <c r="HX155" s="60"/>
      <c r="HY155" s="60"/>
      <c r="HZ155" s="60"/>
      <c r="IA155" s="60"/>
      <c r="IB155" s="60"/>
      <c r="IC155" s="60"/>
      <c r="ID155" s="60"/>
      <c r="IE155" s="60"/>
      <c r="IF155" s="60"/>
      <c r="IG155" s="60"/>
      <c r="IH155" s="60"/>
      <c r="II155" s="60"/>
      <c r="IJ155" s="60"/>
      <c r="IK155" s="60"/>
      <c r="IL155" s="60"/>
      <c r="IM155" s="60"/>
      <c r="IN155" s="60"/>
      <c r="IO155" s="60"/>
      <c r="IP155" s="60"/>
      <c r="IQ155" s="60"/>
      <c r="IR155" s="60"/>
      <c r="IS155" s="60"/>
      <c r="IT155" s="60"/>
      <c r="IU155" s="60"/>
      <c r="IV155" s="60"/>
      <c r="IW155" s="60"/>
      <c r="IX155" s="60"/>
      <c r="IY155" s="60"/>
      <c r="IZ155" s="60"/>
      <c r="JA155" s="60"/>
      <c r="JB155" s="60"/>
      <c r="JC155" s="60"/>
      <c r="JD155" s="60"/>
      <c r="JE155" s="60"/>
      <c r="JF155" s="60"/>
      <c r="JG155" s="60"/>
      <c r="JH155" s="60"/>
      <c r="JI155" s="60"/>
      <c r="JJ155" s="60"/>
      <c r="JK155" s="60"/>
      <c r="JL155" s="60"/>
      <c r="JM155" s="60"/>
      <c r="JN155" s="60"/>
      <c r="JO155" s="60"/>
      <c r="JP155" s="60"/>
      <c r="JQ155" s="60"/>
      <c r="JR155" s="60"/>
      <c r="JS155" s="60"/>
      <c r="JT155" s="60"/>
      <c r="JU155" s="60"/>
      <c r="JV155" s="60"/>
      <c r="JW155" s="60"/>
      <c r="JX155" s="60"/>
      <c r="JY155" s="60"/>
      <c r="JZ155" s="60"/>
      <c r="KA155" s="60"/>
      <c r="KB155" s="60"/>
      <c r="KC155" s="60"/>
      <c r="KD155" s="60"/>
      <c r="KE155" s="60"/>
      <c r="KF155" s="60"/>
      <c r="KG155" s="60"/>
      <c r="KH155" s="60"/>
      <c r="KI155" s="60"/>
      <c r="KJ155" s="60"/>
      <c r="KK155" s="60"/>
      <c r="KL155" s="60"/>
      <c r="KM155" s="60"/>
      <c r="KN155" s="60"/>
      <c r="KO155" s="60"/>
    </row>
    <row r="156" spans="1:301" s="2" customFormat="1" ht="14" x14ac:dyDescent="0.15">
      <c r="A156" s="1">
        <v>24369</v>
      </c>
      <c r="B156" s="2" t="s">
        <v>361</v>
      </c>
      <c r="C156" s="2" t="s">
        <v>229</v>
      </c>
      <c r="D156" s="2" t="s">
        <v>105</v>
      </c>
      <c r="E156" s="3">
        <v>-14.087999999999999</v>
      </c>
      <c r="F156" s="4">
        <v>-70.691559999999996</v>
      </c>
      <c r="G156" s="6">
        <v>317373.29935285001</v>
      </c>
      <c r="H156" s="2">
        <v>8441884.9484886192</v>
      </c>
      <c r="I156" s="2">
        <v>5000</v>
      </c>
      <c r="K156" s="118" t="s">
        <v>106</v>
      </c>
      <c r="N156" s="118">
        <v>2023</v>
      </c>
      <c r="P156" s="1" t="s">
        <v>133</v>
      </c>
      <c r="Q156" s="1">
        <f t="shared" si="43"/>
        <v>0</v>
      </c>
      <c r="R156" s="2" t="s">
        <v>134</v>
      </c>
      <c r="S156" s="1" t="s">
        <v>109</v>
      </c>
      <c r="T156" s="1" t="s">
        <v>110</v>
      </c>
      <c r="V156" s="2" t="s">
        <v>201</v>
      </c>
      <c r="W156" s="2" t="s">
        <v>112</v>
      </c>
      <c r="X156" s="5"/>
      <c r="Y156" s="5">
        <v>8.8407098121085589E-2</v>
      </c>
      <c r="Z156" s="5">
        <v>13.021256952169077</v>
      </c>
      <c r="AA156" s="5">
        <v>1.1151835273052819</v>
      </c>
      <c r="AB156" s="5"/>
      <c r="AC156" s="5">
        <v>3.2280669821623593E-2</v>
      </c>
      <c r="AD156" s="5">
        <v>6.6315789473684217E-2</v>
      </c>
      <c r="AE156" s="5">
        <v>0.29383233532934133</v>
      </c>
      <c r="AF156" s="5">
        <v>2.6689952153110048</v>
      </c>
      <c r="AG156" s="5">
        <v>4.2040664961636836</v>
      </c>
      <c r="AH156" s="5">
        <v>0.19476594027441488</v>
      </c>
      <c r="AI156" s="5"/>
      <c r="AJ156" s="5"/>
      <c r="AK156" s="5"/>
      <c r="AL156" s="5"/>
      <c r="AM156" s="132">
        <v>805</v>
      </c>
      <c r="AN156" s="132">
        <v>2.2999999999999998</v>
      </c>
      <c r="AO156" s="132">
        <v>2</v>
      </c>
      <c r="AP156" s="132">
        <v>2</v>
      </c>
      <c r="AQ156" s="132">
        <v>0.4</v>
      </c>
      <c r="AR156" s="132">
        <v>0.4</v>
      </c>
      <c r="AS156" s="132">
        <v>2.2999999999999998</v>
      </c>
      <c r="AT156" s="132">
        <v>63</v>
      </c>
      <c r="AU156" s="132">
        <v>29.8</v>
      </c>
      <c r="AV156" s="132">
        <v>0.1</v>
      </c>
      <c r="AW156" s="132">
        <v>9.5</v>
      </c>
      <c r="AX156" s="132">
        <v>54</v>
      </c>
      <c r="AY156" s="132">
        <v>1.0900000000000001</v>
      </c>
      <c r="AZ156" s="132">
        <v>814</v>
      </c>
      <c r="BA156" s="132">
        <v>16.8</v>
      </c>
      <c r="BB156" s="132">
        <v>3.2</v>
      </c>
      <c r="BC156" s="132">
        <v>24.5</v>
      </c>
      <c r="BD156" s="132">
        <v>22.5</v>
      </c>
      <c r="BE156" s="132">
        <v>134.5</v>
      </c>
      <c r="BF156" s="132">
        <v>0</v>
      </c>
      <c r="BG156" s="132">
        <v>40</v>
      </c>
      <c r="BH156" s="132">
        <v>6.5</v>
      </c>
      <c r="BI156" s="132">
        <v>12.95</v>
      </c>
      <c r="BJ156" s="132"/>
      <c r="BK156" s="132"/>
      <c r="BL156" s="132"/>
      <c r="BM156" s="132"/>
      <c r="BN156" s="132"/>
      <c r="BO156" s="132"/>
      <c r="BP156" s="132"/>
      <c r="BQ156" s="132"/>
      <c r="BR156" s="132"/>
      <c r="BS156" s="132"/>
      <c r="BT156" s="132"/>
      <c r="BU156" s="132"/>
      <c r="BV156" s="133">
        <v>1</v>
      </c>
      <c r="BW156" s="133">
        <v>6.18</v>
      </c>
      <c r="BX156" s="133">
        <v>23.6</v>
      </c>
      <c r="BY156" s="133">
        <v>6.23</v>
      </c>
      <c r="BZ156" s="133">
        <v>8.1999999999999993</v>
      </c>
      <c r="CA156" s="144">
        <v>5.9999999999999995E-4</v>
      </c>
      <c r="CB156" s="133">
        <v>0.11</v>
      </c>
      <c r="CC156" s="116">
        <v>0</v>
      </c>
      <c r="CD156" s="133">
        <v>27.5</v>
      </c>
      <c r="CE156" s="99">
        <v>0</v>
      </c>
      <c r="CF156" s="133">
        <v>0</v>
      </c>
      <c r="CG156" s="133">
        <v>7.0000000000000007E-2</v>
      </c>
      <c r="CH156" s="133">
        <v>0.71</v>
      </c>
      <c r="CI156" s="133">
        <v>7.34</v>
      </c>
      <c r="CJ156" s="133">
        <v>14.55</v>
      </c>
      <c r="CK156" s="133">
        <v>120</v>
      </c>
      <c r="CL156" s="133"/>
      <c r="CM156" s="133"/>
      <c r="CN156" s="133">
        <v>0.123</v>
      </c>
      <c r="CO156" s="99">
        <f t="shared" si="44"/>
        <v>193.62205634539689</v>
      </c>
      <c r="CP156" s="99"/>
      <c r="CQ156" s="99">
        <f t="shared" si="52"/>
        <v>125.23076923076923</v>
      </c>
      <c r="CR156" s="99">
        <f t="shared" si="45"/>
        <v>63.39465351357935</v>
      </c>
      <c r="CS156" s="99">
        <f t="shared" si="46"/>
        <v>12274.603174603173</v>
      </c>
      <c r="CT156" s="99">
        <f t="shared" si="48"/>
        <v>0.20499999999999999</v>
      </c>
      <c r="CU156" s="99">
        <f t="shared" si="49"/>
        <v>6.1538461538461542</v>
      </c>
      <c r="CV156" s="99">
        <f t="shared" si="47"/>
        <v>1.3162118780096306</v>
      </c>
      <c r="CW156" s="99">
        <f t="shared" si="50"/>
        <v>15.074074074074074</v>
      </c>
      <c r="CX156" s="99">
        <f t="shared" si="51"/>
        <v>7.7853083262290443E-2</v>
      </c>
      <c r="CY156" s="99"/>
    </row>
    <row r="157" spans="1:301" s="2" customFormat="1" ht="14" x14ac:dyDescent="0.15">
      <c r="A157" s="1">
        <v>24370</v>
      </c>
      <c r="B157" s="2" t="s">
        <v>362</v>
      </c>
      <c r="C157" s="2" t="s">
        <v>229</v>
      </c>
      <c r="D157" s="2" t="s">
        <v>105</v>
      </c>
      <c r="E157" s="3">
        <v>-14.08811</v>
      </c>
      <c r="F157" s="4">
        <v>-70.691149999999993</v>
      </c>
      <c r="G157" s="6">
        <v>317417.66325489199</v>
      </c>
      <c r="H157" s="2">
        <v>8441873.0964821298</v>
      </c>
      <c r="I157" s="2">
        <v>5000</v>
      </c>
      <c r="K157" s="118" t="s">
        <v>106</v>
      </c>
      <c r="N157" s="118">
        <v>2023</v>
      </c>
      <c r="P157" s="1" t="s">
        <v>133</v>
      </c>
      <c r="Q157" s="1">
        <f t="shared" si="43"/>
        <v>0</v>
      </c>
      <c r="R157" s="2" t="s">
        <v>134</v>
      </c>
      <c r="S157" s="1" t="s">
        <v>109</v>
      </c>
      <c r="T157" s="1" t="s">
        <v>110</v>
      </c>
      <c r="V157" s="2" t="s">
        <v>337</v>
      </c>
      <c r="W157" s="2" t="s">
        <v>112</v>
      </c>
      <c r="X157" s="5"/>
      <c r="Y157" s="5">
        <v>3.8365344467640915E-2</v>
      </c>
      <c r="Z157" s="5">
        <v>13.096852057842046</v>
      </c>
      <c r="AA157" s="5">
        <v>0.6576723366159356</v>
      </c>
      <c r="AB157" s="5"/>
      <c r="AC157" s="5">
        <v>5.9525555151073904E-2</v>
      </c>
      <c r="AD157" s="5">
        <v>1.6578947368421054E-2</v>
      </c>
      <c r="AE157" s="5">
        <v>0.20988023952095808</v>
      </c>
      <c r="AF157" s="5">
        <v>3.329504132231405</v>
      </c>
      <c r="AG157" s="5">
        <v>3.7101790281329925</v>
      </c>
      <c r="AH157" s="5">
        <v>0.31849959644874903</v>
      </c>
      <c r="AI157" s="5"/>
      <c r="AJ157" s="5"/>
      <c r="AK157" s="5"/>
      <c r="AL157" s="5"/>
      <c r="AM157" s="132">
        <v>2580</v>
      </c>
      <c r="AN157" s="132">
        <v>2.4</v>
      </c>
      <c r="AO157" s="106">
        <v>0</v>
      </c>
      <c r="AP157" s="106">
        <v>0</v>
      </c>
      <c r="AQ157" s="132">
        <v>0.1</v>
      </c>
      <c r="AR157" s="132">
        <v>0.2</v>
      </c>
      <c r="AS157" s="132">
        <v>0.8</v>
      </c>
      <c r="AT157" s="132">
        <v>110</v>
      </c>
      <c r="AU157" s="132">
        <v>38.299999999999997</v>
      </c>
      <c r="AV157" s="132">
        <v>7.0000000000000007E-2</v>
      </c>
      <c r="AW157" s="132">
        <v>35.4</v>
      </c>
      <c r="AX157" s="132">
        <v>132.5</v>
      </c>
      <c r="AY157" s="132">
        <v>2.37</v>
      </c>
      <c r="AZ157" s="132">
        <v>1180</v>
      </c>
      <c r="BA157" s="132">
        <v>3.5</v>
      </c>
      <c r="BB157" s="132">
        <v>3.2</v>
      </c>
      <c r="BC157" s="132">
        <v>46.9</v>
      </c>
      <c r="BD157" s="132">
        <v>15.3</v>
      </c>
      <c r="BE157" s="132">
        <v>459</v>
      </c>
      <c r="BF157" s="132">
        <v>0</v>
      </c>
      <c r="BG157" s="132">
        <v>10</v>
      </c>
      <c r="BH157" s="132">
        <v>1.5</v>
      </c>
      <c r="BI157" s="132">
        <v>3.55</v>
      </c>
      <c r="BJ157" s="132"/>
      <c r="BK157" s="132"/>
      <c r="BL157" s="132"/>
      <c r="BM157" s="132"/>
      <c r="BN157" s="132"/>
      <c r="BO157" s="132"/>
      <c r="BP157" s="132"/>
      <c r="BQ157" s="132"/>
      <c r="BR157" s="132"/>
      <c r="BS157" s="132"/>
      <c r="BT157" s="132"/>
      <c r="BU157" s="132"/>
      <c r="BV157" s="133">
        <v>0.9</v>
      </c>
      <c r="BW157" s="133">
        <v>22.7</v>
      </c>
      <c r="BX157" s="133">
        <v>7.9</v>
      </c>
      <c r="BY157" s="133">
        <v>1.42</v>
      </c>
      <c r="BZ157" s="133">
        <v>16.7</v>
      </c>
      <c r="CA157" s="144">
        <v>8.0000000000000004E-4</v>
      </c>
      <c r="CB157" s="133">
        <v>0.05</v>
      </c>
      <c r="CC157" s="116">
        <v>0</v>
      </c>
      <c r="CD157" s="133">
        <v>34</v>
      </c>
      <c r="CE157" s="99">
        <v>0</v>
      </c>
      <c r="CF157" s="133">
        <v>0</v>
      </c>
      <c r="CG157" s="133">
        <v>0.06</v>
      </c>
      <c r="CH157" s="133">
        <v>0.92</v>
      </c>
      <c r="CI157" s="133">
        <v>8.68</v>
      </c>
      <c r="CJ157" s="133">
        <v>27.1</v>
      </c>
      <c r="CK157" s="133">
        <v>90</v>
      </c>
      <c r="CL157" s="133"/>
      <c r="CM157" s="133"/>
      <c r="CN157" s="133">
        <v>0.14000000000000001</v>
      </c>
      <c r="CO157" s="99">
        <f t="shared" si="44"/>
        <v>318.04395180191358</v>
      </c>
      <c r="CP157" s="99"/>
      <c r="CQ157" s="99">
        <f t="shared" si="52"/>
        <v>786.66666666666663</v>
      </c>
      <c r="CR157" s="99">
        <f t="shared" si="45"/>
        <v>223.78857630008525</v>
      </c>
      <c r="CS157" s="99">
        <f t="shared" si="46"/>
        <v>71174.603174603166</v>
      </c>
      <c r="CT157" s="99">
        <f t="shared" si="48"/>
        <v>1.67</v>
      </c>
      <c r="CU157" s="99">
        <f t="shared" si="49"/>
        <v>6.666666666666667</v>
      </c>
      <c r="CV157" s="99">
        <f t="shared" si="47"/>
        <v>11.76056338028169</v>
      </c>
      <c r="CW157" s="99">
        <f t="shared" si="50"/>
        <v>8.9056603773584904</v>
      </c>
      <c r="CX157" s="99">
        <f t="shared" si="51"/>
        <v>2.8001351155720697E-2</v>
      </c>
      <c r="CY157" s="99"/>
    </row>
    <row r="158" spans="1:301" s="2" customFormat="1" ht="14" x14ac:dyDescent="0.15">
      <c r="A158" s="1">
        <v>24371</v>
      </c>
      <c r="B158" s="2" t="s">
        <v>363</v>
      </c>
      <c r="C158" s="2" t="s">
        <v>229</v>
      </c>
      <c r="D158" s="2" t="s">
        <v>105</v>
      </c>
      <c r="E158" s="3">
        <v>-14.088279999999999</v>
      </c>
      <c r="F158" s="4">
        <v>-70.690969999999993</v>
      </c>
      <c r="G158" s="6">
        <v>317437.23683801602</v>
      </c>
      <c r="H158" s="2">
        <v>8441854.4276122302</v>
      </c>
      <c r="I158" s="2">
        <v>5000</v>
      </c>
      <c r="K158" s="118" t="s">
        <v>106</v>
      </c>
      <c r="N158" s="118">
        <v>2023</v>
      </c>
      <c r="P158" s="1" t="s">
        <v>133</v>
      </c>
      <c r="Q158" s="1">
        <f t="shared" si="43"/>
        <v>0</v>
      </c>
      <c r="R158" s="2" t="s">
        <v>134</v>
      </c>
      <c r="S158" s="1" t="s">
        <v>109</v>
      </c>
      <c r="T158" s="1" t="s">
        <v>110</v>
      </c>
      <c r="V158" s="2" t="s">
        <v>364</v>
      </c>
      <c r="W158" s="2" t="s">
        <v>112</v>
      </c>
      <c r="X158" s="5"/>
      <c r="Y158" s="5">
        <v>7.8398747390396664E-2</v>
      </c>
      <c r="Z158" s="5">
        <v>12.813370411568409</v>
      </c>
      <c r="AA158" s="5">
        <v>0.9865085049239033</v>
      </c>
      <c r="AB158" s="5"/>
      <c r="AC158" s="5">
        <v>3.1247688387331635E-2</v>
      </c>
      <c r="AD158" s="5">
        <v>0.13263157894736843</v>
      </c>
      <c r="AE158" s="5">
        <v>0.58766467065868266</v>
      </c>
      <c r="AF158" s="5">
        <v>2.6555154414963025</v>
      </c>
      <c r="AG158" s="5">
        <v>3.8547314578005114</v>
      </c>
      <c r="AH158" s="5">
        <v>0.38494915254237294</v>
      </c>
      <c r="AI158" s="5"/>
      <c r="AJ158" s="5"/>
      <c r="AK158" s="5"/>
      <c r="AL158" s="5"/>
      <c r="AM158" s="132">
        <v>1320</v>
      </c>
      <c r="AN158" s="132">
        <v>2.2999999999999998</v>
      </c>
      <c r="AO158" s="132">
        <v>5</v>
      </c>
      <c r="AP158" s="132">
        <v>5</v>
      </c>
      <c r="AQ158" s="132">
        <v>0.6</v>
      </c>
      <c r="AR158" s="132">
        <v>1.4</v>
      </c>
      <c r="AS158" s="132">
        <v>2.6</v>
      </c>
      <c r="AT158" s="132">
        <v>69</v>
      </c>
      <c r="AU158" s="132">
        <v>31.6</v>
      </c>
      <c r="AV158" s="132">
        <v>0.22</v>
      </c>
      <c r="AW158" s="132">
        <v>40.700000000000003</v>
      </c>
      <c r="AX158" s="132">
        <v>78.7</v>
      </c>
      <c r="AY158" s="132">
        <v>3.1</v>
      </c>
      <c r="AZ158" s="132">
        <v>1215</v>
      </c>
      <c r="BA158" s="132">
        <v>47.9</v>
      </c>
      <c r="BB158" s="132">
        <v>4.3</v>
      </c>
      <c r="BC158" s="132">
        <v>35.1</v>
      </c>
      <c r="BD158" s="132">
        <v>13.7</v>
      </c>
      <c r="BE158" s="132">
        <v>3100</v>
      </c>
      <c r="BF158" s="132">
        <v>0</v>
      </c>
      <c r="BG158" s="132">
        <v>150</v>
      </c>
      <c r="BH158" s="132">
        <v>6</v>
      </c>
      <c r="BI158" s="132">
        <v>12.6</v>
      </c>
      <c r="BJ158" s="132"/>
      <c r="BK158" s="132"/>
      <c r="BL158" s="132"/>
      <c r="BM158" s="132"/>
      <c r="BN158" s="132"/>
      <c r="BO158" s="132"/>
      <c r="BP158" s="132"/>
      <c r="BQ158" s="132"/>
      <c r="BR158" s="132"/>
      <c r="BS158" s="132"/>
      <c r="BT158" s="132"/>
      <c r="BU158" s="132"/>
      <c r="BV158" s="133">
        <v>0.7</v>
      </c>
      <c r="BW158" s="133">
        <v>15.85</v>
      </c>
      <c r="BX158" s="133">
        <v>18</v>
      </c>
      <c r="BY158" s="133">
        <v>2.97</v>
      </c>
      <c r="BZ158" s="133">
        <v>13.5</v>
      </c>
      <c r="CA158" s="144">
        <v>4.0000000000000002E-4</v>
      </c>
      <c r="CB158" s="133">
        <v>7.0000000000000007E-2</v>
      </c>
      <c r="CC158" s="116">
        <v>0</v>
      </c>
      <c r="CD158" s="133">
        <v>116</v>
      </c>
      <c r="CE158" s="99">
        <v>0</v>
      </c>
      <c r="CF158" s="133">
        <v>0</v>
      </c>
      <c r="CG158" s="133">
        <v>0.06</v>
      </c>
      <c r="CH158" s="133">
        <v>0.95</v>
      </c>
      <c r="CI158" s="133">
        <v>6.66</v>
      </c>
      <c r="CJ158" s="133">
        <v>25.3</v>
      </c>
      <c r="CK158" s="133">
        <v>70</v>
      </c>
      <c r="CL158" s="133"/>
      <c r="CM158" s="133"/>
      <c r="CN158" s="133">
        <v>8.7999999999999995E-2</v>
      </c>
      <c r="CO158" s="99">
        <f t="shared" si="44"/>
        <v>315.19705414012742</v>
      </c>
      <c r="CP158" s="99"/>
      <c r="CQ158" s="99">
        <f t="shared" si="52"/>
        <v>202.5</v>
      </c>
      <c r="CR158" s="99">
        <f t="shared" si="45"/>
        <v>29.063451467543537</v>
      </c>
      <c r="CS158" s="99">
        <f t="shared" si="46"/>
        <v>9160.7142857142844</v>
      </c>
      <c r="CT158" s="99">
        <f t="shared" si="48"/>
        <v>0.09</v>
      </c>
      <c r="CU158" s="99">
        <f t="shared" si="49"/>
        <v>25</v>
      </c>
      <c r="CV158" s="99">
        <f t="shared" si="47"/>
        <v>4.545454545454545</v>
      </c>
      <c r="CW158" s="99">
        <f t="shared" si="50"/>
        <v>15.438373570520966</v>
      </c>
      <c r="CX158" s="99">
        <f t="shared" si="51"/>
        <v>4.8980069349434704E-2</v>
      </c>
      <c r="CY158" s="99"/>
    </row>
    <row r="159" spans="1:301" s="2" customFormat="1" ht="14" x14ac:dyDescent="0.15">
      <c r="A159" s="1">
        <v>24372</v>
      </c>
      <c r="B159" s="2" t="s">
        <v>365</v>
      </c>
      <c r="C159" s="2" t="s">
        <v>229</v>
      </c>
      <c r="D159" s="2" t="s">
        <v>105</v>
      </c>
      <c r="E159" s="3">
        <v>-14.088279999999999</v>
      </c>
      <c r="F159" s="4">
        <v>-70.690969999999993</v>
      </c>
      <c r="G159" s="6">
        <v>317437.23683801602</v>
      </c>
      <c r="H159" s="2">
        <v>8441854.4276122302</v>
      </c>
      <c r="I159" s="2">
        <v>5000</v>
      </c>
      <c r="K159" s="118" t="s">
        <v>106</v>
      </c>
      <c r="N159" s="118">
        <v>2023</v>
      </c>
      <c r="P159" s="1" t="s">
        <v>133</v>
      </c>
      <c r="Q159" s="1">
        <f t="shared" si="43"/>
        <v>0</v>
      </c>
      <c r="R159" s="2" t="s">
        <v>134</v>
      </c>
      <c r="S159" s="1" t="s">
        <v>109</v>
      </c>
      <c r="T159" s="1" t="s">
        <v>110</v>
      </c>
      <c r="V159" s="2" t="s">
        <v>337</v>
      </c>
      <c r="W159" s="2" t="s">
        <v>112</v>
      </c>
      <c r="X159" s="5"/>
      <c r="Y159" s="5">
        <v>3.6697286012526094E-2</v>
      </c>
      <c r="Z159" s="5">
        <v>12.529888765294773</v>
      </c>
      <c r="AA159" s="5">
        <v>0.70056401074306185</v>
      </c>
      <c r="AB159" s="5"/>
      <c r="AC159" s="5">
        <v>5.4231525300327633E-2</v>
      </c>
      <c r="AD159" s="5">
        <v>3.3157894736842108E-2</v>
      </c>
      <c r="AE159" s="5">
        <v>0.26584830339321358</v>
      </c>
      <c r="AF159" s="5">
        <v>3.7069377990430623</v>
      </c>
      <c r="AG159" s="5">
        <v>3.6740409207161124</v>
      </c>
      <c r="AH159" s="5">
        <v>0.47889507667473769</v>
      </c>
      <c r="AI159" s="5"/>
      <c r="AJ159" s="5"/>
      <c r="AK159" s="5"/>
      <c r="AL159" s="5"/>
      <c r="AM159" s="132">
        <v>2870</v>
      </c>
      <c r="AN159" s="132">
        <v>2.2999999999999998</v>
      </c>
      <c r="AO159" s="106">
        <v>0</v>
      </c>
      <c r="AP159" s="132">
        <v>1</v>
      </c>
      <c r="AQ159" s="132">
        <v>0.1</v>
      </c>
      <c r="AR159" s="132">
        <v>0.3</v>
      </c>
      <c r="AS159" s="132">
        <v>1.3</v>
      </c>
      <c r="AT159" s="132">
        <v>87</v>
      </c>
      <c r="AU159" s="132">
        <v>38.9</v>
      </c>
      <c r="AV159" s="132">
        <v>0.17</v>
      </c>
      <c r="AW159" s="132">
        <v>52.5</v>
      </c>
      <c r="AX159" s="132">
        <v>98.3</v>
      </c>
      <c r="AY159" s="132">
        <v>2.77</v>
      </c>
      <c r="AZ159" s="132">
        <v>1205</v>
      </c>
      <c r="BA159" s="132">
        <v>1.8</v>
      </c>
      <c r="BB159" s="132">
        <v>3.3</v>
      </c>
      <c r="BC159" s="132">
        <v>46.6</v>
      </c>
      <c r="BD159" s="132">
        <v>14.3</v>
      </c>
      <c r="BE159" s="132">
        <v>452</v>
      </c>
      <c r="BF159" s="132">
        <v>0</v>
      </c>
      <c r="BG159" s="132">
        <v>0</v>
      </c>
      <c r="BH159" s="132">
        <v>1.4</v>
      </c>
      <c r="BI159" s="132">
        <v>3.28</v>
      </c>
      <c r="BJ159" s="132"/>
      <c r="BK159" s="132"/>
      <c r="BL159" s="132"/>
      <c r="BM159" s="132"/>
      <c r="BN159" s="132"/>
      <c r="BO159" s="132"/>
      <c r="BP159" s="132"/>
      <c r="BQ159" s="132"/>
      <c r="BR159" s="132"/>
      <c r="BS159" s="132"/>
      <c r="BT159" s="132"/>
      <c r="BU159" s="132"/>
      <c r="BV159" s="133">
        <v>0.9</v>
      </c>
      <c r="BW159" s="133">
        <v>20.9</v>
      </c>
      <c r="BX159" s="133">
        <v>7.2</v>
      </c>
      <c r="BY159" s="133">
        <v>1.3</v>
      </c>
      <c r="BZ159" s="133">
        <v>16.3</v>
      </c>
      <c r="CA159" s="144">
        <v>5.9999999999999995E-4</v>
      </c>
      <c r="CB159" s="133">
        <v>0.05</v>
      </c>
      <c r="CC159" s="116">
        <v>0</v>
      </c>
      <c r="CD159" s="133">
        <v>84.9</v>
      </c>
      <c r="CE159" s="99">
        <v>0</v>
      </c>
      <c r="CF159" s="133">
        <v>0</v>
      </c>
      <c r="CG159" s="133">
        <v>0.05</v>
      </c>
      <c r="CH159" s="133">
        <v>0.81</v>
      </c>
      <c r="CI159" s="133">
        <v>9.15</v>
      </c>
      <c r="CJ159" s="133">
        <v>39.700000000000003</v>
      </c>
      <c r="CK159" s="133">
        <v>210</v>
      </c>
      <c r="CL159" s="133"/>
      <c r="CM159" s="133"/>
      <c r="CN159" s="133">
        <v>0.13200000000000001</v>
      </c>
      <c r="CO159" s="99">
        <f t="shared" si="44"/>
        <v>327.97674985207618</v>
      </c>
      <c r="CP159" s="99"/>
      <c r="CQ159" s="99">
        <f t="shared" si="52"/>
        <v>860.71428571428578</v>
      </c>
      <c r="CR159" s="99">
        <f t="shared" si="45"/>
        <v>110.80440872000973</v>
      </c>
      <c r="CS159" s="99">
        <f t="shared" si="46"/>
        <v>36341.269841269837</v>
      </c>
      <c r="CT159" s="99"/>
      <c r="CU159" s="99"/>
      <c r="CV159" s="99">
        <f t="shared" si="47"/>
        <v>12.538461538461538</v>
      </c>
      <c r="CW159" s="99">
        <f t="shared" si="50"/>
        <v>12.258392675483215</v>
      </c>
      <c r="CX159" s="99">
        <f t="shared" si="51"/>
        <v>3.7375797769238175E-2</v>
      </c>
      <c r="CY159" s="99"/>
    </row>
    <row r="160" spans="1:301" s="2" customFormat="1" ht="14" x14ac:dyDescent="0.15">
      <c r="A160" s="1">
        <v>24373</v>
      </c>
      <c r="B160" s="2" t="s">
        <v>366</v>
      </c>
      <c r="C160" s="2" t="s">
        <v>229</v>
      </c>
      <c r="D160" s="2" t="s">
        <v>105</v>
      </c>
      <c r="E160" s="3">
        <v>-14.08825</v>
      </c>
      <c r="F160" s="4">
        <v>-70.690550000000002</v>
      </c>
      <c r="G160" s="6">
        <v>317482.56927541801</v>
      </c>
      <c r="H160" s="2">
        <v>8441858.0726628006</v>
      </c>
      <c r="I160" s="2">
        <v>5000</v>
      </c>
      <c r="K160" s="118" t="s">
        <v>106</v>
      </c>
      <c r="N160" s="118">
        <v>2023</v>
      </c>
      <c r="P160" s="1" t="s">
        <v>133</v>
      </c>
      <c r="Q160" s="1">
        <f t="shared" si="43"/>
        <v>0</v>
      </c>
      <c r="R160" s="2" t="s">
        <v>134</v>
      </c>
      <c r="S160" s="1" t="s">
        <v>109</v>
      </c>
      <c r="T160" s="1" t="s">
        <v>110</v>
      </c>
      <c r="V160" s="2" t="s">
        <v>337</v>
      </c>
      <c r="W160" s="2" t="s">
        <v>112</v>
      </c>
      <c r="X160" s="5"/>
      <c r="Y160" s="5">
        <v>3.8365344467640915E-2</v>
      </c>
      <c r="Z160" s="5">
        <v>12.038520578420467</v>
      </c>
      <c r="AA160" s="5">
        <v>0.68626678603401969</v>
      </c>
      <c r="AB160" s="5"/>
      <c r="AC160" s="5">
        <v>5.5522752093192566E-2</v>
      </c>
      <c r="AD160" s="5">
        <v>1.6578947368421054E-2</v>
      </c>
      <c r="AE160" s="5">
        <v>0.22387225548902195</v>
      </c>
      <c r="AF160" s="5">
        <v>3.6395389299695524</v>
      </c>
      <c r="AG160" s="5">
        <v>3.6740409207161124</v>
      </c>
      <c r="AH160" s="5">
        <v>0.43306779661016953</v>
      </c>
      <c r="AI160" s="5"/>
      <c r="AJ160" s="5"/>
      <c r="AK160" s="5"/>
      <c r="AL160" s="5"/>
      <c r="AM160" s="132">
        <v>2920</v>
      </c>
      <c r="AN160" s="132">
        <v>2.2000000000000002</v>
      </c>
      <c r="AO160" s="106">
        <v>0</v>
      </c>
      <c r="AP160" s="132">
        <v>1</v>
      </c>
      <c r="AQ160" s="132">
        <v>0.1</v>
      </c>
      <c r="AR160" s="132">
        <v>0.3</v>
      </c>
      <c r="AS160" s="132">
        <v>1.1000000000000001</v>
      </c>
      <c r="AT160" s="132">
        <v>81</v>
      </c>
      <c r="AU160" s="132">
        <v>37.5</v>
      </c>
      <c r="AV160" s="132">
        <v>0.11</v>
      </c>
      <c r="AW160" s="132">
        <v>52.4</v>
      </c>
      <c r="AX160" s="132">
        <v>94.3</v>
      </c>
      <c r="AY160" s="132">
        <v>1.54</v>
      </c>
      <c r="AZ160" s="132">
        <v>1175</v>
      </c>
      <c r="BA160" s="132">
        <v>3.5</v>
      </c>
      <c r="BB160" s="132">
        <v>2.9</v>
      </c>
      <c r="BC160" s="132">
        <v>45.9</v>
      </c>
      <c r="BD160" s="132">
        <v>14.4</v>
      </c>
      <c r="BE160" s="132">
        <v>569</v>
      </c>
      <c r="BF160" s="132">
        <v>0</v>
      </c>
      <c r="BG160" s="132">
        <v>0</v>
      </c>
      <c r="BH160" s="132">
        <v>1.4</v>
      </c>
      <c r="BI160" s="132">
        <v>3.26</v>
      </c>
      <c r="BJ160" s="132"/>
      <c r="BK160" s="132"/>
      <c r="BL160" s="132"/>
      <c r="BM160" s="132"/>
      <c r="BN160" s="132"/>
      <c r="BO160" s="132"/>
      <c r="BP160" s="132"/>
      <c r="BQ160" s="132"/>
      <c r="BR160" s="132"/>
      <c r="BS160" s="132"/>
      <c r="BT160" s="132"/>
      <c r="BU160" s="132"/>
      <c r="BV160" s="133">
        <v>0.9</v>
      </c>
      <c r="BW160" s="133">
        <v>21.8</v>
      </c>
      <c r="BX160" s="133">
        <v>7.7</v>
      </c>
      <c r="BY160" s="133">
        <v>1.29</v>
      </c>
      <c r="BZ160" s="133">
        <v>19.2</v>
      </c>
      <c r="CA160" s="144">
        <v>1.1999999999999999E-3</v>
      </c>
      <c r="CB160" s="133">
        <v>0.03</v>
      </c>
      <c r="CC160" s="116">
        <v>0</v>
      </c>
      <c r="CD160" s="133">
        <v>47</v>
      </c>
      <c r="CE160" s="99">
        <v>0</v>
      </c>
      <c r="CF160" s="133">
        <v>0</v>
      </c>
      <c r="CG160" s="133">
        <v>0.05</v>
      </c>
      <c r="CH160" s="133">
        <v>1.03</v>
      </c>
      <c r="CI160" s="133">
        <v>9.24</v>
      </c>
      <c r="CJ160" s="133">
        <v>15.85</v>
      </c>
      <c r="CK160" s="133">
        <v>70</v>
      </c>
      <c r="CL160" s="133"/>
      <c r="CM160" s="133"/>
      <c r="CN160" s="133">
        <v>0.14899999999999999</v>
      </c>
      <c r="CO160" s="99">
        <f t="shared" si="44"/>
        <v>319.81135359019873</v>
      </c>
      <c r="CP160" s="99"/>
      <c r="CQ160" s="99">
        <f t="shared" si="52"/>
        <v>839.28571428571433</v>
      </c>
      <c r="CR160" s="99">
        <f t="shared" si="45"/>
        <v>221.60881744001946</v>
      </c>
      <c r="CS160" s="99">
        <f t="shared" si="46"/>
        <v>70873.015873015873</v>
      </c>
      <c r="CT160" s="99"/>
      <c r="CU160" s="99"/>
      <c r="CV160" s="99">
        <f t="shared" si="47"/>
        <v>14.883720930232558</v>
      </c>
      <c r="CW160" s="99">
        <f t="shared" si="50"/>
        <v>12.460233297985154</v>
      </c>
      <c r="CX160" s="99">
        <f t="shared" si="51"/>
        <v>3.8961197462525056E-2</v>
      </c>
      <c r="CY160" s="99"/>
    </row>
    <row r="161" spans="1:301" s="2" customFormat="1" ht="14" x14ac:dyDescent="0.15">
      <c r="A161" s="1">
        <v>24374</v>
      </c>
      <c r="B161" s="2" t="s">
        <v>367</v>
      </c>
      <c r="C161" s="2" t="s">
        <v>229</v>
      </c>
      <c r="D161" s="2" t="s">
        <v>105</v>
      </c>
      <c r="E161" s="3">
        <v>-14.08825</v>
      </c>
      <c r="F161" s="4">
        <v>-70.690550000000002</v>
      </c>
      <c r="G161" s="6">
        <v>317482.56927541801</v>
      </c>
      <c r="H161" s="2">
        <v>8441858.0726628006</v>
      </c>
      <c r="I161" s="2">
        <v>5000</v>
      </c>
      <c r="K161" s="118" t="s">
        <v>106</v>
      </c>
      <c r="N161" s="118">
        <v>2023</v>
      </c>
      <c r="P161" s="1" t="s">
        <v>133</v>
      </c>
      <c r="Q161" s="1">
        <f t="shared" si="43"/>
        <v>0</v>
      </c>
      <c r="R161" s="2" t="s">
        <v>134</v>
      </c>
      <c r="S161" s="1" t="s">
        <v>109</v>
      </c>
      <c r="T161" s="1" t="s">
        <v>110</v>
      </c>
      <c r="V161" s="2" t="s">
        <v>368</v>
      </c>
      <c r="W161" s="2" t="s">
        <v>112</v>
      </c>
      <c r="X161" s="5"/>
      <c r="Y161" s="5">
        <v>3.8365344467640915E-2</v>
      </c>
      <c r="Z161" s="5">
        <v>12.492091212458288</v>
      </c>
      <c r="AA161" s="5">
        <v>0.72915846016114594</v>
      </c>
      <c r="AB161" s="5"/>
      <c r="AC161" s="5">
        <v>5.7201346923916999E-2</v>
      </c>
      <c r="AD161" s="5">
        <v>1.6578947368421054E-2</v>
      </c>
      <c r="AE161" s="5">
        <v>0.22387225548902195</v>
      </c>
      <c r="AF161" s="5">
        <v>3.7338973466724661</v>
      </c>
      <c r="AG161" s="5">
        <v>3.6619948849104857</v>
      </c>
      <c r="AH161" s="5">
        <v>0.42619370460048434</v>
      </c>
      <c r="AI161" s="5"/>
      <c r="AJ161" s="5"/>
      <c r="AK161" s="5"/>
      <c r="AL161" s="5"/>
      <c r="AM161" s="132">
        <v>2840</v>
      </c>
      <c r="AN161" s="132">
        <v>2.4</v>
      </c>
      <c r="AO161" s="106">
        <v>0</v>
      </c>
      <c r="AP161" s="132">
        <v>1</v>
      </c>
      <c r="AQ161" s="132">
        <v>0.1</v>
      </c>
      <c r="AR161" s="132">
        <v>0.4</v>
      </c>
      <c r="AS161" s="132">
        <v>1.1000000000000001</v>
      </c>
      <c r="AT161" s="132">
        <v>87</v>
      </c>
      <c r="AU161" s="132">
        <v>38.5</v>
      </c>
      <c r="AV161" s="132">
        <v>0.13</v>
      </c>
      <c r="AW161" s="132">
        <v>51.6</v>
      </c>
      <c r="AX161" s="132">
        <v>88.1</v>
      </c>
      <c r="AY161" s="132">
        <v>1.84</v>
      </c>
      <c r="AZ161" s="132">
        <v>1180</v>
      </c>
      <c r="BA161" s="132">
        <v>3.4</v>
      </c>
      <c r="BB161" s="132">
        <v>3.1</v>
      </c>
      <c r="BC161" s="132">
        <v>46.7</v>
      </c>
      <c r="BD161" s="132">
        <v>14.6</v>
      </c>
      <c r="BE161" s="132">
        <v>564</v>
      </c>
      <c r="BF161" s="132">
        <v>0</v>
      </c>
      <c r="BG161" s="132">
        <v>0</v>
      </c>
      <c r="BH161" s="132">
        <v>1.4</v>
      </c>
      <c r="BI161" s="132">
        <v>3.42</v>
      </c>
      <c r="BJ161" s="132"/>
      <c r="BK161" s="132"/>
      <c r="BL161" s="132"/>
      <c r="BM161" s="132"/>
      <c r="BN161" s="132"/>
      <c r="BO161" s="132"/>
      <c r="BP161" s="132"/>
      <c r="BQ161" s="132"/>
      <c r="BR161" s="132"/>
      <c r="BS161" s="132"/>
      <c r="BT161" s="132"/>
      <c r="BU161" s="132"/>
      <c r="BV161" s="133">
        <v>0.9</v>
      </c>
      <c r="BW161" s="133">
        <v>21.8</v>
      </c>
      <c r="BX161" s="133">
        <v>8.1999999999999993</v>
      </c>
      <c r="BY161" s="133">
        <v>1.31</v>
      </c>
      <c r="BZ161" s="133">
        <v>16.600000000000001</v>
      </c>
      <c r="CA161" s="144">
        <v>8.9999999999999998E-4</v>
      </c>
      <c r="CB161" s="133">
        <v>7.0000000000000007E-2</v>
      </c>
      <c r="CC161" s="116">
        <v>0</v>
      </c>
      <c r="CD161" s="133">
        <v>45.3</v>
      </c>
      <c r="CE161" s="99">
        <v>0</v>
      </c>
      <c r="CF161" s="133">
        <v>0</v>
      </c>
      <c r="CG161" s="133">
        <v>0.05</v>
      </c>
      <c r="CH161" s="133">
        <v>1.1299999999999999</v>
      </c>
      <c r="CI161" s="133">
        <v>9.4</v>
      </c>
      <c r="CJ161" s="133">
        <v>18.95</v>
      </c>
      <c r="CK161" s="133">
        <v>90</v>
      </c>
      <c r="CL161" s="133"/>
      <c r="CM161" s="133"/>
      <c r="CN161" s="133">
        <v>0.15</v>
      </c>
      <c r="CO161" s="99">
        <f t="shared" si="44"/>
        <v>322.22874064141246</v>
      </c>
      <c r="CP161" s="99"/>
      <c r="CQ161" s="99">
        <f t="shared" si="52"/>
        <v>842.85714285714289</v>
      </c>
      <c r="CR161" s="99">
        <f t="shared" si="45"/>
        <v>220.88223115333088</v>
      </c>
      <c r="CS161" s="99">
        <f t="shared" si="46"/>
        <v>71174.603174603166</v>
      </c>
      <c r="CT161" s="99"/>
      <c r="CU161" s="99"/>
      <c r="CV161" s="99">
        <f t="shared" si="47"/>
        <v>12.67175572519084</v>
      </c>
      <c r="CW161" s="99">
        <f t="shared" si="50"/>
        <v>13.393870601589104</v>
      </c>
      <c r="CX161" s="99">
        <f t="shared" si="51"/>
        <v>4.1566343756078164E-2</v>
      </c>
      <c r="CY161" s="99"/>
    </row>
    <row r="162" spans="1:301" s="2" customFormat="1" ht="14" x14ac:dyDescent="0.15">
      <c r="A162" s="1">
        <v>24375</v>
      </c>
      <c r="B162" s="2" t="s">
        <v>369</v>
      </c>
      <c r="C162" s="2" t="s">
        <v>229</v>
      </c>
      <c r="D162" s="2" t="s">
        <v>105</v>
      </c>
      <c r="E162" s="3">
        <v>-14.08826</v>
      </c>
      <c r="F162" s="4">
        <v>-70.690269999999998</v>
      </c>
      <c r="G162" s="6">
        <v>317512.81474391499</v>
      </c>
      <c r="H162" s="2">
        <v>8441857.1834938806</v>
      </c>
      <c r="I162" s="2">
        <v>5000</v>
      </c>
      <c r="K162" s="118" t="s">
        <v>106</v>
      </c>
      <c r="N162" s="118">
        <v>2023</v>
      </c>
      <c r="P162" s="1" t="s">
        <v>133</v>
      </c>
      <c r="Q162" s="1">
        <f t="shared" si="43"/>
        <v>0</v>
      </c>
      <c r="R162" s="2" t="s">
        <v>134</v>
      </c>
      <c r="S162" s="1" t="s">
        <v>109</v>
      </c>
      <c r="T162" s="1" t="s">
        <v>110</v>
      </c>
      <c r="V162" s="2" t="s">
        <v>337</v>
      </c>
      <c r="W162" s="2" t="s">
        <v>112</v>
      </c>
      <c r="X162" s="5"/>
      <c r="Y162" s="5">
        <v>4.0033402922755743E-2</v>
      </c>
      <c r="Z162" s="5">
        <v>13.41813125695217</v>
      </c>
      <c r="AA162" s="5">
        <v>0.67196956132497765</v>
      </c>
      <c r="AB162" s="5"/>
      <c r="AC162" s="5">
        <v>5.810520567892246E-2</v>
      </c>
      <c r="AD162" s="5">
        <v>1.6578947368421054E-2</v>
      </c>
      <c r="AE162" s="5">
        <v>0.23786427145708583</v>
      </c>
      <c r="AF162" s="5">
        <v>3.7608568943018703</v>
      </c>
      <c r="AG162" s="5">
        <v>3.6619948849104857</v>
      </c>
      <c r="AH162" s="5">
        <v>0.39869733656174339</v>
      </c>
      <c r="AI162" s="5"/>
      <c r="AJ162" s="5"/>
      <c r="AK162" s="5"/>
      <c r="AL162" s="5"/>
      <c r="AM162" s="132">
        <v>3190</v>
      </c>
      <c r="AN162" s="132">
        <v>2.2999999999999998</v>
      </c>
      <c r="AO162" s="106">
        <v>0</v>
      </c>
      <c r="AP162" s="132">
        <v>1</v>
      </c>
      <c r="AQ162" s="132">
        <v>0.1</v>
      </c>
      <c r="AR162" s="132">
        <v>0.7</v>
      </c>
      <c r="AS162" s="132">
        <v>1.6</v>
      </c>
      <c r="AT162" s="132">
        <v>85</v>
      </c>
      <c r="AU162" s="132">
        <v>39.6</v>
      </c>
      <c r="AV162" s="132">
        <v>0.2</v>
      </c>
      <c r="AW162" s="132">
        <v>59.1</v>
      </c>
      <c r="AX162" s="132">
        <v>115.5</v>
      </c>
      <c r="AY162" s="132">
        <v>2.93</v>
      </c>
      <c r="AZ162" s="132">
        <v>1200</v>
      </c>
      <c r="BA162" s="132">
        <v>2.2000000000000002</v>
      </c>
      <c r="BB162" s="132">
        <v>3.3</v>
      </c>
      <c r="BC162" s="132">
        <v>50.7</v>
      </c>
      <c r="BD162" s="132">
        <v>15.5</v>
      </c>
      <c r="BE162" s="132">
        <v>556</v>
      </c>
      <c r="BF162" s="132">
        <v>0</v>
      </c>
      <c r="BG162" s="132">
        <v>0</v>
      </c>
      <c r="BH162" s="132">
        <v>1.4</v>
      </c>
      <c r="BI162" s="132">
        <v>3.35</v>
      </c>
      <c r="BJ162" s="132"/>
      <c r="BK162" s="132"/>
      <c r="BL162" s="132"/>
      <c r="BM162" s="132"/>
      <c r="BN162" s="132"/>
      <c r="BO162" s="132"/>
      <c r="BP162" s="132"/>
      <c r="BQ162" s="132"/>
      <c r="BR162" s="132"/>
      <c r="BS162" s="132"/>
      <c r="BT162" s="132"/>
      <c r="BU162" s="132"/>
      <c r="BV162" s="133">
        <v>0.9</v>
      </c>
      <c r="BW162" s="133">
        <v>23.7</v>
      </c>
      <c r="BX162" s="133">
        <v>6.8</v>
      </c>
      <c r="BY162" s="133">
        <v>1.33</v>
      </c>
      <c r="BZ162" s="133">
        <v>17.399999999999999</v>
      </c>
      <c r="CA162" s="144">
        <v>8.0000000000000004E-4</v>
      </c>
      <c r="CB162" s="133">
        <v>0.06</v>
      </c>
      <c r="CC162" s="116">
        <v>0</v>
      </c>
      <c r="CD162" s="133">
        <v>101</v>
      </c>
      <c r="CE162" s="99">
        <v>0</v>
      </c>
      <c r="CF162" s="133">
        <v>0</v>
      </c>
      <c r="CG162" s="133">
        <v>0</v>
      </c>
      <c r="CH162" s="133">
        <v>1.26</v>
      </c>
      <c r="CI162" s="133">
        <v>9.4</v>
      </c>
      <c r="CJ162" s="133">
        <v>33</v>
      </c>
      <c r="CK162" s="133">
        <v>250</v>
      </c>
      <c r="CL162" s="133"/>
      <c r="CM162" s="133"/>
      <c r="CN162" s="133">
        <v>0.14899999999999999</v>
      </c>
      <c r="CO162" s="99">
        <f t="shared" ref="CO162:CO175" si="53">AZ162/AG162</f>
        <v>327.6902447200805</v>
      </c>
      <c r="CP162" s="99"/>
      <c r="CQ162" s="99">
        <f t="shared" si="52"/>
        <v>857.14285714285722</v>
      </c>
      <c r="CR162" s="99">
        <f t="shared" ref="CR162:CR175" si="54">AG162/AD162</f>
        <v>220.88223115333088</v>
      </c>
      <c r="CS162" s="99">
        <f t="shared" ref="CS162:CS175" si="55">AZ162/AD162</f>
        <v>72380.952380952367</v>
      </c>
      <c r="CT162" s="99"/>
      <c r="CU162" s="99"/>
      <c r="CV162" s="99">
        <f t="shared" ref="CV162:CV175" si="56">BZ162/BY162</f>
        <v>13.082706766917292</v>
      </c>
      <c r="CW162" s="99">
        <f t="shared" si="50"/>
        <v>10.38961038961039</v>
      </c>
      <c r="CX162" s="99">
        <f t="shared" si="51"/>
        <v>3.1705583419138407E-2</v>
      </c>
      <c r="CY162" s="99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  <c r="DS162" s="64"/>
      <c r="DT162" s="64"/>
      <c r="DU162" s="64"/>
      <c r="DV162" s="64"/>
      <c r="DW162" s="64"/>
      <c r="DX162" s="64"/>
      <c r="DY162" s="64"/>
      <c r="DZ162" s="64"/>
      <c r="EA162" s="64"/>
      <c r="EB162" s="64"/>
      <c r="EC162" s="64"/>
      <c r="ED162" s="64"/>
      <c r="EE162" s="64"/>
      <c r="EF162" s="64"/>
      <c r="EG162" s="64"/>
      <c r="EH162" s="64"/>
      <c r="EI162" s="64"/>
      <c r="EJ162" s="64"/>
      <c r="EK162" s="64"/>
      <c r="EL162" s="64"/>
      <c r="EM162" s="64"/>
      <c r="EN162" s="64"/>
      <c r="EO162" s="64"/>
      <c r="EP162" s="64"/>
      <c r="EQ162" s="64"/>
      <c r="ER162" s="64"/>
      <c r="ES162" s="64"/>
      <c r="ET162" s="64"/>
      <c r="EU162" s="64"/>
      <c r="EV162" s="64"/>
      <c r="EW162" s="64"/>
      <c r="EX162" s="64"/>
      <c r="EY162" s="64"/>
      <c r="EZ162" s="64"/>
      <c r="FA162" s="64"/>
      <c r="FB162" s="64"/>
      <c r="FC162" s="64"/>
      <c r="FD162" s="64"/>
      <c r="FE162" s="64"/>
      <c r="FF162" s="64"/>
      <c r="FG162" s="64"/>
      <c r="FH162" s="64"/>
      <c r="FI162" s="64"/>
      <c r="FJ162" s="64"/>
      <c r="FK162" s="64"/>
      <c r="FL162" s="64"/>
      <c r="FM162" s="64"/>
      <c r="FN162" s="64"/>
      <c r="FO162" s="64"/>
      <c r="FP162" s="64"/>
      <c r="FQ162" s="64"/>
      <c r="FR162" s="64"/>
      <c r="FS162" s="64"/>
      <c r="FT162" s="64"/>
      <c r="FU162" s="64"/>
      <c r="FV162" s="64"/>
      <c r="FW162" s="64"/>
      <c r="FX162" s="64"/>
      <c r="FY162" s="64"/>
      <c r="FZ162" s="64"/>
      <c r="GA162" s="64"/>
      <c r="GB162" s="64"/>
      <c r="GC162" s="64"/>
      <c r="GD162" s="64"/>
      <c r="GE162" s="64"/>
      <c r="GF162" s="64"/>
      <c r="GG162" s="64"/>
      <c r="GH162" s="64"/>
      <c r="GI162" s="64"/>
      <c r="GJ162" s="64"/>
      <c r="GK162" s="64"/>
      <c r="GL162" s="64"/>
      <c r="GM162" s="64"/>
      <c r="GN162" s="64"/>
      <c r="GO162" s="64"/>
      <c r="GP162" s="64"/>
      <c r="GQ162" s="64"/>
      <c r="GR162" s="64"/>
      <c r="GS162" s="64"/>
      <c r="GT162" s="64"/>
      <c r="GU162" s="64"/>
      <c r="GV162" s="64"/>
      <c r="GW162" s="64"/>
      <c r="GX162" s="64"/>
      <c r="GY162" s="64"/>
      <c r="GZ162" s="64"/>
      <c r="HA162" s="64"/>
      <c r="HB162" s="64"/>
      <c r="HC162" s="64"/>
      <c r="HD162" s="64"/>
      <c r="HE162" s="64"/>
      <c r="HF162" s="64"/>
      <c r="HG162" s="64"/>
      <c r="HH162" s="64"/>
      <c r="HI162" s="64"/>
      <c r="HJ162" s="64"/>
      <c r="HK162" s="64"/>
      <c r="HL162" s="64"/>
      <c r="HM162" s="64"/>
      <c r="HN162" s="64"/>
      <c r="HO162" s="64"/>
      <c r="HP162" s="64"/>
      <c r="HQ162" s="64"/>
      <c r="HR162" s="64"/>
      <c r="HS162" s="64"/>
      <c r="HT162" s="64"/>
      <c r="HU162" s="64"/>
      <c r="HV162" s="64"/>
      <c r="HW162" s="64"/>
      <c r="HX162" s="64"/>
      <c r="HY162" s="64"/>
      <c r="HZ162" s="64"/>
      <c r="IA162" s="64"/>
      <c r="IB162" s="64"/>
      <c r="IC162" s="64"/>
      <c r="ID162" s="64"/>
      <c r="IE162" s="64"/>
      <c r="IF162" s="64"/>
      <c r="IG162" s="64"/>
      <c r="IH162" s="64"/>
      <c r="II162" s="64"/>
      <c r="IJ162" s="64"/>
      <c r="IK162" s="64"/>
      <c r="IL162" s="64"/>
      <c r="IM162" s="64"/>
      <c r="IN162" s="64"/>
      <c r="IO162" s="64"/>
      <c r="IP162" s="64"/>
      <c r="IQ162" s="64"/>
      <c r="IR162" s="64"/>
      <c r="IS162" s="64"/>
      <c r="IT162" s="64"/>
      <c r="IU162" s="64"/>
      <c r="IV162" s="64"/>
      <c r="IW162" s="64"/>
      <c r="IX162" s="64"/>
      <c r="IY162" s="64"/>
      <c r="IZ162" s="64"/>
      <c r="JA162" s="64"/>
      <c r="JB162" s="64"/>
      <c r="JC162" s="64"/>
      <c r="JD162" s="64"/>
      <c r="JE162" s="64"/>
      <c r="JF162" s="64"/>
      <c r="JG162" s="64"/>
      <c r="JH162" s="64"/>
      <c r="JI162" s="64"/>
      <c r="JJ162" s="64"/>
      <c r="JK162" s="64"/>
      <c r="JL162" s="64"/>
      <c r="JM162" s="64"/>
      <c r="JN162" s="64"/>
      <c r="JO162" s="64"/>
      <c r="JP162" s="64"/>
      <c r="JQ162" s="64"/>
      <c r="JR162" s="64"/>
      <c r="JS162" s="64"/>
      <c r="JT162" s="64"/>
      <c r="JU162" s="64"/>
      <c r="JV162" s="64"/>
      <c r="JW162" s="64"/>
      <c r="JX162" s="64"/>
      <c r="JY162" s="64"/>
      <c r="JZ162" s="64"/>
      <c r="KA162" s="64"/>
      <c r="KB162" s="64"/>
      <c r="KC162" s="64"/>
      <c r="KD162" s="64"/>
      <c r="KE162" s="64"/>
      <c r="KF162" s="64"/>
      <c r="KG162" s="64"/>
      <c r="KH162" s="64"/>
      <c r="KI162" s="64"/>
      <c r="KJ162" s="64"/>
      <c r="KK162" s="64"/>
      <c r="KL162" s="64"/>
      <c r="KM162" s="64"/>
      <c r="KN162" s="64"/>
      <c r="KO162" s="64"/>
    </row>
    <row r="163" spans="1:301" s="2" customFormat="1" ht="14" x14ac:dyDescent="0.15">
      <c r="A163" s="1">
        <v>24376</v>
      </c>
      <c r="B163" s="2" t="s">
        <v>370</v>
      </c>
      <c r="C163" s="2" t="s">
        <v>229</v>
      </c>
      <c r="D163" s="2" t="s">
        <v>105</v>
      </c>
      <c r="E163" s="3">
        <v>-14.088039999999999</v>
      </c>
      <c r="F163" s="4">
        <v>-70.689639999999997</v>
      </c>
      <c r="G163" s="6">
        <v>317580.67437626602</v>
      </c>
      <c r="H163" s="2">
        <v>8441882.0125767905</v>
      </c>
      <c r="I163" s="2">
        <v>5000</v>
      </c>
      <c r="K163" s="118" t="s">
        <v>106</v>
      </c>
      <c r="N163" s="118">
        <v>2023</v>
      </c>
      <c r="P163" s="1" t="s">
        <v>133</v>
      </c>
      <c r="Q163" s="1">
        <f t="shared" si="43"/>
        <v>0</v>
      </c>
      <c r="R163" s="2" t="s">
        <v>134</v>
      </c>
      <c r="S163" s="1" t="s">
        <v>109</v>
      </c>
      <c r="T163" s="1" t="s">
        <v>110</v>
      </c>
      <c r="V163" s="2" t="s">
        <v>371</v>
      </c>
      <c r="W163" s="2" t="s">
        <v>112</v>
      </c>
      <c r="X163" s="5"/>
      <c r="Y163" s="5">
        <v>3.8365344467640915E-2</v>
      </c>
      <c r="Z163" s="5">
        <v>12.208609566184649</v>
      </c>
      <c r="AA163" s="5">
        <v>0.78634735899731423</v>
      </c>
      <c r="AB163" s="5"/>
      <c r="AC163" s="5">
        <v>6.2366254095376779E-2</v>
      </c>
      <c r="AD163" s="5">
        <v>4.9736842105263156E-2</v>
      </c>
      <c r="AE163" s="5">
        <v>0.30782435129740521</v>
      </c>
      <c r="AF163" s="5">
        <v>4.0304523705959117</v>
      </c>
      <c r="AG163" s="5">
        <v>3.6258567774936057</v>
      </c>
      <c r="AH163" s="5">
        <v>0.50639144471347863</v>
      </c>
      <c r="AI163" s="5"/>
      <c r="AJ163" s="5"/>
      <c r="AK163" s="5"/>
      <c r="AL163" s="5"/>
      <c r="AM163" s="132">
        <v>2210</v>
      </c>
      <c r="AN163" s="132">
        <v>1.7</v>
      </c>
      <c r="AO163" s="106">
        <v>0</v>
      </c>
      <c r="AP163" s="132">
        <v>5</v>
      </c>
      <c r="AQ163" s="132">
        <v>0.1</v>
      </c>
      <c r="AR163" s="132">
        <v>0.7</v>
      </c>
      <c r="AS163" s="132">
        <v>1.1000000000000001</v>
      </c>
      <c r="AT163" s="132">
        <v>116</v>
      </c>
      <c r="AU163" s="132">
        <v>34.1</v>
      </c>
      <c r="AV163" s="132">
        <v>0.2</v>
      </c>
      <c r="AW163" s="132">
        <v>54.1</v>
      </c>
      <c r="AX163" s="132">
        <v>66.3</v>
      </c>
      <c r="AY163" s="132">
        <v>2.62</v>
      </c>
      <c r="AZ163" s="132">
        <v>1130</v>
      </c>
      <c r="BA163" s="132">
        <v>1.9</v>
      </c>
      <c r="BB163" s="132">
        <v>3.1</v>
      </c>
      <c r="BC163" s="132">
        <v>41.9</v>
      </c>
      <c r="BD163" s="132">
        <v>11.3</v>
      </c>
      <c r="BE163" s="132">
        <v>1175</v>
      </c>
      <c r="BF163" s="132">
        <v>0</v>
      </c>
      <c r="BG163" s="132">
        <v>0</v>
      </c>
      <c r="BH163" s="132">
        <v>1.1000000000000001</v>
      </c>
      <c r="BI163" s="132">
        <v>3.09</v>
      </c>
      <c r="BJ163" s="132"/>
      <c r="BK163" s="132"/>
      <c r="BL163" s="132"/>
      <c r="BM163" s="132"/>
      <c r="BN163" s="132"/>
      <c r="BO163" s="132"/>
      <c r="BP163" s="132"/>
      <c r="BQ163" s="132"/>
      <c r="BR163" s="132"/>
      <c r="BS163" s="132"/>
      <c r="BT163" s="132"/>
      <c r="BU163" s="132"/>
      <c r="BV163" s="133">
        <v>0.7</v>
      </c>
      <c r="BW163" s="133">
        <v>19.899999999999999</v>
      </c>
      <c r="BX163" s="133">
        <v>7.1</v>
      </c>
      <c r="BY163" s="133">
        <v>1.1399999999999999</v>
      </c>
      <c r="BZ163" s="133">
        <v>15.4</v>
      </c>
      <c r="CA163" s="144">
        <v>4.0000000000000002E-4</v>
      </c>
      <c r="CB163" s="133">
        <v>0.05</v>
      </c>
      <c r="CC163" s="116">
        <v>0</v>
      </c>
      <c r="CD163" s="133">
        <v>87.4</v>
      </c>
      <c r="CE163" s="99">
        <v>0</v>
      </c>
      <c r="CF163" s="133">
        <v>0</v>
      </c>
      <c r="CG163" s="133">
        <v>0</v>
      </c>
      <c r="CH163" s="133">
        <v>0.49</v>
      </c>
      <c r="CI163" s="133">
        <v>9.1300000000000008</v>
      </c>
      <c r="CJ163" s="133">
        <v>37.700000000000003</v>
      </c>
      <c r="CK163" s="133">
        <v>160</v>
      </c>
      <c r="CL163" s="133"/>
      <c r="CM163" s="133"/>
      <c r="CN163" s="133">
        <v>0.107</v>
      </c>
      <c r="CO163" s="99">
        <f t="shared" si="53"/>
        <v>311.65047858870997</v>
      </c>
      <c r="CP163" s="99"/>
      <c r="CQ163" s="99">
        <f t="shared" si="52"/>
        <v>1027.2727272727273</v>
      </c>
      <c r="CR163" s="99">
        <f t="shared" si="54"/>
        <v>72.900824097755034</v>
      </c>
      <c r="CS163" s="99">
        <f t="shared" si="55"/>
        <v>22719.576719576722</v>
      </c>
      <c r="CT163" s="99"/>
      <c r="CU163" s="99"/>
      <c r="CV163" s="99">
        <f t="shared" si="56"/>
        <v>13.508771929824563</v>
      </c>
      <c r="CW163" s="99">
        <f t="shared" si="50"/>
        <v>17.043740573152338</v>
      </c>
      <c r="CX163" s="99">
        <f t="shared" si="51"/>
        <v>5.4688639177882442E-2</v>
      </c>
      <c r="CY163" s="99"/>
    </row>
    <row r="164" spans="1:301" s="2" customFormat="1" x14ac:dyDescent="0.2">
      <c r="A164" s="1">
        <v>24377</v>
      </c>
      <c r="B164" s="2" t="s">
        <v>372</v>
      </c>
      <c r="C164" s="2" t="s">
        <v>229</v>
      </c>
      <c r="D164" s="2" t="s">
        <v>105</v>
      </c>
      <c r="E164" s="3">
        <v>-14.087960000000001</v>
      </c>
      <c r="F164" s="4">
        <v>-70.689350000000005</v>
      </c>
      <c r="G164" s="6">
        <v>317611.92828220298</v>
      </c>
      <c r="H164" s="2">
        <v>8441891.0885074008</v>
      </c>
      <c r="I164" s="2">
        <v>5000</v>
      </c>
      <c r="K164" s="118" t="s">
        <v>106</v>
      </c>
      <c r="N164" s="118">
        <v>2023</v>
      </c>
      <c r="P164" s="1" t="s">
        <v>133</v>
      </c>
      <c r="Q164" s="1">
        <f t="shared" si="43"/>
        <v>0</v>
      </c>
      <c r="R164" s="2" t="s">
        <v>134</v>
      </c>
      <c r="S164" s="1" t="s">
        <v>109</v>
      </c>
      <c r="T164" s="1" t="s">
        <v>110</v>
      </c>
      <c r="V164" s="2" t="s">
        <v>373</v>
      </c>
      <c r="W164" s="2" t="s">
        <v>112</v>
      </c>
      <c r="X164" s="5"/>
      <c r="Y164" s="5">
        <v>6.8390396659707725E-2</v>
      </c>
      <c r="Z164" s="5">
        <v>12.681078976640711</v>
      </c>
      <c r="AA164" s="5">
        <v>0.88642793196060887</v>
      </c>
      <c r="AB164" s="5"/>
      <c r="AC164" s="5">
        <v>4.1448380050964684E-2</v>
      </c>
      <c r="AD164" s="5">
        <v>0.11605263157894738</v>
      </c>
      <c r="AE164" s="5">
        <v>0.41976047904191616</v>
      </c>
      <c r="AF164" s="5">
        <v>3.3564636798608096</v>
      </c>
      <c r="AG164" s="5">
        <v>3.4933503836317135</v>
      </c>
      <c r="AH164" s="5">
        <v>0.39182324455205819</v>
      </c>
      <c r="AI164" s="5"/>
      <c r="AJ164" s="5"/>
      <c r="AK164" s="5"/>
      <c r="AL164" s="5"/>
      <c r="AM164" s="132">
        <v>1155</v>
      </c>
      <c r="AN164" s="132">
        <v>1.6</v>
      </c>
      <c r="AO164" s="132">
        <v>4</v>
      </c>
      <c r="AP164" s="132">
        <v>3</v>
      </c>
      <c r="AQ164" s="132">
        <v>0.3</v>
      </c>
      <c r="AR164" s="132">
        <v>1.3</v>
      </c>
      <c r="AS164" s="132">
        <v>1.8</v>
      </c>
      <c r="AT164" s="132">
        <v>74</v>
      </c>
      <c r="AU164" s="132">
        <v>26.8</v>
      </c>
      <c r="AV164" s="132">
        <v>0.22</v>
      </c>
      <c r="AW164" s="132">
        <v>41.6</v>
      </c>
      <c r="AX164" s="132">
        <v>62.6</v>
      </c>
      <c r="AY164" s="132">
        <v>2.59</v>
      </c>
      <c r="AZ164" s="132">
        <v>808</v>
      </c>
      <c r="BA164" s="132">
        <v>30.9</v>
      </c>
      <c r="BB164" s="132">
        <v>3.9</v>
      </c>
      <c r="BC164" s="132">
        <v>31.5</v>
      </c>
      <c r="BD164" s="132">
        <v>11.6</v>
      </c>
      <c r="BE164" s="132">
        <v>402</v>
      </c>
      <c r="BF164" s="132">
        <v>0</v>
      </c>
      <c r="BG164" s="132">
        <v>130</v>
      </c>
      <c r="BH164" s="132">
        <v>4.4000000000000004</v>
      </c>
      <c r="BI164" s="132">
        <v>9</v>
      </c>
      <c r="BJ164" s="132"/>
      <c r="BK164" s="132"/>
      <c r="BL164" s="132"/>
      <c r="BM164" s="132"/>
      <c r="BN164" s="132"/>
      <c r="BO164" s="132"/>
      <c r="BP164" s="132"/>
      <c r="BQ164" s="132"/>
      <c r="BR164" s="132"/>
      <c r="BS164" s="132"/>
      <c r="BT164" s="132"/>
      <c r="BU164" s="132"/>
      <c r="BV164" s="133">
        <v>0.7</v>
      </c>
      <c r="BW164" s="133">
        <v>15.05</v>
      </c>
      <c r="BX164" s="133">
        <v>15.5</v>
      </c>
      <c r="BY164" s="133">
        <v>2.2999999999999998</v>
      </c>
      <c r="BZ164" s="133">
        <v>11.5</v>
      </c>
      <c r="CA164" s="144">
        <v>4.0000000000000002E-4</v>
      </c>
      <c r="CB164" s="133">
        <v>0.04</v>
      </c>
      <c r="CC164" s="116">
        <v>0</v>
      </c>
      <c r="CD164" s="133">
        <v>140</v>
      </c>
      <c r="CE164" s="99">
        <v>0</v>
      </c>
      <c r="CF164" s="133">
        <v>0</v>
      </c>
      <c r="CG164" s="133">
        <v>0</v>
      </c>
      <c r="CH164" s="133">
        <v>0.81</v>
      </c>
      <c r="CI164" s="133">
        <v>5.89</v>
      </c>
      <c r="CJ164" s="133">
        <v>26.8</v>
      </c>
      <c r="CK164" s="133">
        <v>40</v>
      </c>
      <c r="CL164" s="133"/>
      <c r="CM164" s="133"/>
      <c r="CN164" s="133">
        <v>7.3999999999999996E-2</v>
      </c>
      <c r="CO164" s="99">
        <f t="shared" si="53"/>
        <v>231.29658100885862</v>
      </c>
      <c r="CP164" s="99"/>
      <c r="CQ164" s="99">
        <f t="shared" si="52"/>
        <v>183.63636363636363</v>
      </c>
      <c r="CR164" s="99">
        <f t="shared" si="54"/>
        <v>30.101431877098662</v>
      </c>
      <c r="CS164" s="99">
        <f t="shared" si="55"/>
        <v>6962.3582766439904</v>
      </c>
      <c r="CT164" s="99">
        <f>BZ164/BG164</f>
        <v>8.8461538461538466E-2</v>
      </c>
      <c r="CU164" s="99">
        <f>BG164/BH164</f>
        <v>29.545454545454543</v>
      </c>
      <c r="CV164" s="99">
        <f t="shared" si="56"/>
        <v>5</v>
      </c>
      <c r="CW164" s="99">
        <f t="shared" si="50"/>
        <v>12.907348242811501</v>
      </c>
      <c r="CX164" s="99">
        <f t="shared" si="51"/>
        <v>5.5804319227343663E-2</v>
      </c>
      <c r="CY164" s="99"/>
      <c r="CZ164" s="85"/>
      <c r="DA164" s="85"/>
      <c r="DB164" s="85"/>
      <c r="DC164" s="85"/>
      <c r="DD164" s="85"/>
      <c r="DE164" s="85"/>
      <c r="DF164" s="85"/>
      <c r="DG164" s="85"/>
      <c r="DH164" s="85"/>
      <c r="DI164" s="85"/>
      <c r="DJ164" s="85"/>
      <c r="DK164" s="85"/>
      <c r="DL164" s="85"/>
      <c r="DM164" s="85"/>
      <c r="DN164" s="85"/>
      <c r="DO164" s="85"/>
      <c r="DP164" s="85"/>
      <c r="DQ164" s="85"/>
      <c r="DR164" s="85"/>
      <c r="DS164" s="85"/>
      <c r="DT164" s="85"/>
      <c r="DU164" s="85"/>
      <c r="DV164" s="85"/>
      <c r="DW164" s="85"/>
      <c r="DX164" s="85"/>
      <c r="DY164" s="85"/>
      <c r="DZ164" s="85"/>
      <c r="EA164" s="85"/>
      <c r="EB164" s="85"/>
      <c r="EC164" s="85"/>
      <c r="ED164" s="85"/>
      <c r="EE164" s="85"/>
      <c r="EF164" s="85"/>
      <c r="EG164" s="85"/>
      <c r="EH164" s="85"/>
      <c r="EI164" s="85"/>
      <c r="EJ164" s="85"/>
      <c r="EK164" s="85"/>
      <c r="EL164" s="85"/>
      <c r="EM164" s="85"/>
      <c r="EN164" s="85"/>
      <c r="EO164" s="85"/>
      <c r="EP164" s="85"/>
      <c r="EQ164" s="85"/>
      <c r="ER164" s="85"/>
      <c r="ES164" s="85"/>
      <c r="ET164" s="85"/>
      <c r="EU164" s="85"/>
      <c r="EV164" s="85"/>
      <c r="EW164" s="85"/>
      <c r="EX164" s="85"/>
      <c r="EY164" s="85"/>
      <c r="EZ164" s="85"/>
      <c r="FA164" s="85"/>
      <c r="FB164" s="85"/>
      <c r="FC164" s="85"/>
      <c r="FD164" s="85"/>
      <c r="FE164" s="85"/>
      <c r="FF164" s="85"/>
      <c r="FG164" s="85"/>
      <c r="FH164" s="85"/>
      <c r="FI164" s="85"/>
      <c r="FJ164" s="85"/>
      <c r="FK164" s="85"/>
      <c r="FL164" s="85"/>
      <c r="FM164" s="85"/>
      <c r="FN164" s="85"/>
      <c r="FO164" s="85"/>
      <c r="FP164" s="85"/>
      <c r="FQ164" s="85"/>
      <c r="FR164" s="85"/>
      <c r="FS164" s="85"/>
      <c r="FT164" s="85"/>
      <c r="FU164" s="85"/>
      <c r="FV164" s="85"/>
      <c r="FW164" s="85"/>
      <c r="FX164" s="85"/>
      <c r="FY164" s="85"/>
      <c r="FZ164" s="85"/>
      <c r="GA164" s="85"/>
      <c r="GB164" s="85"/>
      <c r="GC164" s="85"/>
      <c r="GD164" s="85"/>
      <c r="GE164" s="85"/>
      <c r="GF164" s="85"/>
      <c r="GG164" s="85"/>
      <c r="GH164" s="85"/>
      <c r="GI164" s="85"/>
      <c r="GJ164" s="85"/>
      <c r="GK164" s="85"/>
      <c r="GL164" s="85"/>
      <c r="GM164" s="85"/>
      <c r="GN164" s="85"/>
      <c r="GO164" s="85"/>
      <c r="GP164" s="85"/>
      <c r="GQ164" s="85"/>
      <c r="GR164" s="85"/>
      <c r="GS164" s="85"/>
      <c r="GT164" s="85"/>
      <c r="GU164" s="85"/>
      <c r="GV164" s="85"/>
      <c r="GW164" s="85"/>
      <c r="GX164" s="85"/>
      <c r="GY164" s="85"/>
      <c r="GZ164" s="85"/>
      <c r="HA164" s="85"/>
      <c r="HB164" s="85"/>
      <c r="HC164" s="85"/>
      <c r="HD164" s="85"/>
      <c r="HE164" s="85"/>
      <c r="HF164" s="85"/>
      <c r="HG164" s="85"/>
      <c r="HH164" s="85"/>
      <c r="HI164" s="85"/>
      <c r="HJ164" s="85"/>
      <c r="HK164" s="85"/>
      <c r="HL164" s="85"/>
      <c r="HM164" s="85"/>
      <c r="HN164" s="85"/>
      <c r="HO164" s="85"/>
      <c r="HP164" s="85"/>
      <c r="HQ164" s="85"/>
      <c r="HR164" s="85"/>
      <c r="HS164" s="85"/>
      <c r="HT164" s="85"/>
      <c r="HU164" s="85"/>
      <c r="HV164" s="85"/>
      <c r="HW164" s="85"/>
      <c r="HX164" s="85"/>
      <c r="HY164" s="85"/>
      <c r="HZ164" s="85"/>
      <c r="IA164" s="85"/>
      <c r="IB164" s="85"/>
      <c r="IC164" s="85"/>
      <c r="ID164" s="85"/>
      <c r="IE164" s="85"/>
      <c r="IF164" s="85"/>
      <c r="IG164" s="85"/>
      <c r="IH164" s="85"/>
      <c r="II164" s="85"/>
      <c r="IJ164" s="85"/>
      <c r="IK164" s="85"/>
      <c r="IL164" s="85"/>
      <c r="IM164" s="85"/>
      <c r="IN164" s="85"/>
      <c r="IO164" s="85"/>
      <c r="IP164" s="85"/>
      <c r="IQ164" s="85"/>
      <c r="IR164" s="85"/>
      <c r="IS164" s="85"/>
      <c r="IT164" s="85"/>
      <c r="IU164" s="85"/>
      <c r="IV164" s="85"/>
      <c r="IW164" s="85"/>
      <c r="IX164" s="85"/>
      <c r="IY164" s="85"/>
      <c r="IZ164" s="85"/>
      <c r="JA164" s="85"/>
      <c r="JB164" s="85"/>
      <c r="JC164" s="85"/>
      <c r="JD164" s="85"/>
      <c r="JE164" s="85"/>
      <c r="JF164" s="85"/>
      <c r="JG164" s="85"/>
      <c r="JH164" s="85"/>
      <c r="JI164" s="85"/>
      <c r="JJ164" s="85"/>
      <c r="JK164" s="85"/>
      <c r="JL164" s="85"/>
      <c r="JM164" s="85"/>
      <c r="JN164" s="85"/>
      <c r="JO164" s="85"/>
      <c r="JP164" s="85"/>
      <c r="JQ164" s="85"/>
      <c r="JR164" s="85"/>
      <c r="JS164" s="85"/>
      <c r="JT164" s="85"/>
      <c r="JU164" s="85"/>
      <c r="JV164" s="85"/>
      <c r="JW164" s="85"/>
      <c r="JX164" s="85"/>
      <c r="JY164" s="85"/>
      <c r="JZ164" s="85"/>
      <c r="KA164" s="85"/>
      <c r="KB164" s="85"/>
      <c r="KC164" s="85"/>
      <c r="KD164" s="85"/>
      <c r="KE164" s="85"/>
      <c r="KF164" s="85"/>
      <c r="KG164" s="85"/>
      <c r="KH164" s="85"/>
      <c r="KI164" s="85"/>
      <c r="KJ164" s="85"/>
      <c r="KK164" s="85"/>
      <c r="KL164" s="85"/>
      <c r="KM164" s="85"/>
      <c r="KN164" s="85"/>
      <c r="KO164" s="85"/>
    </row>
    <row r="165" spans="1:301" s="2" customFormat="1" ht="14" x14ac:dyDescent="0.15">
      <c r="A165" s="1">
        <v>24378</v>
      </c>
      <c r="B165" s="2" t="s">
        <v>374</v>
      </c>
      <c r="C165" s="2" t="s">
        <v>229</v>
      </c>
      <c r="D165" s="2" t="s">
        <v>105</v>
      </c>
      <c r="E165" s="3">
        <v>-14.087960000000001</v>
      </c>
      <c r="F165" s="4">
        <v>-70.689350000000005</v>
      </c>
      <c r="G165" s="6">
        <v>317611.92828220298</v>
      </c>
      <c r="H165" s="2">
        <v>8441891.0885074008</v>
      </c>
      <c r="I165" s="2">
        <v>5000</v>
      </c>
      <c r="K165" s="118" t="s">
        <v>106</v>
      </c>
      <c r="N165" s="118">
        <v>2023</v>
      </c>
      <c r="P165" s="1" t="s">
        <v>133</v>
      </c>
      <c r="Q165" s="1">
        <f t="shared" si="43"/>
        <v>0</v>
      </c>
      <c r="R165" s="2" t="s">
        <v>134</v>
      </c>
      <c r="S165" s="1" t="s">
        <v>109</v>
      </c>
      <c r="T165" s="1" t="s">
        <v>110</v>
      </c>
      <c r="V165" s="2" t="s">
        <v>337</v>
      </c>
      <c r="W165" s="2" t="s">
        <v>112</v>
      </c>
      <c r="X165" s="5"/>
      <c r="Y165" s="5">
        <v>3.6697286012526094E-2</v>
      </c>
      <c r="Z165" s="5">
        <v>11.679443826473859</v>
      </c>
      <c r="AA165" s="5">
        <v>0.71486123545210389</v>
      </c>
      <c r="AB165" s="5"/>
      <c r="AC165" s="5">
        <v>5.7330469603203496E-2</v>
      </c>
      <c r="AD165" s="5">
        <v>1.6578947368421054E-2</v>
      </c>
      <c r="AE165" s="5">
        <v>0.22387225548902195</v>
      </c>
      <c r="AF165" s="5">
        <v>3.8821748586341891</v>
      </c>
      <c r="AG165" s="5">
        <v>3.6379028132992333</v>
      </c>
      <c r="AH165" s="5">
        <v>0.41244552058111383</v>
      </c>
      <c r="AI165" s="5"/>
      <c r="AJ165" s="5"/>
      <c r="AK165" s="5"/>
      <c r="AL165" s="5"/>
      <c r="AM165" s="132">
        <v>2790</v>
      </c>
      <c r="AN165" s="132">
        <v>1.6</v>
      </c>
      <c r="AO165" s="106">
        <v>0</v>
      </c>
      <c r="AP165" s="132">
        <v>2</v>
      </c>
      <c r="AQ165" s="132">
        <v>0.1</v>
      </c>
      <c r="AR165" s="132">
        <v>0.8</v>
      </c>
      <c r="AS165" s="132">
        <v>1.3</v>
      </c>
      <c r="AT165" s="132">
        <v>106</v>
      </c>
      <c r="AU165" s="132">
        <v>35</v>
      </c>
      <c r="AV165" s="132">
        <v>0.15</v>
      </c>
      <c r="AW165" s="132">
        <v>42</v>
      </c>
      <c r="AX165" s="132">
        <v>89.5</v>
      </c>
      <c r="AY165" s="132">
        <v>2.68</v>
      </c>
      <c r="AZ165" s="132">
        <v>1200</v>
      </c>
      <c r="BA165" s="132">
        <v>2.5</v>
      </c>
      <c r="BB165" s="132">
        <v>2.8</v>
      </c>
      <c r="BC165" s="132">
        <v>45.6</v>
      </c>
      <c r="BD165" s="132">
        <v>14.5</v>
      </c>
      <c r="BE165" s="132">
        <v>951</v>
      </c>
      <c r="BF165" s="132">
        <v>0</v>
      </c>
      <c r="BG165" s="132">
        <v>0</v>
      </c>
      <c r="BH165" s="132">
        <v>1.2</v>
      </c>
      <c r="BI165" s="132">
        <v>2.92</v>
      </c>
      <c r="BJ165" s="132"/>
      <c r="BK165" s="132"/>
      <c r="BL165" s="132"/>
      <c r="BM165" s="132"/>
      <c r="BN165" s="132"/>
      <c r="BO165" s="132"/>
      <c r="BP165" s="132"/>
      <c r="BQ165" s="132"/>
      <c r="BR165" s="132"/>
      <c r="BS165" s="132"/>
      <c r="BT165" s="132"/>
      <c r="BU165" s="132"/>
      <c r="BV165" s="133">
        <v>0.9</v>
      </c>
      <c r="BW165" s="133">
        <v>22.3</v>
      </c>
      <c r="BX165" s="133">
        <v>8.1</v>
      </c>
      <c r="BY165" s="133">
        <v>1.21</v>
      </c>
      <c r="BZ165" s="133">
        <v>17.600000000000001</v>
      </c>
      <c r="CA165" s="144">
        <v>6.9999999999999999E-4</v>
      </c>
      <c r="CB165" s="133">
        <v>7.0000000000000007E-2</v>
      </c>
      <c r="CC165" s="116">
        <v>0</v>
      </c>
      <c r="CD165" s="133">
        <v>61.9</v>
      </c>
      <c r="CE165" s="99">
        <v>0</v>
      </c>
      <c r="CF165" s="133">
        <v>0</v>
      </c>
      <c r="CG165" s="133">
        <v>0</v>
      </c>
      <c r="CH165" s="133">
        <v>0.9</v>
      </c>
      <c r="CI165" s="133">
        <v>10.050000000000001</v>
      </c>
      <c r="CJ165" s="133">
        <v>23.5</v>
      </c>
      <c r="CK165" s="133">
        <v>270</v>
      </c>
      <c r="CL165" s="133"/>
      <c r="CM165" s="133"/>
      <c r="CN165" s="133">
        <v>0.121</v>
      </c>
      <c r="CO165" s="99">
        <f t="shared" si="53"/>
        <v>329.86037879107431</v>
      </c>
      <c r="CP165" s="99"/>
      <c r="CQ165" s="99">
        <f t="shared" si="52"/>
        <v>1000</v>
      </c>
      <c r="CR165" s="99">
        <f t="shared" si="54"/>
        <v>219.42905857995373</v>
      </c>
      <c r="CS165" s="99">
        <f t="shared" si="55"/>
        <v>72380.952380952367</v>
      </c>
      <c r="CT165" s="99"/>
      <c r="CU165" s="99"/>
      <c r="CV165" s="99">
        <f t="shared" si="56"/>
        <v>14.545454545454547</v>
      </c>
      <c r="CW165" s="99">
        <f t="shared" si="50"/>
        <v>13.407821229050279</v>
      </c>
      <c r="CX165" s="99">
        <f t="shared" si="51"/>
        <v>4.0646958807812661E-2</v>
      </c>
      <c r="CY165" s="99"/>
    </row>
    <row r="166" spans="1:301" s="2" customFormat="1" x14ac:dyDescent="0.2">
      <c r="A166" s="1">
        <v>24379</v>
      </c>
      <c r="B166" s="2" t="s">
        <v>375</v>
      </c>
      <c r="C166" s="2" t="s">
        <v>229</v>
      </c>
      <c r="D166" s="2" t="s">
        <v>105</v>
      </c>
      <c r="E166" s="3">
        <v>-14.08793</v>
      </c>
      <c r="F166" s="4">
        <v>-70.689250000000001</v>
      </c>
      <c r="G166" s="6">
        <v>317622.70357822999</v>
      </c>
      <c r="H166" s="2">
        <v>8441894.4851875901</v>
      </c>
      <c r="I166" s="2">
        <v>5000</v>
      </c>
      <c r="K166" s="118" t="s">
        <v>106</v>
      </c>
      <c r="N166" s="118">
        <v>2023</v>
      </c>
      <c r="P166" s="1" t="s">
        <v>133</v>
      </c>
      <c r="Q166" s="1">
        <f t="shared" si="43"/>
        <v>0</v>
      </c>
      <c r="R166" s="2" t="s">
        <v>134</v>
      </c>
      <c r="S166" s="1" t="s">
        <v>109</v>
      </c>
      <c r="T166" s="1" t="s">
        <v>110</v>
      </c>
      <c r="V166" s="2" t="s">
        <v>337</v>
      </c>
      <c r="W166" s="2" t="s">
        <v>112</v>
      </c>
      <c r="X166" s="5"/>
      <c r="Y166" s="5">
        <v>3.8365344467640915E-2</v>
      </c>
      <c r="Z166" s="5">
        <v>11.8306340378198</v>
      </c>
      <c r="AA166" s="5">
        <v>0.68626678603401969</v>
      </c>
      <c r="AB166" s="5"/>
      <c r="AC166" s="5">
        <v>5.4877138696760107E-2</v>
      </c>
      <c r="AD166" s="5">
        <v>1.6578947368421054E-2</v>
      </c>
      <c r="AE166" s="5">
        <v>0.22387225548902195</v>
      </c>
      <c r="AF166" s="5">
        <v>3.9091344062635929</v>
      </c>
      <c r="AG166" s="5">
        <v>3.6619948849104857</v>
      </c>
      <c r="AH166" s="5">
        <v>0.39411460855528652</v>
      </c>
      <c r="AI166" s="5"/>
      <c r="AJ166" s="5"/>
      <c r="AK166" s="5"/>
      <c r="AL166" s="5"/>
      <c r="AM166" s="132">
        <v>2670</v>
      </c>
      <c r="AN166" s="132">
        <v>1.7</v>
      </c>
      <c r="AO166" s="106">
        <v>0</v>
      </c>
      <c r="AP166" s="132">
        <v>2</v>
      </c>
      <c r="AQ166" s="132">
        <v>0.1</v>
      </c>
      <c r="AR166" s="132">
        <v>0.6</v>
      </c>
      <c r="AS166" s="132">
        <v>1.4</v>
      </c>
      <c r="AT166" s="132">
        <v>99</v>
      </c>
      <c r="AU166" s="132">
        <v>35.9</v>
      </c>
      <c r="AV166" s="132">
        <v>0.12</v>
      </c>
      <c r="AW166" s="132">
        <v>39.200000000000003</v>
      </c>
      <c r="AX166" s="132">
        <v>102.5</v>
      </c>
      <c r="AY166" s="132">
        <v>3.18</v>
      </c>
      <c r="AZ166" s="132">
        <v>1255</v>
      </c>
      <c r="BA166" s="132">
        <v>2.9</v>
      </c>
      <c r="BB166" s="132">
        <v>2.5</v>
      </c>
      <c r="BC166" s="132">
        <v>46</v>
      </c>
      <c r="BD166" s="132">
        <v>14.5</v>
      </c>
      <c r="BE166" s="132">
        <v>709</v>
      </c>
      <c r="BF166" s="132">
        <v>0</v>
      </c>
      <c r="BG166" s="132">
        <v>0</v>
      </c>
      <c r="BH166" s="132">
        <v>1.2</v>
      </c>
      <c r="BI166" s="132">
        <v>3.06</v>
      </c>
      <c r="BJ166" s="132"/>
      <c r="BK166" s="132"/>
      <c r="BL166" s="132"/>
      <c r="BM166" s="132"/>
      <c r="BN166" s="132"/>
      <c r="BO166" s="132"/>
      <c r="BP166" s="132"/>
      <c r="BQ166" s="132"/>
      <c r="BR166" s="132"/>
      <c r="BS166" s="132"/>
      <c r="BT166" s="132"/>
      <c r="BU166" s="132"/>
      <c r="BV166" s="133">
        <v>1</v>
      </c>
      <c r="BW166" s="133">
        <v>22.9</v>
      </c>
      <c r="BX166" s="133">
        <v>8.4</v>
      </c>
      <c r="BY166" s="133">
        <v>1.3</v>
      </c>
      <c r="BZ166" s="133">
        <v>18.8</v>
      </c>
      <c r="CA166" s="144">
        <v>5.0000000000000001E-4</v>
      </c>
      <c r="CB166" s="133">
        <v>0.06</v>
      </c>
      <c r="CC166" s="116">
        <v>0</v>
      </c>
      <c r="CD166" s="133">
        <v>94.6</v>
      </c>
      <c r="CE166" s="99">
        <v>0</v>
      </c>
      <c r="CF166" s="133">
        <v>0</v>
      </c>
      <c r="CG166" s="133">
        <v>0</v>
      </c>
      <c r="CH166" s="133">
        <v>1.46</v>
      </c>
      <c r="CI166" s="133">
        <v>9.82</v>
      </c>
      <c r="CJ166" s="133">
        <v>28</v>
      </c>
      <c r="CK166" s="133">
        <v>380</v>
      </c>
      <c r="CL166" s="133"/>
      <c r="CM166" s="133"/>
      <c r="CN166" s="133">
        <v>0.121</v>
      </c>
      <c r="CO166" s="99">
        <f t="shared" si="53"/>
        <v>342.70938093641752</v>
      </c>
      <c r="CP166" s="99"/>
      <c r="CQ166" s="99">
        <f t="shared" si="52"/>
        <v>1045.8333333333335</v>
      </c>
      <c r="CR166" s="99">
        <f t="shared" si="54"/>
        <v>220.88223115333088</v>
      </c>
      <c r="CS166" s="99">
        <f t="shared" si="55"/>
        <v>75698.412698412692</v>
      </c>
      <c r="CT166" s="99"/>
      <c r="CU166" s="99"/>
      <c r="CV166" s="99">
        <f t="shared" si="56"/>
        <v>14.461538461538462</v>
      </c>
      <c r="CW166" s="99">
        <f t="shared" si="50"/>
        <v>12.24390243902439</v>
      </c>
      <c r="CX166" s="99">
        <f t="shared" si="51"/>
        <v>3.5726779364980352E-2</v>
      </c>
      <c r="CY166" s="99"/>
      <c r="CZ166" s="85"/>
      <c r="DA166" s="85"/>
      <c r="DB166" s="85"/>
      <c r="DC166" s="85"/>
      <c r="DD166" s="85"/>
      <c r="DE166" s="85"/>
      <c r="DF166" s="85"/>
      <c r="DG166" s="85"/>
      <c r="DH166" s="85"/>
      <c r="DI166" s="85"/>
      <c r="DJ166" s="85"/>
      <c r="DK166" s="85"/>
      <c r="DL166" s="85"/>
      <c r="DM166" s="85"/>
      <c r="DN166" s="85"/>
      <c r="DO166" s="85"/>
      <c r="DP166" s="85"/>
      <c r="DQ166" s="85"/>
      <c r="DR166" s="85"/>
      <c r="DS166" s="85"/>
      <c r="DT166" s="85"/>
      <c r="DU166" s="85"/>
      <c r="DV166" s="85"/>
      <c r="DW166" s="85"/>
      <c r="DX166" s="85"/>
      <c r="DY166" s="85"/>
      <c r="DZ166" s="85"/>
      <c r="EA166" s="85"/>
      <c r="EB166" s="85"/>
      <c r="EC166" s="85"/>
      <c r="ED166" s="85"/>
      <c r="EE166" s="85"/>
      <c r="EF166" s="85"/>
      <c r="EG166" s="85"/>
      <c r="EH166" s="85"/>
      <c r="EI166" s="85"/>
      <c r="EJ166" s="85"/>
      <c r="EK166" s="85"/>
      <c r="EL166" s="85"/>
      <c r="EM166" s="85"/>
      <c r="EN166" s="85"/>
      <c r="EO166" s="85"/>
      <c r="EP166" s="85"/>
      <c r="EQ166" s="85"/>
      <c r="ER166" s="85"/>
      <c r="ES166" s="85"/>
      <c r="ET166" s="85"/>
      <c r="EU166" s="85"/>
      <c r="EV166" s="85"/>
      <c r="EW166" s="85"/>
      <c r="EX166" s="85"/>
      <c r="EY166" s="85"/>
      <c r="EZ166" s="85"/>
      <c r="FA166" s="85"/>
      <c r="FB166" s="85"/>
      <c r="FC166" s="85"/>
      <c r="FD166" s="85"/>
      <c r="FE166" s="85"/>
      <c r="FF166" s="85"/>
      <c r="FG166" s="85"/>
      <c r="FH166" s="85"/>
      <c r="FI166" s="85"/>
      <c r="FJ166" s="85"/>
      <c r="FK166" s="85"/>
      <c r="FL166" s="85"/>
      <c r="FM166" s="85"/>
      <c r="FN166" s="85"/>
      <c r="FO166" s="85"/>
      <c r="FP166" s="85"/>
      <c r="FQ166" s="85"/>
      <c r="FR166" s="85"/>
      <c r="FS166" s="85"/>
      <c r="FT166" s="85"/>
      <c r="FU166" s="85"/>
      <c r="FV166" s="85"/>
      <c r="FW166" s="85"/>
      <c r="FX166" s="85"/>
      <c r="FY166" s="85"/>
      <c r="FZ166" s="85"/>
      <c r="GA166" s="85"/>
      <c r="GB166" s="85"/>
      <c r="GC166" s="85"/>
      <c r="GD166" s="85"/>
      <c r="GE166" s="85"/>
      <c r="GF166" s="85"/>
      <c r="GG166" s="85"/>
      <c r="GH166" s="85"/>
      <c r="GI166" s="85"/>
      <c r="GJ166" s="85"/>
      <c r="GK166" s="85"/>
      <c r="GL166" s="85"/>
      <c r="GM166" s="85"/>
      <c r="GN166" s="85"/>
      <c r="GO166" s="85"/>
      <c r="GP166" s="85"/>
      <c r="GQ166" s="85"/>
      <c r="GR166" s="85"/>
      <c r="GS166" s="85"/>
      <c r="GT166" s="85"/>
      <c r="GU166" s="85"/>
      <c r="GV166" s="85"/>
      <c r="GW166" s="85"/>
      <c r="GX166" s="85"/>
      <c r="GY166" s="85"/>
      <c r="GZ166" s="85"/>
      <c r="HA166" s="85"/>
      <c r="HB166" s="85"/>
      <c r="HC166" s="85"/>
      <c r="HD166" s="85"/>
      <c r="HE166" s="85"/>
      <c r="HF166" s="85"/>
      <c r="HG166" s="85"/>
      <c r="HH166" s="85"/>
      <c r="HI166" s="85"/>
      <c r="HJ166" s="85"/>
      <c r="HK166" s="85"/>
      <c r="HL166" s="85"/>
      <c r="HM166" s="85"/>
      <c r="HN166" s="85"/>
      <c r="HO166" s="85"/>
      <c r="HP166" s="85"/>
      <c r="HQ166" s="85"/>
      <c r="HR166" s="85"/>
      <c r="HS166" s="85"/>
      <c r="HT166" s="85"/>
      <c r="HU166" s="85"/>
      <c r="HV166" s="85"/>
      <c r="HW166" s="85"/>
      <c r="HX166" s="85"/>
      <c r="HY166" s="85"/>
      <c r="HZ166" s="85"/>
      <c r="IA166" s="85"/>
      <c r="IB166" s="85"/>
      <c r="IC166" s="85"/>
      <c r="ID166" s="85"/>
      <c r="IE166" s="85"/>
      <c r="IF166" s="85"/>
      <c r="IG166" s="85"/>
      <c r="IH166" s="85"/>
      <c r="II166" s="85"/>
      <c r="IJ166" s="85"/>
      <c r="IK166" s="85"/>
      <c r="IL166" s="85"/>
      <c r="IM166" s="85"/>
      <c r="IN166" s="85"/>
      <c r="IO166" s="85"/>
      <c r="IP166" s="85"/>
      <c r="IQ166" s="85"/>
      <c r="IR166" s="85"/>
      <c r="IS166" s="85"/>
      <c r="IT166" s="85"/>
      <c r="IU166" s="85"/>
      <c r="IV166" s="85"/>
      <c r="IW166" s="85"/>
      <c r="IX166" s="85"/>
      <c r="IY166" s="85"/>
      <c r="IZ166" s="85"/>
      <c r="JA166" s="85"/>
      <c r="JB166" s="85"/>
      <c r="JC166" s="85"/>
      <c r="JD166" s="85"/>
      <c r="JE166" s="85"/>
      <c r="JF166" s="85"/>
      <c r="JG166" s="85"/>
      <c r="JH166" s="85"/>
      <c r="JI166" s="85"/>
      <c r="JJ166" s="85"/>
      <c r="JK166" s="85"/>
      <c r="JL166" s="85"/>
      <c r="JM166" s="85"/>
      <c r="JN166" s="85"/>
      <c r="JO166" s="85"/>
      <c r="JP166" s="85"/>
      <c r="JQ166" s="85"/>
      <c r="JR166" s="85"/>
      <c r="JS166" s="85"/>
      <c r="JT166" s="85"/>
      <c r="JU166" s="85"/>
      <c r="JV166" s="85"/>
      <c r="JW166" s="85"/>
      <c r="JX166" s="85"/>
      <c r="JY166" s="85"/>
      <c r="JZ166" s="85"/>
      <c r="KA166" s="85"/>
      <c r="KB166" s="85"/>
      <c r="KC166" s="85"/>
      <c r="KD166" s="85"/>
      <c r="KE166" s="85"/>
      <c r="KF166" s="85"/>
      <c r="KG166" s="85"/>
      <c r="KH166" s="85"/>
      <c r="KI166" s="85"/>
      <c r="KJ166" s="85"/>
      <c r="KK166" s="85"/>
      <c r="KL166" s="85"/>
      <c r="KM166" s="85"/>
      <c r="KN166" s="85"/>
      <c r="KO166" s="85"/>
    </row>
    <row r="167" spans="1:301" s="2" customFormat="1" ht="14" x14ac:dyDescent="0.15">
      <c r="A167" s="1">
        <v>24380</v>
      </c>
      <c r="B167" s="2" t="s">
        <v>376</v>
      </c>
      <c r="C167" s="2" t="s">
        <v>229</v>
      </c>
      <c r="D167" s="2" t="s">
        <v>105</v>
      </c>
      <c r="E167" s="3">
        <v>-14.08775</v>
      </c>
      <c r="F167" s="4">
        <v>-70.688649999999996</v>
      </c>
      <c r="G167" s="6">
        <v>317687.35540439998</v>
      </c>
      <c r="H167" s="2">
        <v>8441914.8651657403</v>
      </c>
      <c r="I167" s="2">
        <v>5000</v>
      </c>
      <c r="K167" s="118" t="s">
        <v>106</v>
      </c>
      <c r="N167" s="118">
        <v>2023</v>
      </c>
      <c r="P167" s="1" t="s">
        <v>133</v>
      </c>
      <c r="Q167" s="1">
        <f t="shared" si="43"/>
        <v>0</v>
      </c>
      <c r="R167" s="2" t="s">
        <v>134</v>
      </c>
      <c r="S167" s="1" t="s">
        <v>109</v>
      </c>
      <c r="T167" s="1" t="s">
        <v>110</v>
      </c>
      <c r="V167" s="2" t="s">
        <v>337</v>
      </c>
      <c r="W167" s="2" t="s">
        <v>112</v>
      </c>
      <c r="X167" s="5"/>
      <c r="Y167" s="5">
        <v>3.8365344467640915E-2</v>
      </c>
      <c r="Z167" s="5">
        <v>12.548787541713013</v>
      </c>
      <c r="AA167" s="5">
        <v>0.68626678603401969</v>
      </c>
      <c r="AB167" s="5"/>
      <c r="AC167" s="5">
        <v>5.616836548962504E-2</v>
      </c>
      <c r="AD167" s="5">
        <v>1.6578947368421054E-2</v>
      </c>
      <c r="AE167" s="5">
        <v>0.23786427145708583</v>
      </c>
      <c r="AF167" s="5">
        <v>3.7204175728577642</v>
      </c>
      <c r="AG167" s="5">
        <v>3.6499488491048591</v>
      </c>
      <c r="AH167" s="5">
        <v>0.44223325262308316</v>
      </c>
      <c r="AI167" s="5"/>
      <c r="AJ167" s="5"/>
      <c r="AK167" s="5"/>
      <c r="AL167" s="5"/>
      <c r="AM167" s="132">
        <v>3040</v>
      </c>
      <c r="AN167" s="132">
        <v>1.6</v>
      </c>
      <c r="AO167" s="106">
        <v>0</v>
      </c>
      <c r="AP167" s="132">
        <v>2</v>
      </c>
      <c r="AQ167" s="132">
        <v>0.1</v>
      </c>
      <c r="AR167" s="132">
        <v>0.6</v>
      </c>
      <c r="AS167" s="132">
        <v>0.4</v>
      </c>
      <c r="AT167" s="132">
        <v>82</v>
      </c>
      <c r="AU167" s="132">
        <v>32.799999999999997</v>
      </c>
      <c r="AV167" s="132">
        <v>0.13</v>
      </c>
      <c r="AW167" s="132">
        <v>46.5</v>
      </c>
      <c r="AX167" s="132">
        <v>82</v>
      </c>
      <c r="AY167" s="132">
        <v>1.31</v>
      </c>
      <c r="AZ167" s="132">
        <v>1140</v>
      </c>
      <c r="BA167" s="132">
        <v>4</v>
      </c>
      <c r="BB167" s="132">
        <v>2.5</v>
      </c>
      <c r="BC167" s="132">
        <v>43</v>
      </c>
      <c r="BD167" s="132">
        <v>13.3</v>
      </c>
      <c r="BE167" s="132">
        <v>495</v>
      </c>
      <c r="BF167" s="132">
        <v>0</v>
      </c>
      <c r="BG167" s="132">
        <v>0</v>
      </c>
      <c r="BH167" s="132">
        <v>1.1000000000000001</v>
      </c>
      <c r="BI167" s="132">
        <v>2.57</v>
      </c>
      <c r="BJ167" s="132"/>
      <c r="BK167" s="132"/>
      <c r="BL167" s="132"/>
      <c r="BM167" s="132"/>
      <c r="BN167" s="132"/>
      <c r="BO167" s="132"/>
      <c r="BP167" s="132"/>
      <c r="BQ167" s="132"/>
      <c r="BR167" s="132"/>
      <c r="BS167" s="132"/>
      <c r="BT167" s="132"/>
      <c r="BU167" s="132"/>
      <c r="BV167" s="133">
        <v>0.8</v>
      </c>
      <c r="BW167" s="133">
        <v>21.2</v>
      </c>
      <c r="BX167" s="133">
        <v>7</v>
      </c>
      <c r="BY167" s="133">
        <v>1.1399999999999999</v>
      </c>
      <c r="BZ167" s="133">
        <v>14.6</v>
      </c>
      <c r="CA167" s="144">
        <v>1.1000000000000001E-3</v>
      </c>
      <c r="CB167" s="133">
        <v>0.02</v>
      </c>
      <c r="CC167" s="116">
        <v>0</v>
      </c>
      <c r="CD167" s="133">
        <v>46.7</v>
      </c>
      <c r="CE167" s="99">
        <v>0</v>
      </c>
      <c r="CF167" s="133">
        <v>0</v>
      </c>
      <c r="CG167" s="133">
        <v>0</v>
      </c>
      <c r="CH167" s="133">
        <v>0.61</v>
      </c>
      <c r="CI167" s="133">
        <v>8.99</v>
      </c>
      <c r="CJ167" s="133">
        <v>27.3</v>
      </c>
      <c r="CK167" s="133">
        <v>110</v>
      </c>
      <c r="CL167" s="133"/>
      <c r="CM167" s="133"/>
      <c r="CN167" s="133">
        <v>0.121</v>
      </c>
      <c r="CO167" s="99">
        <f t="shared" si="53"/>
        <v>312.33314414243972</v>
      </c>
      <c r="CP167" s="99"/>
      <c r="CQ167" s="99">
        <f t="shared" si="52"/>
        <v>1036.3636363636363</v>
      </c>
      <c r="CR167" s="99">
        <f t="shared" si="54"/>
        <v>220.15564486664226</v>
      </c>
      <c r="CS167" s="99">
        <f t="shared" si="55"/>
        <v>68761.904761904749</v>
      </c>
      <c r="CT167" s="99"/>
      <c r="CU167" s="99"/>
      <c r="CV167" s="99">
        <f t="shared" si="56"/>
        <v>12.807017543859651</v>
      </c>
      <c r="CW167" s="99">
        <f t="shared" si="50"/>
        <v>13.902439024390244</v>
      </c>
      <c r="CX167" s="99">
        <f t="shared" si="51"/>
        <v>4.4511571330547062E-2</v>
      </c>
      <c r="CY167" s="99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  <c r="DS167" s="60"/>
      <c r="DT167" s="60"/>
      <c r="DU167" s="60"/>
      <c r="DV167" s="60"/>
      <c r="DW167" s="60"/>
      <c r="DX167" s="60"/>
      <c r="DY167" s="60"/>
      <c r="DZ167" s="60"/>
      <c r="EA167" s="60"/>
      <c r="EB167" s="60"/>
      <c r="EC167" s="60"/>
      <c r="ED167" s="60"/>
      <c r="EE167" s="60"/>
      <c r="EF167" s="60"/>
      <c r="EG167" s="60"/>
      <c r="EH167" s="60"/>
      <c r="EI167" s="60"/>
      <c r="EJ167" s="60"/>
      <c r="EK167" s="60"/>
      <c r="EL167" s="60"/>
      <c r="EM167" s="60"/>
      <c r="EN167" s="60"/>
      <c r="EO167" s="60"/>
      <c r="EP167" s="60"/>
      <c r="EQ167" s="60"/>
      <c r="ER167" s="60"/>
      <c r="ES167" s="60"/>
      <c r="ET167" s="60"/>
      <c r="EU167" s="60"/>
      <c r="EV167" s="60"/>
      <c r="EW167" s="60"/>
      <c r="EX167" s="60"/>
      <c r="EY167" s="60"/>
      <c r="EZ167" s="60"/>
      <c r="FA167" s="60"/>
      <c r="FB167" s="60"/>
      <c r="FC167" s="60"/>
      <c r="FD167" s="60"/>
      <c r="FE167" s="60"/>
      <c r="FF167" s="60"/>
      <c r="FG167" s="60"/>
      <c r="FH167" s="60"/>
      <c r="FI167" s="60"/>
      <c r="FJ167" s="60"/>
      <c r="FK167" s="60"/>
      <c r="FL167" s="60"/>
      <c r="FM167" s="60"/>
      <c r="FN167" s="60"/>
      <c r="FO167" s="60"/>
      <c r="FP167" s="60"/>
      <c r="FQ167" s="60"/>
      <c r="FR167" s="60"/>
      <c r="FS167" s="60"/>
      <c r="FT167" s="60"/>
      <c r="FU167" s="60"/>
      <c r="FV167" s="60"/>
      <c r="FW167" s="60"/>
      <c r="FX167" s="60"/>
      <c r="FY167" s="60"/>
      <c r="FZ167" s="60"/>
      <c r="GA167" s="60"/>
      <c r="GB167" s="60"/>
      <c r="GC167" s="60"/>
      <c r="GD167" s="60"/>
      <c r="GE167" s="60"/>
      <c r="GF167" s="60"/>
      <c r="GG167" s="60"/>
      <c r="GH167" s="60"/>
      <c r="GI167" s="60"/>
      <c r="GJ167" s="60"/>
      <c r="GK167" s="60"/>
      <c r="GL167" s="60"/>
      <c r="GM167" s="60"/>
      <c r="GN167" s="60"/>
      <c r="GO167" s="60"/>
      <c r="GP167" s="60"/>
      <c r="GQ167" s="60"/>
      <c r="GR167" s="60"/>
      <c r="GS167" s="60"/>
      <c r="GT167" s="60"/>
      <c r="GU167" s="60"/>
      <c r="GV167" s="60"/>
      <c r="GW167" s="60"/>
      <c r="GX167" s="60"/>
      <c r="GY167" s="60"/>
      <c r="GZ167" s="60"/>
      <c r="HA167" s="60"/>
      <c r="HB167" s="60"/>
      <c r="HC167" s="60"/>
      <c r="HD167" s="60"/>
      <c r="HE167" s="60"/>
      <c r="HF167" s="60"/>
      <c r="HG167" s="60"/>
      <c r="HH167" s="60"/>
      <c r="HI167" s="60"/>
      <c r="HJ167" s="60"/>
      <c r="HK167" s="60"/>
      <c r="HL167" s="60"/>
      <c r="HM167" s="60"/>
      <c r="HN167" s="60"/>
      <c r="HO167" s="60"/>
      <c r="HP167" s="60"/>
      <c r="HQ167" s="60"/>
      <c r="HR167" s="60"/>
      <c r="HS167" s="60"/>
      <c r="HT167" s="60"/>
      <c r="HU167" s="60"/>
      <c r="HV167" s="60"/>
      <c r="HW167" s="60"/>
      <c r="HX167" s="60"/>
      <c r="HY167" s="60"/>
      <c r="HZ167" s="60"/>
      <c r="IA167" s="60"/>
      <c r="IB167" s="60"/>
      <c r="IC167" s="60"/>
      <c r="ID167" s="60"/>
      <c r="IE167" s="60"/>
      <c r="IF167" s="60"/>
      <c r="IG167" s="60"/>
      <c r="IH167" s="60"/>
      <c r="II167" s="60"/>
      <c r="IJ167" s="60"/>
      <c r="IK167" s="60"/>
      <c r="IL167" s="60"/>
      <c r="IM167" s="60"/>
      <c r="IN167" s="60"/>
      <c r="IO167" s="60"/>
      <c r="IP167" s="60"/>
      <c r="IQ167" s="60"/>
      <c r="IR167" s="60"/>
      <c r="IS167" s="60"/>
      <c r="IT167" s="60"/>
      <c r="IU167" s="60"/>
      <c r="IV167" s="60"/>
      <c r="IW167" s="60"/>
      <c r="IX167" s="60"/>
      <c r="IY167" s="60"/>
      <c r="IZ167" s="60"/>
      <c r="JA167" s="60"/>
      <c r="JB167" s="60"/>
      <c r="JC167" s="60"/>
      <c r="JD167" s="60"/>
      <c r="JE167" s="60"/>
      <c r="JF167" s="60"/>
      <c r="JG167" s="60"/>
      <c r="JH167" s="60"/>
      <c r="JI167" s="60"/>
      <c r="JJ167" s="60"/>
      <c r="JK167" s="60"/>
      <c r="JL167" s="60"/>
      <c r="JM167" s="60"/>
      <c r="JN167" s="60"/>
      <c r="JO167" s="60"/>
      <c r="JP167" s="60"/>
      <c r="JQ167" s="60"/>
      <c r="JR167" s="60"/>
      <c r="JS167" s="60"/>
      <c r="JT167" s="60"/>
      <c r="JU167" s="60"/>
      <c r="JV167" s="60"/>
      <c r="JW167" s="60"/>
      <c r="JX167" s="60"/>
      <c r="JY167" s="60"/>
      <c r="JZ167" s="60"/>
      <c r="KA167" s="60"/>
      <c r="KB167" s="60"/>
      <c r="KC167" s="60"/>
      <c r="KD167" s="60"/>
      <c r="KE167" s="60"/>
      <c r="KF167" s="60"/>
      <c r="KG167" s="60"/>
      <c r="KH167" s="60"/>
      <c r="KI167" s="60"/>
      <c r="KJ167" s="60"/>
      <c r="KK167" s="60"/>
      <c r="KL167" s="60"/>
      <c r="KM167" s="60"/>
      <c r="KN167" s="60"/>
      <c r="KO167" s="60"/>
    </row>
    <row r="168" spans="1:301" s="2" customFormat="1" ht="14" x14ac:dyDescent="0.15">
      <c r="A168" s="1">
        <v>24381</v>
      </c>
      <c r="B168" s="2" t="s">
        <v>377</v>
      </c>
      <c r="C168" s="2" t="s">
        <v>229</v>
      </c>
      <c r="D168" s="2" t="s">
        <v>105</v>
      </c>
      <c r="E168" s="3">
        <v>-14.08703</v>
      </c>
      <c r="F168" s="4">
        <v>-70.688410000000005</v>
      </c>
      <c r="G168" s="6">
        <v>317712.70177579898</v>
      </c>
      <c r="H168" s="2">
        <v>8441994.7108308095</v>
      </c>
      <c r="I168" s="2">
        <v>5000</v>
      </c>
      <c r="K168" s="118" t="s">
        <v>106</v>
      </c>
      <c r="N168" s="118">
        <v>2023</v>
      </c>
      <c r="P168" s="1" t="s">
        <v>133</v>
      </c>
      <c r="Q168" s="1">
        <f t="shared" si="43"/>
        <v>0</v>
      </c>
      <c r="R168" s="2" t="s">
        <v>134</v>
      </c>
      <c r="S168" s="1" t="s">
        <v>109</v>
      </c>
      <c r="T168" s="1" t="s">
        <v>110</v>
      </c>
      <c r="V168" s="2" t="s">
        <v>368</v>
      </c>
      <c r="W168" s="2" t="s">
        <v>112</v>
      </c>
      <c r="X168" s="5"/>
      <c r="Y168" s="5">
        <v>4.5037578288100205E-2</v>
      </c>
      <c r="Z168" s="5">
        <v>13.229143492769744</v>
      </c>
      <c r="AA168" s="5">
        <v>0.70056401074306185</v>
      </c>
      <c r="AB168" s="5"/>
      <c r="AC168" s="5">
        <v>5.8750819075354933E-2</v>
      </c>
      <c r="AD168" s="5">
        <v>6.6315789473684217E-2</v>
      </c>
      <c r="AE168" s="5">
        <v>0.29383233532934133</v>
      </c>
      <c r="AF168" s="5">
        <v>3.7204175728577642</v>
      </c>
      <c r="AG168" s="5">
        <v>3.7824552429667517</v>
      </c>
      <c r="AH168" s="5">
        <v>0.34141323648103317</v>
      </c>
      <c r="AI168" s="5"/>
      <c r="AJ168" s="5"/>
      <c r="AK168" s="5"/>
      <c r="AL168" s="5"/>
      <c r="AM168" s="132">
        <v>2470</v>
      </c>
      <c r="AN168" s="132">
        <v>1.9</v>
      </c>
      <c r="AO168" s="132">
        <v>1</v>
      </c>
      <c r="AP168" s="132">
        <v>1</v>
      </c>
      <c r="AQ168" s="132">
        <v>0.2</v>
      </c>
      <c r="AR168" s="132">
        <v>0.8</v>
      </c>
      <c r="AS168" s="132">
        <v>1.2</v>
      </c>
      <c r="AT168" s="132">
        <v>94</v>
      </c>
      <c r="AU168" s="132">
        <v>35.6</v>
      </c>
      <c r="AV168" s="132">
        <v>0.13</v>
      </c>
      <c r="AW168" s="132">
        <v>46.7</v>
      </c>
      <c r="AX168" s="132">
        <v>128</v>
      </c>
      <c r="AY168" s="132">
        <v>2.76</v>
      </c>
      <c r="AZ168" s="132">
        <v>1185</v>
      </c>
      <c r="BA168" s="132">
        <v>3.7</v>
      </c>
      <c r="BB168" s="132">
        <v>3.4</v>
      </c>
      <c r="BC168" s="132">
        <v>48.5</v>
      </c>
      <c r="BD168" s="132">
        <v>14</v>
      </c>
      <c r="BE168" s="132">
        <v>315</v>
      </c>
      <c r="BF168" s="132">
        <v>0</v>
      </c>
      <c r="BG168" s="132">
        <v>10</v>
      </c>
      <c r="BH168" s="132">
        <v>1.6</v>
      </c>
      <c r="BI168" s="132">
        <v>4.1900000000000004</v>
      </c>
      <c r="BJ168" s="132"/>
      <c r="BK168" s="132"/>
      <c r="BL168" s="132"/>
      <c r="BM168" s="132"/>
      <c r="BN168" s="132"/>
      <c r="BO168" s="132"/>
      <c r="BP168" s="132"/>
      <c r="BQ168" s="132"/>
      <c r="BR168" s="132"/>
      <c r="BS168" s="132"/>
      <c r="BT168" s="132"/>
      <c r="BU168" s="132"/>
      <c r="BV168" s="133">
        <v>0.8</v>
      </c>
      <c r="BW168" s="133">
        <v>23.1</v>
      </c>
      <c r="BX168" s="133">
        <v>7.4</v>
      </c>
      <c r="BY168" s="133">
        <v>1.39</v>
      </c>
      <c r="BZ168" s="133">
        <v>18.2</v>
      </c>
      <c r="CA168" s="144">
        <v>5.9999999999999995E-4</v>
      </c>
      <c r="CB168" s="133">
        <v>0.04</v>
      </c>
      <c r="CC168" s="116">
        <v>0</v>
      </c>
      <c r="CD168" s="133">
        <v>22.5</v>
      </c>
      <c r="CE168" s="99">
        <v>0</v>
      </c>
      <c r="CF168" s="133">
        <v>0</v>
      </c>
      <c r="CG168" s="133">
        <v>0</v>
      </c>
      <c r="CH168" s="133">
        <v>0.18</v>
      </c>
      <c r="CI168" s="133">
        <v>8.89</v>
      </c>
      <c r="CJ168" s="133">
        <v>24</v>
      </c>
      <c r="CK168" s="133">
        <v>160</v>
      </c>
      <c r="CL168" s="133"/>
      <c r="CM168" s="133"/>
      <c r="CN168" s="133">
        <v>0.105</v>
      </c>
      <c r="CO168" s="99">
        <f t="shared" si="53"/>
        <v>313.28857154448457</v>
      </c>
      <c r="CP168" s="99"/>
      <c r="CQ168" s="99">
        <f t="shared" si="52"/>
        <v>740.625</v>
      </c>
      <c r="CR168" s="99">
        <f t="shared" si="54"/>
        <v>57.037023505054187</v>
      </c>
      <c r="CS168" s="99">
        <f t="shared" si="55"/>
        <v>17869.047619047618</v>
      </c>
      <c r="CT168" s="99">
        <f>BZ168/BG168</f>
        <v>1.8199999999999998</v>
      </c>
      <c r="CU168" s="99">
        <f>BG168/BH168</f>
        <v>6.25</v>
      </c>
      <c r="CV168" s="99">
        <f t="shared" si="56"/>
        <v>13.093525179856115</v>
      </c>
      <c r="CW168" s="99">
        <f t="shared" si="50"/>
        <v>9.2578125</v>
      </c>
      <c r="CX168" s="99">
        <f t="shared" si="51"/>
        <v>2.9550431585677748E-2</v>
      </c>
      <c r="CY168" s="99"/>
    </row>
    <row r="169" spans="1:301" s="2" customFormat="1" ht="14" x14ac:dyDescent="0.15">
      <c r="A169" s="1">
        <v>24382</v>
      </c>
      <c r="B169" s="2" t="s">
        <v>378</v>
      </c>
      <c r="C169" s="2" t="s">
        <v>229</v>
      </c>
      <c r="D169" s="2" t="s">
        <v>105</v>
      </c>
      <c r="E169" s="3">
        <v>-14.086600000000001</v>
      </c>
      <c r="F169" s="4">
        <v>-70.688599999999994</v>
      </c>
      <c r="G169" s="6">
        <v>317691.84200644802</v>
      </c>
      <c r="H169" s="2">
        <v>8442042.1381525807</v>
      </c>
      <c r="I169" s="2">
        <v>5000</v>
      </c>
      <c r="K169" s="118" t="s">
        <v>106</v>
      </c>
      <c r="N169" s="118">
        <v>2023</v>
      </c>
      <c r="P169" s="1" t="s">
        <v>133</v>
      </c>
      <c r="Q169" s="1">
        <f t="shared" si="43"/>
        <v>0</v>
      </c>
      <c r="R169" s="2" t="s">
        <v>134</v>
      </c>
      <c r="S169" s="1" t="s">
        <v>109</v>
      </c>
      <c r="T169" s="1" t="s">
        <v>110</v>
      </c>
      <c r="V169" s="2" t="s">
        <v>337</v>
      </c>
      <c r="W169" s="2" t="s">
        <v>112</v>
      </c>
      <c r="X169" s="5"/>
      <c r="Y169" s="5">
        <v>4.0033402922755743E-2</v>
      </c>
      <c r="Z169" s="5">
        <v>13.172447163515017</v>
      </c>
      <c r="AA169" s="5">
        <v>0.6576723366159356</v>
      </c>
      <c r="AB169" s="5"/>
      <c r="AC169" s="5">
        <v>5.9525555151073904E-2</v>
      </c>
      <c r="AD169" s="5">
        <v>1.6578947368421054E-2</v>
      </c>
      <c r="AE169" s="5">
        <v>0.22387225548902195</v>
      </c>
      <c r="AF169" s="5">
        <v>3.9091344062635929</v>
      </c>
      <c r="AG169" s="5">
        <v>3.6860869565217391</v>
      </c>
      <c r="AH169" s="5">
        <v>0.47889507667473769</v>
      </c>
      <c r="AI169" s="5"/>
      <c r="AJ169" s="5"/>
      <c r="AK169" s="5"/>
      <c r="AL169" s="5"/>
      <c r="AM169" s="132">
        <v>3300</v>
      </c>
      <c r="AN169" s="132">
        <v>1.7</v>
      </c>
      <c r="AO169" s="106">
        <v>0</v>
      </c>
      <c r="AP169" s="132">
        <v>1</v>
      </c>
      <c r="AQ169" s="132">
        <v>0.1</v>
      </c>
      <c r="AR169" s="132">
        <v>0.5</v>
      </c>
      <c r="AS169" s="132">
        <v>1.3</v>
      </c>
      <c r="AT169" s="132">
        <v>89</v>
      </c>
      <c r="AU169" s="132">
        <v>33.5</v>
      </c>
      <c r="AV169" s="132">
        <v>0.1</v>
      </c>
      <c r="AW169" s="132">
        <v>57.8</v>
      </c>
      <c r="AX169" s="132">
        <v>141.5</v>
      </c>
      <c r="AY169" s="132">
        <v>3.09</v>
      </c>
      <c r="AZ169" s="132">
        <v>1110</v>
      </c>
      <c r="BA169" s="132">
        <v>1.6</v>
      </c>
      <c r="BB169" s="132">
        <v>2.8</v>
      </c>
      <c r="BC169" s="132">
        <v>46.1</v>
      </c>
      <c r="BD169" s="132">
        <v>15.1</v>
      </c>
      <c r="BE169" s="132">
        <v>499</v>
      </c>
      <c r="BF169" s="132">
        <v>0</v>
      </c>
      <c r="BG169" s="132">
        <v>0</v>
      </c>
      <c r="BH169" s="132">
        <v>1.2</v>
      </c>
      <c r="BI169" s="132">
        <v>2.95</v>
      </c>
      <c r="BJ169" s="132"/>
      <c r="BK169" s="132"/>
      <c r="BL169" s="132"/>
      <c r="BM169" s="132"/>
      <c r="BN169" s="132"/>
      <c r="BO169" s="132"/>
      <c r="BP169" s="132"/>
      <c r="BQ169" s="132"/>
      <c r="BR169" s="132"/>
      <c r="BS169" s="132"/>
      <c r="BT169" s="132"/>
      <c r="BU169" s="132"/>
      <c r="BV169" s="133">
        <v>1</v>
      </c>
      <c r="BW169" s="133">
        <v>22.1</v>
      </c>
      <c r="BX169" s="133">
        <v>7.5</v>
      </c>
      <c r="BY169" s="133">
        <v>1.19</v>
      </c>
      <c r="BZ169" s="133">
        <v>17.2</v>
      </c>
      <c r="CA169" s="144">
        <v>5.0000000000000001E-4</v>
      </c>
      <c r="CB169" s="133">
        <v>7.0000000000000007E-2</v>
      </c>
      <c r="CC169" s="116">
        <v>0</v>
      </c>
      <c r="CD169" s="133">
        <v>63.4</v>
      </c>
      <c r="CE169" s="99">
        <v>0</v>
      </c>
      <c r="CF169" s="133">
        <v>0</v>
      </c>
      <c r="CG169" s="133">
        <v>0</v>
      </c>
      <c r="CH169" s="133">
        <v>0.41</v>
      </c>
      <c r="CI169" s="133">
        <v>8.85</v>
      </c>
      <c r="CJ169" s="133">
        <v>39.1</v>
      </c>
      <c r="CK169" s="133">
        <v>390</v>
      </c>
      <c r="CL169" s="133"/>
      <c r="CM169" s="133"/>
      <c r="CN169" s="133">
        <v>9.2999999999999999E-2</v>
      </c>
      <c r="CO169" s="99">
        <f t="shared" si="53"/>
        <v>301.1323425336164</v>
      </c>
      <c r="CP169" s="99"/>
      <c r="CQ169" s="99">
        <f t="shared" si="52"/>
        <v>925</v>
      </c>
      <c r="CR169" s="99">
        <f t="shared" si="54"/>
        <v>222.33540372670805</v>
      </c>
      <c r="CS169" s="99">
        <f t="shared" si="55"/>
        <v>66952.380952380947</v>
      </c>
      <c r="CT169" s="99"/>
      <c r="CU169" s="99"/>
      <c r="CV169" s="99">
        <f t="shared" si="56"/>
        <v>14.453781512605042</v>
      </c>
      <c r="CW169" s="99">
        <f t="shared" si="50"/>
        <v>7.8445229681978796</v>
      </c>
      <c r="CX169" s="99">
        <f t="shared" si="51"/>
        <v>2.605008449838685E-2</v>
      </c>
      <c r="CY169" s="99"/>
    </row>
    <row r="170" spans="1:301" s="2" customFormat="1" ht="14" x14ac:dyDescent="0.15">
      <c r="A170" s="1">
        <v>24383</v>
      </c>
      <c r="B170" s="2" t="s">
        <v>379</v>
      </c>
      <c r="C170" s="2" t="s">
        <v>229</v>
      </c>
      <c r="D170" s="2" t="s">
        <v>105</v>
      </c>
      <c r="E170" s="3">
        <v>-14.086449999999999</v>
      </c>
      <c r="F170" s="4">
        <v>-70.688900000000004</v>
      </c>
      <c r="G170" s="6">
        <v>317659.32535591302</v>
      </c>
      <c r="H170" s="2">
        <v>8442058.5014462098</v>
      </c>
      <c r="I170" s="2">
        <v>5000</v>
      </c>
      <c r="K170" s="118" t="s">
        <v>106</v>
      </c>
      <c r="N170" s="118">
        <v>2023</v>
      </c>
      <c r="P170" s="1" t="s">
        <v>133</v>
      </c>
      <c r="Q170" s="1">
        <f t="shared" si="43"/>
        <v>0</v>
      </c>
      <c r="R170" s="2" t="s">
        <v>134</v>
      </c>
      <c r="S170" s="1" t="s">
        <v>109</v>
      </c>
      <c r="T170" s="1" t="s">
        <v>110</v>
      </c>
      <c r="V170" s="2" t="s">
        <v>368</v>
      </c>
      <c r="W170" s="2" t="s">
        <v>112</v>
      </c>
      <c r="X170" s="5"/>
      <c r="Y170" s="5">
        <v>4.3369519832985384E-2</v>
      </c>
      <c r="Z170" s="5">
        <v>12.756674082313683</v>
      </c>
      <c r="AA170" s="5">
        <v>0.75775290957923003</v>
      </c>
      <c r="AB170" s="5"/>
      <c r="AC170" s="5">
        <v>6.0687659264652347E-2</v>
      </c>
      <c r="AD170" s="5">
        <v>3.3157894736842108E-2</v>
      </c>
      <c r="AE170" s="5">
        <v>0.26584830339321358</v>
      </c>
      <c r="AF170" s="5">
        <v>3.9091344062635929</v>
      </c>
      <c r="AG170" s="5">
        <v>3.6379028132992333</v>
      </c>
      <c r="AH170" s="5">
        <v>0.46056416464891048</v>
      </c>
      <c r="AI170" s="5"/>
      <c r="AJ170" s="5"/>
      <c r="AK170" s="5"/>
      <c r="AL170" s="5"/>
      <c r="AM170" s="132">
        <v>2870</v>
      </c>
      <c r="AN170" s="132">
        <v>1.9</v>
      </c>
      <c r="AO170" s="132">
        <v>1</v>
      </c>
      <c r="AP170" s="132">
        <v>2</v>
      </c>
      <c r="AQ170" s="132">
        <v>0.2</v>
      </c>
      <c r="AR170" s="132">
        <v>0.7</v>
      </c>
      <c r="AS170" s="132">
        <v>1.8</v>
      </c>
      <c r="AT170" s="132">
        <v>98</v>
      </c>
      <c r="AU170" s="132">
        <v>36.1</v>
      </c>
      <c r="AV170" s="132">
        <v>0.15</v>
      </c>
      <c r="AW170" s="132">
        <v>57.3</v>
      </c>
      <c r="AX170" s="132">
        <v>98</v>
      </c>
      <c r="AY170" s="132">
        <v>3.69</v>
      </c>
      <c r="AZ170" s="132">
        <v>1195</v>
      </c>
      <c r="BA170" s="132">
        <v>3.2</v>
      </c>
      <c r="BB170" s="132">
        <v>3.6</v>
      </c>
      <c r="BC170" s="132">
        <v>46.8</v>
      </c>
      <c r="BD170" s="132">
        <v>15.6</v>
      </c>
      <c r="BE170" s="132">
        <v>753</v>
      </c>
      <c r="BF170" s="132">
        <v>0</v>
      </c>
      <c r="BG170" s="132">
        <v>10</v>
      </c>
      <c r="BH170" s="132">
        <v>1.8</v>
      </c>
      <c r="BI170" s="132">
        <v>4.49</v>
      </c>
      <c r="BJ170" s="132"/>
      <c r="BK170" s="132"/>
      <c r="BL170" s="132"/>
      <c r="BM170" s="132"/>
      <c r="BN170" s="132"/>
      <c r="BO170" s="132"/>
      <c r="BP170" s="132"/>
      <c r="BQ170" s="132"/>
      <c r="BR170" s="132"/>
      <c r="BS170" s="132"/>
      <c r="BT170" s="132"/>
      <c r="BU170" s="132"/>
      <c r="BV170" s="133">
        <v>1</v>
      </c>
      <c r="BW170" s="133">
        <v>22.5</v>
      </c>
      <c r="BX170" s="133">
        <v>10</v>
      </c>
      <c r="BY170" s="133">
        <v>1.48</v>
      </c>
      <c r="BZ170" s="133">
        <v>15.7</v>
      </c>
      <c r="CA170" s="144">
        <v>6.9999999999999999E-4</v>
      </c>
      <c r="CB170" s="133">
        <v>7.0000000000000007E-2</v>
      </c>
      <c r="CC170" s="116">
        <v>0</v>
      </c>
      <c r="CD170" s="133">
        <v>81.3</v>
      </c>
      <c r="CE170" s="99">
        <v>0</v>
      </c>
      <c r="CF170" s="133">
        <v>0</v>
      </c>
      <c r="CG170" s="133">
        <v>0</v>
      </c>
      <c r="CH170" s="133">
        <v>0.68</v>
      </c>
      <c r="CI170" s="133">
        <v>8.93</v>
      </c>
      <c r="CJ170" s="133">
        <v>34.9</v>
      </c>
      <c r="CK170" s="133">
        <v>310</v>
      </c>
      <c r="CL170" s="133"/>
      <c r="CM170" s="133"/>
      <c r="CN170" s="133">
        <v>0.108</v>
      </c>
      <c r="CO170" s="99">
        <f t="shared" si="53"/>
        <v>328.48596054611153</v>
      </c>
      <c r="CP170" s="99"/>
      <c r="CQ170" s="99">
        <f t="shared" si="52"/>
        <v>663.88888888888891</v>
      </c>
      <c r="CR170" s="99">
        <f t="shared" si="54"/>
        <v>109.71452928997687</v>
      </c>
      <c r="CS170" s="99">
        <f t="shared" si="55"/>
        <v>36039.682539682537</v>
      </c>
      <c r="CT170" s="99">
        <f>BZ170/BG170</f>
        <v>1.5699999999999998</v>
      </c>
      <c r="CU170" s="99">
        <f>BG170/BH170</f>
        <v>5.5555555555555554</v>
      </c>
      <c r="CV170" s="99">
        <f t="shared" si="56"/>
        <v>10.608108108108107</v>
      </c>
      <c r="CW170" s="99">
        <f t="shared" si="50"/>
        <v>12.193877551020408</v>
      </c>
      <c r="CX170" s="99">
        <f t="shared" si="51"/>
        <v>3.7121457278563606E-2</v>
      </c>
      <c r="CY170" s="99"/>
    </row>
    <row r="171" spans="1:301" s="2" customFormat="1" ht="14" x14ac:dyDescent="0.15">
      <c r="A171" s="1">
        <v>24384</v>
      </c>
      <c r="B171" s="2" t="s">
        <v>380</v>
      </c>
      <c r="C171" s="2" t="s">
        <v>229</v>
      </c>
      <c r="D171" s="2" t="s">
        <v>105</v>
      </c>
      <c r="E171" s="3">
        <v>-14.086449999999999</v>
      </c>
      <c r="F171" s="4">
        <v>-70.688900000000004</v>
      </c>
      <c r="G171" s="6">
        <v>317659.32535591302</v>
      </c>
      <c r="H171" s="2">
        <v>8442058.5014462098</v>
      </c>
      <c r="I171" s="2">
        <v>5000</v>
      </c>
      <c r="K171" s="118" t="s">
        <v>106</v>
      </c>
      <c r="N171" s="118">
        <v>2023</v>
      </c>
      <c r="P171" s="1" t="s">
        <v>133</v>
      </c>
      <c r="Q171" s="1">
        <f t="shared" si="43"/>
        <v>0</v>
      </c>
      <c r="R171" s="2" t="s">
        <v>134</v>
      </c>
      <c r="S171" s="1" t="s">
        <v>109</v>
      </c>
      <c r="T171" s="1" t="s">
        <v>110</v>
      </c>
      <c r="V171" s="2" t="s">
        <v>337</v>
      </c>
      <c r="W171" s="2" t="s">
        <v>112</v>
      </c>
      <c r="X171" s="5"/>
      <c r="Y171" s="5">
        <v>4.1701461377870563E-2</v>
      </c>
      <c r="Z171" s="5">
        <v>12.624382647385985</v>
      </c>
      <c r="AA171" s="5">
        <v>0.68626678603401969</v>
      </c>
      <c r="AB171" s="5"/>
      <c r="AC171" s="5">
        <v>6.0945904623225335E-2</v>
      </c>
      <c r="AD171" s="5">
        <v>3.3157894736842108E-2</v>
      </c>
      <c r="AE171" s="5">
        <v>0.23786427145708583</v>
      </c>
      <c r="AF171" s="5">
        <v>3.9765332753371037</v>
      </c>
      <c r="AG171" s="5">
        <v>3.7342710997442459</v>
      </c>
      <c r="AH171" s="5">
        <v>0.43077643260694115</v>
      </c>
      <c r="AI171" s="5"/>
      <c r="AJ171" s="5"/>
      <c r="AK171" s="5"/>
      <c r="AL171" s="5"/>
      <c r="AM171" s="132">
        <v>2850</v>
      </c>
      <c r="AN171" s="132">
        <v>2.2999999999999998</v>
      </c>
      <c r="AO171" s="106">
        <v>0</v>
      </c>
      <c r="AP171" s="132">
        <v>3</v>
      </c>
      <c r="AQ171" s="132">
        <v>0.1</v>
      </c>
      <c r="AR171" s="132">
        <v>0.4</v>
      </c>
      <c r="AS171" s="132">
        <v>1.6</v>
      </c>
      <c r="AT171" s="132">
        <v>100</v>
      </c>
      <c r="AU171" s="132">
        <v>35.5</v>
      </c>
      <c r="AV171" s="132">
        <v>0.38</v>
      </c>
      <c r="AW171" s="132">
        <v>49.2</v>
      </c>
      <c r="AX171" s="132">
        <v>118</v>
      </c>
      <c r="AY171" s="132">
        <v>2.6</v>
      </c>
      <c r="AZ171" s="132">
        <v>1210</v>
      </c>
      <c r="BA171" s="132">
        <v>4.9000000000000004</v>
      </c>
      <c r="BB171" s="132">
        <v>3.4</v>
      </c>
      <c r="BC171" s="132">
        <v>45.2</v>
      </c>
      <c r="BD171" s="132">
        <v>15.2</v>
      </c>
      <c r="BE171" s="132">
        <v>806</v>
      </c>
      <c r="BF171" s="132">
        <v>0</v>
      </c>
      <c r="BG171" s="132">
        <v>10</v>
      </c>
      <c r="BH171" s="132">
        <v>1.3</v>
      </c>
      <c r="BI171" s="132">
        <v>3.34</v>
      </c>
      <c r="BJ171" s="132"/>
      <c r="BK171" s="132"/>
      <c r="BL171" s="132"/>
      <c r="BM171" s="132"/>
      <c r="BN171" s="132"/>
      <c r="BO171" s="132"/>
      <c r="BP171" s="132"/>
      <c r="BQ171" s="132"/>
      <c r="BR171" s="132"/>
      <c r="BS171" s="132"/>
      <c r="BT171" s="132"/>
      <c r="BU171" s="132"/>
      <c r="BV171" s="133">
        <v>0.9</v>
      </c>
      <c r="BW171" s="133">
        <v>19.3</v>
      </c>
      <c r="BX171" s="133">
        <v>9.1999999999999993</v>
      </c>
      <c r="BY171" s="133">
        <v>1.23</v>
      </c>
      <c r="BZ171" s="133">
        <v>16.7</v>
      </c>
      <c r="CA171" s="144">
        <v>2.0000000000000001E-4</v>
      </c>
      <c r="CB171" s="133">
        <v>0.09</v>
      </c>
      <c r="CC171" s="116">
        <v>0</v>
      </c>
      <c r="CD171" s="133">
        <v>38.700000000000003</v>
      </c>
      <c r="CE171" s="99">
        <v>0</v>
      </c>
      <c r="CF171" s="133">
        <v>0</v>
      </c>
      <c r="CG171" s="133">
        <v>0</v>
      </c>
      <c r="CH171" s="133">
        <v>0.61</v>
      </c>
      <c r="CI171" s="133">
        <v>9.76</v>
      </c>
      <c r="CJ171" s="133">
        <v>31</v>
      </c>
      <c r="CK171" s="133">
        <v>330</v>
      </c>
      <c r="CL171" s="133"/>
      <c r="CM171" s="133"/>
      <c r="CN171" s="133">
        <v>0.13900000000000001</v>
      </c>
      <c r="CO171" s="99">
        <f t="shared" si="53"/>
        <v>324.02575166084512</v>
      </c>
      <c r="CP171" s="99"/>
      <c r="CQ171" s="99">
        <f t="shared" si="52"/>
        <v>930.76923076923072</v>
      </c>
      <c r="CR171" s="99">
        <f t="shared" si="54"/>
        <v>112.62087443673121</v>
      </c>
      <c r="CS171" s="99">
        <f t="shared" si="55"/>
        <v>36492.063492063491</v>
      </c>
      <c r="CT171" s="99">
        <f>BZ171/BG171</f>
        <v>1.67</v>
      </c>
      <c r="CU171" s="99">
        <f>BG171/BH171</f>
        <v>7.6923076923076916</v>
      </c>
      <c r="CV171" s="99">
        <f t="shared" si="56"/>
        <v>13.577235772357723</v>
      </c>
      <c r="CW171" s="99">
        <f t="shared" si="50"/>
        <v>10.254237288135593</v>
      </c>
      <c r="CX171" s="99">
        <f t="shared" si="51"/>
        <v>3.1646365252069882E-2</v>
      </c>
      <c r="CY171" s="99"/>
    </row>
    <row r="172" spans="1:301" s="2" customFormat="1" ht="14" x14ac:dyDescent="0.15">
      <c r="A172" s="1">
        <v>24385</v>
      </c>
      <c r="B172" s="2" t="s">
        <v>381</v>
      </c>
      <c r="C172" s="2" t="s">
        <v>229</v>
      </c>
      <c r="D172" s="2" t="s">
        <v>105</v>
      </c>
      <c r="E172" s="3">
        <v>-14.086220000000001</v>
      </c>
      <c r="F172" s="4">
        <v>-70.689269999999993</v>
      </c>
      <c r="G172" s="6">
        <v>317619.18568767398</v>
      </c>
      <c r="H172" s="2">
        <v>8442083.6615230497</v>
      </c>
      <c r="I172" s="2">
        <v>5000</v>
      </c>
      <c r="K172" s="118" t="s">
        <v>106</v>
      </c>
      <c r="N172" s="118">
        <v>2023</v>
      </c>
      <c r="P172" s="1" t="s">
        <v>133</v>
      </c>
      <c r="Q172" s="1">
        <f t="shared" si="43"/>
        <v>0</v>
      </c>
      <c r="R172" s="2" t="s">
        <v>134</v>
      </c>
      <c r="S172" s="1" t="s">
        <v>109</v>
      </c>
      <c r="T172" s="1" t="s">
        <v>110</v>
      </c>
      <c r="V172" s="2" t="s">
        <v>368</v>
      </c>
      <c r="W172" s="2" t="s">
        <v>112</v>
      </c>
      <c r="X172" s="5"/>
      <c r="Y172" s="5">
        <v>3.8365344467640915E-2</v>
      </c>
      <c r="Z172" s="5">
        <v>12.681078976640711</v>
      </c>
      <c r="AA172" s="5">
        <v>0.71486123545210389</v>
      </c>
      <c r="AB172" s="5"/>
      <c r="AC172" s="5">
        <v>6.4303094284674192E-2</v>
      </c>
      <c r="AD172" s="5">
        <v>1.6578947368421054E-2</v>
      </c>
      <c r="AE172" s="5">
        <v>0.29383233532934133</v>
      </c>
      <c r="AF172" s="5">
        <v>4.0169725967812093</v>
      </c>
      <c r="AG172" s="5">
        <v>3.7583631713554984</v>
      </c>
      <c r="AH172" s="5">
        <v>0.4101541565778854</v>
      </c>
      <c r="AI172" s="5"/>
      <c r="AJ172" s="5"/>
      <c r="AK172" s="5"/>
      <c r="AL172" s="5"/>
      <c r="AM172" s="132">
        <v>2710</v>
      </c>
      <c r="AN172" s="132">
        <v>2.2000000000000002</v>
      </c>
      <c r="AO172" s="106">
        <v>0</v>
      </c>
      <c r="AP172" s="132">
        <v>1</v>
      </c>
      <c r="AQ172" s="132">
        <v>0.1</v>
      </c>
      <c r="AR172" s="132">
        <v>0.3</v>
      </c>
      <c r="AS172" s="132">
        <v>0.8</v>
      </c>
      <c r="AT172" s="132">
        <v>104</v>
      </c>
      <c r="AU172" s="132">
        <v>34.799999999999997</v>
      </c>
      <c r="AV172" s="132">
        <v>0.06</v>
      </c>
      <c r="AW172" s="132">
        <v>34.700000000000003</v>
      </c>
      <c r="AX172" s="132">
        <v>109.5</v>
      </c>
      <c r="AY172" s="132">
        <v>2.98</v>
      </c>
      <c r="AZ172" s="132">
        <v>1185</v>
      </c>
      <c r="BA172" s="132">
        <v>2.4</v>
      </c>
      <c r="BB172" s="132">
        <v>3.3</v>
      </c>
      <c r="BC172" s="132">
        <v>45.3</v>
      </c>
      <c r="BD172" s="132">
        <v>13.5</v>
      </c>
      <c r="BE172" s="132">
        <v>561</v>
      </c>
      <c r="BF172" s="132">
        <v>0</v>
      </c>
      <c r="BG172" s="132">
        <v>10</v>
      </c>
      <c r="BH172" s="132">
        <v>1.4</v>
      </c>
      <c r="BI172" s="132">
        <v>3.51</v>
      </c>
      <c r="BJ172" s="132"/>
      <c r="BK172" s="132"/>
      <c r="BL172" s="132"/>
      <c r="BM172" s="132"/>
      <c r="BN172" s="132"/>
      <c r="BO172" s="132"/>
      <c r="BP172" s="132"/>
      <c r="BQ172" s="132"/>
      <c r="BR172" s="132"/>
      <c r="BS172" s="132"/>
      <c r="BT172" s="132"/>
      <c r="BU172" s="132"/>
      <c r="BV172" s="133">
        <v>0.9</v>
      </c>
      <c r="BW172" s="133">
        <v>19.350000000000001</v>
      </c>
      <c r="BX172" s="133">
        <v>7.8</v>
      </c>
      <c r="BY172" s="133">
        <v>1.3</v>
      </c>
      <c r="BZ172" s="133">
        <v>17.5</v>
      </c>
      <c r="CA172" s="144">
        <v>2.0000000000000001E-4</v>
      </c>
      <c r="CB172" s="133">
        <v>7.0000000000000007E-2</v>
      </c>
      <c r="CC172" s="116">
        <v>0</v>
      </c>
      <c r="CD172" s="133">
        <v>30.8</v>
      </c>
      <c r="CE172" s="99">
        <v>0</v>
      </c>
      <c r="CF172" s="133">
        <v>0</v>
      </c>
      <c r="CG172" s="133">
        <v>0</v>
      </c>
      <c r="CH172" s="133">
        <v>0.99</v>
      </c>
      <c r="CI172" s="133">
        <v>8.56</v>
      </c>
      <c r="CJ172" s="133">
        <v>37.4</v>
      </c>
      <c r="CK172" s="133">
        <v>320</v>
      </c>
      <c r="CL172" s="133"/>
      <c r="CM172" s="133"/>
      <c r="CN172" s="133">
        <v>0.14399999999999999</v>
      </c>
      <c r="CO172" s="99">
        <f t="shared" si="53"/>
        <v>315.29683161848772</v>
      </c>
      <c r="CP172" s="99"/>
      <c r="CQ172" s="99">
        <f t="shared" si="52"/>
        <v>846.42857142857144</v>
      </c>
      <c r="CR172" s="99">
        <f t="shared" si="54"/>
        <v>226.69492144683957</v>
      </c>
      <c r="CS172" s="99">
        <f t="shared" si="55"/>
        <v>71476.190476190473</v>
      </c>
      <c r="CT172" s="99">
        <f>BZ172/BG172</f>
        <v>1.75</v>
      </c>
      <c r="CU172" s="99">
        <f>BG172/BH172</f>
        <v>7.1428571428571432</v>
      </c>
      <c r="CV172" s="99">
        <f t="shared" si="56"/>
        <v>13.461538461538462</v>
      </c>
      <c r="CW172" s="99">
        <f t="shared" si="50"/>
        <v>10.821917808219178</v>
      </c>
      <c r="CX172" s="99">
        <f t="shared" si="51"/>
        <v>3.4322951336579893E-2</v>
      </c>
      <c r="CY172" s="99"/>
    </row>
    <row r="173" spans="1:301" s="2" customFormat="1" ht="14" x14ac:dyDescent="0.15">
      <c r="A173" s="1">
        <v>24386</v>
      </c>
      <c r="B173" s="2" t="s">
        <v>382</v>
      </c>
      <c r="C173" s="2" t="s">
        <v>229</v>
      </c>
      <c r="D173" s="2" t="s">
        <v>105</v>
      </c>
      <c r="E173" s="3">
        <v>-14.08639</v>
      </c>
      <c r="F173" s="4">
        <v>-70.689570000000003</v>
      </c>
      <c r="G173" s="6">
        <v>317586.92310059699</v>
      </c>
      <c r="H173" s="2">
        <v>8442064.6204111408</v>
      </c>
      <c r="I173" s="2">
        <v>5000</v>
      </c>
      <c r="K173" s="118" t="s">
        <v>106</v>
      </c>
      <c r="N173" s="118">
        <v>2023</v>
      </c>
      <c r="P173" s="1" t="s">
        <v>133</v>
      </c>
      <c r="Q173" s="1">
        <f t="shared" si="43"/>
        <v>0</v>
      </c>
      <c r="R173" s="2" t="s">
        <v>134</v>
      </c>
      <c r="S173" s="1" t="s">
        <v>109</v>
      </c>
      <c r="T173" s="1" t="s">
        <v>110</v>
      </c>
      <c r="V173" s="2" t="s">
        <v>337</v>
      </c>
      <c r="W173" s="2" t="s">
        <v>112</v>
      </c>
      <c r="X173" s="5"/>
      <c r="Y173" s="5">
        <v>4.0033402922755743E-2</v>
      </c>
      <c r="Z173" s="5">
        <v>12.605483870967742</v>
      </c>
      <c r="AA173" s="5">
        <v>0.72915846016114594</v>
      </c>
      <c r="AB173" s="5"/>
      <c r="AC173" s="5">
        <v>4.6096796505278495E-2</v>
      </c>
      <c r="AD173" s="5">
        <v>3.3157894736842108E-2</v>
      </c>
      <c r="AE173" s="5">
        <v>0.22387225548902195</v>
      </c>
      <c r="AF173" s="5">
        <v>3.6260591561548496</v>
      </c>
      <c r="AG173" s="5">
        <v>3.951099744245524</v>
      </c>
      <c r="AH173" s="5">
        <v>0.41473688458434221</v>
      </c>
      <c r="AI173" s="5"/>
      <c r="AJ173" s="5"/>
      <c r="AK173" s="5"/>
      <c r="AL173" s="5"/>
      <c r="AM173" s="132">
        <v>2770</v>
      </c>
      <c r="AN173" s="132">
        <v>2.4</v>
      </c>
      <c r="AO173" s="132">
        <v>1</v>
      </c>
      <c r="AP173" s="132">
        <v>2</v>
      </c>
      <c r="AQ173" s="132">
        <v>0.1</v>
      </c>
      <c r="AR173" s="132">
        <v>0.3</v>
      </c>
      <c r="AS173" s="132">
        <v>0.8</v>
      </c>
      <c r="AT173" s="132">
        <v>90</v>
      </c>
      <c r="AU173" s="132">
        <v>35.700000000000003</v>
      </c>
      <c r="AV173" s="132">
        <v>0.11</v>
      </c>
      <c r="AW173" s="132">
        <v>51.9</v>
      </c>
      <c r="AX173" s="132">
        <v>98.3</v>
      </c>
      <c r="AY173" s="132">
        <v>2.2599999999999998</v>
      </c>
      <c r="AZ173" s="132">
        <v>1305</v>
      </c>
      <c r="BA173" s="132">
        <v>4.4000000000000004</v>
      </c>
      <c r="BB173" s="132">
        <v>2.6</v>
      </c>
      <c r="BC173" s="132">
        <v>45</v>
      </c>
      <c r="BD173" s="132">
        <v>14.4</v>
      </c>
      <c r="BE173" s="132">
        <v>605</v>
      </c>
      <c r="BF173" s="132">
        <v>0</v>
      </c>
      <c r="BG173" s="132">
        <v>40</v>
      </c>
      <c r="BH173" s="132">
        <v>1.3</v>
      </c>
      <c r="BI173" s="132">
        <v>3.23</v>
      </c>
      <c r="BJ173" s="132"/>
      <c r="BK173" s="132"/>
      <c r="BL173" s="132"/>
      <c r="BM173" s="132"/>
      <c r="BN173" s="132"/>
      <c r="BO173" s="132"/>
      <c r="BP173" s="132"/>
      <c r="BQ173" s="132"/>
      <c r="BR173" s="132"/>
      <c r="BS173" s="132"/>
      <c r="BT173" s="132"/>
      <c r="BU173" s="132"/>
      <c r="BV173" s="133">
        <v>0.9</v>
      </c>
      <c r="BW173" s="133">
        <v>17.850000000000001</v>
      </c>
      <c r="BX173" s="133">
        <v>7.4</v>
      </c>
      <c r="BY173" s="133">
        <v>1.31</v>
      </c>
      <c r="BZ173" s="133">
        <v>12.4</v>
      </c>
      <c r="CA173" s="144">
        <v>5.0000000000000001E-4</v>
      </c>
      <c r="CB173" s="133">
        <v>0.04</v>
      </c>
      <c r="CC173" s="133">
        <v>0.06</v>
      </c>
      <c r="CD173" s="133">
        <v>60.3</v>
      </c>
      <c r="CE173" s="99">
        <v>0</v>
      </c>
      <c r="CF173" s="133">
        <v>0</v>
      </c>
      <c r="CG173" s="133">
        <v>0.05</v>
      </c>
      <c r="CH173" s="133">
        <v>0.93</v>
      </c>
      <c r="CI173" s="133">
        <v>9.51</v>
      </c>
      <c r="CJ173" s="133">
        <v>26</v>
      </c>
      <c r="CK173" s="133">
        <v>80</v>
      </c>
      <c r="CL173" s="133"/>
      <c r="CM173" s="133"/>
      <c r="CN173" s="133">
        <v>0.13700000000000001</v>
      </c>
      <c r="CO173" s="99">
        <f t="shared" si="53"/>
        <v>330.28778934286163</v>
      </c>
      <c r="CP173" s="99"/>
      <c r="CQ173" s="99">
        <f t="shared" si="52"/>
        <v>1003.8461538461538</v>
      </c>
      <c r="CR173" s="99">
        <f t="shared" si="54"/>
        <v>119.16015101692849</v>
      </c>
      <c r="CS173" s="99">
        <f t="shared" si="55"/>
        <v>39357.142857142855</v>
      </c>
      <c r="CT173" s="99">
        <f>BZ173/BG173</f>
        <v>0.31</v>
      </c>
      <c r="CU173" s="99">
        <f>BG173/BH173</f>
        <v>30.769230769230766</v>
      </c>
      <c r="CV173" s="99">
        <f t="shared" si="56"/>
        <v>9.4656488549618327</v>
      </c>
      <c r="CW173" s="99">
        <f t="shared" si="50"/>
        <v>13.275686673448627</v>
      </c>
      <c r="CX173" s="99">
        <f t="shared" si="51"/>
        <v>4.0194300551836461E-2</v>
      </c>
      <c r="CY173" s="99"/>
    </row>
    <row r="174" spans="1:301" s="2" customFormat="1" ht="14" x14ac:dyDescent="0.15">
      <c r="A174" s="1">
        <v>24387</v>
      </c>
      <c r="B174" s="2" t="s">
        <v>383</v>
      </c>
      <c r="C174" s="2" t="s">
        <v>229</v>
      </c>
      <c r="D174" s="2" t="s">
        <v>105</v>
      </c>
      <c r="E174" s="3">
        <v>-14.086309999999999</v>
      </c>
      <c r="F174" s="4">
        <v>-70.689670000000007</v>
      </c>
      <c r="G174" s="6">
        <v>317576.06035510701</v>
      </c>
      <c r="H174" s="2">
        <v>8442073.3939608205</v>
      </c>
      <c r="I174" s="2">
        <v>5000</v>
      </c>
      <c r="K174" s="118" t="s">
        <v>106</v>
      </c>
      <c r="N174" s="118">
        <v>2023</v>
      </c>
      <c r="P174" s="1" t="s">
        <v>133</v>
      </c>
      <c r="Q174" s="1">
        <f t="shared" si="43"/>
        <v>0</v>
      </c>
      <c r="R174" s="2" t="s">
        <v>134</v>
      </c>
      <c r="S174" s="1" t="s">
        <v>109</v>
      </c>
      <c r="T174" s="1" t="s">
        <v>110</v>
      </c>
      <c r="V174" s="2" t="s">
        <v>337</v>
      </c>
      <c r="W174" s="2" t="s">
        <v>112</v>
      </c>
      <c r="X174" s="5"/>
      <c r="Y174" s="5">
        <v>4.0033402922755743E-2</v>
      </c>
      <c r="Z174" s="5">
        <v>12.73777530589544</v>
      </c>
      <c r="AA174" s="5">
        <v>0.67196956132497765</v>
      </c>
      <c r="AB174" s="5"/>
      <c r="AC174" s="5">
        <v>5.668485620677103E-2</v>
      </c>
      <c r="AD174" s="5">
        <v>1.6578947368421054E-2</v>
      </c>
      <c r="AE174" s="5">
        <v>0.23786427145708583</v>
      </c>
      <c r="AF174" s="5">
        <v>3.6125793823401482</v>
      </c>
      <c r="AG174" s="5">
        <v>3.8426854219948847</v>
      </c>
      <c r="AH174" s="5">
        <v>0.4032800645682002</v>
      </c>
      <c r="AI174" s="5"/>
      <c r="AJ174" s="5"/>
      <c r="AK174" s="5"/>
      <c r="AL174" s="5"/>
      <c r="AM174" s="132">
        <v>2690</v>
      </c>
      <c r="AN174" s="132">
        <v>1.9</v>
      </c>
      <c r="AO174" s="106">
        <v>0</v>
      </c>
      <c r="AP174" s="132">
        <v>2</v>
      </c>
      <c r="AQ174" s="132">
        <v>0.1</v>
      </c>
      <c r="AR174" s="132">
        <v>0.7</v>
      </c>
      <c r="AS174" s="132">
        <v>0.8</v>
      </c>
      <c r="AT174" s="132">
        <v>190</v>
      </c>
      <c r="AU174" s="132">
        <v>35.299999999999997</v>
      </c>
      <c r="AV174" s="132">
        <v>0.12</v>
      </c>
      <c r="AW174" s="132">
        <v>36.9</v>
      </c>
      <c r="AX174" s="132">
        <v>93.4</v>
      </c>
      <c r="AY174" s="132">
        <v>2.1800000000000002</v>
      </c>
      <c r="AZ174" s="132">
        <v>1210</v>
      </c>
      <c r="BA174" s="132">
        <v>2.8</v>
      </c>
      <c r="BB174" s="132">
        <v>3.1</v>
      </c>
      <c r="BC174" s="132">
        <v>44.2</v>
      </c>
      <c r="BD174" s="132">
        <v>14.1</v>
      </c>
      <c r="BE174" s="132">
        <v>439</v>
      </c>
      <c r="BF174" s="132">
        <v>0</v>
      </c>
      <c r="BG174" s="132">
        <v>0</v>
      </c>
      <c r="BH174" s="132">
        <v>1.6</v>
      </c>
      <c r="BI174" s="132">
        <v>4.1900000000000004</v>
      </c>
      <c r="BJ174" s="132"/>
      <c r="BK174" s="132"/>
      <c r="BL174" s="132"/>
      <c r="BM174" s="132"/>
      <c r="BN174" s="132"/>
      <c r="BO174" s="132"/>
      <c r="BP174" s="132"/>
      <c r="BQ174" s="132"/>
      <c r="BR174" s="132"/>
      <c r="BS174" s="132"/>
      <c r="BT174" s="132"/>
      <c r="BU174" s="132"/>
      <c r="BV174" s="133">
        <v>0.8</v>
      </c>
      <c r="BW174" s="133">
        <v>21.3</v>
      </c>
      <c r="BX174" s="133">
        <v>12.6</v>
      </c>
      <c r="BY174" s="133">
        <v>1.47</v>
      </c>
      <c r="BZ174" s="133">
        <v>16</v>
      </c>
      <c r="CA174" s="144">
        <v>2.9999999999999997E-4</v>
      </c>
      <c r="CB174" s="133">
        <v>0.03</v>
      </c>
      <c r="CC174" s="116">
        <v>0</v>
      </c>
      <c r="CD174" s="133">
        <v>42.9</v>
      </c>
      <c r="CE174" s="99">
        <v>0</v>
      </c>
      <c r="CF174" s="133">
        <v>0</v>
      </c>
      <c r="CG174" s="133">
        <v>0</v>
      </c>
      <c r="CH174" s="133">
        <v>1.02</v>
      </c>
      <c r="CI174" s="133">
        <v>9.17</v>
      </c>
      <c r="CJ174" s="133">
        <v>25.2</v>
      </c>
      <c r="CK174" s="133">
        <v>100</v>
      </c>
      <c r="CL174" s="133"/>
      <c r="CM174" s="133"/>
      <c r="CN174" s="133">
        <v>0.128</v>
      </c>
      <c r="CO174" s="99">
        <f t="shared" si="53"/>
        <v>314.88395929423825</v>
      </c>
      <c r="CP174" s="99"/>
      <c r="CQ174" s="99">
        <f t="shared" si="52"/>
        <v>756.25</v>
      </c>
      <c r="CR174" s="99">
        <f t="shared" si="54"/>
        <v>231.78102545365968</v>
      </c>
      <c r="CS174" s="99">
        <f t="shared" si="55"/>
        <v>72984.126984126982</v>
      </c>
      <c r="CT174" s="99"/>
      <c r="CU174" s="99"/>
      <c r="CV174" s="99">
        <f t="shared" si="56"/>
        <v>10.884353741496598</v>
      </c>
      <c r="CW174" s="99">
        <f t="shared" si="50"/>
        <v>12.955032119914346</v>
      </c>
      <c r="CX174" s="99">
        <f t="shared" si="51"/>
        <v>4.1142242205512679E-2</v>
      </c>
      <c r="CY174" s="99"/>
    </row>
    <row r="175" spans="1:301" s="2" customFormat="1" ht="14" x14ac:dyDescent="0.15">
      <c r="A175" s="1">
        <v>24388</v>
      </c>
      <c r="B175" s="2" t="s">
        <v>384</v>
      </c>
      <c r="C175" s="2" t="s">
        <v>229</v>
      </c>
      <c r="D175" s="2" t="s">
        <v>105</v>
      </c>
      <c r="E175" s="3">
        <v>-14.08595</v>
      </c>
      <c r="F175" s="4">
        <v>-70.690759999999997</v>
      </c>
      <c r="G175" s="6">
        <v>317458.06287729199</v>
      </c>
      <c r="H175" s="2">
        <v>8442112.3784571607</v>
      </c>
      <c r="I175" s="2">
        <v>5000</v>
      </c>
      <c r="K175" s="118" t="s">
        <v>106</v>
      </c>
      <c r="N175" s="118">
        <v>2023</v>
      </c>
      <c r="P175" s="1" t="s">
        <v>133</v>
      </c>
      <c r="Q175" s="1">
        <f t="shared" si="43"/>
        <v>0</v>
      </c>
      <c r="R175" s="2" t="s">
        <v>134</v>
      </c>
      <c r="S175" s="1" t="s">
        <v>109</v>
      </c>
      <c r="T175" s="1" t="s">
        <v>110</v>
      </c>
      <c r="V175" s="2" t="s">
        <v>385</v>
      </c>
      <c r="W175" s="2" t="s">
        <v>112</v>
      </c>
      <c r="X175" s="5"/>
      <c r="Y175" s="5">
        <v>4.0033402922755743E-2</v>
      </c>
      <c r="Z175" s="5">
        <v>13.210244716351502</v>
      </c>
      <c r="AA175" s="5">
        <v>0.74345568487018809</v>
      </c>
      <c r="AB175" s="5"/>
      <c r="AC175" s="5">
        <v>5.7330469603203496E-2</v>
      </c>
      <c r="AD175" s="5">
        <v>1.6578947368421054E-2</v>
      </c>
      <c r="AE175" s="5">
        <v>0.19588822355289423</v>
      </c>
      <c r="AF175" s="5">
        <v>3.5047411918225317</v>
      </c>
      <c r="AG175" s="5">
        <v>4.2522506393861894</v>
      </c>
      <c r="AH175" s="5">
        <v>0.42619370460048434</v>
      </c>
      <c r="AI175" s="5"/>
      <c r="AJ175" s="5"/>
      <c r="AK175" s="5"/>
      <c r="AL175" s="5"/>
      <c r="AM175" s="132">
        <v>2740</v>
      </c>
      <c r="AN175" s="132">
        <v>2</v>
      </c>
      <c r="AO175" s="106">
        <v>0</v>
      </c>
      <c r="AP175" s="132">
        <v>1</v>
      </c>
      <c r="AQ175" s="132">
        <v>0.1</v>
      </c>
      <c r="AR175" s="132">
        <v>0.6</v>
      </c>
      <c r="AS175" s="132">
        <v>1</v>
      </c>
      <c r="AT175" s="132">
        <v>96</v>
      </c>
      <c r="AU175" s="132">
        <v>35.5</v>
      </c>
      <c r="AV175" s="132">
        <v>0.17</v>
      </c>
      <c r="AW175" s="132">
        <v>53.9</v>
      </c>
      <c r="AX175" s="132">
        <v>85.6</v>
      </c>
      <c r="AY175" s="132">
        <v>2.5</v>
      </c>
      <c r="AZ175" s="132">
        <v>1320</v>
      </c>
      <c r="BA175" s="132">
        <v>6.4</v>
      </c>
      <c r="BB175" s="132">
        <v>2.7</v>
      </c>
      <c r="BC175" s="132">
        <v>45.6</v>
      </c>
      <c r="BD175" s="132">
        <v>14.2</v>
      </c>
      <c r="BE175" s="132">
        <v>556</v>
      </c>
      <c r="BF175" s="132">
        <v>0</v>
      </c>
      <c r="BG175" s="132">
        <v>0</v>
      </c>
      <c r="BH175" s="132">
        <v>1.4</v>
      </c>
      <c r="BI175" s="132">
        <v>3.54</v>
      </c>
      <c r="BJ175" s="132"/>
      <c r="BK175" s="132"/>
      <c r="BL175" s="132"/>
      <c r="BM175" s="132"/>
      <c r="BN175" s="132"/>
      <c r="BO175" s="132"/>
      <c r="BP175" s="132"/>
      <c r="BQ175" s="132"/>
      <c r="BR175" s="132"/>
      <c r="BS175" s="132"/>
      <c r="BT175" s="132"/>
      <c r="BU175" s="132"/>
      <c r="BV175" s="133">
        <v>0.9</v>
      </c>
      <c r="BW175" s="133">
        <v>20.6</v>
      </c>
      <c r="BX175" s="133">
        <v>8</v>
      </c>
      <c r="BY175" s="133">
        <v>1.37</v>
      </c>
      <c r="BZ175" s="133">
        <v>15.8</v>
      </c>
      <c r="CA175" s="144">
        <v>4.0000000000000002E-4</v>
      </c>
      <c r="CB175" s="133">
        <v>0.05</v>
      </c>
      <c r="CC175" s="116">
        <v>0</v>
      </c>
      <c r="CD175" s="133">
        <v>62.9</v>
      </c>
      <c r="CE175" s="99">
        <v>0</v>
      </c>
      <c r="CF175" s="133">
        <v>0</v>
      </c>
      <c r="CG175" s="133">
        <v>0</v>
      </c>
      <c r="CH175" s="133">
        <v>0.55000000000000004</v>
      </c>
      <c r="CI175" s="133">
        <v>10.75</v>
      </c>
      <c r="CJ175" s="133">
        <v>25.5</v>
      </c>
      <c r="CK175" s="133">
        <v>70</v>
      </c>
      <c r="CL175" s="133"/>
      <c r="CM175" s="133"/>
      <c r="CN175" s="133">
        <v>0.13600000000000001</v>
      </c>
      <c r="CO175" s="99">
        <f t="shared" si="53"/>
        <v>310.42384655635948</v>
      </c>
      <c r="CP175" s="99"/>
      <c r="CQ175" s="99">
        <f t="shared" si="52"/>
        <v>942.85714285714289</v>
      </c>
      <c r="CR175" s="99">
        <f t="shared" si="54"/>
        <v>256.48495920107172</v>
      </c>
      <c r="CS175" s="99">
        <f t="shared" si="55"/>
        <v>79619.047619047618</v>
      </c>
      <c r="CT175" s="99"/>
      <c r="CU175" s="99"/>
      <c r="CV175" s="99">
        <f t="shared" si="56"/>
        <v>11.532846715328466</v>
      </c>
      <c r="CW175" s="99">
        <f t="shared" si="50"/>
        <v>15.420560747663552</v>
      </c>
      <c r="CX175" s="99">
        <f t="shared" si="51"/>
        <v>4.967582522647418E-2</v>
      </c>
      <c r="CY175" s="99"/>
    </row>
    <row r="176" spans="1:301" s="60" customFormat="1" ht="15" customHeight="1" x14ac:dyDescent="0.2">
      <c r="A176" s="67" t="s">
        <v>386</v>
      </c>
      <c r="B176" s="67">
        <v>47466</v>
      </c>
      <c r="C176" s="59" t="s">
        <v>387</v>
      </c>
      <c r="D176" s="2" t="s">
        <v>105</v>
      </c>
      <c r="E176" s="67"/>
      <c r="F176" s="67"/>
      <c r="G176" s="31">
        <v>318908.65971099999</v>
      </c>
      <c r="H176" s="31">
        <v>8444625.5281600002</v>
      </c>
      <c r="I176" s="23"/>
      <c r="J176" s="61" t="s">
        <v>1040</v>
      </c>
      <c r="K176" s="77" t="s">
        <v>388</v>
      </c>
      <c r="L176" s="67">
        <v>2</v>
      </c>
      <c r="M176" s="67">
        <v>4</v>
      </c>
      <c r="N176" s="105">
        <v>2012</v>
      </c>
      <c r="O176" s="67"/>
      <c r="P176" s="60" t="s">
        <v>389</v>
      </c>
      <c r="Q176" s="1">
        <f>M176-L176</f>
        <v>2</v>
      </c>
      <c r="R176" s="2" t="s">
        <v>390</v>
      </c>
      <c r="S176" s="67" t="s">
        <v>391</v>
      </c>
      <c r="T176" s="60" t="s">
        <v>392</v>
      </c>
      <c r="U176" s="18"/>
      <c r="V176" s="18"/>
      <c r="W176" s="18"/>
      <c r="X176" s="137"/>
      <c r="Y176" s="114"/>
      <c r="Z176" s="114">
        <v>0.69925472747497219</v>
      </c>
      <c r="AA176" s="114">
        <v>3.3169561324977619</v>
      </c>
      <c r="AB176" s="114"/>
      <c r="AC176" s="114">
        <v>1.872278849654168E-2</v>
      </c>
      <c r="AD176" s="114">
        <v>0.18236842105263157</v>
      </c>
      <c r="AE176" s="114">
        <v>6.9960079840319364E-2</v>
      </c>
      <c r="AF176" s="114">
        <v>1.3479773814702046E-2</v>
      </c>
      <c r="AG176" s="114">
        <v>0.18069053708439897</v>
      </c>
      <c r="AH176" s="114">
        <v>6.1866828087167078E-2</v>
      </c>
      <c r="AI176" s="114"/>
      <c r="AJ176" s="114"/>
      <c r="AK176" s="114"/>
      <c r="AL176" s="114"/>
      <c r="AM176" s="114"/>
      <c r="AN176" s="114">
        <v>1</v>
      </c>
      <c r="AO176" s="114">
        <v>4</v>
      </c>
      <c r="AP176" s="114">
        <v>9</v>
      </c>
      <c r="AQ176" s="114">
        <v>2</v>
      </c>
      <c r="AR176" s="114">
        <v>3</v>
      </c>
      <c r="AS176" s="114">
        <v>38</v>
      </c>
      <c r="AT176" s="114">
        <v>30</v>
      </c>
      <c r="AU176" s="106">
        <v>0</v>
      </c>
      <c r="AV176" s="114">
        <v>1</v>
      </c>
      <c r="AW176" s="114">
        <v>10</v>
      </c>
      <c r="AX176" s="114"/>
      <c r="AY176" s="114">
        <v>39</v>
      </c>
      <c r="AZ176" s="114"/>
      <c r="BA176" s="114">
        <v>4</v>
      </c>
      <c r="BB176" s="114"/>
      <c r="BC176" s="114"/>
      <c r="BD176" s="114"/>
      <c r="BE176" s="114"/>
      <c r="BF176" s="106">
        <v>0</v>
      </c>
      <c r="BG176" s="114">
        <v>210</v>
      </c>
      <c r="BH176" s="114">
        <v>10</v>
      </c>
      <c r="BI176" s="114"/>
      <c r="BJ176" s="114"/>
      <c r="BK176" s="114"/>
      <c r="BL176" s="114"/>
      <c r="BM176" s="114"/>
      <c r="BN176" s="114"/>
      <c r="BO176" s="114"/>
      <c r="BP176" s="114"/>
      <c r="BQ176" s="114"/>
      <c r="BR176" s="114"/>
      <c r="BS176" s="114"/>
      <c r="BT176" s="114"/>
      <c r="BU176" s="114"/>
      <c r="BV176" s="114"/>
      <c r="BW176" s="114"/>
      <c r="BX176" s="114">
        <v>51</v>
      </c>
      <c r="BY176" s="114"/>
      <c r="BZ176" s="106">
        <v>0</v>
      </c>
      <c r="CA176" s="149">
        <v>0</v>
      </c>
      <c r="CB176" s="114">
        <v>0.7</v>
      </c>
      <c r="CC176" s="114">
        <v>1.49</v>
      </c>
      <c r="CD176" s="114">
        <v>185</v>
      </c>
      <c r="CE176" s="114"/>
      <c r="CF176" s="114"/>
      <c r="CG176" s="114"/>
      <c r="CH176" s="110">
        <v>0</v>
      </c>
      <c r="CI176" s="114">
        <v>10</v>
      </c>
      <c r="CJ176" s="114">
        <v>0.8</v>
      </c>
      <c r="CK176" s="114">
        <v>10</v>
      </c>
      <c r="CL176" s="114"/>
      <c r="CM176" s="114"/>
      <c r="CN176" s="114"/>
      <c r="CO176" s="99"/>
      <c r="CP176" s="99"/>
      <c r="CQ176" s="99"/>
      <c r="CR176" s="99">
        <f>AG176/AD176</f>
        <v>0.9907994818480752</v>
      </c>
      <c r="CS176" s="99"/>
      <c r="CT176" s="99"/>
      <c r="CU176" s="99">
        <f>BG176/BH176</f>
        <v>21</v>
      </c>
      <c r="CV176" s="99"/>
      <c r="CW176" s="99"/>
      <c r="CX176" s="114"/>
      <c r="CY176" s="114">
        <v>1</v>
      </c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</row>
    <row r="177" spans="1:301" s="60" customFormat="1" ht="15" customHeight="1" x14ac:dyDescent="0.15">
      <c r="A177" s="67" t="s">
        <v>393</v>
      </c>
      <c r="B177" s="67">
        <v>47026</v>
      </c>
      <c r="C177" s="59" t="s">
        <v>387</v>
      </c>
      <c r="D177" s="2" t="s">
        <v>105</v>
      </c>
      <c r="E177" s="67"/>
      <c r="F177" s="67"/>
      <c r="G177" s="31">
        <v>317415.68180600001</v>
      </c>
      <c r="H177" s="31">
        <v>8443003.5466200002</v>
      </c>
      <c r="I177" s="23"/>
      <c r="J177" s="61" t="s">
        <v>1040</v>
      </c>
      <c r="K177" s="77" t="s">
        <v>388</v>
      </c>
      <c r="L177" s="67">
        <v>0</v>
      </c>
      <c r="M177" s="67">
        <v>4</v>
      </c>
      <c r="N177" s="105">
        <v>2012</v>
      </c>
      <c r="O177" s="67"/>
      <c r="P177" s="60" t="s">
        <v>389</v>
      </c>
      <c r="Q177" s="1">
        <f>M177-L177</f>
        <v>4</v>
      </c>
      <c r="R177" s="2" t="s">
        <v>390</v>
      </c>
      <c r="S177" s="67" t="s">
        <v>394</v>
      </c>
      <c r="T177" s="60" t="s">
        <v>392</v>
      </c>
      <c r="U177" s="67"/>
      <c r="V177" s="67"/>
      <c r="W177" s="67"/>
      <c r="X177" s="83"/>
      <c r="Y177" s="114"/>
      <c r="Z177" s="114">
        <v>0.51026696329254728</v>
      </c>
      <c r="AA177" s="114">
        <v>1.3010474485228292</v>
      </c>
      <c r="AB177" s="114"/>
      <c r="AC177" s="114">
        <v>3.7445576993083364E-3</v>
      </c>
      <c r="AD177" s="114">
        <v>1.6578947368421054E-2</v>
      </c>
      <c r="AE177" s="114">
        <v>1.3992015968063872E-2</v>
      </c>
      <c r="AF177" s="114"/>
      <c r="AG177" s="114">
        <v>0.27705882352941175</v>
      </c>
      <c r="AH177" s="114">
        <v>6.6449556093623907E-2</v>
      </c>
      <c r="AI177" s="114"/>
      <c r="AJ177" s="114"/>
      <c r="AK177" s="114"/>
      <c r="AL177" s="114"/>
      <c r="AM177" s="114"/>
      <c r="AN177" s="114">
        <v>0</v>
      </c>
      <c r="AO177" s="114">
        <v>1</v>
      </c>
      <c r="AP177" s="114">
        <v>4</v>
      </c>
      <c r="AQ177" s="114">
        <v>2</v>
      </c>
      <c r="AR177" s="110">
        <v>0</v>
      </c>
      <c r="AS177" s="114">
        <v>12</v>
      </c>
      <c r="AT177" s="114">
        <v>13</v>
      </c>
      <c r="AU177" s="110">
        <v>0</v>
      </c>
      <c r="AV177" s="114">
        <v>2</v>
      </c>
      <c r="AW177" s="114">
        <v>0</v>
      </c>
      <c r="AX177" s="114"/>
      <c r="AY177" s="114">
        <v>41</v>
      </c>
      <c r="AZ177" s="114"/>
      <c r="BA177" s="114">
        <v>6</v>
      </c>
      <c r="BB177" s="114"/>
      <c r="BC177" s="114"/>
      <c r="BD177" s="114"/>
      <c r="BE177" s="114"/>
      <c r="BF177" s="106">
        <v>0</v>
      </c>
      <c r="BG177" s="114">
        <v>870</v>
      </c>
      <c r="BH177" s="114">
        <v>10</v>
      </c>
      <c r="BI177" s="114"/>
      <c r="BJ177" s="114"/>
      <c r="BK177" s="114"/>
      <c r="BL177" s="114"/>
      <c r="BM177" s="114"/>
      <c r="BN177" s="114"/>
      <c r="BO177" s="114"/>
      <c r="BP177" s="114"/>
      <c r="BQ177" s="114"/>
      <c r="BR177" s="114"/>
      <c r="BS177" s="114"/>
      <c r="BT177" s="114"/>
      <c r="BU177" s="114"/>
      <c r="BV177" s="114"/>
      <c r="BW177" s="114"/>
      <c r="BX177" s="114">
        <v>223</v>
      </c>
      <c r="BY177" s="114"/>
      <c r="BZ177" s="114">
        <v>10</v>
      </c>
      <c r="CA177" s="149">
        <v>0</v>
      </c>
      <c r="CB177" s="114">
        <v>2.2999999999999998</v>
      </c>
      <c r="CC177" s="114">
        <v>0.17</v>
      </c>
      <c r="CD177" s="114">
        <v>65</v>
      </c>
      <c r="CE177" s="114"/>
      <c r="CF177" s="114"/>
      <c r="CG177" s="114"/>
      <c r="CH177" s="114">
        <v>4</v>
      </c>
      <c r="CI177" s="114">
        <v>10</v>
      </c>
      <c r="CJ177" s="114">
        <v>0</v>
      </c>
      <c r="CK177" s="114">
        <v>10</v>
      </c>
      <c r="CL177" s="114"/>
      <c r="CM177" s="114"/>
      <c r="CN177" s="114"/>
      <c r="CO177" s="99"/>
      <c r="CP177" s="99"/>
      <c r="CQ177" s="99"/>
      <c r="CR177" s="99">
        <f>AG177/AD177</f>
        <v>16.711484593837532</v>
      </c>
      <c r="CS177" s="99"/>
      <c r="CT177" s="99">
        <f>BZ177/BG177</f>
        <v>1.1494252873563218E-2</v>
      </c>
      <c r="CU177" s="99">
        <f>BG177/BH177</f>
        <v>87</v>
      </c>
      <c r="CV177" s="99"/>
      <c r="CW177" s="99"/>
      <c r="CX177" s="114"/>
      <c r="CY177" s="114">
        <v>1</v>
      </c>
    </row>
    <row r="178" spans="1:301" s="64" customFormat="1" ht="16" customHeight="1" x14ac:dyDescent="0.2">
      <c r="A178" s="69" t="s">
        <v>395</v>
      </c>
      <c r="B178" s="67">
        <v>54591</v>
      </c>
      <c r="C178" s="59" t="s">
        <v>387</v>
      </c>
      <c r="D178" s="2" t="s">
        <v>105</v>
      </c>
      <c r="E178" s="69"/>
      <c r="F178" s="69"/>
      <c r="G178" s="31">
        <v>317231.68381000002</v>
      </c>
      <c r="H178" s="31">
        <v>8443214.5435499996</v>
      </c>
      <c r="I178" s="23"/>
      <c r="J178" s="61" t="s">
        <v>1040</v>
      </c>
      <c r="K178" s="77" t="s">
        <v>388</v>
      </c>
      <c r="L178" s="67">
        <v>0</v>
      </c>
      <c r="M178" s="67">
        <v>2</v>
      </c>
      <c r="N178" s="105">
        <v>2012</v>
      </c>
      <c r="O178" s="69"/>
      <c r="P178" s="60" t="s">
        <v>389</v>
      </c>
      <c r="Q178" s="1">
        <f>M178-L178</f>
        <v>2</v>
      </c>
      <c r="R178" s="2" t="s">
        <v>390</v>
      </c>
      <c r="S178" s="69" t="s">
        <v>396</v>
      </c>
      <c r="T178" s="60" t="s">
        <v>392</v>
      </c>
      <c r="U178" s="85"/>
      <c r="V178" s="85"/>
      <c r="W178" s="85"/>
      <c r="X178" s="140"/>
      <c r="Y178" s="114"/>
      <c r="Z178" s="114">
        <v>2.5891323692992216</v>
      </c>
      <c r="AA178" s="114">
        <v>23.876365264100269</v>
      </c>
      <c r="AB178" s="114"/>
      <c r="AC178" s="114">
        <v>0.23242082271568984</v>
      </c>
      <c r="AD178" s="114">
        <v>1.7573684210526317</v>
      </c>
      <c r="AE178" s="114">
        <v>0.29383233532934133</v>
      </c>
      <c r="AF178" s="114"/>
      <c r="AG178" s="114">
        <v>9.6368286445012788E-2</v>
      </c>
      <c r="AH178" s="114">
        <v>0.13289911218724781</v>
      </c>
      <c r="AI178" s="114"/>
      <c r="AJ178" s="114"/>
      <c r="AK178" s="114"/>
      <c r="AL178" s="114"/>
      <c r="AM178" s="114"/>
      <c r="AN178" s="114">
        <v>2</v>
      </c>
      <c r="AO178" s="114">
        <v>10</v>
      </c>
      <c r="AP178" s="114">
        <v>9</v>
      </c>
      <c r="AQ178" s="114">
        <v>2</v>
      </c>
      <c r="AR178" s="114">
        <v>1</v>
      </c>
      <c r="AS178" s="114">
        <v>58</v>
      </c>
      <c r="AT178" s="114">
        <v>371</v>
      </c>
      <c r="AU178" s="114">
        <v>10</v>
      </c>
      <c r="AV178" s="114">
        <v>2</v>
      </c>
      <c r="AW178" s="114">
        <v>0</v>
      </c>
      <c r="AX178" s="114"/>
      <c r="AY178" s="114">
        <v>30</v>
      </c>
      <c r="AZ178" s="114"/>
      <c r="BA178" s="114">
        <v>7</v>
      </c>
      <c r="BB178" s="114"/>
      <c r="BC178" s="114"/>
      <c r="BD178" s="114"/>
      <c r="BE178" s="114"/>
      <c r="BF178" s="114">
        <v>0.8</v>
      </c>
      <c r="BG178" s="114">
        <v>50</v>
      </c>
      <c r="BH178" s="114">
        <v>10</v>
      </c>
      <c r="BI178" s="114"/>
      <c r="BJ178" s="114"/>
      <c r="BK178" s="114"/>
      <c r="BL178" s="114"/>
      <c r="BM178" s="114"/>
      <c r="BN178" s="114"/>
      <c r="BO178" s="114"/>
      <c r="BP178" s="114"/>
      <c r="BQ178" s="114"/>
      <c r="BR178" s="114"/>
      <c r="BS178" s="114"/>
      <c r="BT178" s="114"/>
      <c r="BU178" s="114"/>
      <c r="BV178" s="114"/>
      <c r="BW178" s="114"/>
      <c r="BX178" s="114">
        <v>33</v>
      </c>
      <c r="BY178" s="114"/>
      <c r="BZ178" s="106">
        <v>0</v>
      </c>
      <c r="CA178" s="156">
        <v>5.0000000000000001E-3</v>
      </c>
      <c r="CB178" s="114">
        <v>0.5</v>
      </c>
      <c r="CC178" s="114">
        <v>4.42</v>
      </c>
      <c r="CD178" s="114">
        <v>317</v>
      </c>
      <c r="CE178" s="114"/>
      <c r="CF178" s="114"/>
      <c r="CG178" s="114"/>
      <c r="CH178" s="114">
        <v>29</v>
      </c>
      <c r="CI178" s="114">
        <v>10</v>
      </c>
      <c r="CJ178" s="114">
        <v>4.2</v>
      </c>
      <c r="CK178" s="114">
        <v>50</v>
      </c>
      <c r="CL178" s="114"/>
      <c r="CM178" s="114"/>
      <c r="CN178" s="114"/>
      <c r="CO178" s="99"/>
      <c r="CP178" s="99"/>
      <c r="CQ178" s="99"/>
      <c r="CR178" s="99">
        <f>AG178/AD178</f>
        <v>5.483670088215762E-2</v>
      </c>
      <c r="CS178" s="99"/>
      <c r="CT178" s="99"/>
      <c r="CU178" s="99">
        <f>BG178/BH178</f>
        <v>5</v>
      </c>
      <c r="CV178" s="99"/>
      <c r="CW178" s="99"/>
      <c r="CX178" s="114"/>
      <c r="CY178" s="114">
        <v>3</v>
      </c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</row>
    <row r="179" spans="1:301" s="60" customFormat="1" ht="15" customHeight="1" x14ac:dyDescent="0.15">
      <c r="A179" s="67" t="s">
        <v>397</v>
      </c>
      <c r="B179" s="67">
        <v>54677</v>
      </c>
      <c r="C179" s="59" t="s">
        <v>387</v>
      </c>
      <c r="D179" s="2" t="s">
        <v>105</v>
      </c>
      <c r="E179" s="67"/>
      <c r="F179" s="67"/>
      <c r="G179" s="31">
        <v>316934.68736799998</v>
      </c>
      <c r="H179" s="31">
        <v>8443370.5409999993</v>
      </c>
      <c r="I179" s="23"/>
      <c r="J179" s="61" t="s">
        <v>1040</v>
      </c>
      <c r="K179" s="77" t="s">
        <v>388</v>
      </c>
      <c r="L179" s="67">
        <v>0</v>
      </c>
      <c r="M179" s="67">
        <v>4</v>
      </c>
      <c r="N179" s="105">
        <v>2012</v>
      </c>
      <c r="O179" s="67"/>
      <c r="P179" s="60" t="s">
        <v>389</v>
      </c>
      <c r="Q179" s="1">
        <f>M179-L179</f>
        <v>4</v>
      </c>
      <c r="R179" s="2" t="s">
        <v>390</v>
      </c>
      <c r="S179" s="67" t="s">
        <v>398</v>
      </c>
      <c r="T179" s="60" t="s">
        <v>392</v>
      </c>
      <c r="U179" s="67"/>
      <c r="V179" s="67"/>
      <c r="W179" s="67"/>
      <c r="X179" s="83"/>
      <c r="Y179" s="114"/>
      <c r="Z179" s="114">
        <v>0.69925472747497219</v>
      </c>
      <c r="AA179" s="114">
        <v>17.299641897940916</v>
      </c>
      <c r="AB179" s="114"/>
      <c r="AC179" s="114">
        <v>0.15365598835092831</v>
      </c>
      <c r="AD179" s="114">
        <v>0.89526315789473687</v>
      </c>
      <c r="AE179" s="114">
        <v>0.22387225548902195</v>
      </c>
      <c r="AF179" s="114">
        <v>1.3479773814702046E-2</v>
      </c>
      <c r="AG179" s="114">
        <v>6.0230179028132991E-2</v>
      </c>
      <c r="AH179" s="114">
        <v>0.13519047619047619</v>
      </c>
      <c r="AI179" s="114"/>
      <c r="AJ179" s="114"/>
      <c r="AK179" s="114"/>
      <c r="AL179" s="114"/>
      <c r="AM179" s="114"/>
      <c r="AN179" s="114">
        <v>2</v>
      </c>
      <c r="AO179" s="114">
        <v>15</v>
      </c>
      <c r="AP179" s="114">
        <v>6</v>
      </c>
      <c r="AQ179" s="114">
        <v>4</v>
      </c>
      <c r="AR179" s="114">
        <v>6</v>
      </c>
      <c r="AS179" s="114">
        <v>1740</v>
      </c>
      <c r="AT179" s="114">
        <v>1740</v>
      </c>
      <c r="AU179" s="114">
        <v>10</v>
      </c>
      <c r="AV179" s="114">
        <v>1</v>
      </c>
      <c r="AW179" s="114">
        <v>10</v>
      </c>
      <c r="AX179" s="114"/>
      <c r="AY179" s="114">
        <v>72</v>
      </c>
      <c r="AZ179" s="114"/>
      <c r="BA179" s="114">
        <v>19</v>
      </c>
      <c r="BB179" s="114"/>
      <c r="BC179" s="114"/>
      <c r="BD179" s="114"/>
      <c r="BE179" s="114"/>
      <c r="BF179" s="114">
        <v>1.1000000000000001</v>
      </c>
      <c r="BG179" s="114">
        <v>20</v>
      </c>
      <c r="BH179" s="114">
        <v>10</v>
      </c>
      <c r="BI179" s="114"/>
      <c r="BJ179" s="114"/>
      <c r="BK179" s="114"/>
      <c r="BL179" s="114"/>
      <c r="BM179" s="114"/>
      <c r="BN179" s="114"/>
      <c r="BO179" s="114"/>
      <c r="BP179" s="114"/>
      <c r="BQ179" s="114"/>
      <c r="BR179" s="114"/>
      <c r="BS179" s="114"/>
      <c r="BT179" s="114"/>
      <c r="BU179" s="114"/>
      <c r="BV179" s="114"/>
      <c r="BW179" s="114"/>
      <c r="BX179" s="114">
        <v>1750</v>
      </c>
      <c r="BY179" s="114"/>
      <c r="BZ179" s="114">
        <v>10</v>
      </c>
      <c r="CA179" s="156">
        <v>2.5999999999999999E-2</v>
      </c>
      <c r="CB179" s="114">
        <v>5.5</v>
      </c>
      <c r="CC179" s="114">
        <v>5.1100000000000003</v>
      </c>
      <c r="CD179" s="114">
        <v>390</v>
      </c>
      <c r="CE179" s="114"/>
      <c r="CF179" s="114"/>
      <c r="CG179" s="114"/>
      <c r="CH179" s="114">
        <v>17</v>
      </c>
      <c r="CI179" s="114">
        <v>10</v>
      </c>
      <c r="CJ179" s="114">
        <v>2.7</v>
      </c>
      <c r="CK179" s="114">
        <v>30</v>
      </c>
      <c r="CL179" s="114"/>
      <c r="CM179" s="114"/>
      <c r="CN179" s="114"/>
      <c r="CO179" s="99"/>
      <c r="CP179" s="99"/>
      <c r="CQ179" s="99"/>
      <c r="CR179" s="99">
        <f>AG179/AD179</f>
        <v>6.7276508026721152E-2</v>
      </c>
      <c r="CS179" s="99"/>
      <c r="CT179" s="99">
        <f>BZ179/BG179</f>
        <v>0.5</v>
      </c>
      <c r="CU179" s="99">
        <f>BG179/BH179</f>
        <v>2</v>
      </c>
      <c r="CV179" s="99"/>
      <c r="CW179" s="99"/>
      <c r="CX179" s="114"/>
      <c r="CY179" s="114">
        <v>1</v>
      </c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</row>
    <row r="180" spans="1:301" s="64" customFormat="1" ht="15" customHeight="1" x14ac:dyDescent="0.15">
      <c r="A180" s="57" t="s">
        <v>399</v>
      </c>
      <c r="B180" s="58">
        <v>901</v>
      </c>
      <c r="C180" s="59" t="s">
        <v>400</v>
      </c>
      <c r="D180" s="2" t="s">
        <v>105</v>
      </c>
      <c r="E180" s="57"/>
      <c r="F180" s="57"/>
      <c r="G180" s="23">
        <v>315658.598</v>
      </c>
      <c r="H180" s="23">
        <v>8447080.8210000005</v>
      </c>
      <c r="I180" s="23">
        <v>5036.9889999999996</v>
      </c>
      <c r="J180" s="61" t="s">
        <v>1040</v>
      </c>
      <c r="K180" s="57" t="s">
        <v>388</v>
      </c>
      <c r="L180" s="58">
        <v>0</v>
      </c>
      <c r="M180" s="58">
        <v>2</v>
      </c>
      <c r="N180" s="120">
        <v>2005</v>
      </c>
      <c r="O180" s="57"/>
      <c r="P180" s="60" t="s">
        <v>389</v>
      </c>
      <c r="Q180" s="1">
        <f>M180-L180</f>
        <v>2</v>
      </c>
      <c r="R180" s="2" t="s">
        <v>390</v>
      </c>
      <c r="S180" s="57" t="s">
        <v>401</v>
      </c>
      <c r="T180" s="60" t="s">
        <v>392</v>
      </c>
      <c r="U180" s="60"/>
      <c r="V180" s="60"/>
      <c r="W180" s="60"/>
      <c r="X180" s="134"/>
      <c r="Y180" s="106">
        <v>6.6722338204592904E-2</v>
      </c>
      <c r="Z180" s="106">
        <v>1.1717241379310344</v>
      </c>
      <c r="AA180" s="106">
        <v>6.1764010743061775</v>
      </c>
      <c r="AB180" s="106"/>
      <c r="AC180" s="106">
        <v>0.49841354204586819</v>
      </c>
      <c r="AD180" s="106">
        <v>0.21552631578947368</v>
      </c>
      <c r="AE180" s="106">
        <v>4.1976047904191613E-2</v>
      </c>
      <c r="AF180" s="106">
        <v>2.6959547629404092E-2</v>
      </c>
      <c r="AG180" s="106">
        <v>0.32524296675191816</v>
      </c>
      <c r="AH180" s="106">
        <v>0.27725504439063758</v>
      </c>
      <c r="AI180" s="106"/>
      <c r="AJ180" s="106"/>
      <c r="AK180" s="106"/>
      <c r="AL180" s="106"/>
      <c r="AM180" s="106"/>
      <c r="AN180" s="106">
        <v>2</v>
      </c>
      <c r="AO180" s="106">
        <v>9</v>
      </c>
      <c r="AP180" s="106">
        <v>16</v>
      </c>
      <c r="AQ180" s="106">
        <v>1</v>
      </c>
      <c r="AR180" s="106">
        <v>4</v>
      </c>
      <c r="AS180" s="106">
        <v>380</v>
      </c>
      <c r="AT180" s="106">
        <v>506</v>
      </c>
      <c r="AU180" s="106">
        <v>0</v>
      </c>
      <c r="AV180" s="110">
        <v>0</v>
      </c>
      <c r="AW180" s="106">
        <v>20</v>
      </c>
      <c r="AX180" s="106"/>
      <c r="AY180" s="106">
        <v>264</v>
      </c>
      <c r="AZ180" s="106"/>
      <c r="BA180" s="106">
        <v>55</v>
      </c>
      <c r="BB180" s="106"/>
      <c r="BC180" s="106"/>
      <c r="BD180" s="106" t="s">
        <v>402</v>
      </c>
      <c r="BE180" s="106"/>
      <c r="BF180" s="106">
        <v>3.1</v>
      </c>
      <c r="BG180" s="106">
        <v>2550</v>
      </c>
      <c r="BH180" s="106">
        <v>10</v>
      </c>
      <c r="BI180" s="106"/>
      <c r="BJ180" s="106"/>
      <c r="BK180" s="106"/>
      <c r="BL180" s="106"/>
      <c r="BM180" s="106"/>
      <c r="BN180" s="106"/>
      <c r="BO180" s="106"/>
      <c r="BP180" s="106"/>
      <c r="BQ180" s="106"/>
      <c r="BR180" s="106"/>
      <c r="BS180" s="106"/>
      <c r="BT180" s="106"/>
      <c r="BU180" s="106"/>
      <c r="BV180" s="106"/>
      <c r="BW180" s="106"/>
      <c r="BX180" s="106">
        <v>8090</v>
      </c>
      <c r="BY180" s="106"/>
      <c r="BZ180" s="106">
        <v>0</v>
      </c>
      <c r="CA180" s="149">
        <v>0</v>
      </c>
      <c r="CB180" s="106">
        <v>30.2</v>
      </c>
      <c r="CC180" s="106">
        <v>0.17</v>
      </c>
      <c r="CD180" s="106">
        <v>86</v>
      </c>
      <c r="CE180" s="106"/>
      <c r="CF180" s="106"/>
      <c r="CG180" s="106"/>
      <c r="CH180" s="106">
        <v>2</v>
      </c>
      <c r="CI180" s="106">
        <v>10</v>
      </c>
      <c r="CJ180" s="106">
        <v>7.9</v>
      </c>
      <c r="CK180" s="106">
        <v>10</v>
      </c>
      <c r="CL180" s="106"/>
      <c r="CM180" s="106"/>
      <c r="CN180" s="106"/>
      <c r="CO180" s="99"/>
      <c r="CP180" s="99"/>
      <c r="CQ180" s="99"/>
      <c r="CR180" s="99">
        <f>AG180/AD180</f>
        <v>1.5090638261993761</v>
      </c>
      <c r="CS180" s="99"/>
      <c r="CT180" s="99"/>
      <c r="CU180" s="99">
        <f>BG180/BH180</f>
        <v>255</v>
      </c>
      <c r="CV180" s="99"/>
      <c r="CW180" s="99"/>
      <c r="CX180" s="106"/>
      <c r="CY180" s="114">
        <v>0</v>
      </c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</row>
    <row r="181" spans="1:301" s="64" customFormat="1" ht="15" customHeight="1" x14ac:dyDescent="0.15">
      <c r="A181" s="57" t="s">
        <v>403</v>
      </c>
      <c r="B181" s="58">
        <v>1688</v>
      </c>
      <c r="C181" s="59" t="s">
        <v>400</v>
      </c>
      <c r="D181" s="2" t="s">
        <v>105</v>
      </c>
      <c r="E181" s="57"/>
      <c r="F181" s="57"/>
      <c r="G181" s="23">
        <v>315785.88500000001</v>
      </c>
      <c r="H181" s="23">
        <v>8446258.5779999997</v>
      </c>
      <c r="I181" s="23">
        <v>5060.375</v>
      </c>
      <c r="J181" s="61" t="s">
        <v>1040</v>
      </c>
      <c r="K181" s="57" t="s">
        <v>404</v>
      </c>
      <c r="L181" s="58">
        <v>2.7</v>
      </c>
      <c r="M181" s="58">
        <v>4</v>
      </c>
      <c r="N181" s="120">
        <v>2005</v>
      </c>
      <c r="O181" s="57"/>
      <c r="P181" s="60" t="s">
        <v>389</v>
      </c>
      <c r="Q181" s="1">
        <f>M181-L181</f>
        <v>1.2999999999999998</v>
      </c>
      <c r="R181" s="2" t="s">
        <v>390</v>
      </c>
      <c r="S181" s="57" t="s">
        <v>405</v>
      </c>
      <c r="T181" s="60" t="s">
        <v>392</v>
      </c>
      <c r="U181" s="60"/>
      <c r="V181" s="60"/>
      <c r="W181" s="60"/>
      <c r="X181" s="134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>
        <v>200</v>
      </c>
      <c r="AT181" s="107">
        <v>200</v>
      </c>
      <c r="AU181" s="107"/>
      <c r="AV181" s="107"/>
      <c r="AW181" s="107"/>
      <c r="AX181" s="107"/>
      <c r="AY181" s="107"/>
      <c r="AZ181" s="107"/>
      <c r="BA181" s="107"/>
      <c r="BB181" s="107"/>
      <c r="BC181" s="107"/>
      <c r="BD181" s="107"/>
      <c r="BE181" s="107"/>
      <c r="BF181" s="107"/>
      <c r="BG181" s="107"/>
      <c r="BH181" s="107"/>
      <c r="BI181" s="107"/>
      <c r="BJ181" s="107"/>
      <c r="BK181" s="107"/>
      <c r="BL181" s="107"/>
      <c r="BM181" s="107"/>
      <c r="BN181" s="107"/>
      <c r="BO181" s="107"/>
      <c r="BP181" s="107"/>
      <c r="BQ181" s="107"/>
      <c r="BR181" s="107"/>
      <c r="BS181" s="107"/>
      <c r="BT181" s="107"/>
      <c r="BU181" s="107"/>
      <c r="BV181" s="107"/>
      <c r="BW181" s="107"/>
      <c r="BX181" s="108">
        <v>2000</v>
      </c>
      <c r="BY181" s="108"/>
      <c r="BZ181" s="107"/>
      <c r="CA181" s="149">
        <v>0.14299999999999999</v>
      </c>
      <c r="CB181" s="107">
        <v>8</v>
      </c>
      <c r="CC181" s="107"/>
      <c r="CD181" s="107"/>
      <c r="CE181" s="107"/>
      <c r="CF181" s="107"/>
      <c r="CG181" s="107"/>
      <c r="CH181" s="107"/>
      <c r="CI181" s="107"/>
      <c r="CJ181" s="107"/>
      <c r="CK181" s="107"/>
      <c r="CL181" s="107"/>
      <c r="CM181" s="107"/>
      <c r="CN181" s="107"/>
      <c r="CO181" s="99"/>
      <c r="CP181" s="99"/>
      <c r="CQ181" s="99"/>
      <c r="CR181" s="99"/>
      <c r="CS181" s="99"/>
      <c r="CT181" s="99"/>
      <c r="CU181" s="99"/>
      <c r="CV181" s="99"/>
      <c r="CW181" s="99"/>
      <c r="CX181" s="107"/>
      <c r="CY181" s="107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  <c r="DS181" s="60"/>
      <c r="DT181" s="60"/>
      <c r="DU181" s="60"/>
      <c r="DV181" s="60"/>
      <c r="DW181" s="60"/>
      <c r="DX181" s="60"/>
      <c r="DY181" s="60"/>
      <c r="DZ181" s="60"/>
      <c r="EA181" s="60"/>
      <c r="EB181" s="60"/>
      <c r="EC181" s="60"/>
      <c r="ED181" s="60"/>
      <c r="EE181" s="60"/>
      <c r="EF181" s="60"/>
      <c r="EG181" s="60"/>
      <c r="EH181" s="60"/>
      <c r="EI181" s="60"/>
      <c r="EJ181" s="60"/>
      <c r="EK181" s="60"/>
      <c r="EL181" s="60"/>
      <c r="EM181" s="60"/>
      <c r="EN181" s="60"/>
      <c r="EO181" s="60"/>
      <c r="EP181" s="60"/>
      <c r="EQ181" s="60"/>
      <c r="ER181" s="60"/>
      <c r="ES181" s="60"/>
      <c r="ET181" s="60"/>
      <c r="EU181" s="60"/>
      <c r="EV181" s="60"/>
      <c r="EW181" s="60"/>
      <c r="EX181" s="60"/>
      <c r="EY181" s="60"/>
      <c r="EZ181" s="60"/>
      <c r="FA181" s="60"/>
      <c r="FB181" s="60"/>
      <c r="FC181" s="60"/>
      <c r="FD181" s="60"/>
      <c r="FE181" s="60"/>
      <c r="FF181" s="60"/>
      <c r="FG181" s="60"/>
      <c r="FH181" s="60"/>
      <c r="FI181" s="60"/>
      <c r="FJ181" s="60"/>
      <c r="FK181" s="60"/>
      <c r="FL181" s="60"/>
      <c r="FM181" s="60"/>
      <c r="FN181" s="60"/>
      <c r="FO181" s="60"/>
      <c r="FP181" s="60"/>
      <c r="FQ181" s="60"/>
      <c r="FR181" s="60"/>
      <c r="FS181" s="60"/>
      <c r="FT181" s="60"/>
      <c r="FU181" s="60"/>
      <c r="FV181" s="60"/>
      <c r="FW181" s="60"/>
      <c r="FX181" s="60"/>
      <c r="FY181" s="60"/>
      <c r="FZ181" s="60"/>
      <c r="GA181" s="60"/>
      <c r="GB181" s="60"/>
      <c r="GC181" s="60"/>
      <c r="GD181" s="60"/>
      <c r="GE181" s="60"/>
      <c r="GF181" s="60"/>
      <c r="GG181" s="60"/>
      <c r="GH181" s="60"/>
      <c r="GI181" s="60"/>
      <c r="GJ181" s="60"/>
      <c r="GK181" s="60"/>
      <c r="GL181" s="60"/>
      <c r="GM181" s="60"/>
      <c r="GN181" s="60"/>
      <c r="GO181" s="60"/>
      <c r="GP181" s="60"/>
      <c r="GQ181" s="60"/>
      <c r="GR181" s="60"/>
      <c r="GS181" s="60"/>
      <c r="GT181" s="60"/>
      <c r="GU181" s="60"/>
      <c r="GV181" s="60"/>
      <c r="GW181" s="60"/>
      <c r="GX181" s="60"/>
      <c r="GY181" s="60"/>
      <c r="GZ181" s="60"/>
      <c r="HA181" s="60"/>
      <c r="HB181" s="60"/>
      <c r="HC181" s="60"/>
      <c r="HD181" s="60"/>
      <c r="HE181" s="60"/>
      <c r="HF181" s="60"/>
      <c r="HG181" s="60"/>
      <c r="HH181" s="60"/>
      <c r="HI181" s="60"/>
      <c r="HJ181" s="60"/>
      <c r="HK181" s="60"/>
      <c r="HL181" s="60"/>
      <c r="HM181" s="60"/>
      <c r="HN181" s="60"/>
      <c r="HO181" s="60"/>
      <c r="HP181" s="60"/>
      <c r="HQ181" s="60"/>
      <c r="HR181" s="60"/>
      <c r="HS181" s="60"/>
      <c r="HT181" s="60"/>
      <c r="HU181" s="60"/>
      <c r="HV181" s="60"/>
      <c r="HW181" s="60"/>
      <c r="HX181" s="60"/>
      <c r="HY181" s="60"/>
      <c r="HZ181" s="60"/>
      <c r="IA181" s="60"/>
      <c r="IB181" s="60"/>
      <c r="IC181" s="60"/>
      <c r="ID181" s="60"/>
      <c r="IE181" s="60"/>
      <c r="IF181" s="60"/>
      <c r="IG181" s="60"/>
      <c r="IH181" s="60"/>
      <c r="II181" s="60"/>
      <c r="IJ181" s="60"/>
      <c r="IK181" s="60"/>
      <c r="IL181" s="60"/>
      <c r="IM181" s="60"/>
      <c r="IN181" s="60"/>
      <c r="IO181" s="60"/>
      <c r="IP181" s="60"/>
      <c r="IQ181" s="60"/>
      <c r="IR181" s="60"/>
      <c r="IS181" s="60"/>
      <c r="IT181" s="60"/>
      <c r="IU181" s="60"/>
      <c r="IV181" s="60"/>
      <c r="IW181" s="60"/>
      <c r="IX181" s="60"/>
      <c r="IY181" s="60"/>
      <c r="IZ181" s="60"/>
      <c r="JA181" s="60"/>
      <c r="JB181" s="60"/>
      <c r="JC181" s="60"/>
      <c r="JD181" s="60"/>
      <c r="JE181" s="60"/>
      <c r="JF181" s="60"/>
      <c r="JG181" s="60"/>
      <c r="JH181" s="60"/>
      <c r="JI181" s="60"/>
      <c r="JJ181" s="60"/>
      <c r="JK181" s="60"/>
      <c r="JL181" s="60"/>
      <c r="JM181" s="60"/>
      <c r="JN181" s="60"/>
      <c r="JO181" s="60"/>
      <c r="JP181" s="60"/>
      <c r="JQ181" s="60"/>
      <c r="JR181" s="60"/>
      <c r="JS181" s="60"/>
      <c r="JT181" s="60"/>
      <c r="JU181" s="60"/>
      <c r="JV181" s="60"/>
      <c r="JW181" s="60"/>
      <c r="JX181" s="60"/>
      <c r="JY181" s="60"/>
      <c r="JZ181" s="60"/>
      <c r="KA181" s="60"/>
      <c r="KB181" s="60"/>
      <c r="KC181" s="60"/>
      <c r="KD181" s="60"/>
      <c r="KE181" s="60"/>
      <c r="KF181" s="60"/>
      <c r="KG181" s="60"/>
      <c r="KH181" s="60"/>
      <c r="KI181" s="60"/>
      <c r="KJ181" s="60"/>
      <c r="KK181" s="60"/>
      <c r="KL181" s="60"/>
      <c r="KM181" s="60"/>
      <c r="KN181" s="60"/>
      <c r="KO181" s="60"/>
    </row>
    <row r="182" spans="1:301" s="64" customFormat="1" ht="15" customHeight="1" x14ac:dyDescent="0.15">
      <c r="A182" s="58" t="s">
        <v>406</v>
      </c>
      <c r="B182" s="58">
        <v>22276</v>
      </c>
      <c r="C182" s="59" t="s">
        <v>407</v>
      </c>
      <c r="D182" s="2" t="s">
        <v>105</v>
      </c>
      <c r="E182" s="58"/>
      <c r="F182" s="58"/>
      <c r="G182" s="23">
        <v>316277.77</v>
      </c>
      <c r="H182" s="23">
        <v>8448160.5490000006</v>
      </c>
      <c r="I182" s="23">
        <v>4897.7460000000001</v>
      </c>
      <c r="J182" s="61" t="s">
        <v>1040</v>
      </c>
      <c r="K182" s="58" t="s">
        <v>388</v>
      </c>
      <c r="L182" s="58">
        <v>0</v>
      </c>
      <c r="M182" s="58">
        <v>2</v>
      </c>
      <c r="N182" s="105">
        <v>2006</v>
      </c>
      <c r="O182" s="58"/>
      <c r="P182" s="60" t="s">
        <v>389</v>
      </c>
      <c r="Q182" s="1">
        <f>M182-L182</f>
        <v>2</v>
      </c>
      <c r="R182" s="2" t="s">
        <v>390</v>
      </c>
      <c r="S182" s="58" t="s">
        <v>408</v>
      </c>
      <c r="T182" s="60" t="s">
        <v>392</v>
      </c>
      <c r="U182" s="60"/>
      <c r="V182" s="60"/>
      <c r="W182" s="60"/>
      <c r="X182" s="134"/>
      <c r="Y182" s="108"/>
      <c r="Z182" s="108">
        <v>0.60476084538375985</v>
      </c>
      <c r="AA182" s="108">
        <v>0.6290778871978514</v>
      </c>
      <c r="AB182" s="108"/>
      <c r="AC182" s="108">
        <v>3.0989443028758643E-3</v>
      </c>
      <c r="AD182" s="108"/>
      <c r="AE182" s="108"/>
      <c r="AF182" s="108"/>
      <c r="AG182" s="108">
        <v>0.14455242966751919</v>
      </c>
      <c r="AH182" s="108">
        <v>4.582728006456821E-2</v>
      </c>
      <c r="AI182" s="108"/>
      <c r="AJ182" s="108"/>
      <c r="AK182" s="108"/>
      <c r="AL182" s="108"/>
      <c r="AM182" s="108"/>
      <c r="AN182" s="108">
        <v>0.7</v>
      </c>
      <c r="AO182" s="108">
        <v>0</v>
      </c>
      <c r="AP182" s="108">
        <v>18</v>
      </c>
      <c r="AQ182" s="106">
        <v>0</v>
      </c>
      <c r="AR182" s="106">
        <v>0</v>
      </c>
      <c r="AS182" s="108">
        <v>135</v>
      </c>
      <c r="AT182" s="108">
        <v>220</v>
      </c>
      <c r="AU182" s="106">
        <v>0</v>
      </c>
      <c r="AV182" s="110">
        <v>0</v>
      </c>
      <c r="AW182" s="114">
        <v>0</v>
      </c>
      <c r="AX182" s="110">
        <v>0</v>
      </c>
      <c r="AY182" s="108">
        <v>144</v>
      </c>
      <c r="AZ182" s="108"/>
      <c r="BA182" s="108">
        <v>20.2</v>
      </c>
      <c r="BB182" s="108">
        <v>1.7</v>
      </c>
      <c r="BC182" s="108">
        <v>0</v>
      </c>
      <c r="BD182" s="108">
        <v>0.6</v>
      </c>
      <c r="BE182" s="108"/>
      <c r="BF182" s="108">
        <v>3</v>
      </c>
      <c r="BG182" s="108">
        <v>1313</v>
      </c>
      <c r="BH182" s="108">
        <v>5.4</v>
      </c>
      <c r="BI182" s="108"/>
      <c r="BJ182" s="108"/>
      <c r="BK182" s="108"/>
      <c r="BL182" s="108"/>
      <c r="BM182" s="108"/>
      <c r="BN182" s="108"/>
      <c r="BO182" s="108"/>
      <c r="BP182" s="108"/>
      <c r="BQ182" s="108"/>
      <c r="BR182" s="108"/>
      <c r="BS182" s="108"/>
      <c r="BT182" s="108"/>
      <c r="BU182" s="108"/>
      <c r="BV182" s="108"/>
      <c r="BW182" s="108"/>
      <c r="BX182" s="108">
        <v>2870</v>
      </c>
      <c r="BY182" s="108"/>
      <c r="BZ182" s="108"/>
      <c r="CA182" s="149"/>
      <c r="CB182" s="108">
        <v>31.7</v>
      </c>
      <c r="CC182" s="108">
        <v>0.37</v>
      </c>
      <c r="CD182" s="108">
        <v>86</v>
      </c>
      <c r="CE182" s="108"/>
      <c r="CF182" s="108"/>
      <c r="CG182" s="108"/>
      <c r="CH182" s="110">
        <v>0</v>
      </c>
      <c r="CI182" s="110">
        <v>0</v>
      </c>
      <c r="CJ182" s="108">
        <v>1</v>
      </c>
      <c r="CK182" s="108"/>
      <c r="CL182" s="108"/>
      <c r="CM182" s="108"/>
      <c r="CN182" s="108"/>
      <c r="CO182" s="99"/>
      <c r="CP182" s="99"/>
      <c r="CQ182" s="99"/>
      <c r="CR182" s="99"/>
      <c r="CS182" s="99"/>
      <c r="CT182" s="99"/>
      <c r="CU182" s="99"/>
      <c r="CV182" s="99"/>
      <c r="CW182" s="99"/>
      <c r="CX182" s="108"/>
      <c r="CY182" s="114">
        <v>0</v>
      </c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</row>
    <row r="183" spans="1:301" s="64" customFormat="1" ht="15" customHeight="1" x14ac:dyDescent="0.15">
      <c r="A183" s="58" t="s">
        <v>409</v>
      </c>
      <c r="B183" s="58">
        <v>22327</v>
      </c>
      <c r="C183" s="59" t="s">
        <v>407</v>
      </c>
      <c r="D183" s="2" t="s">
        <v>105</v>
      </c>
      <c r="E183" s="58"/>
      <c r="F183" s="58"/>
      <c r="G183" s="23">
        <v>316275.24599999998</v>
      </c>
      <c r="H183" s="23">
        <v>8448161.6520000007</v>
      </c>
      <c r="I183" s="23">
        <v>4897.2510000000002</v>
      </c>
      <c r="J183" s="61" t="s">
        <v>1040</v>
      </c>
      <c r="K183" s="58" t="s">
        <v>388</v>
      </c>
      <c r="L183" s="58">
        <v>0</v>
      </c>
      <c r="M183" s="58">
        <v>2</v>
      </c>
      <c r="N183" s="105">
        <v>2006</v>
      </c>
      <c r="O183" s="58"/>
      <c r="P183" s="60" t="s">
        <v>389</v>
      </c>
      <c r="Q183" s="1">
        <f>M183-L183</f>
        <v>2</v>
      </c>
      <c r="R183" s="2" t="s">
        <v>390</v>
      </c>
      <c r="S183" s="58" t="s">
        <v>410</v>
      </c>
      <c r="T183" s="60" t="s">
        <v>392</v>
      </c>
      <c r="U183" s="60"/>
      <c r="V183" s="60"/>
      <c r="W183" s="60"/>
      <c r="X183" s="134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>
        <v>200</v>
      </c>
      <c r="AT183" s="113">
        <v>400</v>
      </c>
      <c r="AU183" s="113"/>
      <c r="AV183" s="113"/>
      <c r="AW183" s="113"/>
      <c r="AX183" s="113"/>
      <c r="AY183" s="113"/>
      <c r="AZ183" s="113"/>
      <c r="BA183" s="113"/>
      <c r="BB183" s="113"/>
      <c r="BC183" s="113"/>
      <c r="BD183" s="113"/>
      <c r="BE183" s="113"/>
      <c r="BF183" s="113"/>
      <c r="BG183" s="113"/>
      <c r="BH183" s="113"/>
      <c r="BI183" s="113"/>
      <c r="BJ183" s="113"/>
      <c r="BK183" s="113"/>
      <c r="BL183" s="113"/>
      <c r="BM183" s="113"/>
      <c r="BN183" s="113"/>
      <c r="BO183" s="113"/>
      <c r="BP183" s="113"/>
      <c r="BQ183" s="113"/>
      <c r="BR183" s="113"/>
      <c r="BS183" s="113"/>
      <c r="BT183" s="113"/>
      <c r="BU183" s="113"/>
      <c r="BV183" s="113"/>
      <c r="BW183" s="113"/>
      <c r="BX183" s="108">
        <v>20400</v>
      </c>
      <c r="BY183" s="108"/>
      <c r="BZ183" s="113"/>
      <c r="CA183" s="149"/>
      <c r="CB183" s="107">
        <v>125</v>
      </c>
      <c r="CC183" s="113"/>
      <c r="CD183" s="113"/>
      <c r="CE183" s="113"/>
      <c r="CF183" s="113"/>
      <c r="CG183" s="113"/>
      <c r="CH183" s="113"/>
      <c r="CI183" s="113"/>
      <c r="CJ183" s="113"/>
      <c r="CK183" s="113"/>
      <c r="CL183" s="113"/>
      <c r="CM183" s="113"/>
      <c r="CN183" s="113"/>
      <c r="CO183" s="99"/>
      <c r="CP183" s="99"/>
      <c r="CQ183" s="99"/>
      <c r="CR183" s="99"/>
      <c r="CS183" s="99"/>
      <c r="CT183" s="99"/>
      <c r="CU183" s="99"/>
      <c r="CV183" s="99"/>
      <c r="CW183" s="99"/>
      <c r="CX183" s="113"/>
      <c r="CY183" s="113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  <c r="DS183" s="60"/>
      <c r="DT183" s="60"/>
      <c r="DU183" s="60"/>
      <c r="DV183" s="60"/>
      <c r="DW183" s="60"/>
      <c r="DX183" s="60"/>
      <c r="DY183" s="60"/>
      <c r="DZ183" s="60"/>
      <c r="EA183" s="60"/>
      <c r="EB183" s="60"/>
      <c r="EC183" s="60"/>
      <c r="ED183" s="60"/>
      <c r="EE183" s="60"/>
      <c r="EF183" s="60"/>
      <c r="EG183" s="60"/>
      <c r="EH183" s="60"/>
      <c r="EI183" s="60"/>
      <c r="EJ183" s="60"/>
      <c r="EK183" s="60"/>
      <c r="EL183" s="60"/>
      <c r="EM183" s="60"/>
      <c r="EN183" s="60"/>
      <c r="EO183" s="60"/>
      <c r="EP183" s="60"/>
      <c r="EQ183" s="60"/>
      <c r="ER183" s="60"/>
      <c r="ES183" s="60"/>
      <c r="ET183" s="60"/>
      <c r="EU183" s="60"/>
      <c r="EV183" s="60"/>
      <c r="EW183" s="60"/>
      <c r="EX183" s="60"/>
      <c r="EY183" s="60"/>
      <c r="EZ183" s="60"/>
      <c r="FA183" s="60"/>
      <c r="FB183" s="60"/>
      <c r="FC183" s="60"/>
      <c r="FD183" s="60"/>
      <c r="FE183" s="60"/>
      <c r="FF183" s="60"/>
      <c r="FG183" s="60"/>
      <c r="FH183" s="60"/>
      <c r="FI183" s="60"/>
      <c r="FJ183" s="60"/>
      <c r="FK183" s="60"/>
      <c r="FL183" s="60"/>
      <c r="FM183" s="60"/>
      <c r="FN183" s="60"/>
      <c r="FO183" s="60"/>
      <c r="FP183" s="60"/>
      <c r="FQ183" s="60"/>
      <c r="FR183" s="60"/>
      <c r="FS183" s="60"/>
      <c r="FT183" s="60"/>
      <c r="FU183" s="60"/>
      <c r="FV183" s="60"/>
      <c r="FW183" s="60"/>
      <c r="FX183" s="60"/>
      <c r="FY183" s="60"/>
      <c r="FZ183" s="60"/>
      <c r="GA183" s="60"/>
      <c r="GB183" s="60"/>
      <c r="GC183" s="60"/>
      <c r="GD183" s="60"/>
      <c r="GE183" s="60"/>
      <c r="GF183" s="60"/>
      <c r="GG183" s="60"/>
      <c r="GH183" s="60"/>
      <c r="GI183" s="60"/>
      <c r="GJ183" s="60"/>
      <c r="GK183" s="60"/>
      <c r="GL183" s="60"/>
      <c r="GM183" s="60"/>
      <c r="GN183" s="60"/>
      <c r="GO183" s="60"/>
      <c r="GP183" s="60"/>
      <c r="GQ183" s="60"/>
      <c r="GR183" s="60"/>
      <c r="GS183" s="60"/>
      <c r="GT183" s="60"/>
      <c r="GU183" s="60"/>
      <c r="GV183" s="60"/>
      <c r="GW183" s="60"/>
      <c r="GX183" s="60"/>
      <c r="GY183" s="60"/>
      <c r="GZ183" s="60"/>
      <c r="HA183" s="60"/>
      <c r="HB183" s="60"/>
      <c r="HC183" s="60"/>
      <c r="HD183" s="60"/>
      <c r="HE183" s="60"/>
      <c r="HF183" s="60"/>
      <c r="HG183" s="60"/>
      <c r="HH183" s="60"/>
      <c r="HI183" s="60"/>
      <c r="HJ183" s="60"/>
      <c r="HK183" s="60"/>
      <c r="HL183" s="60"/>
      <c r="HM183" s="60"/>
      <c r="HN183" s="60"/>
      <c r="HO183" s="60"/>
      <c r="HP183" s="60"/>
      <c r="HQ183" s="60"/>
      <c r="HR183" s="60"/>
      <c r="HS183" s="60"/>
      <c r="HT183" s="60"/>
      <c r="HU183" s="60"/>
      <c r="HV183" s="60"/>
      <c r="HW183" s="60"/>
      <c r="HX183" s="60"/>
      <c r="HY183" s="60"/>
      <c r="HZ183" s="60"/>
      <c r="IA183" s="60"/>
      <c r="IB183" s="60"/>
      <c r="IC183" s="60"/>
      <c r="ID183" s="60"/>
      <c r="IE183" s="60"/>
      <c r="IF183" s="60"/>
      <c r="IG183" s="60"/>
      <c r="IH183" s="60"/>
      <c r="II183" s="60"/>
      <c r="IJ183" s="60"/>
      <c r="IK183" s="60"/>
      <c r="IL183" s="60"/>
      <c r="IM183" s="60"/>
      <c r="IN183" s="60"/>
      <c r="IO183" s="60"/>
      <c r="IP183" s="60"/>
      <c r="IQ183" s="60"/>
      <c r="IR183" s="60"/>
      <c r="IS183" s="60"/>
      <c r="IT183" s="60"/>
      <c r="IU183" s="60"/>
      <c r="IV183" s="60"/>
      <c r="IW183" s="60"/>
      <c r="IX183" s="60"/>
      <c r="IY183" s="60"/>
      <c r="IZ183" s="60"/>
      <c r="JA183" s="60"/>
      <c r="JB183" s="60"/>
      <c r="JC183" s="60"/>
      <c r="JD183" s="60"/>
      <c r="JE183" s="60"/>
      <c r="JF183" s="60"/>
      <c r="JG183" s="60"/>
      <c r="JH183" s="60"/>
      <c r="JI183" s="60"/>
      <c r="JJ183" s="60"/>
      <c r="JK183" s="60"/>
      <c r="JL183" s="60"/>
      <c r="JM183" s="60"/>
      <c r="JN183" s="60"/>
      <c r="JO183" s="60"/>
      <c r="JP183" s="60"/>
      <c r="JQ183" s="60"/>
      <c r="JR183" s="60"/>
      <c r="JS183" s="60"/>
      <c r="JT183" s="60"/>
      <c r="JU183" s="60"/>
      <c r="JV183" s="60"/>
      <c r="JW183" s="60"/>
      <c r="JX183" s="60"/>
      <c r="JY183" s="60"/>
      <c r="JZ183" s="60"/>
      <c r="KA183" s="60"/>
      <c r="KB183" s="60"/>
      <c r="KC183" s="60"/>
      <c r="KD183" s="60"/>
      <c r="KE183" s="60"/>
      <c r="KF183" s="60"/>
      <c r="KG183" s="60"/>
      <c r="KH183" s="60"/>
      <c r="KI183" s="60"/>
      <c r="KJ183" s="60"/>
      <c r="KK183" s="60"/>
      <c r="KL183" s="60"/>
      <c r="KM183" s="60"/>
      <c r="KN183" s="60"/>
      <c r="KO183" s="60"/>
    </row>
    <row r="184" spans="1:301" s="64" customFormat="1" ht="15" customHeight="1" x14ac:dyDescent="0.15">
      <c r="A184" s="58" t="s">
        <v>411</v>
      </c>
      <c r="B184" s="58">
        <v>22389</v>
      </c>
      <c r="C184" s="59" t="s">
        <v>407</v>
      </c>
      <c r="D184" s="2" t="s">
        <v>105</v>
      </c>
      <c r="E184" s="58"/>
      <c r="F184" s="58"/>
      <c r="G184" s="23">
        <v>316222.01400000002</v>
      </c>
      <c r="H184" s="23">
        <v>8448197.4020000007</v>
      </c>
      <c r="I184" s="23">
        <v>4877.1220000000003</v>
      </c>
      <c r="J184" s="61" t="s">
        <v>1040</v>
      </c>
      <c r="K184" s="58" t="s">
        <v>388</v>
      </c>
      <c r="L184" s="58">
        <v>2.2000000000000002</v>
      </c>
      <c r="M184" s="58">
        <v>4</v>
      </c>
      <c r="N184" s="105">
        <v>2006</v>
      </c>
      <c r="O184" s="58"/>
      <c r="P184" s="60" t="s">
        <v>389</v>
      </c>
      <c r="Q184" s="1">
        <f>M184-L184</f>
        <v>1.7999999999999998</v>
      </c>
      <c r="R184" s="2" t="s">
        <v>390</v>
      </c>
      <c r="S184" s="58" t="s">
        <v>412</v>
      </c>
      <c r="T184" s="60" t="s">
        <v>392</v>
      </c>
      <c r="U184" s="60"/>
      <c r="V184" s="60"/>
      <c r="W184" s="60"/>
      <c r="X184" s="134"/>
      <c r="Y184" s="108">
        <v>1.6680584551148226E-2</v>
      </c>
      <c r="Z184" s="108">
        <v>0.8882424916573971</v>
      </c>
      <c r="AA184" s="108">
        <v>3.0310116383169201</v>
      </c>
      <c r="AB184" s="108"/>
      <c r="AC184" s="108">
        <v>3.7445576993083364E-3</v>
      </c>
      <c r="AD184" s="108">
        <v>4.9736842105263156E-2</v>
      </c>
      <c r="AE184" s="108"/>
      <c r="AF184" s="108"/>
      <c r="AG184" s="108">
        <v>0.26501278772378517</v>
      </c>
      <c r="AH184" s="108">
        <v>0.11456820016142052</v>
      </c>
      <c r="AI184" s="108"/>
      <c r="AJ184" s="108"/>
      <c r="AK184" s="108"/>
      <c r="AL184" s="108"/>
      <c r="AM184" s="108"/>
      <c r="AN184" s="108">
        <v>1.7</v>
      </c>
      <c r="AO184" s="108">
        <v>7</v>
      </c>
      <c r="AP184" s="108">
        <v>28</v>
      </c>
      <c r="AQ184" s="106">
        <v>0</v>
      </c>
      <c r="AR184" s="106">
        <v>0</v>
      </c>
      <c r="AS184" s="108">
        <v>139</v>
      </c>
      <c r="AT184" s="108">
        <v>223</v>
      </c>
      <c r="AU184" s="106">
        <v>0</v>
      </c>
      <c r="AV184" s="108">
        <v>1</v>
      </c>
      <c r="AW184" s="114">
        <v>0</v>
      </c>
      <c r="AX184" s="110">
        <v>0</v>
      </c>
      <c r="AY184" s="108">
        <v>228</v>
      </c>
      <c r="AZ184" s="108"/>
      <c r="BA184" s="108">
        <v>72.400000000000006</v>
      </c>
      <c r="BB184" s="108">
        <v>3.7</v>
      </c>
      <c r="BC184" s="108">
        <v>0</v>
      </c>
      <c r="BD184" s="108">
        <v>1.4</v>
      </c>
      <c r="BE184" s="108"/>
      <c r="BF184" s="106">
        <v>0</v>
      </c>
      <c r="BG184" s="108">
        <v>1359</v>
      </c>
      <c r="BH184" s="108">
        <v>7</v>
      </c>
      <c r="BI184" s="108"/>
      <c r="BJ184" s="108"/>
      <c r="BK184" s="108"/>
      <c r="BL184" s="108"/>
      <c r="BM184" s="108"/>
      <c r="BN184" s="108"/>
      <c r="BO184" s="108"/>
      <c r="BP184" s="108"/>
      <c r="BQ184" s="108"/>
      <c r="BR184" s="108"/>
      <c r="BS184" s="108"/>
      <c r="BT184" s="108"/>
      <c r="BU184" s="108"/>
      <c r="BV184" s="108"/>
      <c r="BW184" s="108"/>
      <c r="BX184" s="108">
        <v>3704</v>
      </c>
      <c r="BY184" s="108"/>
      <c r="BZ184" s="108"/>
      <c r="CA184" s="149"/>
      <c r="CB184" s="108">
        <v>58.7</v>
      </c>
      <c r="CC184" s="108">
        <v>0.17</v>
      </c>
      <c r="CD184" s="108">
        <v>133</v>
      </c>
      <c r="CE184" s="108"/>
      <c r="CF184" s="108"/>
      <c r="CG184" s="108"/>
      <c r="CH184" s="110">
        <v>0</v>
      </c>
      <c r="CI184" s="110">
        <v>0</v>
      </c>
      <c r="CJ184" s="108">
        <v>2.1</v>
      </c>
      <c r="CK184" s="108"/>
      <c r="CL184" s="108"/>
      <c r="CM184" s="108"/>
      <c r="CN184" s="108"/>
      <c r="CO184" s="99"/>
      <c r="CP184" s="99"/>
      <c r="CQ184" s="99"/>
      <c r="CR184" s="99"/>
      <c r="CS184" s="99"/>
      <c r="CT184" s="99"/>
      <c r="CU184" s="99"/>
      <c r="CV184" s="99"/>
      <c r="CW184" s="99"/>
      <c r="CX184" s="108"/>
      <c r="CY184" s="114">
        <v>0</v>
      </c>
    </row>
    <row r="185" spans="1:301" s="64" customFormat="1" ht="15" customHeight="1" x14ac:dyDescent="0.15">
      <c r="A185" s="58" t="s">
        <v>413</v>
      </c>
      <c r="B185" s="58">
        <v>22525</v>
      </c>
      <c r="C185" s="59" t="s">
        <v>407</v>
      </c>
      <c r="D185" s="2" t="s">
        <v>105</v>
      </c>
      <c r="E185" s="58"/>
      <c r="F185" s="58"/>
      <c r="G185" s="23">
        <v>316200.17200000002</v>
      </c>
      <c r="H185" s="23">
        <v>8448275.2469999995</v>
      </c>
      <c r="I185" s="23">
        <v>4879.9870000000001</v>
      </c>
      <c r="J185" s="61" t="s">
        <v>1040</v>
      </c>
      <c r="K185" s="58" t="s">
        <v>388</v>
      </c>
      <c r="L185" s="58">
        <v>1.5</v>
      </c>
      <c r="M185" s="58">
        <v>4</v>
      </c>
      <c r="N185" s="105">
        <v>2006</v>
      </c>
      <c r="O185" s="58"/>
      <c r="P185" s="60" t="s">
        <v>389</v>
      </c>
      <c r="Q185" s="1">
        <f>M185-L185</f>
        <v>2.5</v>
      </c>
      <c r="R185" s="2" t="s">
        <v>390</v>
      </c>
      <c r="S185" s="58" t="s">
        <v>414</v>
      </c>
      <c r="T185" s="60" t="s">
        <v>392</v>
      </c>
      <c r="U185" s="60"/>
      <c r="V185" s="60"/>
      <c r="W185" s="60"/>
      <c r="X185" s="134"/>
      <c r="Y185" s="113"/>
      <c r="Z185" s="113"/>
      <c r="AA185" s="113"/>
      <c r="AB185" s="113"/>
      <c r="AC185" s="113"/>
      <c r="AD185" s="113"/>
      <c r="AE185" s="113"/>
      <c r="AF185" s="113"/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07">
        <v>100</v>
      </c>
      <c r="AT185" s="107">
        <v>100</v>
      </c>
      <c r="AU185" s="113"/>
      <c r="AV185" s="113"/>
      <c r="AW185" s="113"/>
      <c r="AX185" s="113"/>
      <c r="AY185" s="113"/>
      <c r="AZ185" s="113"/>
      <c r="BA185" s="113"/>
      <c r="BB185" s="113"/>
      <c r="BC185" s="113"/>
      <c r="BD185" s="113"/>
      <c r="BE185" s="113"/>
      <c r="BF185" s="113"/>
      <c r="BG185" s="113"/>
      <c r="BH185" s="113"/>
      <c r="BI185" s="113"/>
      <c r="BJ185" s="113"/>
      <c r="BK185" s="113"/>
      <c r="BL185" s="113"/>
      <c r="BM185" s="113"/>
      <c r="BN185" s="113"/>
      <c r="BO185" s="113"/>
      <c r="BP185" s="113"/>
      <c r="BQ185" s="113"/>
      <c r="BR185" s="113"/>
      <c r="BS185" s="113"/>
      <c r="BT185" s="113"/>
      <c r="BU185" s="113"/>
      <c r="BV185" s="113"/>
      <c r="BW185" s="113"/>
      <c r="BX185" s="108">
        <v>4100</v>
      </c>
      <c r="BY185" s="108"/>
      <c r="BZ185" s="113"/>
      <c r="CA185" s="149"/>
      <c r="CB185" s="107">
        <v>39</v>
      </c>
      <c r="CC185" s="113"/>
      <c r="CD185" s="113"/>
      <c r="CE185" s="113"/>
      <c r="CF185" s="113"/>
      <c r="CG185" s="113"/>
      <c r="CH185" s="113"/>
      <c r="CI185" s="113"/>
      <c r="CJ185" s="113"/>
      <c r="CK185" s="113"/>
      <c r="CL185" s="113"/>
      <c r="CM185" s="113"/>
      <c r="CN185" s="113"/>
      <c r="CO185" s="99"/>
      <c r="CP185" s="99"/>
      <c r="CQ185" s="99"/>
      <c r="CR185" s="99"/>
      <c r="CS185" s="99"/>
      <c r="CT185" s="99"/>
      <c r="CU185" s="99"/>
      <c r="CV185" s="99"/>
      <c r="CW185" s="99"/>
      <c r="CX185" s="113"/>
      <c r="CY185" s="113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  <c r="DS185" s="60"/>
      <c r="DT185" s="60"/>
      <c r="DU185" s="60"/>
      <c r="DV185" s="60"/>
      <c r="DW185" s="60"/>
      <c r="DX185" s="60"/>
      <c r="DY185" s="60"/>
      <c r="DZ185" s="60"/>
      <c r="EA185" s="60"/>
      <c r="EB185" s="60"/>
      <c r="EC185" s="60"/>
      <c r="ED185" s="60"/>
      <c r="EE185" s="60"/>
      <c r="EF185" s="60"/>
      <c r="EG185" s="60"/>
      <c r="EH185" s="60"/>
      <c r="EI185" s="60"/>
      <c r="EJ185" s="60"/>
      <c r="EK185" s="60"/>
      <c r="EL185" s="60"/>
      <c r="EM185" s="60"/>
      <c r="EN185" s="60"/>
      <c r="EO185" s="60"/>
      <c r="EP185" s="60"/>
      <c r="EQ185" s="60"/>
      <c r="ER185" s="60"/>
      <c r="ES185" s="60"/>
      <c r="ET185" s="60"/>
      <c r="EU185" s="60"/>
      <c r="EV185" s="60"/>
      <c r="EW185" s="60"/>
      <c r="EX185" s="60"/>
      <c r="EY185" s="60"/>
      <c r="EZ185" s="60"/>
      <c r="FA185" s="60"/>
      <c r="FB185" s="60"/>
      <c r="FC185" s="60"/>
      <c r="FD185" s="60"/>
      <c r="FE185" s="60"/>
      <c r="FF185" s="60"/>
      <c r="FG185" s="60"/>
      <c r="FH185" s="60"/>
      <c r="FI185" s="60"/>
      <c r="FJ185" s="60"/>
      <c r="FK185" s="60"/>
      <c r="FL185" s="60"/>
      <c r="FM185" s="60"/>
      <c r="FN185" s="60"/>
      <c r="FO185" s="60"/>
      <c r="FP185" s="60"/>
      <c r="FQ185" s="60"/>
      <c r="FR185" s="60"/>
      <c r="FS185" s="60"/>
      <c r="FT185" s="60"/>
      <c r="FU185" s="60"/>
      <c r="FV185" s="60"/>
      <c r="FW185" s="60"/>
      <c r="FX185" s="60"/>
      <c r="FY185" s="60"/>
      <c r="FZ185" s="60"/>
      <c r="GA185" s="60"/>
      <c r="GB185" s="60"/>
      <c r="GC185" s="60"/>
      <c r="GD185" s="60"/>
      <c r="GE185" s="60"/>
      <c r="GF185" s="60"/>
      <c r="GG185" s="60"/>
      <c r="GH185" s="60"/>
      <c r="GI185" s="60"/>
      <c r="GJ185" s="60"/>
      <c r="GK185" s="60"/>
      <c r="GL185" s="60"/>
      <c r="GM185" s="60"/>
      <c r="GN185" s="60"/>
      <c r="GO185" s="60"/>
      <c r="GP185" s="60"/>
      <c r="GQ185" s="60"/>
      <c r="GR185" s="60"/>
      <c r="GS185" s="60"/>
      <c r="GT185" s="60"/>
      <c r="GU185" s="60"/>
      <c r="GV185" s="60"/>
      <c r="GW185" s="60"/>
      <c r="GX185" s="60"/>
      <c r="GY185" s="60"/>
      <c r="GZ185" s="60"/>
      <c r="HA185" s="60"/>
      <c r="HB185" s="60"/>
      <c r="HC185" s="60"/>
      <c r="HD185" s="60"/>
      <c r="HE185" s="60"/>
      <c r="HF185" s="60"/>
      <c r="HG185" s="60"/>
      <c r="HH185" s="60"/>
      <c r="HI185" s="60"/>
      <c r="HJ185" s="60"/>
      <c r="HK185" s="60"/>
      <c r="HL185" s="60"/>
      <c r="HM185" s="60"/>
      <c r="HN185" s="60"/>
      <c r="HO185" s="60"/>
      <c r="HP185" s="60"/>
      <c r="HQ185" s="60"/>
      <c r="HR185" s="60"/>
      <c r="HS185" s="60"/>
      <c r="HT185" s="60"/>
      <c r="HU185" s="60"/>
      <c r="HV185" s="60"/>
      <c r="HW185" s="60"/>
      <c r="HX185" s="60"/>
      <c r="HY185" s="60"/>
      <c r="HZ185" s="60"/>
      <c r="IA185" s="60"/>
      <c r="IB185" s="60"/>
      <c r="IC185" s="60"/>
      <c r="ID185" s="60"/>
      <c r="IE185" s="60"/>
      <c r="IF185" s="60"/>
      <c r="IG185" s="60"/>
      <c r="IH185" s="60"/>
      <c r="II185" s="60"/>
      <c r="IJ185" s="60"/>
      <c r="IK185" s="60"/>
      <c r="IL185" s="60"/>
      <c r="IM185" s="60"/>
      <c r="IN185" s="60"/>
      <c r="IO185" s="60"/>
      <c r="IP185" s="60"/>
      <c r="IQ185" s="60"/>
      <c r="IR185" s="60"/>
      <c r="IS185" s="60"/>
      <c r="IT185" s="60"/>
      <c r="IU185" s="60"/>
      <c r="IV185" s="60"/>
      <c r="IW185" s="60"/>
      <c r="IX185" s="60"/>
      <c r="IY185" s="60"/>
      <c r="IZ185" s="60"/>
      <c r="JA185" s="60"/>
      <c r="JB185" s="60"/>
      <c r="JC185" s="60"/>
      <c r="JD185" s="60"/>
      <c r="JE185" s="60"/>
      <c r="JF185" s="60"/>
      <c r="JG185" s="60"/>
      <c r="JH185" s="60"/>
      <c r="JI185" s="60"/>
      <c r="JJ185" s="60"/>
      <c r="JK185" s="60"/>
      <c r="JL185" s="60"/>
      <c r="JM185" s="60"/>
      <c r="JN185" s="60"/>
      <c r="JO185" s="60"/>
      <c r="JP185" s="60"/>
      <c r="JQ185" s="60"/>
      <c r="JR185" s="60"/>
      <c r="JS185" s="60"/>
      <c r="JT185" s="60"/>
      <c r="JU185" s="60"/>
      <c r="JV185" s="60"/>
      <c r="JW185" s="60"/>
      <c r="JX185" s="60"/>
      <c r="JY185" s="60"/>
      <c r="JZ185" s="60"/>
      <c r="KA185" s="60"/>
      <c r="KB185" s="60"/>
      <c r="KC185" s="60"/>
      <c r="KD185" s="60"/>
      <c r="KE185" s="60"/>
      <c r="KF185" s="60"/>
      <c r="KG185" s="60"/>
      <c r="KH185" s="60"/>
      <c r="KI185" s="60"/>
      <c r="KJ185" s="60"/>
      <c r="KK185" s="60"/>
      <c r="KL185" s="60"/>
      <c r="KM185" s="60"/>
      <c r="KN185" s="60"/>
      <c r="KO185" s="60"/>
    </row>
    <row r="186" spans="1:301" s="64" customFormat="1" ht="15" customHeight="1" x14ac:dyDescent="0.15">
      <c r="A186" s="57" t="s">
        <v>415</v>
      </c>
      <c r="B186" s="58">
        <v>1918</v>
      </c>
      <c r="C186" s="59" t="s">
        <v>400</v>
      </c>
      <c r="D186" s="2" t="s">
        <v>105</v>
      </c>
      <c r="E186" s="57"/>
      <c r="F186" s="57"/>
      <c r="G186" s="23">
        <v>315750.05</v>
      </c>
      <c r="H186" s="23">
        <v>8446569.8100000005</v>
      </c>
      <c r="I186" s="23">
        <v>5129.3980000000001</v>
      </c>
      <c r="J186" s="61" t="s">
        <v>1040</v>
      </c>
      <c r="K186" s="57" t="s">
        <v>404</v>
      </c>
      <c r="L186" s="66">
        <v>0</v>
      </c>
      <c r="M186" s="58">
        <v>2</v>
      </c>
      <c r="N186" s="120">
        <v>2005</v>
      </c>
      <c r="O186" s="57"/>
      <c r="P186" s="60" t="s">
        <v>389</v>
      </c>
      <c r="Q186" s="1">
        <f>M186-L186</f>
        <v>2</v>
      </c>
      <c r="R186" s="2" t="s">
        <v>390</v>
      </c>
      <c r="S186" s="57" t="s">
        <v>416</v>
      </c>
      <c r="T186" s="60" t="s">
        <v>392</v>
      </c>
      <c r="U186" s="60"/>
      <c r="V186" s="60"/>
      <c r="W186" s="60"/>
      <c r="X186" s="134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>
        <v>300</v>
      </c>
      <c r="AT186" s="107">
        <v>600</v>
      </c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  <c r="BR186" s="107"/>
      <c r="BS186" s="107"/>
      <c r="BT186" s="107"/>
      <c r="BU186" s="107"/>
      <c r="BV186" s="107"/>
      <c r="BW186" s="107"/>
      <c r="BX186" s="108">
        <v>10300</v>
      </c>
      <c r="BY186" s="108"/>
      <c r="BZ186" s="107"/>
      <c r="CA186" s="149"/>
      <c r="CB186" s="107">
        <v>40</v>
      </c>
      <c r="CC186" s="107"/>
      <c r="CD186" s="107"/>
      <c r="CE186" s="107"/>
      <c r="CF186" s="107"/>
      <c r="CG186" s="107"/>
      <c r="CH186" s="107"/>
      <c r="CI186" s="107"/>
      <c r="CJ186" s="107"/>
      <c r="CK186" s="107"/>
      <c r="CL186" s="107"/>
      <c r="CM186" s="107"/>
      <c r="CN186" s="107"/>
      <c r="CO186" s="99"/>
      <c r="CP186" s="99"/>
      <c r="CQ186" s="99"/>
      <c r="CR186" s="99"/>
      <c r="CS186" s="99"/>
      <c r="CT186" s="99"/>
      <c r="CU186" s="99"/>
      <c r="CV186" s="99"/>
      <c r="CW186" s="99"/>
      <c r="CX186" s="107"/>
      <c r="CY186" s="107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  <c r="DS186" s="60"/>
      <c r="DT186" s="60"/>
      <c r="DU186" s="60"/>
      <c r="DV186" s="60"/>
      <c r="DW186" s="60"/>
      <c r="DX186" s="60"/>
      <c r="DY186" s="60"/>
      <c r="DZ186" s="60"/>
      <c r="EA186" s="60"/>
      <c r="EB186" s="60"/>
      <c r="EC186" s="60"/>
      <c r="ED186" s="60"/>
      <c r="EE186" s="60"/>
      <c r="EF186" s="60"/>
      <c r="EG186" s="60"/>
      <c r="EH186" s="60"/>
      <c r="EI186" s="60"/>
      <c r="EJ186" s="60"/>
      <c r="EK186" s="60"/>
      <c r="EL186" s="60"/>
      <c r="EM186" s="60"/>
      <c r="EN186" s="60"/>
      <c r="EO186" s="60"/>
      <c r="EP186" s="60"/>
      <c r="EQ186" s="60"/>
      <c r="ER186" s="60"/>
      <c r="ES186" s="60"/>
      <c r="ET186" s="60"/>
      <c r="EU186" s="60"/>
      <c r="EV186" s="60"/>
      <c r="EW186" s="60"/>
      <c r="EX186" s="60"/>
      <c r="EY186" s="60"/>
      <c r="EZ186" s="60"/>
      <c r="FA186" s="60"/>
      <c r="FB186" s="60"/>
      <c r="FC186" s="60"/>
      <c r="FD186" s="60"/>
      <c r="FE186" s="60"/>
      <c r="FF186" s="60"/>
      <c r="FG186" s="60"/>
      <c r="FH186" s="60"/>
      <c r="FI186" s="60"/>
      <c r="FJ186" s="60"/>
      <c r="FK186" s="60"/>
      <c r="FL186" s="60"/>
      <c r="FM186" s="60"/>
      <c r="FN186" s="60"/>
      <c r="FO186" s="60"/>
      <c r="FP186" s="60"/>
      <c r="FQ186" s="60"/>
      <c r="FR186" s="60"/>
      <c r="FS186" s="60"/>
      <c r="FT186" s="60"/>
      <c r="FU186" s="60"/>
      <c r="FV186" s="60"/>
      <c r="FW186" s="60"/>
      <c r="FX186" s="60"/>
      <c r="FY186" s="60"/>
      <c r="FZ186" s="60"/>
      <c r="GA186" s="60"/>
      <c r="GB186" s="60"/>
      <c r="GC186" s="60"/>
      <c r="GD186" s="60"/>
      <c r="GE186" s="60"/>
      <c r="GF186" s="60"/>
      <c r="GG186" s="60"/>
      <c r="GH186" s="60"/>
      <c r="GI186" s="60"/>
      <c r="GJ186" s="60"/>
      <c r="GK186" s="60"/>
      <c r="GL186" s="60"/>
      <c r="GM186" s="60"/>
      <c r="GN186" s="60"/>
      <c r="GO186" s="60"/>
      <c r="GP186" s="60"/>
      <c r="GQ186" s="60"/>
      <c r="GR186" s="60"/>
      <c r="GS186" s="60"/>
      <c r="GT186" s="60"/>
      <c r="GU186" s="60"/>
      <c r="GV186" s="60"/>
      <c r="GW186" s="60"/>
      <c r="GX186" s="60"/>
      <c r="GY186" s="60"/>
      <c r="GZ186" s="60"/>
      <c r="HA186" s="60"/>
      <c r="HB186" s="60"/>
      <c r="HC186" s="60"/>
      <c r="HD186" s="60"/>
      <c r="HE186" s="60"/>
      <c r="HF186" s="60"/>
      <c r="HG186" s="60"/>
      <c r="HH186" s="60"/>
      <c r="HI186" s="60"/>
      <c r="HJ186" s="60"/>
      <c r="HK186" s="60"/>
      <c r="HL186" s="60"/>
      <c r="HM186" s="60"/>
      <c r="HN186" s="60"/>
      <c r="HO186" s="60"/>
      <c r="HP186" s="60"/>
      <c r="HQ186" s="60"/>
      <c r="HR186" s="60"/>
      <c r="HS186" s="60"/>
      <c r="HT186" s="60"/>
      <c r="HU186" s="60"/>
      <c r="HV186" s="60"/>
      <c r="HW186" s="60"/>
      <c r="HX186" s="60"/>
      <c r="HY186" s="60"/>
      <c r="HZ186" s="60"/>
      <c r="IA186" s="60"/>
      <c r="IB186" s="60"/>
      <c r="IC186" s="60"/>
      <c r="ID186" s="60"/>
      <c r="IE186" s="60"/>
      <c r="IF186" s="60"/>
      <c r="IG186" s="60"/>
      <c r="IH186" s="60"/>
      <c r="II186" s="60"/>
      <c r="IJ186" s="60"/>
      <c r="IK186" s="60"/>
      <c r="IL186" s="60"/>
      <c r="IM186" s="60"/>
      <c r="IN186" s="60"/>
      <c r="IO186" s="60"/>
      <c r="IP186" s="60"/>
      <c r="IQ186" s="60"/>
      <c r="IR186" s="60"/>
      <c r="IS186" s="60"/>
      <c r="IT186" s="60"/>
      <c r="IU186" s="60"/>
      <c r="IV186" s="60"/>
      <c r="IW186" s="60"/>
      <c r="IX186" s="60"/>
      <c r="IY186" s="60"/>
      <c r="IZ186" s="60"/>
      <c r="JA186" s="60"/>
      <c r="JB186" s="60"/>
      <c r="JC186" s="60"/>
      <c r="JD186" s="60"/>
      <c r="JE186" s="60"/>
      <c r="JF186" s="60"/>
      <c r="JG186" s="60"/>
      <c r="JH186" s="60"/>
      <c r="JI186" s="60"/>
      <c r="JJ186" s="60"/>
      <c r="JK186" s="60"/>
      <c r="JL186" s="60"/>
      <c r="JM186" s="60"/>
      <c r="JN186" s="60"/>
      <c r="JO186" s="60"/>
      <c r="JP186" s="60"/>
      <c r="JQ186" s="60"/>
      <c r="JR186" s="60"/>
      <c r="JS186" s="60"/>
      <c r="JT186" s="60"/>
      <c r="JU186" s="60"/>
      <c r="JV186" s="60"/>
      <c r="JW186" s="60"/>
      <c r="JX186" s="60"/>
      <c r="JY186" s="60"/>
      <c r="JZ186" s="60"/>
      <c r="KA186" s="60"/>
      <c r="KB186" s="60"/>
      <c r="KC186" s="60"/>
      <c r="KD186" s="60"/>
      <c r="KE186" s="60"/>
      <c r="KF186" s="60"/>
      <c r="KG186" s="60"/>
      <c r="KH186" s="60"/>
      <c r="KI186" s="60"/>
      <c r="KJ186" s="60"/>
      <c r="KK186" s="60"/>
      <c r="KL186" s="60"/>
      <c r="KM186" s="60"/>
      <c r="KN186" s="60"/>
      <c r="KO186" s="60"/>
    </row>
    <row r="187" spans="1:301" s="64" customFormat="1" ht="15" customHeight="1" x14ac:dyDescent="0.15">
      <c r="A187" s="58" t="s">
        <v>417</v>
      </c>
      <c r="B187" s="79">
        <v>23334</v>
      </c>
      <c r="C187" s="59" t="s">
        <v>407</v>
      </c>
      <c r="D187" s="2" t="s">
        <v>105</v>
      </c>
      <c r="E187" s="58"/>
      <c r="F187" s="58"/>
      <c r="G187" s="23">
        <v>316388.897</v>
      </c>
      <c r="H187" s="23">
        <v>8447970.6779999994</v>
      </c>
      <c r="I187" s="23">
        <v>4902.76</v>
      </c>
      <c r="J187" s="61" t="s">
        <v>1040</v>
      </c>
      <c r="K187" s="58" t="s">
        <v>388</v>
      </c>
      <c r="L187" s="79">
        <v>0.4</v>
      </c>
      <c r="M187" s="79">
        <v>2</v>
      </c>
      <c r="N187" s="105">
        <v>2006</v>
      </c>
      <c r="O187" s="58"/>
      <c r="P187" s="60" t="s">
        <v>389</v>
      </c>
      <c r="Q187" s="1">
        <f>M187-L187</f>
        <v>1.6</v>
      </c>
      <c r="R187" s="2" t="s">
        <v>390</v>
      </c>
      <c r="S187" s="58" t="s">
        <v>418</v>
      </c>
      <c r="T187" s="60" t="s">
        <v>392</v>
      </c>
      <c r="U187" s="60"/>
      <c r="V187" s="60"/>
      <c r="W187" s="60"/>
      <c r="X187" s="134"/>
      <c r="Y187" s="110"/>
      <c r="Z187" s="110">
        <v>0.58586206896551718</v>
      </c>
      <c r="AA187" s="110">
        <v>1.9444225604297227</v>
      </c>
      <c r="AB187" s="110"/>
      <c r="AC187" s="110">
        <v>9.5550782672005827E-3</v>
      </c>
      <c r="AD187" s="110"/>
      <c r="AE187" s="110"/>
      <c r="AF187" s="110"/>
      <c r="AG187" s="110">
        <v>0.22887468030690536</v>
      </c>
      <c r="AH187" s="108">
        <v>4.582728006456821E-2</v>
      </c>
      <c r="AI187" s="108"/>
      <c r="AJ187" s="108"/>
      <c r="AK187" s="108"/>
      <c r="AL187" s="108"/>
      <c r="AM187" s="108"/>
      <c r="AN187" s="110">
        <v>0.8</v>
      </c>
      <c r="AO187" s="110">
        <v>0</v>
      </c>
      <c r="AP187" s="110">
        <v>6</v>
      </c>
      <c r="AQ187" s="110">
        <v>6</v>
      </c>
      <c r="AR187" s="110">
        <v>7</v>
      </c>
      <c r="AS187" s="110">
        <v>225</v>
      </c>
      <c r="AT187" s="110">
        <v>3543</v>
      </c>
      <c r="AU187" s="106">
        <v>0</v>
      </c>
      <c r="AV187" s="110">
        <v>0</v>
      </c>
      <c r="AW187" s="114">
        <v>0</v>
      </c>
      <c r="AX187" s="110">
        <v>0</v>
      </c>
      <c r="AY187" s="110">
        <v>95</v>
      </c>
      <c r="AZ187" s="110"/>
      <c r="BA187" s="110">
        <v>43.7</v>
      </c>
      <c r="BB187" s="110">
        <v>2.9</v>
      </c>
      <c r="BC187" s="108">
        <v>0</v>
      </c>
      <c r="BD187" s="110">
        <v>1.2</v>
      </c>
      <c r="BE187" s="110"/>
      <c r="BF187" s="110">
        <v>224</v>
      </c>
      <c r="BG187" s="110">
        <v>372</v>
      </c>
      <c r="BH187" s="110">
        <v>3.7</v>
      </c>
      <c r="BI187" s="110"/>
      <c r="BJ187" s="110"/>
      <c r="BK187" s="110"/>
      <c r="BL187" s="110"/>
      <c r="BM187" s="110"/>
      <c r="BN187" s="110"/>
      <c r="BO187" s="110"/>
      <c r="BP187" s="110"/>
      <c r="BQ187" s="110"/>
      <c r="BR187" s="110"/>
      <c r="BS187" s="110"/>
      <c r="BT187" s="110"/>
      <c r="BU187" s="110"/>
      <c r="BV187" s="110"/>
      <c r="BW187" s="110"/>
      <c r="BX187" s="110">
        <v>7041</v>
      </c>
      <c r="BY187" s="110"/>
      <c r="BZ187" s="110"/>
      <c r="CA187" s="149"/>
      <c r="CB187" s="110">
        <v>13.2</v>
      </c>
      <c r="CC187" s="110">
        <v>1.36</v>
      </c>
      <c r="CD187" s="110">
        <v>286</v>
      </c>
      <c r="CE187" s="110"/>
      <c r="CF187" s="110"/>
      <c r="CG187" s="110"/>
      <c r="CH187" s="110">
        <v>0</v>
      </c>
      <c r="CI187" s="110">
        <v>0</v>
      </c>
      <c r="CJ187" s="110">
        <v>1.4</v>
      </c>
      <c r="CK187" s="110"/>
      <c r="CL187" s="110"/>
      <c r="CM187" s="110"/>
      <c r="CN187" s="110"/>
      <c r="CO187" s="99"/>
      <c r="CP187" s="99"/>
      <c r="CQ187" s="99"/>
      <c r="CR187" s="99"/>
      <c r="CS187" s="99"/>
      <c r="CT187" s="99"/>
      <c r="CU187" s="99"/>
      <c r="CV187" s="99"/>
      <c r="CW187" s="99"/>
      <c r="CX187" s="110"/>
      <c r="CY187" s="110">
        <v>1</v>
      </c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</row>
    <row r="188" spans="1:301" s="64" customFormat="1" ht="16" customHeight="1" x14ac:dyDescent="0.15">
      <c r="A188" s="58" t="s">
        <v>419</v>
      </c>
      <c r="B188" s="79">
        <v>23391</v>
      </c>
      <c r="C188" s="59" t="s">
        <v>407</v>
      </c>
      <c r="D188" s="2" t="s">
        <v>105</v>
      </c>
      <c r="E188" s="58"/>
      <c r="F188" s="58"/>
      <c r="G188" s="23">
        <v>316385.73</v>
      </c>
      <c r="H188" s="23">
        <v>8447969.0700000003</v>
      </c>
      <c r="I188" s="23">
        <v>4901.1120000000001</v>
      </c>
      <c r="J188" s="61" t="s">
        <v>1040</v>
      </c>
      <c r="K188" s="58" t="s">
        <v>388</v>
      </c>
      <c r="L188" s="79">
        <v>2.2999999999999998</v>
      </c>
      <c r="M188" s="79">
        <v>4</v>
      </c>
      <c r="N188" s="105">
        <v>2006</v>
      </c>
      <c r="O188" s="58"/>
      <c r="P188" s="60" t="s">
        <v>389</v>
      </c>
      <c r="Q188" s="1">
        <f>M188-L188</f>
        <v>1.7000000000000002</v>
      </c>
      <c r="R188" s="2" t="s">
        <v>390</v>
      </c>
      <c r="S188" s="58" t="s">
        <v>420</v>
      </c>
      <c r="T188" s="60" t="s">
        <v>392</v>
      </c>
      <c r="U188" s="60"/>
      <c r="V188" s="60"/>
      <c r="W188" s="60"/>
      <c r="X188" s="134"/>
      <c r="Y188" s="113"/>
      <c r="Z188" s="113"/>
      <c r="AA188" s="113"/>
      <c r="AB188" s="113"/>
      <c r="AC188" s="113"/>
      <c r="AD188" s="113"/>
      <c r="AE188" s="113"/>
      <c r="AF188" s="113"/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07">
        <v>100</v>
      </c>
      <c r="AT188" s="113">
        <v>1400</v>
      </c>
      <c r="AU188" s="113"/>
      <c r="AV188" s="113"/>
      <c r="AW188" s="113"/>
      <c r="AX188" s="113"/>
      <c r="AY188" s="113"/>
      <c r="AZ188" s="113"/>
      <c r="BA188" s="113"/>
      <c r="BB188" s="113"/>
      <c r="BC188" s="113"/>
      <c r="BD188" s="113"/>
      <c r="BE188" s="113"/>
      <c r="BF188" s="113"/>
      <c r="BG188" s="113"/>
      <c r="BH188" s="113"/>
      <c r="BI188" s="113"/>
      <c r="BJ188" s="113"/>
      <c r="BK188" s="113"/>
      <c r="BL188" s="113"/>
      <c r="BM188" s="113"/>
      <c r="BN188" s="113"/>
      <c r="BO188" s="113"/>
      <c r="BP188" s="113"/>
      <c r="BQ188" s="113"/>
      <c r="BR188" s="113"/>
      <c r="BS188" s="113"/>
      <c r="BT188" s="113"/>
      <c r="BU188" s="113"/>
      <c r="BV188" s="113"/>
      <c r="BW188" s="113"/>
      <c r="BX188" s="113">
        <v>3100</v>
      </c>
      <c r="BY188" s="113"/>
      <c r="BZ188" s="113"/>
      <c r="CA188" s="149"/>
      <c r="CB188" s="107">
        <v>13</v>
      </c>
      <c r="CC188" s="113"/>
      <c r="CD188" s="113"/>
      <c r="CE188" s="113"/>
      <c r="CF188" s="113"/>
      <c r="CG188" s="113"/>
      <c r="CH188" s="113"/>
      <c r="CI188" s="113"/>
      <c r="CJ188" s="113"/>
      <c r="CK188" s="113"/>
      <c r="CL188" s="113"/>
      <c r="CM188" s="113"/>
      <c r="CN188" s="113"/>
      <c r="CO188" s="99"/>
      <c r="CP188" s="99"/>
      <c r="CQ188" s="99"/>
      <c r="CR188" s="99"/>
      <c r="CS188" s="99"/>
      <c r="CT188" s="99"/>
      <c r="CU188" s="99"/>
      <c r="CV188" s="99"/>
      <c r="CW188" s="99"/>
      <c r="CX188" s="113"/>
      <c r="CY188" s="113"/>
    </row>
    <row r="189" spans="1:301" s="64" customFormat="1" ht="15" customHeight="1" x14ac:dyDescent="0.15">
      <c r="A189" s="58" t="s">
        <v>421</v>
      </c>
      <c r="B189" s="58">
        <v>19790</v>
      </c>
      <c r="C189" s="59" t="s">
        <v>400</v>
      </c>
      <c r="D189" s="2" t="s">
        <v>105</v>
      </c>
      <c r="E189" s="58"/>
      <c r="F189" s="58"/>
      <c r="G189" s="23">
        <v>316704.49699999997</v>
      </c>
      <c r="H189" s="23">
        <v>8446240.6459999997</v>
      </c>
      <c r="I189" s="23">
        <v>5016.8980000000001</v>
      </c>
      <c r="J189" s="61" t="s">
        <v>1040</v>
      </c>
      <c r="K189" s="58" t="s">
        <v>388</v>
      </c>
      <c r="L189" s="58">
        <v>0</v>
      </c>
      <c r="M189" s="58">
        <v>2</v>
      </c>
      <c r="N189" s="105">
        <v>2006</v>
      </c>
      <c r="O189" s="58"/>
      <c r="P189" s="60" t="s">
        <v>389</v>
      </c>
      <c r="Q189" s="1">
        <f>M189-L189</f>
        <v>2</v>
      </c>
      <c r="R189" s="2" t="s">
        <v>390</v>
      </c>
      <c r="S189" s="58" t="s">
        <v>422</v>
      </c>
      <c r="T189" s="60" t="s">
        <v>392</v>
      </c>
      <c r="U189" s="60"/>
      <c r="V189" s="60"/>
      <c r="W189" s="60"/>
      <c r="X189" s="134"/>
      <c r="Y189" s="113"/>
      <c r="Z189" s="113"/>
      <c r="AA189" s="113"/>
      <c r="AB189" s="113"/>
      <c r="AC189" s="113"/>
      <c r="AD189" s="113"/>
      <c r="AE189" s="113"/>
      <c r="AF189" s="113"/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07">
        <v>100</v>
      </c>
      <c r="AU189" s="113"/>
      <c r="AV189" s="113"/>
      <c r="AW189" s="113"/>
      <c r="AX189" s="113"/>
      <c r="AY189" s="113"/>
      <c r="AZ189" s="113"/>
      <c r="BA189" s="113"/>
      <c r="BB189" s="113"/>
      <c r="BC189" s="113"/>
      <c r="BD189" s="113"/>
      <c r="BE189" s="113"/>
      <c r="BF189" s="113"/>
      <c r="BG189" s="113"/>
      <c r="BH189" s="113"/>
      <c r="BI189" s="113"/>
      <c r="BJ189" s="113"/>
      <c r="BK189" s="113"/>
      <c r="BL189" s="113"/>
      <c r="BM189" s="113"/>
      <c r="BN189" s="113"/>
      <c r="BO189" s="113"/>
      <c r="BP189" s="113"/>
      <c r="BQ189" s="113"/>
      <c r="BR189" s="113"/>
      <c r="BS189" s="113"/>
      <c r="BT189" s="113"/>
      <c r="BU189" s="113"/>
      <c r="BV189" s="113"/>
      <c r="BW189" s="113"/>
      <c r="BX189" s="113">
        <v>800</v>
      </c>
      <c r="BY189" s="113"/>
      <c r="BZ189" s="113"/>
      <c r="CA189" s="149">
        <v>1.0999999999999999E-2</v>
      </c>
      <c r="CB189" s="107">
        <v>24</v>
      </c>
      <c r="CC189" s="113"/>
      <c r="CD189" s="113"/>
      <c r="CE189" s="113"/>
      <c r="CF189" s="113"/>
      <c r="CG189" s="113"/>
      <c r="CH189" s="113"/>
      <c r="CI189" s="113"/>
      <c r="CJ189" s="113"/>
      <c r="CK189" s="113"/>
      <c r="CL189" s="113"/>
      <c r="CM189" s="113"/>
      <c r="CN189" s="113"/>
      <c r="CO189" s="99"/>
      <c r="CP189" s="99"/>
      <c r="CQ189" s="99"/>
      <c r="CR189" s="99"/>
      <c r="CS189" s="99"/>
      <c r="CT189" s="99"/>
      <c r="CU189" s="99"/>
      <c r="CV189" s="99"/>
      <c r="CW189" s="99"/>
      <c r="CX189" s="113"/>
      <c r="CY189" s="113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  <c r="DS189" s="60"/>
      <c r="DT189" s="60"/>
      <c r="DU189" s="60"/>
      <c r="DV189" s="60"/>
      <c r="DW189" s="60"/>
      <c r="DX189" s="60"/>
      <c r="DY189" s="60"/>
      <c r="DZ189" s="60"/>
      <c r="EA189" s="60"/>
      <c r="EB189" s="60"/>
      <c r="EC189" s="60"/>
      <c r="ED189" s="60"/>
      <c r="EE189" s="60"/>
      <c r="EF189" s="60"/>
      <c r="EG189" s="60"/>
      <c r="EH189" s="60"/>
      <c r="EI189" s="60"/>
      <c r="EJ189" s="60"/>
      <c r="EK189" s="60"/>
      <c r="EL189" s="60"/>
      <c r="EM189" s="60"/>
      <c r="EN189" s="60"/>
      <c r="EO189" s="60"/>
      <c r="EP189" s="60"/>
      <c r="EQ189" s="60"/>
      <c r="ER189" s="60"/>
      <c r="ES189" s="60"/>
      <c r="ET189" s="60"/>
      <c r="EU189" s="60"/>
      <c r="EV189" s="60"/>
      <c r="EW189" s="60"/>
      <c r="EX189" s="60"/>
      <c r="EY189" s="60"/>
      <c r="EZ189" s="60"/>
      <c r="FA189" s="60"/>
      <c r="FB189" s="60"/>
      <c r="FC189" s="60"/>
      <c r="FD189" s="60"/>
      <c r="FE189" s="60"/>
      <c r="FF189" s="60"/>
      <c r="FG189" s="60"/>
      <c r="FH189" s="60"/>
      <c r="FI189" s="60"/>
      <c r="FJ189" s="60"/>
      <c r="FK189" s="60"/>
      <c r="FL189" s="60"/>
      <c r="FM189" s="60"/>
      <c r="FN189" s="60"/>
      <c r="FO189" s="60"/>
      <c r="FP189" s="60"/>
      <c r="FQ189" s="60"/>
      <c r="FR189" s="60"/>
      <c r="FS189" s="60"/>
      <c r="FT189" s="60"/>
      <c r="FU189" s="60"/>
      <c r="FV189" s="60"/>
      <c r="FW189" s="60"/>
      <c r="FX189" s="60"/>
      <c r="FY189" s="60"/>
      <c r="FZ189" s="60"/>
      <c r="GA189" s="60"/>
      <c r="GB189" s="60"/>
      <c r="GC189" s="60"/>
      <c r="GD189" s="60"/>
      <c r="GE189" s="60"/>
      <c r="GF189" s="60"/>
      <c r="GG189" s="60"/>
      <c r="GH189" s="60"/>
      <c r="GI189" s="60"/>
      <c r="GJ189" s="60"/>
      <c r="GK189" s="60"/>
      <c r="GL189" s="60"/>
      <c r="GM189" s="60"/>
      <c r="GN189" s="60"/>
      <c r="GO189" s="60"/>
      <c r="GP189" s="60"/>
      <c r="GQ189" s="60"/>
      <c r="GR189" s="60"/>
      <c r="GS189" s="60"/>
      <c r="GT189" s="60"/>
      <c r="GU189" s="60"/>
      <c r="GV189" s="60"/>
      <c r="GW189" s="60"/>
      <c r="GX189" s="60"/>
      <c r="GY189" s="60"/>
      <c r="GZ189" s="60"/>
      <c r="HA189" s="60"/>
      <c r="HB189" s="60"/>
      <c r="HC189" s="60"/>
      <c r="HD189" s="60"/>
      <c r="HE189" s="60"/>
      <c r="HF189" s="60"/>
      <c r="HG189" s="60"/>
      <c r="HH189" s="60"/>
      <c r="HI189" s="60"/>
      <c r="HJ189" s="60"/>
      <c r="HK189" s="60"/>
      <c r="HL189" s="60"/>
      <c r="HM189" s="60"/>
      <c r="HN189" s="60"/>
      <c r="HO189" s="60"/>
      <c r="HP189" s="60"/>
      <c r="HQ189" s="60"/>
      <c r="HR189" s="60"/>
      <c r="HS189" s="60"/>
      <c r="HT189" s="60"/>
      <c r="HU189" s="60"/>
      <c r="HV189" s="60"/>
      <c r="HW189" s="60"/>
      <c r="HX189" s="60"/>
      <c r="HY189" s="60"/>
      <c r="HZ189" s="60"/>
      <c r="IA189" s="60"/>
      <c r="IB189" s="60"/>
      <c r="IC189" s="60"/>
      <c r="ID189" s="60"/>
      <c r="IE189" s="60"/>
      <c r="IF189" s="60"/>
      <c r="IG189" s="60"/>
      <c r="IH189" s="60"/>
      <c r="II189" s="60"/>
      <c r="IJ189" s="60"/>
      <c r="IK189" s="60"/>
      <c r="IL189" s="60"/>
      <c r="IM189" s="60"/>
      <c r="IN189" s="60"/>
      <c r="IO189" s="60"/>
      <c r="IP189" s="60"/>
      <c r="IQ189" s="60"/>
      <c r="IR189" s="60"/>
      <c r="IS189" s="60"/>
      <c r="IT189" s="60"/>
      <c r="IU189" s="60"/>
      <c r="IV189" s="60"/>
      <c r="IW189" s="60"/>
      <c r="IX189" s="60"/>
      <c r="IY189" s="60"/>
      <c r="IZ189" s="60"/>
      <c r="JA189" s="60"/>
      <c r="JB189" s="60"/>
      <c r="JC189" s="60"/>
      <c r="JD189" s="60"/>
      <c r="JE189" s="60"/>
      <c r="JF189" s="60"/>
      <c r="JG189" s="60"/>
      <c r="JH189" s="60"/>
      <c r="JI189" s="60"/>
      <c r="JJ189" s="60"/>
      <c r="JK189" s="60"/>
      <c r="JL189" s="60"/>
      <c r="JM189" s="60"/>
      <c r="JN189" s="60"/>
      <c r="JO189" s="60"/>
      <c r="JP189" s="60"/>
      <c r="JQ189" s="60"/>
      <c r="JR189" s="60"/>
      <c r="JS189" s="60"/>
      <c r="JT189" s="60"/>
      <c r="JU189" s="60"/>
      <c r="JV189" s="60"/>
      <c r="JW189" s="60"/>
      <c r="JX189" s="60"/>
      <c r="JY189" s="60"/>
      <c r="JZ189" s="60"/>
      <c r="KA189" s="60"/>
      <c r="KB189" s="60"/>
      <c r="KC189" s="60"/>
      <c r="KD189" s="60"/>
      <c r="KE189" s="60"/>
      <c r="KF189" s="60"/>
      <c r="KG189" s="60"/>
      <c r="KH189" s="60"/>
      <c r="KI189" s="60"/>
      <c r="KJ189" s="60"/>
      <c r="KK189" s="60"/>
      <c r="KL189" s="60"/>
      <c r="KM189" s="60"/>
      <c r="KN189" s="60"/>
      <c r="KO189" s="60"/>
    </row>
    <row r="190" spans="1:301" s="64" customFormat="1" ht="15" customHeight="1" x14ac:dyDescent="0.15">
      <c r="A190" s="58" t="s">
        <v>423</v>
      </c>
      <c r="B190" s="58">
        <v>19863</v>
      </c>
      <c r="C190" s="59" t="s">
        <v>400</v>
      </c>
      <c r="D190" s="2" t="s">
        <v>105</v>
      </c>
      <c r="E190" s="58"/>
      <c r="F190" s="58"/>
      <c r="G190" s="23">
        <v>316703.92499999999</v>
      </c>
      <c r="H190" s="23">
        <v>8446239.9220000003</v>
      </c>
      <c r="I190" s="23">
        <v>5016.9319999999998</v>
      </c>
      <c r="J190" s="61" t="s">
        <v>1040</v>
      </c>
      <c r="K190" s="58" t="s">
        <v>388</v>
      </c>
      <c r="L190" s="58">
        <v>0</v>
      </c>
      <c r="M190" s="58">
        <v>2</v>
      </c>
      <c r="N190" s="105">
        <v>2006</v>
      </c>
      <c r="O190" s="58"/>
      <c r="P190" s="60" t="s">
        <v>389</v>
      </c>
      <c r="Q190" s="1">
        <f>M190-L190</f>
        <v>2</v>
      </c>
      <c r="R190" s="2" t="s">
        <v>390</v>
      </c>
      <c r="S190" s="58" t="s">
        <v>424</v>
      </c>
      <c r="T190" s="60" t="s">
        <v>392</v>
      </c>
      <c r="U190" s="60"/>
      <c r="V190" s="60"/>
      <c r="W190" s="60"/>
      <c r="X190" s="134"/>
      <c r="Y190" s="113"/>
      <c r="Z190" s="113"/>
      <c r="AA190" s="113"/>
      <c r="AB190" s="113"/>
      <c r="AC190" s="113"/>
      <c r="AD190" s="113"/>
      <c r="AE190" s="113"/>
      <c r="AF190" s="113"/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07">
        <v>100</v>
      </c>
      <c r="AT190" s="107">
        <v>100</v>
      </c>
      <c r="AU190" s="113"/>
      <c r="AV190" s="113"/>
      <c r="AW190" s="113"/>
      <c r="AX190" s="113"/>
      <c r="AY190" s="113"/>
      <c r="AZ190" s="113"/>
      <c r="BA190" s="113"/>
      <c r="BB190" s="113"/>
      <c r="BC190" s="113"/>
      <c r="BD190" s="113"/>
      <c r="BE190" s="113"/>
      <c r="BF190" s="113"/>
      <c r="BG190" s="113"/>
      <c r="BH190" s="113"/>
      <c r="BI190" s="113"/>
      <c r="BJ190" s="113"/>
      <c r="BK190" s="113"/>
      <c r="BL190" s="113"/>
      <c r="BM190" s="113"/>
      <c r="BN190" s="113"/>
      <c r="BO190" s="113"/>
      <c r="BP190" s="113"/>
      <c r="BQ190" s="113"/>
      <c r="BR190" s="113"/>
      <c r="BS190" s="113"/>
      <c r="BT190" s="113"/>
      <c r="BU190" s="113"/>
      <c r="BV190" s="113"/>
      <c r="BW190" s="113"/>
      <c r="BX190" s="113">
        <v>600</v>
      </c>
      <c r="BY190" s="113"/>
      <c r="BZ190" s="113"/>
      <c r="CA190" s="149">
        <v>8.0000000000000002E-3</v>
      </c>
      <c r="CB190" s="107">
        <v>18</v>
      </c>
      <c r="CC190" s="113"/>
      <c r="CD190" s="113"/>
      <c r="CE190" s="113"/>
      <c r="CF190" s="113"/>
      <c r="CG190" s="113"/>
      <c r="CH190" s="113"/>
      <c r="CI190" s="113"/>
      <c r="CJ190" s="113"/>
      <c r="CK190" s="113"/>
      <c r="CL190" s="113"/>
      <c r="CM190" s="113"/>
      <c r="CN190" s="113"/>
      <c r="CO190" s="99"/>
      <c r="CP190" s="99"/>
      <c r="CQ190" s="99"/>
      <c r="CR190" s="99"/>
      <c r="CS190" s="99"/>
      <c r="CT190" s="99"/>
      <c r="CU190" s="99"/>
      <c r="CV190" s="99"/>
      <c r="CW190" s="99"/>
      <c r="CX190" s="113"/>
      <c r="CY190" s="113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  <c r="DS190" s="60"/>
      <c r="DT190" s="60"/>
      <c r="DU190" s="60"/>
      <c r="DV190" s="60"/>
      <c r="DW190" s="60"/>
      <c r="DX190" s="60"/>
      <c r="DY190" s="60"/>
      <c r="DZ190" s="60"/>
      <c r="EA190" s="60"/>
      <c r="EB190" s="60"/>
      <c r="EC190" s="60"/>
      <c r="ED190" s="60"/>
      <c r="EE190" s="60"/>
      <c r="EF190" s="60"/>
      <c r="EG190" s="60"/>
      <c r="EH190" s="60"/>
      <c r="EI190" s="60"/>
      <c r="EJ190" s="60"/>
      <c r="EK190" s="60"/>
      <c r="EL190" s="60"/>
      <c r="EM190" s="60"/>
      <c r="EN190" s="60"/>
      <c r="EO190" s="60"/>
      <c r="EP190" s="60"/>
      <c r="EQ190" s="60"/>
      <c r="ER190" s="60"/>
      <c r="ES190" s="60"/>
      <c r="ET190" s="60"/>
      <c r="EU190" s="60"/>
      <c r="EV190" s="60"/>
      <c r="EW190" s="60"/>
      <c r="EX190" s="60"/>
      <c r="EY190" s="60"/>
      <c r="EZ190" s="60"/>
      <c r="FA190" s="60"/>
      <c r="FB190" s="60"/>
      <c r="FC190" s="60"/>
      <c r="FD190" s="60"/>
      <c r="FE190" s="60"/>
      <c r="FF190" s="60"/>
      <c r="FG190" s="60"/>
      <c r="FH190" s="60"/>
      <c r="FI190" s="60"/>
      <c r="FJ190" s="60"/>
      <c r="FK190" s="60"/>
      <c r="FL190" s="60"/>
      <c r="FM190" s="60"/>
      <c r="FN190" s="60"/>
      <c r="FO190" s="60"/>
      <c r="FP190" s="60"/>
      <c r="FQ190" s="60"/>
      <c r="FR190" s="60"/>
      <c r="FS190" s="60"/>
      <c r="FT190" s="60"/>
      <c r="FU190" s="60"/>
      <c r="FV190" s="60"/>
      <c r="FW190" s="60"/>
      <c r="FX190" s="60"/>
      <c r="FY190" s="60"/>
      <c r="FZ190" s="60"/>
      <c r="GA190" s="60"/>
      <c r="GB190" s="60"/>
      <c r="GC190" s="60"/>
      <c r="GD190" s="60"/>
      <c r="GE190" s="60"/>
      <c r="GF190" s="60"/>
      <c r="GG190" s="60"/>
      <c r="GH190" s="60"/>
      <c r="GI190" s="60"/>
      <c r="GJ190" s="60"/>
      <c r="GK190" s="60"/>
      <c r="GL190" s="60"/>
      <c r="GM190" s="60"/>
      <c r="GN190" s="60"/>
      <c r="GO190" s="60"/>
      <c r="GP190" s="60"/>
      <c r="GQ190" s="60"/>
      <c r="GR190" s="60"/>
      <c r="GS190" s="60"/>
      <c r="GT190" s="60"/>
      <c r="GU190" s="60"/>
      <c r="GV190" s="60"/>
      <c r="GW190" s="60"/>
      <c r="GX190" s="60"/>
      <c r="GY190" s="60"/>
      <c r="GZ190" s="60"/>
      <c r="HA190" s="60"/>
      <c r="HB190" s="60"/>
      <c r="HC190" s="60"/>
      <c r="HD190" s="60"/>
      <c r="HE190" s="60"/>
      <c r="HF190" s="60"/>
      <c r="HG190" s="60"/>
      <c r="HH190" s="60"/>
      <c r="HI190" s="60"/>
      <c r="HJ190" s="60"/>
      <c r="HK190" s="60"/>
      <c r="HL190" s="60"/>
      <c r="HM190" s="60"/>
      <c r="HN190" s="60"/>
      <c r="HO190" s="60"/>
      <c r="HP190" s="60"/>
      <c r="HQ190" s="60"/>
      <c r="HR190" s="60"/>
      <c r="HS190" s="60"/>
      <c r="HT190" s="60"/>
      <c r="HU190" s="60"/>
      <c r="HV190" s="60"/>
      <c r="HW190" s="60"/>
      <c r="HX190" s="60"/>
      <c r="HY190" s="60"/>
      <c r="HZ190" s="60"/>
      <c r="IA190" s="60"/>
      <c r="IB190" s="60"/>
      <c r="IC190" s="60"/>
      <c r="ID190" s="60"/>
      <c r="IE190" s="60"/>
      <c r="IF190" s="60"/>
      <c r="IG190" s="60"/>
      <c r="IH190" s="60"/>
      <c r="II190" s="60"/>
      <c r="IJ190" s="60"/>
      <c r="IK190" s="60"/>
      <c r="IL190" s="60"/>
      <c r="IM190" s="60"/>
      <c r="IN190" s="60"/>
      <c r="IO190" s="60"/>
      <c r="IP190" s="60"/>
      <c r="IQ190" s="60"/>
      <c r="IR190" s="60"/>
      <c r="IS190" s="60"/>
      <c r="IT190" s="60"/>
      <c r="IU190" s="60"/>
      <c r="IV190" s="60"/>
      <c r="IW190" s="60"/>
      <c r="IX190" s="60"/>
      <c r="IY190" s="60"/>
      <c r="IZ190" s="60"/>
      <c r="JA190" s="60"/>
      <c r="JB190" s="60"/>
      <c r="JC190" s="60"/>
      <c r="JD190" s="60"/>
      <c r="JE190" s="60"/>
      <c r="JF190" s="60"/>
      <c r="JG190" s="60"/>
      <c r="JH190" s="60"/>
      <c r="JI190" s="60"/>
      <c r="JJ190" s="60"/>
      <c r="JK190" s="60"/>
      <c r="JL190" s="60"/>
      <c r="JM190" s="60"/>
      <c r="JN190" s="60"/>
      <c r="JO190" s="60"/>
      <c r="JP190" s="60"/>
      <c r="JQ190" s="60"/>
      <c r="JR190" s="60"/>
      <c r="JS190" s="60"/>
      <c r="JT190" s="60"/>
      <c r="JU190" s="60"/>
      <c r="JV190" s="60"/>
      <c r="JW190" s="60"/>
      <c r="JX190" s="60"/>
      <c r="JY190" s="60"/>
      <c r="JZ190" s="60"/>
      <c r="KA190" s="60"/>
      <c r="KB190" s="60"/>
      <c r="KC190" s="60"/>
      <c r="KD190" s="60"/>
      <c r="KE190" s="60"/>
      <c r="KF190" s="60"/>
      <c r="KG190" s="60"/>
      <c r="KH190" s="60"/>
      <c r="KI190" s="60"/>
      <c r="KJ190" s="60"/>
      <c r="KK190" s="60"/>
      <c r="KL190" s="60"/>
      <c r="KM190" s="60"/>
      <c r="KN190" s="60"/>
      <c r="KO190" s="60"/>
    </row>
    <row r="191" spans="1:301" s="64" customFormat="1" ht="15" customHeight="1" x14ac:dyDescent="0.15">
      <c r="A191" s="57" t="s">
        <v>425</v>
      </c>
      <c r="B191" s="58">
        <v>1950</v>
      </c>
      <c r="C191" s="59" t="s">
        <v>400</v>
      </c>
      <c r="D191" s="2" t="s">
        <v>105</v>
      </c>
      <c r="E191" s="57"/>
      <c r="F191" s="57"/>
      <c r="G191" s="23">
        <v>315749.071</v>
      </c>
      <c r="H191" s="23">
        <v>8446569.8230000008</v>
      </c>
      <c r="I191" s="23">
        <v>5129.1840000000002</v>
      </c>
      <c r="J191" s="61" t="s">
        <v>1040</v>
      </c>
      <c r="K191" s="57" t="s">
        <v>404</v>
      </c>
      <c r="L191" s="66">
        <v>0</v>
      </c>
      <c r="M191" s="58">
        <v>2</v>
      </c>
      <c r="N191" s="120">
        <v>2005</v>
      </c>
      <c r="O191" s="57"/>
      <c r="P191" s="60" t="s">
        <v>389</v>
      </c>
      <c r="Q191" s="1">
        <f>M191-L191</f>
        <v>2</v>
      </c>
      <c r="R191" s="2" t="s">
        <v>390</v>
      </c>
      <c r="S191" s="57" t="s">
        <v>426</v>
      </c>
      <c r="T191" s="60" t="s">
        <v>392</v>
      </c>
      <c r="U191" s="60"/>
      <c r="V191" s="60"/>
      <c r="W191" s="60"/>
      <c r="X191" s="134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>
        <v>300</v>
      </c>
      <c r="AT191" s="107">
        <v>700</v>
      </c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  <c r="BQ191" s="107"/>
      <c r="BR191" s="107"/>
      <c r="BS191" s="107"/>
      <c r="BT191" s="107"/>
      <c r="BU191" s="107"/>
      <c r="BV191" s="107"/>
      <c r="BW191" s="107"/>
      <c r="BX191" s="108">
        <v>16100.000000000002</v>
      </c>
      <c r="BY191" s="108"/>
      <c r="BZ191" s="107"/>
      <c r="CA191" s="149"/>
      <c r="CB191" s="107">
        <v>31</v>
      </c>
      <c r="CC191" s="107"/>
      <c r="CD191" s="107"/>
      <c r="CE191" s="107"/>
      <c r="CF191" s="107"/>
      <c r="CG191" s="107"/>
      <c r="CH191" s="107"/>
      <c r="CI191" s="107"/>
      <c r="CJ191" s="107"/>
      <c r="CK191" s="107"/>
      <c r="CL191" s="107"/>
      <c r="CM191" s="107"/>
      <c r="CN191" s="107"/>
      <c r="CO191" s="99"/>
      <c r="CP191" s="99"/>
      <c r="CQ191" s="99"/>
      <c r="CR191" s="99"/>
      <c r="CS191" s="99"/>
      <c r="CT191" s="99"/>
      <c r="CU191" s="99"/>
      <c r="CV191" s="99"/>
      <c r="CW191" s="99"/>
      <c r="CX191" s="107"/>
      <c r="CY191" s="107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  <c r="DS191" s="60"/>
      <c r="DT191" s="60"/>
      <c r="DU191" s="60"/>
      <c r="DV191" s="60"/>
      <c r="DW191" s="60"/>
      <c r="DX191" s="60"/>
      <c r="DY191" s="60"/>
      <c r="DZ191" s="60"/>
      <c r="EA191" s="60"/>
      <c r="EB191" s="60"/>
      <c r="EC191" s="60"/>
      <c r="ED191" s="60"/>
      <c r="EE191" s="60"/>
      <c r="EF191" s="60"/>
      <c r="EG191" s="60"/>
      <c r="EH191" s="60"/>
      <c r="EI191" s="60"/>
      <c r="EJ191" s="60"/>
      <c r="EK191" s="60"/>
      <c r="EL191" s="60"/>
      <c r="EM191" s="60"/>
      <c r="EN191" s="60"/>
      <c r="EO191" s="60"/>
      <c r="EP191" s="60"/>
      <c r="EQ191" s="60"/>
      <c r="ER191" s="60"/>
      <c r="ES191" s="60"/>
      <c r="ET191" s="60"/>
      <c r="EU191" s="60"/>
      <c r="EV191" s="60"/>
      <c r="EW191" s="60"/>
      <c r="EX191" s="60"/>
      <c r="EY191" s="60"/>
      <c r="EZ191" s="60"/>
      <c r="FA191" s="60"/>
      <c r="FB191" s="60"/>
      <c r="FC191" s="60"/>
      <c r="FD191" s="60"/>
      <c r="FE191" s="60"/>
      <c r="FF191" s="60"/>
      <c r="FG191" s="60"/>
      <c r="FH191" s="60"/>
      <c r="FI191" s="60"/>
      <c r="FJ191" s="60"/>
      <c r="FK191" s="60"/>
      <c r="FL191" s="60"/>
      <c r="FM191" s="60"/>
      <c r="FN191" s="60"/>
      <c r="FO191" s="60"/>
      <c r="FP191" s="60"/>
      <c r="FQ191" s="60"/>
      <c r="FR191" s="60"/>
      <c r="FS191" s="60"/>
      <c r="FT191" s="60"/>
      <c r="FU191" s="60"/>
      <c r="FV191" s="60"/>
      <c r="FW191" s="60"/>
      <c r="FX191" s="60"/>
      <c r="FY191" s="60"/>
      <c r="FZ191" s="60"/>
      <c r="GA191" s="60"/>
      <c r="GB191" s="60"/>
      <c r="GC191" s="60"/>
      <c r="GD191" s="60"/>
      <c r="GE191" s="60"/>
      <c r="GF191" s="60"/>
      <c r="GG191" s="60"/>
      <c r="GH191" s="60"/>
      <c r="GI191" s="60"/>
      <c r="GJ191" s="60"/>
      <c r="GK191" s="60"/>
      <c r="GL191" s="60"/>
      <c r="GM191" s="60"/>
      <c r="GN191" s="60"/>
      <c r="GO191" s="60"/>
      <c r="GP191" s="60"/>
      <c r="GQ191" s="60"/>
      <c r="GR191" s="60"/>
      <c r="GS191" s="60"/>
      <c r="GT191" s="60"/>
      <c r="GU191" s="60"/>
      <c r="GV191" s="60"/>
      <c r="GW191" s="60"/>
      <c r="GX191" s="60"/>
      <c r="GY191" s="60"/>
      <c r="GZ191" s="60"/>
      <c r="HA191" s="60"/>
      <c r="HB191" s="60"/>
      <c r="HC191" s="60"/>
      <c r="HD191" s="60"/>
      <c r="HE191" s="60"/>
      <c r="HF191" s="60"/>
      <c r="HG191" s="60"/>
      <c r="HH191" s="60"/>
      <c r="HI191" s="60"/>
      <c r="HJ191" s="60"/>
      <c r="HK191" s="60"/>
      <c r="HL191" s="60"/>
      <c r="HM191" s="60"/>
      <c r="HN191" s="60"/>
      <c r="HO191" s="60"/>
      <c r="HP191" s="60"/>
      <c r="HQ191" s="60"/>
      <c r="HR191" s="60"/>
      <c r="HS191" s="60"/>
      <c r="HT191" s="60"/>
      <c r="HU191" s="60"/>
      <c r="HV191" s="60"/>
      <c r="HW191" s="60"/>
      <c r="HX191" s="60"/>
      <c r="HY191" s="60"/>
      <c r="HZ191" s="60"/>
      <c r="IA191" s="60"/>
      <c r="IB191" s="60"/>
      <c r="IC191" s="60"/>
      <c r="ID191" s="60"/>
      <c r="IE191" s="60"/>
      <c r="IF191" s="60"/>
      <c r="IG191" s="60"/>
      <c r="IH191" s="60"/>
      <c r="II191" s="60"/>
      <c r="IJ191" s="60"/>
      <c r="IK191" s="60"/>
      <c r="IL191" s="60"/>
      <c r="IM191" s="60"/>
      <c r="IN191" s="60"/>
      <c r="IO191" s="60"/>
      <c r="IP191" s="60"/>
      <c r="IQ191" s="60"/>
      <c r="IR191" s="60"/>
      <c r="IS191" s="60"/>
      <c r="IT191" s="60"/>
      <c r="IU191" s="60"/>
      <c r="IV191" s="60"/>
      <c r="IW191" s="60"/>
      <c r="IX191" s="60"/>
      <c r="IY191" s="60"/>
      <c r="IZ191" s="60"/>
      <c r="JA191" s="60"/>
      <c r="JB191" s="60"/>
      <c r="JC191" s="60"/>
      <c r="JD191" s="60"/>
      <c r="JE191" s="60"/>
      <c r="JF191" s="60"/>
      <c r="JG191" s="60"/>
      <c r="JH191" s="60"/>
      <c r="JI191" s="60"/>
      <c r="JJ191" s="60"/>
      <c r="JK191" s="60"/>
      <c r="JL191" s="60"/>
      <c r="JM191" s="60"/>
      <c r="JN191" s="60"/>
      <c r="JO191" s="60"/>
      <c r="JP191" s="60"/>
      <c r="JQ191" s="60"/>
      <c r="JR191" s="60"/>
      <c r="JS191" s="60"/>
      <c r="JT191" s="60"/>
      <c r="JU191" s="60"/>
      <c r="JV191" s="60"/>
      <c r="JW191" s="60"/>
      <c r="JX191" s="60"/>
      <c r="JY191" s="60"/>
      <c r="JZ191" s="60"/>
      <c r="KA191" s="60"/>
      <c r="KB191" s="60"/>
      <c r="KC191" s="60"/>
      <c r="KD191" s="60"/>
      <c r="KE191" s="60"/>
      <c r="KF191" s="60"/>
      <c r="KG191" s="60"/>
      <c r="KH191" s="60"/>
      <c r="KI191" s="60"/>
      <c r="KJ191" s="60"/>
      <c r="KK191" s="60"/>
      <c r="KL191" s="60"/>
      <c r="KM191" s="60"/>
      <c r="KN191" s="60"/>
      <c r="KO191" s="60"/>
    </row>
    <row r="192" spans="1:301" s="64" customFormat="1" ht="15" customHeight="1" x14ac:dyDescent="0.15">
      <c r="A192" s="57" t="s">
        <v>427</v>
      </c>
      <c r="B192" s="58">
        <v>1811</v>
      </c>
      <c r="C192" s="59" t="s">
        <v>400</v>
      </c>
      <c r="D192" s="2" t="s">
        <v>105</v>
      </c>
      <c r="E192" s="57"/>
      <c r="F192" s="57"/>
      <c r="G192" s="23">
        <v>315743.34899999999</v>
      </c>
      <c r="H192" s="23">
        <v>8447103.0989999995</v>
      </c>
      <c r="I192" s="23">
        <v>5025.085</v>
      </c>
      <c r="J192" s="61" t="s">
        <v>1040</v>
      </c>
      <c r="K192" s="57" t="s">
        <v>404</v>
      </c>
      <c r="L192" s="58">
        <v>0</v>
      </c>
      <c r="M192" s="58">
        <v>2</v>
      </c>
      <c r="N192" s="120">
        <v>2005</v>
      </c>
      <c r="O192" s="57"/>
      <c r="P192" s="60" t="s">
        <v>389</v>
      </c>
      <c r="Q192" s="1">
        <f>M192-L192</f>
        <v>2</v>
      </c>
      <c r="R192" s="2" t="s">
        <v>390</v>
      </c>
      <c r="S192" s="57" t="s">
        <v>428</v>
      </c>
      <c r="T192" s="60" t="s">
        <v>392</v>
      </c>
      <c r="U192" s="60"/>
      <c r="V192" s="60"/>
      <c r="W192" s="60"/>
      <c r="X192" s="134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>
        <v>300</v>
      </c>
      <c r="AT192" s="107">
        <v>500</v>
      </c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  <c r="BQ192" s="107"/>
      <c r="BR192" s="107"/>
      <c r="BS192" s="107"/>
      <c r="BT192" s="107"/>
      <c r="BU192" s="107"/>
      <c r="BV192" s="107"/>
      <c r="BW192" s="107"/>
      <c r="BX192" s="108">
        <v>6600</v>
      </c>
      <c r="BY192" s="108"/>
      <c r="BZ192" s="107"/>
      <c r="CA192" s="149"/>
      <c r="CB192" s="107">
        <v>30</v>
      </c>
      <c r="CC192" s="107"/>
      <c r="CD192" s="107"/>
      <c r="CE192" s="107"/>
      <c r="CF192" s="107"/>
      <c r="CG192" s="107"/>
      <c r="CH192" s="107"/>
      <c r="CI192" s="107"/>
      <c r="CJ192" s="107"/>
      <c r="CK192" s="107"/>
      <c r="CL192" s="107"/>
      <c r="CM192" s="107"/>
      <c r="CN192" s="107"/>
      <c r="CO192" s="99"/>
      <c r="CP192" s="99"/>
      <c r="CQ192" s="99"/>
      <c r="CR192" s="99"/>
      <c r="CS192" s="99"/>
      <c r="CT192" s="99"/>
      <c r="CU192" s="99"/>
      <c r="CV192" s="99"/>
      <c r="CW192" s="99"/>
      <c r="CX192" s="107"/>
      <c r="CY192" s="107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  <c r="DS192" s="60"/>
      <c r="DT192" s="60"/>
      <c r="DU192" s="60"/>
      <c r="DV192" s="60"/>
      <c r="DW192" s="60"/>
      <c r="DX192" s="60"/>
      <c r="DY192" s="60"/>
      <c r="DZ192" s="60"/>
      <c r="EA192" s="60"/>
      <c r="EB192" s="60"/>
      <c r="EC192" s="60"/>
      <c r="ED192" s="60"/>
      <c r="EE192" s="60"/>
      <c r="EF192" s="60"/>
      <c r="EG192" s="60"/>
      <c r="EH192" s="60"/>
      <c r="EI192" s="60"/>
      <c r="EJ192" s="60"/>
      <c r="EK192" s="60"/>
      <c r="EL192" s="60"/>
      <c r="EM192" s="60"/>
      <c r="EN192" s="60"/>
      <c r="EO192" s="60"/>
      <c r="EP192" s="60"/>
      <c r="EQ192" s="60"/>
      <c r="ER192" s="60"/>
      <c r="ES192" s="60"/>
      <c r="ET192" s="60"/>
      <c r="EU192" s="60"/>
      <c r="EV192" s="60"/>
      <c r="EW192" s="60"/>
      <c r="EX192" s="60"/>
      <c r="EY192" s="60"/>
      <c r="EZ192" s="60"/>
      <c r="FA192" s="60"/>
      <c r="FB192" s="60"/>
      <c r="FC192" s="60"/>
      <c r="FD192" s="60"/>
      <c r="FE192" s="60"/>
      <c r="FF192" s="60"/>
      <c r="FG192" s="60"/>
      <c r="FH192" s="60"/>
      <c r="FI192" s="60"/>
      <c r="FJ192" s="60"/>
      <c r="FK192" s="60"/>
      <c r="FL192" s="60"/>
      <c r="FM192" s="60"/>
      <c r="FN192" s="60"/>
      <c r="FO192" s="60"/>
      <c r="FP192" s="60"/>
      <c r="FQ192" s="60"/>
      <c r="FR192" s="60"/>
      <c r="FS192" s="60"/>
      <c r="FT192" s="60"/>
      <c r="FU192" s="60"/>
      <c r="FV192" s="60"/>
      <c r="FW192" s="60"/>
      <c r="FX192" s="60"/>
      <c r="FY192" s="60"/>
      <c r="FZ192" s="60"/>
      <c r="GA192" s="60"/>
      <c r="GB192" s="60"/>
      <c r="GC192" s="60"/>
      <c r="GD192" s="60"/>
      <c r="GE192" s="60"/>
      <c r="GF192" s="60"/>
      <c r="GG192" s="60"/>
      <c r="GH192" s="60"/>
      <c r="GI192" s="60"/>
      <c r="GJ192" s="60"/>
      <c r="GK192" s="60"/>
      <c r="GL192" s="60"/>
      <c r="GM192" s="60"/>
      <c r="GN192" s="60"/>
      <c r="GO192" s="60"/>
      <c r="GP192" s="60"/>
      <c r="GQ192" s="60"/>
      <c r="GR192" s="60"/>
      <c r="GS192" s="60"/>
      <c r="GT192" s="60"/>
      <c r="GU192" s="60"/>
      <c r="GV192" s="60"/>
      <c r="GW192" s="60"/>
      <c r="GX192" s="60"/>
      <c r="GY192" s="60"/>
      <c r="GZ192" s="60"/>
      <c r="HA192" s="60"/>
      <c r="HB192" s="60"/>
      <c r="HC192" s="60"/>
      <c r="HD192" s="60"/>
      <c r="HE192" s="60"/>
      <c r="HF192" s="60"/>
      <c r="HG192" s="60"/>
      <c r="HH192" s="60"/>
      <c r="HI192" s="60"/>
      <c r="HJ192" s="60"/>
      <c r="HK192" s="60"/>
      <c r="HL192" s="60"/>
      <c r="HM192" s="60"/>
      <c r="HN192" s="60"/>
      <c r="HO192" s="60"/>
      <c r="HP192" s="60"/>
      <c r="HQ192" s="60"/>
      <c r="HR192" s="60"/>
      <c r="HS192" s="60"/>
      <c r="HT192" s="60"/>
      <c r="HU192" s="60"/>
      <c r="HV192" s="60"/>
      <c r="HW192" s="60"/>
      <c r="HX192" s="60"/>
      <c r="HY192" s="60"/>
      <c r="HZ192" s="60"/>
      <c r="IA192" s="60"/>
      <c r="IB192" s="60"/>
      <c r="IC192" s="60"/>
      <c r="ID192" s="60"/>
      <c r="IE192" s="60"/>
      <c r="IF192" s="60"/>
      <c r="IG192" s="60"/>
      <c r="IH192" s="60"/>
      <c r="II192" s="60"/>
      <c r="IJ192" s="60"/>
      <c r="IK192" s="60"/>
      <c r="IL192" s="60"/>
      <c r="IM192" s="60"/>
      <c r="IN192" s="60"/>
      <c r="IO192" s="60"/>
      <c r="IP192" s="60"/>
      <c r="IQ192" s="60"/>
      <c r="IR192" s="60"/>
      <c r="IS192" s="60"/>
      <c r="IT192" s="60"/>
      <c r="IU192" s="60"/>
      <c r="IV192" s="60"/>
      <c r="IW192" s="60"/>
      <c r="IX192" s="60"/>
      <c r="IY192" s="60"/>
      <c r="IZ192" s="60"/>
      <c r="JA192" s="60"/>
      <c r="JB192" s="60"/>
      <c r="JC192" s="60"/>
      <c r="JD192" s="60"/>
      <c r="JE192" s="60"/>
      <c r="JF192" s="60"/>
      <c r="JG192" s="60"/>
      <c r="JH192" s="60"/>
      <c r="JI192" s="60"/>
      <c r="JJ192" s="60"/>
      <c r="JK192" s="60"/>
      <c r="JL192" s="60"/>
      <c r="JM192" s="60"/>
      <c r="JN192" s="60"/>
      <c r="JO192" s="60"/>
      <c r="JP192" s="60"/>
      <c r="JQ192" s="60"/>
      <c r="JR192" s="60"/>
      <c r="JS192" s="60"/>
      <c r="JT192" s="60"/>
      <c r="JU192" s="60"/>
      <c r="JV192" s="60"/>
      <c r="JW192" s="60"/>
      <c r="JX192" s="60"/>
      <c r="JY192" s="60"/>
      <c r="JZ192" s="60"/>
      <c r="KA192" s="60"/>
      <c r="KB192" s="60"/>
      <c r="KC192" s="60"/>
      <c r="KD192" s="60"/>
      <c r="KE192" s="60"/>
      <c r="KF192" s="60"/>
      <c r="KG192" s="60"/>
      <c r="KH192" s="60"/>
      <c r="KI192" s="60"/>
      <c r="KJ192" s="60"/>
      <c r="KK192" s="60"/>
      <c r="KL192" s="60"/>
      <c r="KM192" s="60"/>
      <c r="KN192" s="60"/>
      <c r="KO192" s="60"/>
    </row>
    <row r="193" spans="1:301" s="64" customFormat="1" ht="15" customHeight="1" x14ac:dyDescent="0.15">
      <c r="A193" s="58" t="s">
        <v>429</v>
      </c>
      <c r="B193" s="58">
        <v>23538</v>
      </c>
      <c r="C193" s="59" t="s">
        <v>407</v>
      </c>
      <c r="D193" s="2" t="s">
        <v>105</v>
      </c>
      <c r="E193" s="58"/>
      <c r="F193" s="58"/>
      <c r="G193" s="23">
        <v>316384.22700000001</v>
      </c>
      <c r="H193" s="23">
        <v>8448029.8289999999</v>
      </c>
      <c r="I193" s="23">
        <v>4922.4809999999998</v>
      </c>
      <c r="J193" s="61" t="s">
        <v>1040</v>
      </c>
      <c r="K193" s="58" t="s">
        <v>388</v>
      </c>
      <c r="L193" s="58">
        <v>0.9</v>
      </c>
      <c r="M193" s="58">
        <v>2</v>
      </c>
      <c r="N193" s="105">
        <v>2006</v>
      </c>
      <c r="O193" s="58"/>
      <c r="P193" s="60" t="s">
        <v>389</v>
      </c>
      <c r="Q193" s="1">
        <f>M193-L193</f>
        <v>1.1000000000000001</v>
      </c>
      <c r="R193" s="2" t="s">
        <v>390</v>
      </c>
      <c r="S193" s="58" t="s">
        <v>430</v>
      </c>
      <c r="T193" s="60" t="s">
        <v>392</v>
      </c>
      <c r="U193" s="60"/>
      <c r="V193" s="60"/>
      <c r="W193" s="60"/>
      <c r="X193" s="134"/>
      <c r="Y193" s="113"/>
      <c r="Z193" s="113"/>
      <c r="AA193" s="113"/>
      <c r="AB193" s="113"/>
      <c r="AC193" s="113"/>
      <c r="AD193" s="113"/>
      <c r="AE193" s="113"/>
      <c r="AF193" s="113"/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07">
        <v>100</v>
      </c>
      <c r="AT193" s="113">
        <v>300</v>
      </c>
      <c r="AU193" s="113"/>
      <c r="AV193" s="113"/>
      <c r="AW193" s="113"/>
      <c r="AX193" s="113"/>
      <c r="AY193" s="113"/>
      <c r="AZ193" s="113"/>
      <c r="BA193" s="113"/>
      <c r="BB193" s="113"/>
      <c r="BC193" s="113"/>
      <c r="BD193" s="113"/>
      <c r="BE193" s="113"/>
      <c r="BF193" s="113"/>
      <c r="BG193" s="113"/>
      <c r="BH193" s="113"/>
      <c r="BI193" s="113"/>
      <c r="BJ193" s="113"/>
      <c r="BK193" s="113"/>
      <c r="BL193" s="113"/>
      <c r="BM193" s="113"/>
      <c r="BN193" s="113"/>
      <c r="BO193" s="113"/>
      <c r="BP193" s="113"/>
      <c r="BQ193" s="113"/>
      <c r="BR193" s="113"/>
      <c r="BS193" s="113"/>
      <c r="BT193" s="113"/>
      <c r="BU193" s="113"/>
      <c r="BV193" s="113"/>
      <c r="BW193" s="113"/>
      <c r="BX193" s="113">
        <v>4400</v>
      </c>
      <c r="BY193" s="113"/>
      <c r="BZ193" s="113"/>
      <c r="CA193" s="155"/>
      <c r="CB193" s="107">
        <v>39</v>
      </c>
      <c r="CC193" s="113"/>
      <c r="CD193" s="113"/>
      <c r="CE193" s="113"/>
      <c r="CF193" s="113"/>
      <c r="CG193" s="113"/>
      <c r="CH193" s="113"/>
      <c r="CI193" s="113"/>
      <c r="CJ193" s="113"/>
      <c r="CK193" s="113"/>
      <c r="CL193" s="113"/>
      <c r="CM193" s="113"/>
      <c r="CN193" s="113"/>
      <c r="CO193" s="99"/>
      <c r="CP193" s="99"/>
      <c r="CQ193" s="99"/>
      <c r="CR193" s="99"/>
      <c r="CS193" s="99"/>
      <c r="CT193" s="99"/>
      <c r="CU193" s="99"/>
      <c r="CV193" s="99"/>
      <c r="CW193" s="99"/>
      <c r="CX193" s="113"/>
      <c r="CY193" s="113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  <c r="DS193" s="60"/>
      <c r="DT193" s="60"/>
      <c r="DU193" s="60"/>
      <c r="DV193" s="60"/>
      <c r="DW193" s="60"/>
      <c r="DX193" s="60"/>
      <c r="DY193" s="60"/>
      <c r="DZ193" s="60"/>
      <c r="EA193" s="60"/>
      <c r="EB193" s="60"/>
      <c r="EC193" s="60"/>
      <c r="ED193" s="60"/>
      <c r="EE193" s="60"/>
      <c r="EF193" s="60"/>
      <c r="EG193" s="60"/>
      <c r="EH193" s="60"/>
      <c r="EI193" s="60"/>
      <c r="EJ193" s="60"/>
      <c r="EK193" s="60"/>
      <c r="EL193" s="60"/>
      <c r="EM193" s="60"/>
      <c r="EN193" s="60"/>
      <c r="EO193" s="60"/>
      <c r="EP193" s="60"/>
      <c r="EQ193" s="60"/>
      <c r="ER193" s="60"/>
      <c r="ES193" s="60"/>
      <c r="ET193" s="60"/>
      <c r="EU193" s="60"/>
      <c r="EV193" s="60"/>
      <c r="EW193" s="60"/>
      <c r="EX193" s="60"/>
      <c r="EY193" s="60"/>
      <c r="EZ193" s="60"/>
      <c r="FA193" s="60"/>
      <c r="FB193" s="60"/>
      <c r="FC193" s="60"/>
      <c r="FD193" s="60"/>
      <c r="FE193" s="60"/>
      <c r="FF193" s="60"/>
      <c r="FG193" s="60"/>
      <c r="FH193" s="60"/>
      <c r="FI193" s="60"/>
      <c r="FJ193" s="60"/>
      <c r="FK193" s="60"/>
      <c r="FL193" s="60"/>
      <c r="FM193" s="60"/>
      <c r="FN193" s="60"/>
      <c r="FO193" s="60"/>
      <c r="FP193" s="60"/>
      <c r="FQ193" s="60"/>
      <c r="FR193" s="60"/>
      <c r="FS193" s="60"/>
      <c r="FT193" s="60"/>
      <c r="FU193" s="60"/>
      <c r="FV193" s="60"/>
      <c r="FW193" s="60"/>
      <c r="FX193" s="60"/>
      <c r="FY193" s="60"/>
      <c r="FZ193" s="60"/>
      <c r="GA193" s="60"/>
      <c r="GB193" s="60"/>
      <c r="GC193" s="60"/>
      <c r="GD193" s="60"/>
      <c r="GE193" s="60"/>
      <c r="GF193" s="60"/>
      <c r="GG193" s="60"/>
      <c r="GH193" s="60"/>
      <c r="GI193" s="60"/>
      <c r="GJ193" s="60"/>
      <c r="GK193" s="60"/>
      <c r="GL193" s="60"/>
      <c r="GM193" s="60"/>
      <c r="GN193" s="60"/>
      <c r="GO193" s="60"/>
      <c r="GP193" s="60"/>
      <c r="GQ193" s="60"/>
      <c r="GR193" s="60"/>
      <c r="GS193" s="60"/>
      <c r="GT193" s="60"/>
      <c r="GU193" s="60"/>
      <c r="GV193" s="60"/>
      <c r="GW193" s="60"/>
      <c r="GX193" s="60"/>
      <c r="GY193" s="60"/>
      <c r="GZ193" s="60"/>
      <c r="HA193" s="60"/>
      <c r="HB193" s="60"/>
      <c r="HC193" s="60"/>
      <c r="HD193" s="60"/>
      <c r="HE193" s="60"/>
      <c r="HF193" s="60"/>
      <c r="HG193" s="60"/>
      <c r="HH193" s="60"/>
      <c r="HI193" s="60"/>
      <c r="HJ193" s="60"/>
      <c r="HK193" s="60"/>
      <c r="HL193" s="60"/>
      <c r="HM193" s="60"/>
      <c r="HN193" s="60"/>
      <c r="HO193" s="60"/>
      <c r="HP193" s="60"/>
      <c r="HQ193" s="60"/>
      <c r="HR193" s="60"/>
      <c r="HS193" s="60"/>
      <c r="HT193" s="60"/>
      <c r="HU193" s="60"/>
      <c r="HV193" s="60"/>
      <c r="HW193" s="60"/>
      <c r="HX193" s="60"/>
      <c r="HY193" s="60"/>
      <c r="HZ193" s="60"/>
      <c r="IA193" s="60"/>
      <c r="IB193" s="60"/>
      <c r="IC193" s="60"/>
      <c r="ID193" s="60"/>
      <c r="IE193" s="60"/>
      <c r="IF193" s="60"/>
      <c r="IG193" s="60"/>
      <c r="IH193" s="60"/>
      <c r="II193" s="60"/>
      <c r="IJ193" s="60"/>
      <c r="IK193" s="60"/>
      <c r="IL193" s="60"/>
      <c r="IM193" s="60"/>
      <c r="IN193" s="60"/>
      <c r="IO193" s="60"/>
      <c r="IP193" s="60"/>
      <c r="IQ193" s="60"/>
      <c r="IR193" s="60"/>
      <c r="IS193" s="60"/>
      <c r="IT193" s="60"/>
      <c r="IU193" s="60"/>
      <c r="IV193" s="60"/>
      <c r="IW193" s="60"/>
      <c r="IX193" s="60"/>
      <c r="IY193" s="60"/>
      <c r="IZ193" s="60"/>
      <c r="JA193" s="60"/>
      <c r="JB193" s="60"/>
      <c r="JC193" s="60"/>
      <c r="JD193" s="60"/>
      <c r="JE193" s="60"/>
      <c r="JF193" s="60"/>
      <c r="JG193" s="60"/>
      <c r="JH193" s="60"/>
      <c r="JI193" s="60"/>
      <c r="JJ193" s="60"/>
      <c r="JK193" s="60"/>
      <c r="JL193" s="60"/>
      <c r="JM193" s="60"/>
      <c r="JN193" s="60"/>
      <c r="JO193" s="60"/>
      <c r="JP193" s="60"/>
      <c r="JQ193" s="60"/>
      <c r="JR193" s="60"/>
      <c r="JS193" s="60"/>
      <c r="JT193" s="60"/>
      <c r="JU193" s="60"/>
      <c r="JV193" s="60"/>
      <c r="JW193" s="60"/>
      <c r="JX193" s="60"/>
      <c r="JY193" s="60"/>
      <c r="JZ193" s="60"/>
      <c r="KA193" s="60"/>
      <c r="KB193" s="60"/>
      <c r="KC193" s="60"/>
      <c r="KD193" s="60"/>
      <c r="KE193" s="60"/>
      <c r="KF193" s="60"/>
      <c r="KG193" s="60"/>
      <c r="KH193" s="60"/>
      <c r="KI193" s="60"/>
      <c r="KJ193" s="60"/>
      <c r="KK193" s="60"/>
      <c r="KL193" s="60"/>
      <c r="KM193" s="60"/>
      <c r="KN193" s="60"/>
      <c r="KO193" s="60"/>
    </row>
    <row r="194" spans="1:301" s="64" customFormat="1" ht="15" customHeight="1" x14ac:dyDescent="0.15">
      <c r="A194" s="58" t="s">
        <v>431</v>
      </c>
      <c r="B194" s="58">
        <v>19918</v>
      </c>
      <c r="C194" s="59" t="s">
        <v>400</v>
      </c>
      <c r="D194" s="2" t="s">
        <v>105</v>
      </c>
      <c r="E194" s="58"/>
      <c r="F194" s="58"/>
      <c r="G194" s="23">
        <v>316680.86700000003</v>
      </c>
      <c r="H194" s="23">
        <v>8446299.2050000001</v>
      </c>
      <c r="I194" s="23">
        <v>4996.527</v>
      </c>
      <c r="J194" s="61" t="s">
        <v>1040</v>
      </c>
      <c r="K194" s="58" t="s">
        <v>388</v>
      </c>
      <c r="L194" s="58">
        <v>0</v>
      </c>
      <c r="M194" s="58">
        <v>2</v>
      </c>
      <c r="N194" s="105">
        <v>2006</v>
      </c>
      <c r="O194" s="58"/>
      <c r="P194" s="60" t="s">
        <v>389</v>
      </c>
      <c r="Q194" s="1">
        <f>M194-L194</f>
        <v>2</v>
      </c>
      <c r="R194" s="2" t="s">
        <v>390</v>
      </c>
      <c r="S194" s="58" t="s">
        <v>432</v>
      </c>
      <c r="T194" s="60" t="s">
        <v>392</v>
      </c>
      <c r="U194" s="60"/>
      <c r="V194" s="60"/>
      <c r="W194" s="60"/>
      <c r="X194" s="134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36">
        <v>100</v>
      </c>
      <c r="AT194" s="113">
        <v>200</v>
      </c>
      <c r="AU194" s="113"/>
      <c r="AV194" s="113"/>
      <c r="AW194" s="113"/>
      <c r="AX194" s="113"/>
      <c r="AY194" s="113"/>
      <c r="AZ194" s="113"/>
      <c r="BA194" s="113"/>
      <c r="BB194" s="113"/>
      <c r="BC194" s="113"/>
      <c r="BD194" s="113"/>
      <c r="BE194" s="113"/>
      <c r="BF194" s="113"/>
      <c r="BG194" s="113"/>
      <c r="BH194" s="113"/>
      <c r="BI194" s="113"/>
      <c r="BJ194" s="113"/>
      <c r="BK194" s="113"/>
      <c r="BL194" s="113"/>
      <c r="BM194" s="113"/>
      <c r="BN194" s="113"/>
      <c r="BO194" s="113"/>
      <c r="BP194" s="113"/>
      <c r="BQ194" s="113"/>
      <c r="BR194" s="113"/>
      <c r="BS194" s="113"/>
      <c r="BT194" s="113"/>
      <c r="BU194" s="113"/>
      <c r="BV194" s="113"/>
      <c r="BW194" s="113"/>
      <c r="BX194" s="113">
        <v>700.00000000000011</v>
      </c>
      <c r="BY194" s="113"/>
      <c r="BZ194" s="113"/>
      <c r="CA194" s="149">
        <v>8.9999999999999993E-3</v>
      </c>
      <c r="CB194" s="107">
        <v>3</v>
      </c>
      <c r="CC194" s="113"/>
      <c r="CD194" s="113"/>
      <c r="CE194" s="113"/>
      <c r="CF194" s="113"/>
      <c r="CG194" s="113"/>
      <c r="CH194" s="113"/>
      <c r="CI194" s="113"/>
      <c r="CJ194" s="113"/>
      <c r="CK194" s="113"/>
      <c r="CL194" s="113"/>
      <c r="CM194" s="113"/>
      <c r="CN194" s="113"/>
      <c r="CO194" s="99"/>
      <c r="CP194" s="99"/>
      <c r="CQ194" s="99"/>
      <c r="CR194" s="99"/>
      <c r="CS194" s="99"/>
      <c r="CT194" s="99"/>
      <c r="CU194" s="99"/>
      <c r="CV194" s="99"/>
      <c r="CW194" s="99"/>
      <c r="CX194" s="113"/>
      <c r="CY194" s="113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  <c r="DS194" s="60"/>
      <c r="DT194" s="60"/>
      <c r="DU194" s="60"/>
      <c r="DV194" s="60"/>
      <c r="DW194" s="60"/>
      <c r="DX194" s="60"/>
      <c r="DY194" s="60"/>
      <c r="DZ194" s="60"/>
      <c r="EA194" s="60"/>
      <c r="EB194" s="60"/>
      <c r="EC194" s="60"/>
      <c r="ED194" s="60"/>
      <c r="EE194" s="60"/>
      <c r="EF194" s="60"/>
      <c r="EG194" s="60"/>
      <c r="EH194" s="60"/>
      <c r="EI194" s="60"/>
      <c r="EJ194" s="60"/>
      <c r="EK194" s="60"/>
      <c r="EL194" s="60"/>
      <c r="EM194" s="60"/>
      <c r="EN194" s="60"/>
      <c r="EO194" s="60"/>
      <c r="EP194" s="60"/>
      <c r="EQ194" s="60"/>
      <c r="ER194" s="60"/>
      <c r="ES194" s="60"/>
      <c r="ET194" s="60"/>
      <c r="EU194" s="60"/>
      <c r="EV194" s="60"/>
      <c r="EW194" s="60"/>
      <c r="EX194" s="60"/>
      <c r="EY194" s="60"/>
      <c r="EZ194" s="60"/>
      <c r="FA194" s="60"/>
      <c r="FB194" s="60"/>
      <c r="FC194" s="60"/>
      <c r="FD194" s="60"/>
      <c r="FE194" s="60"/>
      <c r="FF194" s="60"/>
      <c r="FG194" s="60"/>
      <c r="FH194" s="60"/>
      <c r="FI194" s="60"/>
      <c r="FJ194" s="60"/>
      <c r="FK194" s="60"/>
      <c r="FL194" s="60"/>
      <c r="FM194" s="60"/>
      <c r="FN194" s="60"/>
      <c r="FO194" s="60"/>
      <c r="FP194" s="60"/>
      <c r="FQ194" s="60"/>
      <c r="FR194" s="60"/>
      <c r="FS194" s="60"/>
      <c r="FT194" s="60"/>
      <c r="FU194" s="60"/>
      <c r="FV194" s="60"/>
      <c r="FW194" s="60"/>
      <c r="FX194" s="60"/>
      <c r="FY194" s="60"/>
      <c r="FZ194" s="60"/>
      <c r="GA194" s="60"/>
      <c r="GB194" s="60"/>
      <c r="GC194" s="60"/>
      <c r="GD194" s="60"/>
      <c r="GE194" s="60"/>
      <c r="GF194" s="60"/>
      <c r="GG194" s="60"/>
      <c r="GH194" s="60"/>
      <c r="GI194" s="60"/>
      <c r="GJ194" s="60"/>
      <c r="GK194" s="60"/>
      <c r="GL194" s="60"/>
      <c r="GM194" s="60"/>
      <c r="GN194" s="60"/>
      <c r="GO194" s="60"/>
      <c r="GP194" s="60"/>
      <c r="GQ194" s="60"/>
      <c r="GR194" s="60"/>
      <c r="GS194" s="60"/>
      <c r="GT194" s="60"/>
      <c r="GU194" s="60"/>
      <c r="GV194" s="60"/>
      <c r="GW194" s="60"/>
      <c r="GX194" s="60"/>
      <c r="GY194" s="60"/>
      <c r="GZ194" s="60"/>
      <c r="HA194" s="60"/>
      <c r="HB194" s="60"/>
      <c r="HC194" s="60"/>
      <c r="HD194" s="60"/>
      <c r="HE194" s="60"/>
      <c r="HF194" s="60"/>
      <c r="HG194" s="60"/>
      <c r="HH194" s="60"/>
      <c r="HI194" s="60"/>
      <c r="HJ194" s="60"/>
      <c r="HK194" s="60"/>
      <c r="HL194" s="60"/>
      <c r="HM194" s="60"/>
      <c r="HN194" s="60"/>
      <c r="HO194" s="60"/>
      <c r="HP194" s="60"/>
      <c r="HQ194" s="60"/>
      <c r="HR194" s="60"/>
      <c r="HS194" s="60"/>
      <c r="HT194" s="60"/>
      <c r="HU194" s="60"/>
      <c r="HV194" s="60"/>
      <c r="HW194" s="60"/>
      <c r="HX194" s="60"/>
      <c r="HY194" s="60"/>
      <c r="HZ194" s="60"/>
      <c r="IA194" s="60"/>
      <c r="IB194" s="60"/>
      <c r="IC194" s="60"/>
      <c r="ID194" s="60"/>
      <c r="IE194" s="60"/>
      <c r="IF194" s="60"/>
      <c r="IG194" s="60"/>
      <c r="IH194" s="60"/>
      <c r="II194" s="60"/>
      <c r="IJ194" s="60"/>
      <c r="IK194" s="60"/>
      <c r="IL194" s="60"/>
      <c r="IM194" s="60"/>
      <c r="IN194" s="60"/>
      <c r="IO194" s="60"/>
      <c r="IP194" s="60"/>
      <c r="IQ194" s="60"/>
      <c r="IR194" s="60"/>
      <c r="IS194" s="60"/>
      <c r="IT194" s="60"/>
      <c r="IU194" s="60"/>
      <c r="IV194" s="60"/>
      <c r="IW194" s="60"/>
      <c r="IX194" s="60"/>
      <c r="IY194" s="60"/>
      <c r="IZ194" s="60"/>
      <c r="JA194" s="60"/>
      <c r="JB194" s="60"/>
      <c r="JC194" s="60"/>
      <c r="JD194" s="60"/>
      <c r="JE194" s="60"/>
      <c r="JF194" s="60"/>
      <c r="JG194" s="60"/>
      <c r="JH194" s="60"/>
      <c r="JI194" s="60"/>
      <c r="JJ194" s="60"/>
      <c r="JK194" s="60"/>
      <c r="JL194" s="60"/>
      <c r="JM194" s="60"/>
      <c r="JN194" s="60"/>
      <c r="JO194" s="60"/>
      <c r="JP194" s="60"/>
      <c r="JQ194" s="60"/>
      <c r="JR194" s="60"/>
      <c r="JS194" s="60"/>
      <c r="JT194" s="60"/>
      <c r="JU194" s="60"/>
      <c r="JV194" s="60"/>
      <c r="JW194" s="60"/>
      <c r="JX194" s="60"/>
      <c r="JY194" s="60"/>
      <c r="JZ194" s="60"/>
      <c r="KA194" s="60"/>
      <c r="KB194" s="60"/>
      <c r="KC194" s="60"/>
      <c r="KD194" s="60"/>
      <c r="KE194" s="60"/>
      <c r="KF194" s="60"/>
      <c r="KG194" s="60"/>
      <c r="KH194" s="60"/>
      <c r="KI194" s="60"/>
      <c r="KJ194" s="60"/>
      <c r="KK194" s="60"/>
      <c r="KL194" s="60"/>
      <c r="KM194" s="60"/>
      <c r="KN194" s="60"/>
      <c r="KO194" s="60"/>
    </row>
    <row r="195" spans="1:301" s="64" customFormat="1" ht="15" customHeight="1" x14ac:dyDescent="0.15">
      <c r="A195" s="58" t="s">
        <v>433</v>
      </c>
      <c r="B195" s="58">
        <v>19968</v>
      </c>
      <c r="C195" s="59" t="s">
        <v>400</v>
      </c>
      <c r="D195" s="2" t="s">
        <v>105</v>
      </c>
      <c r="E195" s="58"/>
      <c r="F195" s="58"/>
      <c r="G195" s="23">
        <v>316697.80499999999</v>
      </c>
      <c r="H195" s="23">
        <v>8446294.4959999993</v>
      </c>
      <c r="I195" s="23">
        <v>5048.0389999999998</v>
      </c>
      <c r="J195" s="61" t="s">
        <v>1040</v>
      </c>
      <c r="K195" s="58" t="s">
        <v>388</v>
      </c>
      <c r="L195" s="58">
        <v>0</v>
      </c>
      <c r="M195" s="58">
        <v>2</v>
      </c>
      <c r="N195" s="105">
        <v>2006</v>
      </c>
      <c r="O195" s="58"/>
      <c r="P195" s="60" t="s">
        <v>389</v>
      </c>
      <c r="Q195" s="1">
        <f>M195-L195</f>
        <v>2</v>
      </c>
      <c r="R195" s="2" t="s">
        <v>390</v>
      </c>
      <c r="S195" s="58" t="s">
        <v>434</v>
      </c>
      <c r="T195" s="60" t="s">
        <v>392</v>
      </c>
      <c r="U195" s="60"/>
      <c r="V195" s="60"/>
      <c r="W195" s="60"/>
      <c r="X195" s="134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>
        <v>400</v>
      </c>
      <c r="AU195" s="113"/>
      <c r="AV195" s="113"/>
      <c r="AW195" s="113"/>
      <c r="AX195" s="113"/>
      <c r="AY195" s="113"/>
      <c r="AZ195" s="113"/>
      <c r="BA195" s="113"/>
      <c r="BB195" s="113"/>
      <c r="BC195" s="113"/>
      <c r="BD195" s="113"/>
      <c r="BE195" s="113"/>
      <c r="BF195" s="113"/>
      <c r="BG195" s="113"/>
      <c r="BH195" s="113"/>
      <c r="BI195" s="113"/>
      <c r="BJ195" s="113"/>
      <c r="BK195" s="113"/>
      <c r="BL195" s="113"/>
      <c r="BM195" s="113"/>
      <c r="BN195" s="113"/>
      <c r="BO195" s="113"/>
      <c r="BP195" s="113"/>
      <c r="BQ195" s="113"/>
      <c r="BR195" s="113"/>
      <c r="BS195" s="113"/>
      <c r="BT195" s="113"/>
      <c r="BU195" s="113"/>
      <c r="BV195" s="113"/>
      <c r="BW195" s="113"/>
      <c r="BX195" s="113">
        <v>500</v>
      </c>
      <c r="BY195" s="113"/>
      <c r="BZ195" s="113"/>
      <c r="CA195" s="149">
        <v>2.5999999999999999E-2</v>
      </c>
      <c r="CB195" s="107">
        <v>1</v>
      </c>
      <c r="CC195" s="113"/>
      <c r="CD195" s="113"/>
      <c r="CE195" s="113"/>
      <c r="CF195" s="113"/>
      <c r="CG195" s="113"/>
      <c r="CH195" s="113"/>
      <c r="CI195" s="113"/>
      <c r="CJ195" s="113"/>
      <c r="CK195" s="113"/>
      <c r="CL195" s="113"/>
      <c r="CM195" s="113"/>
      <c r="CN195" s="113"/>
      <c r="CO195" s="99"/>
      <c r="CP195" s="99"/>
      <c r="CQ195" s="99"/>
      <c r="CR195" s="99"/>
      <c r="CS195" s="99"/>
      <c r="CT195" s="99"/>
      <c r="CU195" s="99"/>
      <c r="CV195" s="99"/>
      <c r="CW195" s="99"/>
      <c r="CX195" s="113"/>
      <c r="CY195" s="113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  <c r="DS195" s="60"/>
      <c r="DT195" s="60"/>
      <c r="DU195" s="60"/>
      <c r="DV195" s="60"/>
      <c r="DW195" s="60"/>
      <c r="DX195" s="60"/>
      <c r="DY195" s="60"/>
      <c r="DZ195" s="60"/>
      <c r="EA195" s="60"/>
      <c r="EB195" s="60"/>
      <c r="EC195" s="60"/>
      <c r="ED195" s="60"/>
      <c r="EE195" s="60"/>
      <c r="EF195" s="60"/>
      <c r="EG195" s="60"/>
      <c r="EH195" s="60"/>
      <c r="EI195" s="60"/>
      <c r="EJ195" s="60"/>
      <c r="EK195" s="60"/>
      <c r="EL195" s="60"/>
      <c r="EM195" s="60"/>
      <c r="EN195" s="60"/>
      <c r="EO195" s="60"/>
      <c r="EP195" s="60"/>
      <c r="EQ195" s="60"/>
      <c r="ER195" s="60"/>
      <c r="ES195" s="60"/>
      <c r="ET195" s="60"/>
      <c r="EU195" s="60"/>
      <c r="EV195" s="60"/>
      <c r="EW195" s="60"/>
      <c r="EX195" s="60"/>
      <c r="EY195" s="60"/>
      <c r="EZ195" s="60"/>
      <c r="FA195" s="60"/>
      <c r="FB195" s="60"/>
      <c r="FC195" s="60"/>
      <c r="FD195" s="60"/>
      <c r="FE195" s="60"/>
      <c r="FF195" s="60"/>
      <c r="FG195" s="60"/>
      <c r="FH195" s="60"/>
      <c r="FI195" s="60"/>
      <c r="FJ195" s="60"/>
      <c r="FK195" s="60"/>
      <c r="FL195" s="60"/>
      <c r="FM195" s="60"/>
      <c r="FN195" s="60"/>
      <c r="FO195" s="60"/>
      <c r="FP195" s="60"/>
      <c r="FQ195" s="60"/>
      <c r="FR195" s="60"/>
      <c r="FS195" s="60"/>
      <c r="FT195" s="60"/>
      <c r="FU195" s="60"/>
      <c r="FV195" s="60"/>
      <c r="FW195" s="60"/>
      <c r="FX195" s="60"/>
      <c r="FY195" s="60"/>
      <c r="FZ195" s="60"/>
      <c r="GA195" s="60"/>
      <c r="GB195" s="60"/>
      <c r="GC195" s="60"/>
      <c r="GD195" s="60"/>
      <c r="GE195" s="60"/>
      <c r="GF195" s="60"/>
      <c r="GG195" s="60"/>
      <c r="GH195" s="60"/>
      <c r="GI195" s="60"/>
      <c r="GJ195" s="60"/>
      <c r="GK195" s="60"/>
      <c r="GL195" s="60"/>
      <c r="GM195" s="60"/>
      <c r="GN195" s="60"/>
      <c r="GO195" s="60"/>
      <c r="GP195" s="60"/>
      <c r="GQ195" s="60"/>
      <c r="GR195" s="60"/>
      <c r="GS195" s="60"/>
      <c r="GT195" s="60"/>
      <c r="GU195" s="60"/>
      <c r="GV195" s="60"/>
      <c r="GW195" s="60"/>
      <c r="GX195" s="60"/>
      <c r="GY195" s="60"/>
      <c r="GZ195" s="60"/>
      <c r="HA195" s="60"/>
      <c r="HB195" s="60"/>
      <c r="HC195" s="60"/>
      <c r="HD195" s="60"/>
      <c r="HE195" s="60"/>
      <c r="HF195" s="60"/>
      <c r="HG195" s="60"/>
      <c r="HH195" s="60"/>
      <c r="HI195" s="60"/>
      <c r="HJ195" s="60"/>
      <c r="HK195" s="60"/>
      <c r="HL195" s="60"/>
      <c r="HM195" s="60"/>
      <c r="HN195" s="60"/>
      <c r="HO195" s="60"/>
      <c r="HP195" s="60"/>
      <c r="HQ195" s="60"/>
      <c r="HR195" s="60"/>
      <c r="HS195" s="60"/>
      <c r="HT195" s="60"/>
      <c r="HU195" s="60"/>
      <c r="HV195" s="60"/>
      <c r="HW195" s="60"/>
      <c r="HX195" s="60"/>
      <c r="HY195" s="60"/>
      <c r="HZ195" s="60"/>
      <c r="IA195" s="60"/>
      <c r="IB195" s="60"/>
      <c r="IC195" s="60"/>
      <c r="ID195" s="60"/>
      <c r="IE195" s="60"/>
      <c r="IF195" s="60"/>
      <c r="IG195" s="60"/>
      <c r="IH195" s="60"/>
      <c r="II195" s="60"/>
      <c r="IJ195" s="60"/>
      <c r="IK195" s="60"/>
      <c r="IL195" s="60"/>
      <c r="IM195" s="60"/>
      <c r="IN195" s="60"/>
      <c r="IO195" s="60"/>
      <c r="IP195" s="60"/>
      <c r="IQ195" s="60"/>
      <c r="IR195" s="60"/>
      <c r="IS195" s="60"/>
      <c r="IT195" s="60"/>
      <c r="IU195" s="60"/>
      <c r="IV195" s="60"/>
      <c r="IW195" s="60"/>
      <c r="IX195" s="60"/>
      <c r="IY195" s="60"/>
      <c r="IZ195" s="60"/>
      <c r="JA195" s="60"/>
      <c r="JB195" s="60"/>
      <c r="JC195" s="60"/>
      <c r="JD195" s="60"/>
      <c r="JE195" s="60"/>
      <c r="JF195" s="60"/>
      <c r="JG195" s="60"/>
      <c r="JH195" s="60"/>
      <c r="JI195" s="60"/>
      <c r="JJ195" s="60"/>
      <c r="JK195" s="60"/>
      <c r="JL195" s="60"/>
      <c r="JM195" s="60"/>
      <c r="JN195" s="60"/>
      <c r="JO195" s="60"/>
      <c r="JP195" s="60"/>
      <c r="JQ195" s="60"/>
      <c r="JR195" s="60"/>
      <c r="JS195" s="60"/>
      <c r="JT195" s="60"/>
      <c r="JU195" s="60"/>
      <c r="JV195" s="60"/>
      <c r="JW195" s="60"/>
      <c r="JX195" s="60"/>
      <c r="JY195" s="60"/>
      <c r="JZ195" s="60"/>
      <c r="KA195" s="60"/>
      <c r="KB195" s="60"/>
      <c r="KC195" s="60"/>
      <c r="KD195" s="60"/>
      <c r="KE195" s="60"/>
      <c r="KF195" s="60"/>
      <c r="KG195" s="60"/>
      <c r="KH195" s="60"/>
      <c r="KI195" s="60"/>
      <c r="KJ195" s="60"/>
      <c r="KK195" s="60"/>
      <c r="KL195" s="60"/>
      <c r="KM195" s="60"/>
      <c r="KN195" s="60"/>
      <c r="KO195" s="60"/>
    </row>
    <row r="196" spans="1:301" s="64" customFormat="1" ht="16" customHeight="1" x14ac:dyDescent="0.15">
      <c r="A196" s="58" t="s">
        <v>435</v>
      </c>
      <c r="B196" s="58">
        <v>24153</v>
      </c>
      <c r="C196" s="59" t="s">
        <v>400</v>
      </c>
      <c r="D196" s="2" t="s">
        <v>105</v>
      </c>
      <c r="E196" s="58"/>
      <c r="F196" s="58"/>
      <c r="G196" s="23">
        <v>316689.07299999997</v>
      </c>
      <c r="H196" s="23">
        <v>8446344.8080000002</v>
      </c>
      <c r="I196" s="23">
        <v>4977.5919999999996</v>
      </c>
      <c r="J196" s="61" t="s">
        <v>1040</v>
      </c>
      <c r="K196" s="58" t="s">
        <v>388</v>
      </c>
      <c r="L196" s="58">
        <v>0</v>
      </c>
      <c r="M196" s="58">
        <v>2</v>
      </c>
      <c r="N196" s="105">
        <v>2006</v>
      </c>
      <c r="O196" s="58"/>
      <c r="P196" s="60" t="s">
        <v>389</v>
      </c>
      <c r="Q196" s="1">
        <f>M196-L196</f>
        <v>2</v>
      </c>
      <c r="R196" s="2" t="s">
        <v>390</v>
      </c>
      <c r="S196" s="58" t="s">
        <v>436</v>
      </c>
      <c r="T196" s="60" t="s">
        <v>392</v>
      </c>
      <c r="U196" s="60"/>
      <c r="V196" s="60"/>
      <c r="W196" s="60"/>
      <c r="X196" s="134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07">
        <v>100</v>
      </c>
      <c r="AT196" s="113">
        <v>1400</v>
      </c>
      <c r="AU196" s="113"/>
      <c r="AV196" s="113"/>
      <c r="AW196" s="113"/>
      <c r="AX196" s="113"/>
      <c r="AY196" s="113"/>
      <c r="AZ196" s="113"/>
      <c r="BA196" s="113"/>
      <c r="BB196" s="113"/>
      <c r="BC196" s="113"/>
      <c r="BD196" s="113"/>
      <c r="BE196" s="113"/>
      <c r="BF196" s="113"/>
      <c r="BG196" s="113"/>
      <c r="BH196" s="113"/>
      <c r="BI196" s="113"/>
      <c r="BJ196" s="113"/>
      <c r="BK196" s="113"/>
      <c r="BL196" s="113"/>
      <c r="BM196" s="113"/>
      <c r="BN196" s="113"/>
      <c r="BO196" s="113"/>
      <c r="BP196" s="113"/>
      <c r="BQ196" s="113"/>
      <c r="BR196" s="113"/>
      <c r="BS196" s="113"/>
      <c r="BT196" s="113"/>
      <c r="BU196" s="113"/>
      <c r="BV196" s="113"/>
      <c r="BW196" s="113"/>
      <c r="BX196" s="113">
        <v>600</v>
      </c>
      <c r="BY196" s="113"/>
      <c r="BZ196" s="113"/>
      <c r="CA196" s="149">
        <v>6.0000000000000001E-3</v>
      </c>
      <c r="CB196" s="107">
        <v>1</v>
      </c>
      <c r="CC196" s="113"/>
      <c r="CD196" s="113"/>
      <c r="CE196" s="113"/>
      <c r="CF196" s="113"/>
      <c r="CG196" s="113"/>
      <c r="CH196" s="113"/>
      <c r="CI196" s="113"/>
      <c r="CJ196" s="113"/>
      <c r="CK196" s="113"/>
      <c r="CL196" s="113"/>
      <c r="CM196" s="113"/>
      <c r="CN196" s="113"/>
      <c r="CO196" s="99"/>
      <c r="CP196" s="99"/>
      <c r="CQ196" s="99"/>
      <c r="CR196" s="99"/>
      <c r="CS196" s="99"/>
      <c r="CT196" s="99"/>
      <c r="CU196" s="99"/>
      <c r="CV196" s="99"/>
      <c r="CW196" s="99"/>
      <c r="CX196" s="113"/>
      <c r="CY196" s="113"/>
      <c r="JV196" s="60"/>
      <c r="JW196" s="60"/>
      <c r="JX196" s="60"/>
      <c r="JY196" s="60"/>
      <c r="JZ196" s="60"/>
      <c r="KA196" s="60"/>
      <c r="KB196" s="60"/>
      <c r="KC196" s="60"/>
      <c r="KD196" s="60"/>
      <c r="KE196" s="60"/>
      <c r="KF196" s="60"/>
      <c r="KG196" s="60"/>
      <c r="KH196" s="60"/>
      <c r="KI196" s="60"/>
      <c r="KJ196" s="60"/>
      <c r="KK196" s="60"/>
      <c r="KL196" s="60"/>
      <c r="KM196" s="60"/>
      <c r="KN196" s="60"/>
      <c r="KO196" s="60"/>
    </row>
    <row r="197" spans="1:301" s="64" customFormat="1" ht="15" customHeight="1" x14ac:dyDescent="0.15">
      <c r="A197" s="58" t="s">
        <v>437</v>
      </c>
      <c r="B197" s="58">
        <v>24235</v>
      </c>
      <c r="C197" s="59" t="s">
        <v>400</v>
      </c>
      <c r="D197" s="2" t="s">
        <v>105</v>
      </c>
      <c r="E197" s="58"/>
      <c r="F197" s="58"/>
      <c r="G197" s="23">
        <v>316705.804</v>
      </c>
      <c r="H197" s="23">
        <v>8446342.4949999992</v>
      </c>
      <c r="I197" s="23">
        <v>5028.91</v>
      </c>
      <c r="J197" s="61" t="s">
        <v>1040</v>
      </c>
      <c r="K197" s="58" t="s">
        <v>388</v>
      </c>
      <c r="L197" s="58">
        <v>0</v>
      </c>
      <c r="M197" s="58">
        <v>2</v>
      </c>
      <c r="N197" s="105">
        <v>2006</v>
      </c>
      <c r="O197" s="58"/>
      <c r="P197" s="60" t="s">
        <v>389</v>
      </c>
      <c r="Q197" s="1">
        <f>M197-L197</f>
        <v>2</v>
      </c>
      <c r="R197" s="2" t="s">
        <v>390</v>
      </c>
      <c r="S197" s="58" t="s">
        <v>438</v>
      </c>
      <c r="T197" s="60" t="s">
        <v>392</v>
      </c>
      <c r="U197" s="60"/>
      <c r="V197" s="60"/>
      <c r="W197" s="60"/>
      <c r="X197" s="134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>
        <v>200</v>
      </c>
      <c r="AT197" s="113">
        <v>1300</v>
      </c>
      <c r="AU197" s="113"/>
      <c r="AV197" s="113"/>
      <c r="AW197" s="113"/>
      <c r="AX197" s="113"/>
      <c r="AY197" s="113"/>
      <c r="AZ197" s="113"/>
      <c r="BA197" s="113"/>
      <c r="BB197" s="113"/>
      <c r="BC197" s="113"/>
      <c r="BD197" s="113"/>
      <c r="BE197" s="113"/>
      <c r="BF197" s="113"/>
      <c r="BG197" s="113"/>
      <c r="BH197" s="113"/>
      <c r="BI197" s="113"/>
      <c r="BJ197" s="113"/>
      <c r="BK197" s="113"/>
      <c r="BL197" s="113"/>
      <c r="BM197" s="113"/>
      <c r="BN197" s="113"/>
      <c r="BO197" s="113"/>
      <c r="BP197" s="113"/>
      <c r="BQ197" s="113"/>
      <c r="BR197" s="113"/>
      <c r="BS197" s="113"/>
      <c r="BT197" s="113"/>
      <c r="BU197" s="113"/>
      <c r="BV197" s="113"/>
      <c r="BW197" s="113"/>
      <c r="BX197" s="113">
        <v>600</v>
      </c>
      <c r="BY197" s="113"/>
      <c r="BZ197" s="113"/>
      <c r="CA197" s="149">
        <v>1.4999999999999999E-2</v>
      </c>
      <c r="CB197" s="107"/>
      <c r="CC197" s="113"/>
      <c r="CD197" s="113"/>
      <c r="CE197" s="113"/>
      <c r="CF197" s="113"/>
      <c r="CG197" s="113"/>
      <c r="CH197" s="113"/>
      <c r="CI197" s="113"/>
      <c r="CJ197" s="113"/>
      <c r="CK197" s="113"/>
      <c r="CL197" s="113"/>
      <c r="CM197" s="113"/>
      <c r="CN197" s="113"/>
      <c r="CO197" s="99"/>
      <c r="CP197" s="99"/>
      <c r="CQ197" s="99"/>
      <c r="CR197" s="99"/>
      <c r="CS197" s="99"/>
      <c r="CT197" s="99"/>
      <c r="CU197" s="99"/>
      <c r="CV197" s="99"/>
      <c r="CW197" s="99"/>
      <c r="CX197" s="113"/>
      <c r="CY197" s="113"/>
    </row>
    <row r="198" spans="1:301" s="64" customFormat="1" ht="15" customHeight="1" x14ac:dyDescent="0.15">
      <c r="A198" s="58" t="s">
        <v>439</v>
      </c>
      <c r="B198" s="58">
        <v>24302</v>
      </c>
      <c r="C198" s="59" t="s">
        <v>400</v>
      </c>
      <c r="D198" s="2" t="s">
        <v>105</v>
      </c>
      <c r="E198" s="58"/>
      <c r="F198" s="58"/>
      <c r="G198" s="23">
        <v>316654.73499999999</v>
      </c>
      <c r="H198" s="23">
        <v>8446391.7420000006</v>
      </c>
      <c r="I198" s="23">
        <v>4960.0519999999997</v>
      </c>
      <c r="J198" s="61" t="s">
        <v>1040</v>
      </c>
      <c r="K198" s="58" t="s">
        <v>388</v>
      </c>
      <c r="L198" s="58">
        <v>0</v>
      </c>
      <c r="M198" s="58">
        <v>2</v>
      </c>
      <c r="N198" s="105">
        <v>2006</v>
      </c>
      <c r="O198" s="58"/>
      <c r="P198" s="60" t="s">
        <v>389</v>
      </c>
      <c r="Q198" s="1">
        <f>M198-L198</f>
        <v>2</v>
      </c>
      <c r="R198" s="2" t="s">
        <v>390</v>
      </c>
      <c r="S198" s="58" t="s">
        <v>440</v>
      </c>
      <c r="T198" s="60" t="s">
        <v>392</v>
      </c>
      <c r="U198" s="60"/>
      <c r="V198" s="60"/>
      <c r="W198" s="60"/>
      <c r="X198" s="134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07">
        <v>100</v>
      </c>
      <c r="AT198" s="113">
        <v>5800</v>
      </c>
      <c r="AU198" s="113"/>
      <c r="AV198" s="113"/>
      <c r="AW198" s="113"/>
      <c r="AX198" s="113"/>
      <c r="AY198" s="113"/>
      <c r="AZ198" s="113"/>
      <c r="BA198" s="113"/>
      <c r="BB198" s="113"/>
      <c r="BC198" s="113"/>
      <c r="BD198" s="113"/>
      <c r="BE198" s="113"/>
      <c r="BF198" s="113"/>
      <c r="BG198" s="113"/>
      <c r="BH198" s="113"/>
      <c r="BI198" s="113"/>
      <c r="BJ198" s="113"/>
      <c r="BK198" s="113"/>
      <c r="BL198" s="113"/>
      <c r="BM198" s="113"/>
      <c r="BN198" s="113"/>
      <c r="BO198" s="113"/>
      <c r="BP198" s="113"/>
      <c r="BQ198" s="113"/>
      <c r="BR198" s="113"/>
      <c r="BS198" s="113"/>
      <c r="BT198" s="113"/>
      <c r="BU198" s="113"/>
      <c r="BV198" s="113"/>
      <c r="BW198" s="113"/>
      <c r="BX198" s="113">
        <v>800</v>
      </c>
      <c r="BY198" s="113"/>
      <c r="BZ198" s="113"/>
      <c r="CA198" s="149">
        <v>0</v>
      </c>
      <c r="CB198" s="107">
        <v>6</v>
      </c>
      <c r="CC198" s="113"/>
      <c r="CD198" s="113"/>
      <c r="CE198" s="113"/>
      <c r="CF198" s="113"/>
      <c r="CG198" s="113"/>
      <c r="CH198" s="113"/>
      <c r="CI198" s="113"/>
      <c r="CJ198" s="113"/>
      <c r="CK198" s="113"/>
      <c r="CL198" s="113"/>
      <c r="CM198" s="113"/>
      <c r="CN198" s="113"/>
      <c r="CO198" s="99"/>
      <c r="CP198" s="99"/>
      <c r="CQ198" s="99"/>
      <c r="CR198" s="99"/>
      <c r="CS198" s="99"/>
      <c r="CT198" s="99"/>
      <c r="CU198" s="99"/>
      <c r="CV198" s="99"/>
      <c r="CW198" s="99"/>
      <c r="CX198" s="113"/>
      <c r="CY198" s="113"/>
    </row>
    <row r="199" spans="1:301" s="64" customFormat="1" ht="15" customHeight="1" x14ac:dyDescent="0.15">
      <c r="A199" s="58" t="s">
        <v>441</v>
      </c>
      <c r="B199" s="58">
        <v>24352</v>
      </c>
      <c r="C199" s="59" t="s">
        <v>400</v>
      </c>
      <c r="D199" s="2" t="s">
        <v>105</v>
      </c>
      <c r="E199" s="58"/>
      <c r="F199" s="58"/>
      <c r="G199" s="23">
        <v>316670.80499999999</v>
      </c>
      <c r="H199" s="23">
        <v>8446386.4940000009</v>
      </c>
      <c r="I199" s="23">
        <v>5014.201</v>
      </c>
      <c r="J199" s="61" t="s">
        <v>1040</v>
      </c>
      <c r="K199" s="58" t="s">
        <v>388</v>
      </c>
      <c r="L199" s="58">
        <v>0</v>
      </c>
      <c r="M199" s="58">
        <v>2</v>
      </c>
      <c r="N199" s="105">
        <v>2006</v>
      </c>
      <c r="O199" s="58"/>
      <c r="P199" s="60" t="s">
        <v>389</v>
      </c>
      <c r="Q199" s="1">
        <f>M199-L199</f>
        <v>2</v>
      </c>
      <c r="R199" s="2" t="s">
        <v>390</v>
      </c>
      <c r="S199" s="58" t="s">
        <v>442</v>
      </c>
      <c r="T199" s="60" t="s">
        <v>392</v>
      </c>
      <c r="U199" s="60"/>
      <c r="V199" s="60"/>
      <c r="W199" s="60"/>
      <c r="X199" s="134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>
        <v>300</v>
      </c>
      <c r="AU199" s="113"/>
      <c r="AV199" s="113"/>
      <c r="AW199" s="113"/>
      <c r="AX199" s="113"/>
      <c r="AY199" s="113"/>
      <c r="AZ199" s="113"/>
      <c r="BA199" s="113"/>
      <c r="BB199" s="113"/>
      <c r="BC199" s="113"/>
      <c r="BD199" s="113"/>
      <c r="BE199" s="113"/>
      <c r="BF199" s="113"/>
      <c r="BG199" s="113"/>
      <c r="BH199" s="113"/>
      <c r="BI199" s="113"/>
      <c r="BJ199" s="113"/>
      <c r="BK199" s="113"/>
      <c r="BL199" s="113"/>
      <c r="BM199" s="113"/>
      <c r="BN199" s="113"/>
      <c r="BO199" s="113"/>
      <c r="BP199" s="113"/>
      <c r="BQ199" s="113"/>
      <c r="BR199" s="113"/>
      <c r="BS199" s="113"/>
      <c r="BT199" s="113"/>
      <c r="BU199" s="113"/>
      <c r="BV199" s="113"/>
      <c r="BW199" s="113"/>
      <c r="BX199" s="113">
        <v>200</v>
      </c>
      <c r="BY199" s="113"/>
      <c r="BZ199" s="113"/>
      <c r="CA199" s="149">
        <v>0</v>
      </c>
      <c r="CB199" s="107">
        <v>1</v>
      </c>
      <c r="CC199" s="113"/>
      <c r="CD199" s="113"/>
      <c r="CE199" s="113"/>
      <c r="CF199" s="113"/>
      <c r="CG199" s="113"/>
      <c r="CH199" s="113"/>
      <c r="CI199" s="113"/>
      <c r="CJ199" s="113"/>
      <c r="CK199" s="113"/>
      <c r="CL199" s="113"/>
      <c r="CM199" s="113"/>
      <c r="CN199" s="113"/>
      <c r="CO199" s="99"/>
      <c r="CP199" s="99"/>
      <c r="CQ199" s="99"/>
      <c r="CR199" s="99"/>
      <c r="CS199" s="99"/>
      <c r="CT199" s="99"/>
      <c r="CU199" s="99"/>
      <c r="CV199" s="99"/>
      <c r="CW199" s="99"/>
      <c r="CX199" s="113"/>
      <c r="CY199" s="113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  <c r="DS199" s="60"/>
      <c r="DT199" s="60"/>
      <c r="DU199" s="60"/>
      <c r="DV199" s="60"/>
      <c r="DW199" s="60"/>
      <c r="DX199" s="60"/>
      <c r="DY199" s="60"/>
      <c r="DZ199" s="60"/>
      <c r="EA199" s="60"/>
      <c r="EB199" s="60"/>
      <c r="EC199" s="60"/>
      <c r="ED199" s="60"/>
      <c r="EE199" s="60"/>
      <c r="EF199" s="60"/>
      <c r="EG199" s="60"/>
      <c r="EH199" s="60"/>
      <c r="EI199" s="60"/>
      <c r="EJ199" s="60"/>
      <c r="EK199" s="60"/>
      <c r="EL199" s="60"/>
      <c r="EM199" s="60"/>
      <c r="EN199" s="60"/>
      <c r="EO199" s="60"/>
      <c r="EP199" s="60"/>
      <c r="EQ199" s="60"/>
      <c r="ER199" s="60"/>
      <c r="ES199" s="60"/>
      <c r="ET199" s="60"/>
      <c r="EU199" s="60"/>
      <c r="EV199" s="60"/>
      <c r="EW199" s="60"/>
      <c r="EX199" s="60"/>
      <c r="EY199" s="60"/>
      <c r="EZ199" s="60"/>
      <c r="FA199" s="60"/>
      <c r="FB199" s="60"/>
      <c r="FC199" s="60"/>
      <c r="FD199" s="60"/>
      <c r="FE199" s="60"/>
      <c r="FF199" s="60"/>
      <c r="FG199" s="60"/>
      <c r="FH199" s="60"/>
      <c r="FI199" s="60"/>
      <c r="FJ199" s="60"/>
      <c r="FK199" s="60"/>
      <c r="FL199" s="60"/>
      <c r="FM199" s="60"/>
      <c r="FN199" s="60"/>
      <c r="FO199" s="60"/>
      <c r="FP199" s="60"/>
      <c r="FQ199" s="60"/>
      <c r="FR199" s="60"/>
      <c r="FS199" s="60"/>
      <c r="FT199" s="60"/>
      <c r="FU199" s="60"/>
      <c r="FV199" s="60"/>
      <c r="FW199" s="60"/>
      <c r="FX199" s="60"/>
      <c r="FY199" s="60"/>
      <c r="FZ199" s="60"/>
      <c r="GA199" s="60"/>
      <c r="GB199" s="60"/>
      <c r="GC199" s="60"/>
      <c r="GD199" s="60"/>
      <c r="GE199" s="60"/>
      <c r="GF199" s="60"/>
      <c r="GG199" s="60"/>
      <c r="GH199" s="60"/>
      <c r="GI199" s="60"/>
      <c r="GJ199" s="60"/>
      <c r="GK199" s="60"/>
      <c r="GL199" s="60"/>
      <c r="GM199" s="60"/>
      <c r="GN199" s="60"/>
      <c r="GO199" s="60"/>
      <c r="GP199" s="60"/>
      <c r="GQ199" s="60"/>
      <c r="GR199" s="60"/>
      <c r="GS199" s="60"/>
      <c r="GT199" s="60"/>
      <c r="GU199" s="60"/>
      <c r="GV199" s="60"/>
      <c r="GW199" s="60"/>
      <c r="GX199" s="60"/>
      <c r="GY199" s="60"/>
      <c r="GZ199" s="60"/>
      <c r="HA199" s="60"/>
      <c r="HB199" s="60"/>
      <c r="HC199" s="60"/>
      <c r="HD199" s="60"/>
      <c r="HE199" s="60"/>
      <c r="HF199" s="60"/>
      <c r="HG199" s="60"/>
      <c r="HH199" s="60"/>
      <c r="HI199" s="60"/>
      <c r="HJ199" s="60"/>
      <c r="HK199" s="60"/>
      <c r="HL199" s="60"/>
      <c r="HM199" s="60"/>
      <c r="HN199" s="60"/>
      <c r="HO199" s="60"/>
      <c r="HP199" s="60"/>
      <c r="HQ199" s="60"/>
      <c r="HR199" s="60"/>
      <c r="HS199" s="60"/>
      <c r="HT199" s="60"/>
      <c r="HU199" s="60"/>
      <c r="HV199" s="60"/>
      <c r="HW199" s="60"/>
      <c r="HX199" s="60"/>
      <c r="HY199" s="60"/>
      <c r="HZ199" s="60"/>
      <c r="IA199" s="60"/>
      <c r="IB199" s="60"/>
      <c r="IC199" s="60"/>
      <c r="ID199" s="60"/>
      <c r="IE199" s="60"/>
      <c r="IF199" s="60"/>
      <c r="IG199" s="60"/>
      <c r="IH199" s="60"/>
      <c r="II199" s="60"/>
      <c r="IJ199" s="60"/>
      <c r="IK199" s="60"/>
      <c r="IL199" s="60"/>
      <c r="IM199" s="60"/>
      <c r="IN199" s="60"/>
      <c r="IO199" s="60"/>
      <c r="IP199" s="60"/>
      <c r="IQ199" s="60"/>
      <c r="IR199" s="60"/>
      <c r="IS199" s="60"/>
      <c r="IT199" s="60"/>
      <c r="IU199" s="60"/>
      <c r="IV199" s="60"/>
      <c r="IW199" s="60"/>
      <c r="IX199" s="60"/>
      <c r="IY199" s="60"/>
      <c r="IZ199" s="60"/>
      <c r="JA199" s="60"/>
      <c r="JB199" s="60"/>
      <c r="JC199" s="60"/>
      <c r="JD199" s="60"/>
      <c r="JE199" s="60"/>
      <c r="JF199" s="60"/>
      <c r="JG199" s="60"/>
      <c r="JH199" s="60"/>
      <c r="JI199" s="60"/>
      <c r="JJ199" s="60"/>
      <c r="JK199" s="60"/>
      <c r="JL199" s="60"/>
      <c r="JM199" s="60"/>
      <c r="JN199" s="60"/>
      <c r="JO199" s="60"/>
      <c r="JP199" s="60"/>
      <c r="JQ199" s="60"/>
      <c r="JR199" s="60"/>
      <c r="JS199" s="60"/>
      <c r="JT199" s="60"/>
      <c r="JU199" s="60"/>
      <c r="JV199" s="60"/>
      <c r="JW199" s="60"/>
      <c r="JX199" s="60"/>
      <c r="JY199" s="60"/>
      <c r="JZ199" s="60"/>
      <c r="KA199" s="60"/>
      <c r="KB199" s="60"/>
      <c r="KC199" s="60"/>
      <c r="KD199" s="60"/>
      <c r="KE199" s="60"/>
      <c r="KF199" s="60"/>
      <c r="KG199" s="60"/>
      <c r="KH199" s="60"/>
      <c r="KI199" s="60"/>
      <c r="KJ199" s="60"/>
      <c r="KK199" s="60"/>
      <c r="KL199" s="60"/>
      <c r="KM199" s="60"/>
      <c r="KN199" s="60"/>
      <c r="KO199" s="60"/>
    </row>
    <row r="200" spans="1:301" s="64" customFormat="1" ht="15" customHeight="1" x14ac:dyDescent="0.15">
      <c r="A200" s="58" t="s">
        <v>443</v>
      </c>
      <c r="B200" s="58">
        <v>25502</v>
      </c>
      <c r="C200" s="59" t="s">
        <v>407</v>
      </c>
      <c r="D200" s="2" t="s">
        <v>105</v>
      </c>
      <c r="E200" s="58"/>
      <c r="F200" s="58"/>
      <c r="G200" s="23">
        <v>316493.837</v>
      </c>
      <c r="H200" s="23">
        <v>8447932.8110000007</v>
      </c>
      <c r="I200" s="23">
        <v>4935.5370000000003</v>
      </c>
      <c r="J200" s="61" t="s">
        <v>1040</v>
      </c>
      <c r="K200" s="58" t="s">
        <v>388</v>
      </c>
      <c r="L200" s="58">
        <v>0</v>
      </c>
      <c r="M200" s="58">
        <v>2</v>
      </c>
      <c r="N200" s="105">
        <v>2006</v>
      </c>
      <c r="O200" s="58"/>
      <c r="P200" s="60" t="s">
        <v>389</v>
      </c>
      <c r="Q200" s="1">
        <f>M200-L200</f>
        <v>2</v>
      </c>
      <c r="R200" s="2" t="s">
        <v>390</v>
      </c>
      <c r="S200" s="58" t="s">
        <v>444</v>
      </c>
      <c r="T200" s="60" t="s">
        <v>392</v>
      </c>
      <c r="U200" s="60"/>
      <c r="V200" s="60"/>
      <c r="W200" s="60"/>
      <c r="X200" s="134"/>
      <c r="Y200" s="110"/>
      <c r="Z200" s="110">
        <v>1.190622914349277</v>
      </c>
      <c r="AA200" s="110">
        <v>4.8181647269471801</v>
      </c>
      <c r="AB200" s="110"/>
      <c r="AC200" s="110">
        <v>1.7431561703676737E-2</v>
      </c>
      <c r="AD200" s="110"/>
      <c r="AE200" s="110"/>
      <c r="AF200" s="110"/>
      <c r="AG200" s="110">
        <v>0.14455242966751919</v>
      </c>
      <c r="AH200" s="108">
        <v>0.13748184019370463</v>
      </c>
      <c r="AI200" s="108"/>
      <c r="AJ200" s="108"/>
      <c r="AK200" s="108"/>
      <c r="AL200" s="108"/>
      <c r="AM200" s="108"/>
      <c r="AN200" s="110">
        <v>0.9</v>
      </c>
      <c r="AO200" s="110">
        <v>3</v>
      </c>
      <c r="AP200" s="110">
        <v>101</v>
      </c>
      <c r="AQ200" s="110">
        <v>4</v>
      </c>
      <c r="AR200" s="110">
        <v>0</v>
      </c>
      <c r="AS200" s="110">
        <v>125</v>
      </c>
      <c r="AT200" s="110">
        <v>300</v>
      </c>
      <c r="AU200" s="110">
        <v>0</v>
      </c>
      <c r="AV200" s="110">
        <v>0</v>
      </c>
      <c r="AW200" s="114">
        <v>0</v>
      </c>
      <c r="AX200" s="110">
        <v>28</v>
      </c>
      <c r="AY200" s="110">
        <v>1710</v>
      </c>
      <c r="AZ200" s="110"/>
      <c r="BA200" s="110">
        <v>87.4</v>
      </c>
      <c r="BB200" s="110">
        <v>2.9</v>
      </c>
      <c r="BC200" s="108">
        <v>0</v>
      </c>
      <c r="BD200" s="110">
        <v>1.5</v>
      </c>
      <c r="BE200" s="110"/>
      <c r="BF200" s="106">
        <v>0</v>
      </c>
      <c r="BG200" s="110">
        <v>328</v>
      </c>
      <c r="BH200" s="110">
        <v>5</v>
      </c>
      <c r="BI200" s="110"/>
      <c r="BJ200" s="110"/>
      <c r="BK200" s="110"/>
      <c r="BL200" s="110"/>
      <c r="BM200" s="110"/>
      <c r="BN200" s="110"/>
      <c r="BO200" s="110"/>
      <c r="BP200" s="110"/>
      <c r="BQ200" s="110"/>
      <c r="BR200" s="110"/>
      <c r="BS200" s="110"/>
      <c r="BT200" s="110"/>
      <c r="BU200" s="110"/>
      <c r="BV200" s="110"/>
      <c r="BW200" s="110"/>
      <c r="BX200" s="110">
        <v>5219</v>
      </c>
      <c r="BY200" s="110"/>
      <c r="BZ200" s="110"/>
      <c r="CA200" s="149"/>
      <c r="CB200" s="110">
        <v>29.6</v>
      </c>
      <c r="CC200" s="110">
        <v>2.81</v>
      </c>
      <c r="CD200" s="110">
        <v>405</v>
      </c>
      <c r="CE200" s="110"/>
      <c r="CF200" s="110"/>
      <c r="CG200" s="110"/>
      <c r="CH200" s="110">
        <v>0</v>
      </c>
      <c r="CI200" s="110">
        <v>0</v>
      </c>
      <c r="CJ200" s="110">
        <v>2</v>
      </c>
      <c r="CK200" s="110"/>
      <c r="CL200" s="110"/>
      <c r="CM200" s="110"/>
      <c r="CN200" s="110"/>
      <c r="CO200" s="99"/>
      <c r="CP200" s="99"/>
      <c r="CQ200" s="99"/>
      <c r="CR200" s="99"/>
      <c r="CS200" s="99"/>
      <c r="CT200" s="99"/>
      <c r="CU200" s="99"/>
      <c r="CV200" s="99"/>
      <c r="CW200" s="99"/>
      <c r="CX200" s="110"/>
      <c r="CY200" s="114">
        <v>0</v>
      </c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</row>
    <row r="201" spans="1:301" s="64" customFormat="1" ht="15" customHeight="1" x14ac:dyDescent="0.15">
      <c r="A201" s="58" t="s">
        <v>445</v>
      </c>
      <c r="B201" s="58">
        <v>25551</v>
      </c>
      <c r="C201" s="59" t="s">
        <v>407</v>
      </c>
      <c r="D201" s="2" t="s">
        <v>105</v>
      </c>
      <c r="E201" s="58"/>
      <c r="F201" s="58"/>
      <c r="G201" s="23">
        <v>316493.33100000001</v>
      </c>
      <c r="H201" s="23">
        <v>8447932.3849999998</v>
      </c>
      <c r="I201" s="23">
        <v>4935.232</v>
      </c>
      <c r="J201" s="61" t="s">
        <v>1040</v>
      </c>
      <c r="K201" s="58" t="s">
        <v>388</v>
      </c>
      <c r="L201" s="58">
        <v>1.9</v>
      </c>
      <c r="M201" s="58">
        <v>4</v>
      </c>
      <c r="N201" s="105">
        <v>2006</v>
      </c>
      <c r="O201" s="58"/>
      <c r="P201" s="60" t="s">
        <v>389</v>
      </c>
      <c r="Q201" s="1">
        <f>M201-L201</f>
        <v>2.1</v>
      </c>
      <c r="R201" s="2" t="s">
        <v>390</v>
      </c>
      <c r="S201" s="58" t="s">
        <v>446</v>
      </c>
      <c r="T201" s="60" t="s">
        <v>392</v>
      </c>
      <c r="U201" s="60"/>
      <c r="V201" s="60"/>
      <c r="W201" s="60"/>
      <c r="X201" s="134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07">
        <v>100</v>
      </c>
      <c r="AT201" s="113">
        <v>800</v>
      </c>
      <c r="AU201" s="113"/>
      <c r="AV201" s="113"/>
      <c r="AW201" s="113"/>
      <c r="AX201" s="113"/>
      <c r="AY201" s="113"/>
      <c r="AZ201" s="113"/>
      <c r="BA201" s="113"/>
      <c r="BB201" s="113"/>
      <c r="BC201" s="113"/>
      <c r="BD201" s="113"/>
      <c r="BE201" s="113"/>
      <c r="BF201" s="113"/>
      <c r="BG201" s="113"/>
      <c r="BH201" s="113"/>
      <c r="BI201" s="113"/>
      <c r="BJ201" s="113"/>
      <c r="BK201" s="113"/>
      <c r="BL201" s="113"/>
      <c r="BM201" s="113"/>
      <c r="BN201" s="113"/>
      <c r="BO201" s="113"/>
      <c r="BP201" s="113"/>
      <c r="BQ201" s="113"/>
      <c r="BR201" s="113"/>
      <c r="BS201" s="113"/>
      <c r="BT201" s="113"/>
      <c r="BU201" s="113"/>
      <c r="BV201" s="113"/>
      <c r="BW201" s="113"/>
      <c r="BX201" s="113">
        <v>12800</v>
      </c>
      <c r="BY201" s="113"/>
      <c r="BZ201" s="113"/>
      <c r="CA201" s="149"/>
      <c r="CB201" s="107">
        <v>74</v>
      </c>
      <c r="CC201" s="113"/>
      <c r="CD201" s="113"/>
      <c r="CE201" s="113"/>
      <c r="CF201" s="113"/>
      <c r="CG201" s="113"/>
      <c r="CH201" s="113"/>
      <c r="CI201" s="113"/>
      <c r="CJ201" s="113"/>
      <c r="CK201" s="113"/>
      <c r="CL201" s="113"/>
      <c r="CM201" s="113"/>
      <c r="CN201" s="113"/>
      <c r="CO201" s="99"/>
      <c r="CP201" s="99"/>
      <c r="CQ201" s="99"/>
      <c r="CR201" s="99"/>
      <c r="CS201" s="99"/>
      <c r="CT201" s="99"/>
      <c r="CU201" s="99"/>
      <c r="CV201" s="99"/>
      <c r="CW201" s="99"/>
      <c r="CX201" s="113"/>
      <c r="CY201" s="113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  <c r="DS201" s="60"/>
      <c r="DT201" s="60"/>
      <c r="DU201" s="60"/>
      <c r="DV201" s="60"/>
      <c r="DW201" s="60"/>
      <c r="DX201" s="60"/>
      <c r="DY201" s="60"/>
      <c r="DZ201" s="60"/>
      <c r="EA201" s="60"/>
      <c r="EB201" s="60"/>
      <c r="EC201" s="60"/>
      <c r="ED201" s="60"/>
      <c r="EE201" s="60"/>
      <c r="EF201" s="60"/>
      <c r="EG201" s="60"/>
      <c r="EH201" s="60"/>
      <c r="EI201" s="60"/>
      <c r="EJ201" s="60"/>
      <c r="EK201" s="60"/>
      <c r="EL201" s="60"/>
      <c r="EM201" s="60"/>
      <c r="EN201" s="60"/>
      <c r="EO201" s="60"/>
      <c r="EP201" s="60"/>
      <c r="EQ201" s="60"/>
      <c r="ER201" s="60"/>
      <c r="ES201" s="60"/>
      <c r="ET201" s="60"/>
      <c r="EU201" s="60"/>
      <c r="EV201" s="60"/>
      <c r="EW201" s="60"/>
      <c r="EX201" s="60"/>
      <c r="EY201" s="60"/>
      <c r="EZ201" s="60"/>
      <c r="FA201" s="60"/>
      <c r="FB201" s="60"/>
      <c r="FC201" s="60"/>
      <c r="FD201" s="60"/>
      <c r="FE201" s="60"/>
      <c r="FF201" s="60"/>
      <c r="FG201" s="60"/>
      <c r="FH201" s="60"/>
      <c r="FI201" s="60"/>
      <c r="FJ201" s="60"/>
      <c r="FK201" s="60"/>
      <c r="FL201" s="60"/>
      <c r="FM201" s="60"/>
      <c r="FN201" s="60"/>
      <c r="FO201" s="60"/>
      <c r="FP201" s="60"/>
      <c r="FQ201" s="60"/>
      <c r="FR201" s="60"/>
      <c r="FS201" s="60"/>
      <c r="FT201" s="60"/>
      <c r="FU201" s="60"/>
      <c r="FV201" s="60"/>
      <c r="FW201" s="60"/>
      <c r="FX201" s="60"/>
      <c r="FY201" s="60"/>
      <c r="FZ201" s="60"/>
      <c r="GA201" s="60"/>
      <c r="GB201" s="60"/>
      <c r="GC201" s="60"/>
      <c r="GD201" s="60"/>
      <c r="GE201" s="60"/>
      <c r="GF201" s="60"/>
      <c r="GG201" s="60"/>
      <c r="GH201" s="60"/>
      <c r="GI201" s="60"/>
      <c r="GJ201" s="60"/>
      <c r="GK201" s="60"/>
      <c r="GL201" s="60"/>
      <c r="GM201" s="60"/>
      <c r="GN201" s="60"/>
      <c r="GO201" s="60"/>
      <c r="GP201" s="60"/>
      <c r="GQ201" s="60"/>
      <c r="GR201" s="60"/>
      <c r="GS201" s="60"/>
      <c r="GT201" s="60"/>
      <c r="GU201" s="60"/>
      <c r="GV201" s="60"/>
      <c r="GW201" s="60"/>
      <c r="GX201" s="60"/>
      <c r="GY201" s="60"/>
      <c r="GZ201" s="60"/>
      <c r="HA201" s="60"/>
      <c r="HB201" s="60"/>
      <c r="HC201" s="60"/>
      <c r="HD201" s="60"/>
      <c r="HE201" s="60"/>
      <c r="HF201" s="60"/>
      <c r="HG201" s="60"/>
      <c r="HH201" s="60"/>
      <c r="HI201" s="60"/>
      <c r="HJ201" s="60"/>
      <c r="HK201" s="60"/>
      <c r="HL201" s="60"/>
      <c r="HM201" s="60"/>
      <c r="HN201" s="60"/>
      <c r="HO201" s="60"/>
      <c r="HP201" s="60"/>
      <c r="HQ201" s="60"/>
      <c r="HR201" s="60"/>
      <c r="HS201" s="60"/>
      <c r="HT201" s="60"/>
      <c r="HU201" s="60"/>
      <c r="HV201" s="60"/>
      <c r="HW201" s="60"/>
      <c r="HX201" s="60"/>
      <c r="HY201" s="60"/>
      <c r="HZ201" s="60"/>
      <c r="IA201" s="60"/>
      <c r="IB201" s="60"/>
      <c r="IC201" s="60"/>
      <c r="ID201" s="60"/>
      <c r="IE201" s="60"/>
      <c r="IF201" s="60"/>
      <c r="IG201" s="60"/>
      <c r="IH201" s="60"/>
      <c r="II201" s="60"/>
      <c r="IJ201" s="60"/>
      <c r="IK201" s="60"/>
      <c r="IL201" s="60"/>
      <c r="IM201" s="60"/>
      <c r="IN201" s="60"/>
      <c r="IO201" s="60"/>
      <c r="IP201" s="60"/>
      <c r="IQ201" s="60"/>
      <c r="IR201" s="60"/>
      <c r="IS201" s="60"/>
      <c r="IT201" s="60"/>
      <c r="IU201" s="60"/>
      <c r="IV201" s="60"/>
      <c r="IW201" s="60"/>
      <c r="IX201" s="60"/>
      <c r="IY201" s="60"/>
      <c r="IZ201" s="60"/>
      <c r="JA201" s="60"/>
      <c r="JB201" s="60"/>
      <c r="JC201" s="60"/>
      <c r="JD201" s="60"/>
      <c r="JE201" s="60"/>
      <c r="JF201" s="60"/>
      <c r="JG201" s="60"/>
      <c r="JH201" s="60"/>
      <c r="JI201" s="60"/>
      <c r="JJ201" s="60"/>
      <c r="JK201" s="60"/>
      <c r="JL201" s="60"/>
      <c r="JM201" s="60"/>
      <c r="JN201" s="60"/>
      <c r="JO201" s="60"/>
      <c r="JP201" s="60"/>
      <c r="JQ201" s="60"/>
      <c r="JR201" s="60"/>
      <c r="JS201" s="60"/>
      <c r="JT201" s="60"/>
      <c r="JU201" s="60"/>
      <c r="JV201" s="60"/>
      <c r="JW201" s="60"/>
      <c r="JX201" s="60"/>
      <c r="JY201" s="60"/>
      <c r="JZ201" s="60"/>
      <c r="KA201" s="60"/>
      <c r="KB201" s="60"/>
      <c r="KC201" s="60"/>
      <c r="KD201" s="60"/>
      <c r="KE201" s="60"/>
      <c r="KF201" s="60"/>
      <c r="KG201" s="60"/>
      <c r="KH201" s="60"/>
      <c r="KI201" s="60"/>
      <c r="KJ201" s="60"/>
      <c r="KK201" s="60"/>
      <c r="KL201" s="60"/>
      <c r="KM201" s="60"/>
      <c r="KN201" s="60"/>
      <c r="KO201" s="60"/>
    </row>
    <row r="202" spans="1:301" s="64" customFormat="1" ht="15" customHeight="1" x14ac:dyDescent="0.15">
      <c r="A202" s="57" t="s">
        <v>447</v>
      </c>
      <c r="B202" s="58">
        <v>1888</v>
      </c>
      <c r="C202" s="59" t="s">
        <v>400</v>
      </c>
      <c r="D202" s="2" t="s">
        <v>105</v>
      </c>
      <c r="E202" s="57"/>
      <c r="F202" s="57"/>
      <c r="G202" s="23">
        <v>315741.56199999998</v>
      </c>
      <c r="H202" s="23">
        <v>8447104.8560000006</v>
      </c>
      <c r="I202" s="23">
        <v>5025.0280000000002</v>
      </c>
      <c r="J202" s="61" t="s">
        <v>1040</v>
      </c>
      <c r="K202" s="67" t="s">
        <v>404</v>
      </c>
      <c r="L202" s="66">
        <v>2.4500000000000002</v>
      </c>
      <c r="M202" s="58">
        <v>4</v>
      </c>
      <c r="N202" s="105">
        <v>2005</v>
      </c>
      <c r="O202" s="57"/>
      <c r="P202" s="60" t="s">
        <v>389</v>
      </c>
      <c r="Q202" s="1">
        <f>M202-L202</f>
        <v>1.5499999999999998</v>
      </c>
      <c r="R202" s="2" t="s">
        <v>390</v>
      </c>
      <c r="S202" s="57" t="s">
        <v>448</v>
      </c>
      <c r="T202" s="60" t="s">
        <v>392</v>
      </c>
      <c r="U202" s="60"/>
      <c r="V202" s="60"/>
      <c r="W202" s="60"/>
      <c r="X202" s="134"/>
      <c r="Y202" s="108">
        <v>0.13344467640918581</v>
      </c>
      <c r="Z202" s="108">
        <v>1.681991101223582</v>
      </c>
      <c r="AA202" s="108">
        <v>5.5044315129811991</v>
      </c>
      <c r="AB202" s="108"/>
      <c r="AC202" s="108">
        <v>0.82535216599927197</v>
      </c>
      <c r="AD202" s="108">
        <v>0.46421052631578952</v>
      </c>
      <c r="AE202" s="108">
        <v>8.3952095808383226E-2</v>
      </c>
      <c r="AF202" s="108">
        <v>2.6959547629404092E-2</v>
      </c>
      <c r="AG202" s="108">
        <v>0.55411764705882349</v>
      </c>
      <c r="AH202" s="108">
        <v>0.20622276029055692</v>
      </c>
      <c r="AI202" s="108"/>
      <c r="AJ202" s="108"/>
      <c r="AK202" s="108"/>
      <c r="AL202" s="108"/>
      <c r="AM202" s="108"/>
      <c r="AN202" s="108">
        <v>3.6</v>
      </c>
      <c r="AO202" s="108">
        <v>18</v>
      </c>
      <c r="AP202" s="108">
        <v>27</v>
      </c>
      <c r="AQ202" s="108">
        <v>6</v>
      </c>
      <c r="AR202" s="108">
        <v>7</v>
      </c>
      <c r="AS202" s="108">
        <v>311</v>
      </c>
      <c r="AT202" s="108">
        <v>374</v>
      </c>
      <c r="AU202" s="106">
        <v>0</v>
      </c>
      <c r="AV202" s="108">
        <v>1</v>
      </c>
      <c r="AW202" s="114">
        <v>0</v>
      </c>
      <c r="AX202" s="110">
        <v>0</v>
      </c>
      <c r="AY202" s="108">
        <v>200</v>
      </c>
      <c r="AZ202" s="108"/>
      <c r="BA202" s="108">
        <v>56.8</v>
      </c>
      <c r="BB202" s="108">
        <v>6.1</v>
      </c>
      <c r="BC202" s="108">
        <v>0</v>
      </c>
      <c r="BD202" s="108">
        <v>2.9</v>
      </c>
      <c r="BE202" s="108"/>
      <c r="BF202" s="106">
        <v>0</v>
      </c>
      <c r="BG202" s="108">
        <v>2979</v>
      </c>
      <c r="BH202" s="108">
        <v>11</v>
      </c>
      <c r="BI202" s="108"/>
      <c r="BJ202" s="108"/>
      <c r="BK202" s="108"/>
      <c r="BL202" s="108"/>
      <c r="BM202" s="108"/>
      <c r="BN202" s="108"/>
      <c r="BO202" s="108"/>
      <c r="BP202" s="108"/>
      <c r="BQ202" s="108"/>
      <c r="BR202" s="108"/>
      <c r="BS202" s="108"/>
      <c r="BT202" s="108"/>
      <c r="BU202" s="108"/>
      <c r="BV202" s="108"/>
      <c r="BW202" s="108"/>
      <c r="BX202" s="108">
        <v>7689</v>
      </c>
      <c r="BY202" s="108"/>
      <c r="BZ202" s="108"/>
      <c r="CA202" s="149"/>
      <c r="CB202" s="108">
        <v>24.5</v>
      </c>
      <c r="CC202" s="108">
        <v>0.16</v>
      </c>
      <c r="CD202" s="108">
        <v>80</v>
      </c>
      <c r="CE202" s="108"/>
      <c r="CF202" s="108"/>
      <c r="CG202" s="108"/>
      <c r="CH202" s="108">
        <v>7</v>
      </c>
      <c r="CI202" s="110">
        <v>0</v>
      </c>
      <c r="CJ202" s="108">
        <v>5</v>
      </c>
      <c r="CK202" s="108"/>
      <c r="CL202" s="108"/>
      <c r="CM202" s="108"/>
      <c r="CN202" s="108"/>
      <c r="CO202" s="99"/>
      <c r="CP202" s="99"/>
      <c r="CQ202" s="99"/>
      <c r="CR202" s="99">
        <f>AG202/AD202</f>
        <v>1.1936774709883953</v>
      </c>
      <c r="CS202" s="99"/>
      <c r="CT202" s="99"/>
      <c r="CU202" s="99">
        <f>BG202/BH202</f>
        <v>270.81818181818181</v>
      </c>
      <c r="CV202" s="99"/>
      <c r="CW202" s="99"/>
      <c r="CX202" s="108"/>
      <c r="CY202" s="114">
        <v>0</v>
      </c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  <c r="KO202" s="2"/>
    </row>
    <row r="203" spans="1:301" s="64" customFormat="1" ht="15" customHeight="1" x14ac:dyDescent="0.15">
      <c r="A203" s="57" t="s">
        <v>449</v>
      </c>
      <c r="B203" s="58">
        <v>2053</v>
      </c>
      <c r="C203" s="59" t="s">
        <v>400</v>
      </c>
      <c r="D203" s="2" t="s">
        <v>105</v>
      </c>
      <c r="E203" s="57"/>
      <c r="F203" s="57"/>
      <c r="G203" s="23">
        <v>315700.81099999999</v>
      </c>
      <c r="H203" s="23">
        <v>8446824.977</v>
      </c>
      <c r="I203" s="23">
        <v>5110.384</v>
      </c>
      <c r="J203" s="61" t="s">
        <v>1040</v>
      </c>
      <c r="K203" s="57" t="s">
        <v>404</v>
      </c>
      <c r="L203" s="58">
        <v>0</v>
      </c>
      <c r="M203" s="58">
        <v>2</v>
      </c>
      <c r="N203" s="120">
        <v>2005</v>
      </c>
      <c r="O203" s="57"/>
      <c r="P203" s="60" t="s">
        <v>389</v>
      </c>
      <c r="Q203" s="1">
        <f>M203-L203</f>
        <v>2</v>
      </c>
      <c r="R203" s="2" t="s">
        <v>390</v>
      </c>
      <c r="S203" s="57" t="s">
        <v>450</v>
      </c>
      <c r="T203" s="60" t="s">
        <v>392</v>
      </c>
      <c r="X203" s="68"/>
      <c r="Y203" s="108">
        <v>0.10008350730688935</v>
      </c>
      <c r="Z203" s="108">
        <v>1.4552057842046717</v>
      </c>
      <c r="AA203" s="108">
        <v>2.8022560429722474</v>
      </c>
      <c r="AB203" s="108"/>
      <c r="AC203" s="108">
        <v>1.3816126683654897</v>
      </c>
      <c r="AD203" s="108">
        <v>0.26526315789473687</v>
      </c>
      <c r="AE203" s="108"/>
      <c r="AF203" s="108">
        <v>1.3479773814702046E-2</v>
      </c>
      <c r="AG203" s="108">
        <v>0.36138107416879794</v>
      </c>
      <c r="AH203" s="108">
        <v>9.165456012913642E-2</v>
      </c>
      <c r="AI203" s="108"/>
      <c r="AJ203" s="108"/>
      <c r="AK203" s="108"/>
      <c r="AL203" s="108"/>
      <c r="AM203" s="108"/>
      <c r="AN203" s="108">
        <v>2.8</v>
      </c>
      <c r="AO203" s="108">
        <v>11</v>
      </c>
      <c r="AP203" s="108">
        <v>30</v>
      </c>
      <c r="AQ203" s="108">
        <v>5</v>
      </c>
      <c r="AR203" s="108">
        <v>6</v>
      </c>
      <c r="AS203" s="108">
        <v>92.1</v>
      </c>
      <c r="AT203" s="108">
        <v>412</v>
      </c>
      <c r="AU203" s="106">
        <v>0</v>
      </c>
      <c r="AV203" s="110">
        <v>0</v>
      </c>
      <c r="AW203" s="114">
        <v>0</v>
      </c>
      <c r="AX203" s="110">
        <v>0</v>
      </c>
      <c r="AY203" s="108">
        <v>14</v>
      </c>
      <c r="AZ203" s="108"/>
      <c r="BA203" s="108">
        <v>19.100000000000001</v>
      </c>
      <c r="BB203" s="108">
        <v>5.6</v>
      </c>
      <c r="BC203" s="108">
        <v>0</v>
      </c>
      <c r="BD203" s="108">
        <v>3.6</v>
      </c>
      <c r="BE203" s="108"/>
      <c r="BF203" s="108">
        <v>11</v>
      </c>
      <c r="BG203" s="108">
        <v>3749</v>
      </c>
      <c r="BH203" s="108">
        <v>11.1</v>
      </c>
      <c r="BI203" s="108"/>
      <c r="BJ203" s="108"/>
      <c r="BK203" s="108"/>
      <c r="BL203" s="108"/>
      <c r="BM203" s="108"/>
      <c r="BN203" s="108"/>
      <c r="BO203" s="108"/>
      <c r="BP203" s="108"/>
      <c r="BQ203" s="108"/>
      <c r="BR203" s="108"/>
      <c r="BS203" s="108"/>
      <c r="BT203" s="108"/>
      <c r="BU203" s="108"/>
      <c r="BV203" s="108"/>
      <c r="BW203" s="108"/>
      <c r="BX203" s="108">
        <v>1552</v>
      </c>
      <c r="BY203" s="108"/>
      <c r="BZ203" s="109"/>
      <c r="CA203" s="150"/>
      <c r="CB203" s="108">
        <v>17.100000000000001</v>
      </c>
      <c r="CC203" s="108">
        <v>0.02</v>
      </c>
      <c r="CD203" s="108">
        <v>12</v>
      </c>
      <c r="CE203" s="108"/>
      <c r="CF203" s="108"/>
      <c r="CG203" s="108"/>
      <c r="CH203" s="110">
        <v>0</v>
      </c>
      <c r="CI203" s="110">
        <v>0</v>
      </c>
      <c r="CJ203" s="108">
        <v>6.7</v>
      </c>
      <c r="CK203" s="108"/>
      <c r="CL203" s="108"/>
      <c r="CM203" s="108"/>
      <c r="CN203" s="108"/>
      <c r="CO203" s="99"/>
      <c r="CP203" s="99"/>
      <c r="CQ203" s="99"/>
      <c r="CR203" s="99">
        <f>AG203/AD203</f>
        <v>1.3623492875411032</v>
      </c>
      <c r="CS203" s="99"/>
      <c r="CT203" s="167"/>
      <c r="CU203" s="99">
        <f>BG203/BH203</f>
        <v>337.74774774774778</v>
      </c>
      <c r="CV203" s="99"/>
      <c r="CW203" s="99"/>
      <c r="CX203" s="108"/>
      <c r="CY203" s="114">
        <v>0</v>
      </c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  <c r="DS203" s="60"/>
      <c r="DT203" s="60"/>
      <c r="DU203" s="60"/>
      <c r="DV203" s="60"/>
      <c r="DW203" s="60"/>
      <c r="DX203" s="60"/>
      <c r="DY203" s="60"/>
      <c r="DZ203" s="60"/>
      <c r="EA203" s="60"/>
      <c r="EB203" s="60"/>
      <c r="EC203" s="60"/>
      <c r="ED203" s="60"/>
      <c r="EE203" s="60"/>
      <c r="EF203" s="60"/>
      <c r="EG203" s="60"/>
      <c r="EH203" s="60"/>
      <c r="EI203" s="60"/>
      <c r="EJ203" s="60"/>
      <c r="EK203" s="60"/>
      <c r="EL203" s="60"/>
      <c r="EM203" s="60"/>
      <c r="EN203" s="60"/>
      <c r="EO203" s="60"/>
      <c r="EP203" s="60"/>
      <c r="EQ203" s="60"/>
      <c r="ER203" s="60"/>
      <c r="ES203" s="60"/>
      <c r="ET203" s="60"/>
      <c r="EU203" s="60"/>
      <c r="EV203" s="60"/>
      <c r="EW203" s="60"/>
      <c r="EX203" s="60"/>
      <c r="EY203" s="60"/>
      <c r="EZ203" s="60"/>
      <c r="FA203" s="60"/>
      <c r="FB203" s="60"/>
      <c r="FC203" s="60"/>
      <c r="FD203" s="60"/>
      <c r="FE203" s="60"/>
      <c r="FF203" s="60"/>
      <c r="FG203" s="60"/>
      <c r="FH203" s="60"/>
      <c r="FI203" s="60"/>
      <c r="FJ203" s="60"/>
      <c r="FK203" s="60"/>
      <c r="FL203" s="60"/>
      <c r="FM203" s="60"/>
      <c r="FN203" s="60"/>
      <c r="FO203" s="60"/>
      <c r="FP203" s="60"/>
      <c r="FQ203" s="60"/>
      <c r="FR203" s="60"/>
      <c r="FS203" s="60"/>
      <c r="FT203" s="60"/>
      <c r="FU203" s="60"/>
      <c r="FV203" s="60"/>
      <c r="FW203" s="60"/>
      <c r="FX203" s="60"/>
      <c r="FY203" s="60"/>
      <c r="FZ203" s="60"/>
      <c r="GA203" s="60"/>
      <c r="GB203" s="60"/>
      <c r="GC203" s="60"/>
      <c r="GD203" s="60"/>
      <c r="GE203" s="60"/>
      <c r="GF203" s="60"/>
      <c r="GG203" s="60"/>
      <c r="GH203" s="60"/>
      <c r="GI203" s="60"/>
      <c r="GJ203" s="60"/>
      <c r="GK203" s="60"/>
      <c r="GL203" s="60"/>
      <c r="GM203" s="60"/>
      <c r="GN203" s="60"/>
      <c r="GO203" s="60"/>
      <c r="GP203" s="60"/>
      <c r="GQ203" s="60"/>
      <c r="GR203" s="60"/>
      <c r="GS203" s="60"/>
      <c r="GT203" s="60"/>
      <c r="GU203" s="60"/>
      <c r="GV203" s="60"/>
      <c r="GW203" s="60"/>
      <c r="GX203" s="60"/>
      <c r="GY203" s="60"/>
      <c r="GZ203" s="60"/>
      <c r="HA203" s="60"/>
      <c r="HB203" s="60"/>
      <c r="HC203" s="60"/>
      <c r="HD203" s="60"/>
      <c r="HE203" s="60"/>
      <c r="HF203" s="60"/>
      <c r="HG203" s="60"/>
      <c r="HH203" s="60"/>
      <c r="HI203" s="60"/>
      <c r="HJ203" s="60"/>
      <c r="HK203" s="60"/>
      <c r="HL203" s="60"/>
      <c r="HM203" s="60"/>
      <c r="HN203" s="60"/>
      <c r="HO203" s="60"/>
      <c r="HP203" s="60"/>
      <c r="HQ203" s="60"/>
      <c r="HR203" s="60"/>
      <c r="HS203" s="60"/>
      <c r="HT203" s="60"/>
      <c r="HU203" s="60"/>
      <c r="HV203" s="60"/>
      <c r="HW203" s="60"/>
      <c r="HX203" s="60"/>
      <c r="HY203" s="60"/>
      <c r="HZ203" s="60"/>
      <c r="IA203" s="60"/>
      <c r="IB203" s="60"/>
      <c r="IC203" s="60"/>
      <c r="ID203" s="60"/>
      <c r="IE203" s="60"/>
      <c r="IF203" s="60"/>
      <c r="IG203" s="60"/>
      <c r="IH203" s="60"/>
      <c r="II203" s="60"/>
      <c r="IJ203" s="60"/>
      <c r="IK203" s="60"/>
      <c r="IL203" s="60"/>
      <c r="IM203" s="60"/>
      <c r="IN203" s="60"/>
      <c r="IO203" s="60"/>
      <c r="IP203" s="60"/>
      <c r="IQ203" s="60"/>
      <c r="IR203" s="60"/>
      <c r="IS203" s="60"/>
      <c r="IT203" s="60"/>
      <c r="IU203" s="60"/>
      <c r="IV203" s="60"/>
      <c r="IW203" s="60"/>
      <c r="IX203" s="60"/>
      <c r="IY203" s="60"/>
      <c r="IZ203" s="60"/>
      <c r="JA203" s="60"/>
      <c r="JB203" s="60"/>
      <c r="JC203" s="60"/>
      <c r="JD203" s="60"/>
      <c r="JE203" s="60"/>
      <c r="JF203" s="60"/>
      <c r="JG203" s="60"/>
      <c r="JH203" s="60"/>
      <c r="JI203" s="60"/>
      <c r="JJ203" s="60"/>
      <c r="JK203" s="60"/>
      <c r="JL203" s="60"/>
      <c r="JM203" s="60"/>
      <c r="JN203" s="60"/>
      <c r="JO203" s="60"/>
      <c r="JP203" s="60"/>
      <c r="JQ203" s="60"/>
      <c r="JR203" s="60"/>
      <c r="JS203" s="60"/>
      <c r="JT203" s="60"/>
      <c r="JU203" s="60"/>
      <c r="JV203" s="60"/>
      <c r="JW203" s="60"/>
      <c r="JX203" s="60"/>
      <c r="JY203" s="67"/>
      <c r="JZ203" s="67"/>
      <c r="KA203" s="67"/>
      <c r="KB203" s="67"/>
      <c r="KC203" s="67"/>
      <c r="KD203" s="67"/>
      <c r="KE203" s="67"/>
      <c r="KF203" s="67"/>
      <c r="KG203" s="67"/>
      <c r="KH203" s="67"/>
      <c r="KI203" s="67"/>
      <c r="KJ203" s="67"/>
      <c r="KK203" s="67"/>
      <c r="KL203" s="67"/>
      <c r="KM203" s="67"/>
      <c r="KN203" s="67"/>
      <c r="KO203" s="67"/>
    </row>
    <row r="204" spans="1:301" s="64" customFormat="1" ht="15" customHeight="1" x14ac:dyDescent="0.15">
      <c r="A204" s="58" t="s">
        <v>451</v>
      </c>
      <c r="B204" s="58">
        <v>20882</v>
      </c>
      <c r="C204" s="59" t="s">
        <v>452</v>
      </c>
      <c r="D204" s="2" t="s">
        <v>105</v>
      </c>
      <c r="E204" s="58"/>
      <c r="F204" s="58"/>
      <c r="G204" s="23">
        <v>315444.76699999999</v>
      </c>
      <c r="H204" s="23">
        <v>8447764.0539999995</v>
      </c>
      <c r="I204" s="23">
        <v>5003.59</v>
      </c>
      <c r="J204" s="61" t="s">
        <v>1040</v>
      </c>
      <c r="K204" s="58" t="s">
        <v>388</v>
      </c>
      <c r="L204" s="58">
        <v>0</v>
      </c>
      <c r="M204" s="58">
        <v>2</v>
      </c>
      <c r="N204" s="105">
        <v>2006</v>
      </c>
      <c r="O204" s="58"/>
      <c r="P204" s="60" t="s">
        <v>389</v>
      </c>
      <c r="Q204" s="1">
        <f>M204-L204</f>
        <v>2</v>
      </c>
      <c r="R204" s="2" t="s">
        <v>390</v>
      </c>
      <c r="S204" s="58" t="s">
        <v>453</v>
      </c>
      <c r="T204" s="60" t="s">
        <v>392</v>
      </c>
      <c r="U204" s="60"/>
      <c r="V204" s="60"/>
      <c r="W204" s="60"/>
      <c r="X204" s="134"/>
      <c r="Y204" s="110">
        <v>0.2001670146137787</v>
      </c>
      <c r="Z204" s="110">
        <v>3.0805005561735261</v>
      </c>
      <c r="AA204" s="110">
        <v>4.7323813786929279</v>
      </c>
      <c r="AB204" s="110"/>
      <c r="AC204" s="110">
        <v>0.378200327630142</v>
      </c>
      <c r="AD204" s="110">
        <v>0.71289473684210514</v>
      </c>
      <c r="AE204" s="110">
        <v>4.1976047904191613E-2</v>
      </c>
      <c r="AF204" s="110">
        <v>2.6959547629404092E-2</v>
      </c>
      <c r="AG204" s="110">
        <v>0.48184143222506393</v>
      </c>
      <c r="AH204" s="108">
        <v>0.43535916061339797</v>
      </c>
      <c r="AI204" s="108"/>
      <c r="AJ204" s="108"/>
      <c r="AK204" s="108"/>
      <c r="AL204" s="108"/>
      <c r="AM204" s="108"/>
      <c r="AN204" s="110">
        <v>6.3</v>
      </c>
      <c r="AO204" s="110">
        <v>45</v>
      </c>
      <c r="AP204" s="110">
        <v>215</v>
      </c>
      <c r="AQ204" s="110">
        <v>9</v>
      </c>
      <c r="AR204" s="110">
        <v>26</v>
      </c>
      <c r="AS204" s="110">
        <v>62.3</v>
      </c>
      <c r="AT204" s="110">
        <v>972</v>
      </c>
      <c r="AU204" s="106">
        <v>0</v>
      </c>
      <c r="AV204" s="110">
        <v>0</v>
      </c>
      <c r="AW204" s="110">
        <v>27</v>
      </c>
      <c r="AX204" s="110">
        <v>0</v>
      </c>
      <c r="AY204" s="110">
        <v>159</v>
      </c>
      <c r="AZ204" s="110"/>
      <c r="BA204" s="110">
        <v>159</v>
      </c>
      <c r="BB204" s="110">
        <v>13.2</v>
      </c>
      <c r="BC204" s="108">
        <v>0</v>
      </c>
      <c r="BD204" s="110">
        <v>17.399999999999999</v>
      </c>
      <c r="BE204" s="110"/>
      <c r="BF204" s="110">
        <v>4</v>
      </c>
      <c r="BG204" s="110">
        <v>4457</v>
      </c>
      <c r="BH204" s="110">
        <v>27.6</v>
      </c>
      <c r="BI204" s="110"/>
      <c r="BJ204" s="110"/>
      <c r="BK204" s="110"/>
      <c r="BL204" s="110"/>
      <c r="BM204" s="110"/>
      <c r="BN204" s="110"/>
      <c r="BO204" s="110"/>
      <c r="BP204" s="110"/>
      <c r="BQ204" s="110"/>
      <c r="BR204" s="110"/>
      <c r="BS204" s="110"/>
      <c r="BT204" s="110"/>
      <c r="BU204" s="110"/>
      <c r="BV204" s="110"/>
      <c r="BW204" s="110"/>
      <c r="BX204" s="110">
        <v>469</v>
      </c>
      <c r="BY204" s="110"/>
      <c r="BZ204" s="110"/>
      <c r="CA204" s="149"/>
      <c r="CB204" s="110">
        <v>10.1</v>
      </c>
      <c r="CC204" s="110">
        <v>0.04</v>
      </c>
      <c r="CD204" s="110">
        <v>46</v>
      </c>
      <c r="CE204" s="110"/>
      <c r="CF204" s="110"/>
      <c r="CG204" s="110"/>
      <c r="CH204" s="110">
        <v>0</v>
      </c>
      <c r="CI204" s="110">
        <v>0</v>
      </c>
      <c r="CJ204" s="110">
        <v>12</v>
      </c>
      <c r="CK204" s="110"/>
      <c r="CL204" s="110"/>
      <c r="CM204" s="110"/>
      <c r="CN204" s="110"/>
      <c r="CO204" s="99"/>
      <c r="CP204" s="99"/>
      <c r="CQ204" s="99"/>
      <c r="CR204" s="99">
        <f>AG204/AD204</f>
        <v>0.67589422017543122</v>
      </c>
      <c r="CS204" s="99"/>
      <c r="CT204" s="99"/>
      <c r="CU204" s="99">
        <f>BG204/BH204</f>
        <v>161.48550724637681</v>
      </c>
      <c r="CV204" s="99"/>
      <c r="CW204" s="99"/>
      <c r="CX204" s="110"/>
      <c r="CY204" s="110">
        <v>2</v>
      </c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  <c r="KO204" s="2"/>
    </row>
    <row r="205" spans="1:301" s="64" customFormat="1" ht="15" customHeight="1" x14ac:dyDescent="0.15">
      <c r="A205" s="58" t="s">
        <v>454</v>
      </c>
      <c r="B205" s="58">
        <v>20940</v>
      </c>
      <c r="C205" s="59" t="s">
        <v>452</v>
      </c>
      <c r="D205" s="2" t="s">
        <v>105</v>
      </c>
      <c r="E205" s="58"/>
      <c r="F205" s="58"/>
      <c r="G205" s="23">
        <v>315444.26299999998</v>
      </c>
      <c r="H205" s="23">
        <v>8447766.4869999997</v>
      </c>
      <c r="I205" s="23">
        <v>5004.3450000000003</v>
      </c>
      <c r="J205" s="61" t="s">
        <v>1040</v>
      </c>
      <c r="K205" s="58" t="s">
        <v>388</v>
      </c>
      <c r="L205" s="58">
        <v>0</v>
      </c>
      <c r="M205" s="58">
        <v>2</v>
      </c>
      <c r="N205" s="105">
        <v>2006</v>
      </c>
      <c r="O205" s="58"/>
      <c r="P205" s="60" t="s">
        <v>389</v>
      </c>
      <c r="Q205" s="1">
        <f>M205-L205</f>
        <v>2</v>
      </c>
      <c r="R205" s="2" t="s">
        <v>390</v>
      </c>
      <c r="S205" s="58" t="s">
        <v>455</v>
      </c>
      <c r="T205" s="60" t="s">
        <v>392</v>
      </c>
      <c r="U205" s="60"/>
      <c r="V205" s="60"/>
      <c r="W205" s="60"/>
      <c r="X205" s="134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07">
        <v>100</v>
      </c>
      <c r="AT205" s="113">
        <v>600</v>
      </c>
      <c r="AU205" s="113"/>
      <c r="AV205" s="113"/>
      <c r="AW205" s="113"/>
      <c r="AX205" s="113"/>
      <c r="AY205" s="113"/>
      <c r="AZ205" s="113"/>
      <c r="BA205" s="113"/>
      <c r="BB205" s="113"/>
      <c r="BC205" s="113"/>
      <c r="BD205" s="113"/>
      <c r="BE205" s="113"/>
      <c r="BF205" s="113"/>
      <c r="BG205" s="113"/>
      <c r="BH205" s="113"/>
      <c r="BI205" s="113"/>
      <c r="BJ205" s="113"/>
      <c r="BK205" s="113"/>
      <c r="BL205" s="113"/>
      <c r="BM205" s="113"/>
      <c r="BN205" s="113"/>
      <c r="BO205" s="113"/>
      <c r="BP205" s="113"/>
      <c r="BQ205" s="113"/>
      <c r="BR205" s="113"/>
      <c r="BS205" s="113"/>
      <c r="BT205" s="113"/>
      <c r="BU205" s="113"/>
      <c r="BV205" s="113"/>
      <c r="BW205" s="113"/>
      <c r="BX205" s="113">
        <v>3000</v>
      </c>
      <c r="BY205" s="113"/>
      <c r="BZ205" s="113"/>
      <c r="CA205" s="149"/>
      <c r="CB205" s="107">
        <v>19</v>
      </c>
      <c r="CC205" s="113"/>
      <c r="CD205" s="113"/>
      <c r="CE205" s="113"/>
      <c r="CF205" s="113"/>
      <c r="CG205" s="113"/>
      <c r="CH205" s="113"/>
      <c r="CI205" s="113"/>
      <c r="CJ205" s="113"/>
      <c r="CK205" s="113"/>
      <c r="CL205" s="113"/>
      <c r="CM205" s="113"/>
      <c r="CN205" s="113"/>
      <c r="CO205" s="99"/>
      <c r="CP205" s="99"/>
      <c r="CQ205" s="99"/>
      <c r="CR205" s="99"/>
      <c r="CS205" s="99"/>
      <c r="CT205" s="99"/>
      <c r="CU205" s="99"/>
      <c r="CV205" s="99"/>
      <c r="CW205" s="99"/>
      <c r="CX205" s="113"/>
      <c r="CY205" s="113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  <c r="DS205" s="60"/>
      <c r="DT205" s="60"/>
      <c r="DU205" s="60"/>
      <c r="DV205" s="60"/>
      <c r="DW205" s="60"/>
      <c r="DX205" s="60"/>
      <c r="DY205" s="60"/>
      <c r="DZ205" s="60"/>
      <c r="EA205" s="60"/>
      <c r="EB205" s="60"/>
      <c r="EC205" s="60"/>
      <c r="ED205" s="60"/>
      <c r="EE205" s="60"/>
      <c r="EF205" s="60"/>
      <c r="EG205" s="60"/>
      <c r="EH205" s="60"/>
      <c r="EI205" s="60"/>
      <c r="EJ205" s="60"/>
      <c r="EK205" s="60"/>
      <c r="EL205" s="60"/>
      <c r="EM205" s="60"/>
      <c r="EN205" s="60"/>
      <c r="EO205" s="60"/>
      <c r="EP205" s="60"/>
      <c r="EQ205" s="60"/>
      <c r="ER205" s="60"/>
      <c r="ES205" s="60"/>
      <c r="ET205" s="60"/>
      <c r="EU205" s="60"/>
      <c r="EV205" s="60"/>
      <c r="EW205" s="60"/>
      <c r="EX205" s="60"/>
      <c r="EY205" s="60"/>
      <c r="EZ205" s="60"/>
      <c r="FA205" s="60"/>
      <c r="FB205" s="60"/>
      <c r="FC205" s="60"/>
      <c r="FD205" s="60"/>
      <c r="FE205" s="60"/>
      <c r="FF205" s="60"/>
      <c r="FG205" s="60"/>
      <c r="FH205" s="60"/>
      <c r="FI205" s="60"/>
      <c r="FJ205" s="60"/>
      <c r="FK205" s="60"/>
      <c r="FL205" s="60"/>
      <c r="FM205" s="60"/>
      <c r="FN205" s="60"/>
      <c r="FO205" s="60"/>
      <c r="FP205" s="60"/>
      <c r="FQ205" s="60"/>
      <c r="FR205" s="60"/>
      <c r="FS205" s="60"/>
      <c r="FT205" s="60"/>
      <c r="FU205" s="60"/>
      <c r="FV205" s="60"/>
      <c r="FW205" s="60"/>
      <c r="FX205" s="60"/>
      <c r="FY205" s="60"/>
      <c r="FZ205" s="60"/>
      <c r="GA205" s="60"/>
      <c r="GB205" s="60"/>
      <c r="GC205" s="60"/>
      <c r="GD205" s="60"/>
      <c r="GE205" s="60"/>
      <c r="GF205" s="60"/>
      <c r="GG205" s="60"/>
      <c r="GH205" s="60"/>
      <c r="GI205" s="60"/>
      <c r="GJ205" s="60"/>
      <c r="GK205" s="60"/>
      <c r="GL205" s="60"/>
      <c r="GM205" s="60"/>
      <c r="GN205" s="60"/>
      <c r="GO205" s="60"/>
      <c r="GP205" s="60"/>
      <c r="GQ205" s="60"/>
      <c r="GR205" s="60"/>
      <c r="GS205" s="60"/>
      <c r="GT205" s="60"/>
      <c r="GU205" s="60"/>
      <c r="GV205" s="60"/>
      <c r="GW205" s="60"/>
      <c r="GX205" s="60"/>
      <c r="GY205" s="60"/>
      <c r="GZ205" s="60"/>
      <c r="HA205" s="60"/>
      <c r="HB205" s="60"/>
      <c r="HC205" s="60"/>
      <c r="HD205" s="60"/>
      <c r="HE205" s="60"/>
      <c r="HF205" s="60"/>
      <c r="HG205" s="60"/>
      <c r="HH205" s="60"/>
      <c r="HI205" s="60"/>
      <c r="HJ205" s="60"/>
      <c r="HK205" s="60"/>
      <c r="HL205" s="60"/>
      <c r="HM205" s="60"/>
      <c r="HN205" s="60"/>
      <c r="HO205" s="60"/>
      <c r="HP205" s="60"/>
      <c r="HQ205" s="60"/>
      <c r="HR205" s="60"/>
      <c r="HS205" s="60"/>
      <c r="HT205" s="60"/>
      <c r="HU205" s="60"/>
      <c r="HV205" s="60"/>
      <c r="HW205" s="60"/>
      <c r="HX205" s="60"/>
      <c r="HY205" s="60"/>
      <c r="HZ205" s="60"/>
      <c r="IA205" s="60"/>
      <c r="IB205" s="60"/>
      <c r="IC205" s="60"/>
      <c r="ID205" s="60"/>
      <c r="IE205" s="60"/>
      <c r="IF205" s="60"/>
      <c r="IG205" s="60"/>
      <c r="IH205" s="60"/>
      <c r="II205" s="60"/>
      <c r="IJ205" s="60"/>
      <c r="IK205" s="60"/>
      <c r="IL205" s="60"/>
      <c r="IM205" s="60"/>
      <c r="IN205" s="60"/>
      <c r="IO205" s="60"/>
      <c r="IP205" s="60"/>
      <c r="IQ205" s="60"/>
      <c r="IR205" s="60"/>
      <c r="IS205" s="60"/>
      <c r="IT205" s="60"/>
      <c r="IU205" s="60"/>
      <c r="IV205" s="60"/>
      <c r="IW205" s="60"/>
      <c r="IX205" s="60"/>
      <c r="IY205" s="60"/>
      <c r="IZ205" s="60"/>
      <c r="JA205" s="60"/>
      <c r="JB205" s="60"/>
      <c r="JC205" s="60"/>
      <c r="JD205" s="60"/>
      <c r="JE205" s="60"/>
      <c r="JF205" s="60"/>
      <c r="JG205" s="60"/>
      <c r="JH205" s="60"/>
      <c r="JI205" s="60"/>
      <c r="JJ205" s="60"/>
      <c r="JK205" s="60"/>
      <c r="JL205" s="60"/>
      <c r="JM205" s="60"/>
      <c r="JN205" s="60"/>
      <c r="JO205" s="60"/>
      <c r="JP205" s="60"/>
      <c r="JQ205" s="60"/>
      <c r="JR205" s="60"/>
      <c r="JS205" s="60"/>
      <c r="JT205" s="60"/>
      <c r="JU205" s="60"/>
      <c r="JV205" s="60"/>
      <c r="JW205" s="60"/>
      <c r="JX205" s="60"/>
      <c r="JY205" s="60"/>
      <c r="JZ205" s="60"/>
      <c r="KA205" s="60"/>
      <c r="KB205" s="60"/>
      <c r="KC205" s="60"/>
      <c r="KD205" s="60"/>
      <c r="KE205" s="60"/>
      <c r="KF205" s="60"/>
      <c r="KG205" s="60"/>
      <c r="KH205" s="60"/>
      <c r="KI205" s="60"/>
      <c r="KJ205" s="60"/>
      <c r="KK205" s="60"/>
      <c r="KL205" s="60"/>
      <c r="KM205" s="60"/>
      <c r="KN205" s="60"/>
      <c r="KO205" s="60"/>
    </row>
    <row r="206" spans="1:301" s="60" customFormat="1" ht="15" customHeight="1" x14ac:dyDescent="0.15">
      <c r="A206" s="58" t="s">
        <v>456</v>
      </c>
      <c r="B206" s="58">
        <v>24727</v>
      </c>
      <c r="C206" s="59" t="s">
        <v>452</v>
      </c>
      <c r="D206" s="2" t="s">
        <v>105</v>
      </c>
      <c r="E206" s="58"/>
      <c r="F206" s="58"/>
      <c r="G206" s="23">
        <v>315745.43099999998</v>
      </c>
      <c r="H206" s="23">
        <v>8447990.0120000001</v>
      </c>
      <c r="I206" s="23">
        <v>4898.4059999999999</v>
      </c>
      <c r="J206" s="61" t="s">
        <v>1040</v>
      </c>
      <c r="K206" s="58" t="s">
        <v>388</v>
      </c>
      <c r="L206" s="58">
        <v>2</v>
      </c>
      <c r="M206" s="58">
        <v>4</v>
      </c>
      <c r="N206" s="105">
        <v>2006</v>
      </c>
      <c r="O206" s="58"/>
      <c r="P206" s="60" t="s">
        <v>389</v>
      </c>
      <c r="Q206" s="1">
        <f>M206-L206</f>
        <v>2</v>
      </c>
      <c r="R206" s="2" t="s">
        <v>390</v>
      </c>
      <c r="S206" s="58" t="s">
        <v>457</v>
      </c>
      <c r="T206" s="60" t="s">
        <v>392</v>
      </c>
      <c r="X206" s="134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>
        <v>200</v>
      </c>
      <c r="AT206" s="113">
        <v>200</v>
      </c>
      <c r="AU206" s="113"/>
      <c r="AV206" s="113"/>
      <c r="AW206" s="113"/>
      <c r="AX206" s="113"/>
      <c r="AY206" s="113"/>
      <c r="AZ206" s="113"/>
      <c r="BA206" s="113"/>
      <c r="BB206" s="113"/>
      <c r="BC206" s="113"/>
      <c r="BD206" s="113"/>
      <c r="BE206" s="113"/>
      <c r="BF206" s="113"/>
      <c r="BG206" s="113"/>
      <c r="BH206" s="113"/>
      <c r="BI206" s="113"/>
      <c r="BJ206" s="113"/>
      <c r="BK206" s="113"/>
      <c r="BL206" s="113"/>
      <c r="BM206" s="113"/>
      <c r="BN206" s="113"/>
      <c r="BO206" s="113"/>
      <c r="BP206" s="113"/>
      <c r="BQ206" s="113"/>
      <c r="BR206" s="113"/>
      <c r="BS206" s="113"/>
      <c r="BT206" s="113"/>
      <c r="BU206" s="113"/>
      <c r="BV206" s="113"/>
      <c r="BW206" s="113"/>
      <c r="BX206" s="113">
        <v>3400.0000000000005</v>
      </c>
      <c r="BY206" s="113"/>
      <c r="BZ206" s="113"/>
      <c r="CA206" s="149"/>
      <c r="CB206" s="107">
        <v>23</v>
      </c>
      <c r="CC206" s="113"/>
      <c r="CD206" s="113"/>
      <c r="CE206" s="113"/>
      <c r="CF206" s="113"/>
      <c r="CG206" s="113"/>
      <c r="CH206" s="113"/>
      <c r="CI206" s="113"/>
      <c r="CJ206" s="113"/>
      <c r="CK206" s="113"/>
      <c r="CL206" s="113"/>
      <c r="CM206" s="113"/>
      <c r="CN206" s="113"/>
      <c r="CO206" s="99"/>
      <c r="CP206" s="99"/>
      <c r="CQ206" s="99"/>
      <c r="CR206" s="99"/>
      <c r="CS206" s="99"/>
      <c r="CT206" s="99"/>
      <c r="CU206" s="99"/>
      <c r="CV206" s="99"/>
      <c r="CW206" s="99"/>
      <c r="CX206" s="113"/>
      <c r="CY206" s="113"/>
    </row>
    <row r="207" spans="1:301" s="60" customFormat="1" ht="15" customHeight="1" x14ac:dyDescent="0.15">
      <c r="A207" s="58" t="s">
        <v>458</v>
      </c>
      <c r="B207" s="58">
        <v>42416</v>
      </c>
      <c r="C207" s="58" t="s">
        <v>452</v>
      </c>
      <c r="D207" s="2" t="s">
        <v>105</v>
      </c>
      <c r="E207" s="58"/>
      <c r="F207" s="58"/>
      <c r="G207" s="31">
        <v>315749.43300000002</v>
      </c>
      <c r="H207" s="31">
        <v>8447989.3389999997</v>
      </c>
      <c r="I207" s="23">
        <v>4896.88</v>
      </c>
      <c r="J207" s="61" t="s">
        <v>1040</v>
      </c>
      <c r="K207" s="58" t="s">
        <v>388</v>
      </c>
      <c r="L207" s="62">
        <v>1.35</v>
      </c>
      <c r="M207" s="62">
        <v>4</v>
      </c>
      <c r="N207" s="105">
        <v>2008</v>
      </c>
      <c r="O207" s="58"/>
      <c r="P207" s="60" t="s">
        <v>389</v>
      </c>
      <c r="Q207" s="1">
        <f>M207-L207</f>
        <v>2.65</v>
      </c>
      <c r="R207" s="2" t="s">
        <v>390</v>
      </c>
      <c r="S207" s="58" t="s">
        <v>459</v>
      </c>
      <c r="T207" s="60" t="s">
        <v>392</v>
      </c>
      <c r="X207" s="134"/>
      <c r="Y207" s="106"/>
      <c r="Z207" s="106">
        <v>0.71815350389321475</v>
      </c>
      <c r="AA207" s="106">
        <v>1.9873142345568486</v>
      </c>
      <c r="AB207" s="106"/>
      <c r="AC207" s="106">
        <v>9.6842009464870749E-3</v>
      </c>
      <c r="AD207" s="106">
        <v>1.6578947368421054E-2</v>
      </c>
      <c r="AE207" s="106">
        <v>4.1976047904191613E-2</v>
      </c>
      <c r="AF207" s="106"/>
      <c r="AG207" s="106">
        <v>0.10841432225063938</v>
      </c>
      <c r="AH207" s="106">
        <v>4.582728006456821E-2</v>
      </c>
      <c r="AI207" s="106"/>
      <c r="AJ207" s="106"/>
      <c r="AK207" s="106"/>
      <c r="AL207" s="106"/>
      <c r="AM207" s="106"/>
      <c r="AN207" s="106">
        <v>1</v>
      </c>
      <c r="AO207" s="106">
        <v>2</v>
      </c>
      <c r="AP207" s="106">
        <v>5</v>
      </c>
      <c r="AQ207" s="106">
        <v>0</v>
      </c>
      <c r="AR207" s="106">
        <v>1</v>
      </c>
      <c r="AS207" s="106">
        <v>318</v>
      </c>
      <c r="AT207" s="106">
        <v>113</v>
      </c>
      <c r="AU207" s="106">
        <v>0</v>
      </c>
      <c r="AV207" s="106">
        <v>2</v>
      </c>
      <c r="AW207" s="114">
        <v>0</v>
      </c>
      <c r="AX207" s="106"/>
      <c r="AY207" s="106">
        <v>196</v>
      </c>
      <c r="AZ207" s="106"/>
      <c r="BA207" s="106">
        <v>15</v>
      </c>
      <c r="BB207" s="106"/>
      <c r="BC207" s="106"/>
      <c r="BD207" s="113"/>
      <c r="BE207" s="113"/>
      <c r="BF207" s="106">
        <v>0</v>
      </c>
      <c r="BG207" s="106">
        <v>240</v>
      </c>
      <c r="BH207" s="106">
        <v>10</v>
      </c>
      <c r="BI207" s="106"/>
      <c r="BJ207" s="106"/>
      <c r="BK207" s="106"/>
      <c r="BL207" s="106"/>
      <c r="BM207" s="106"/>
      <c r="BN207" s="106"/>
      <c r="BO207" s="106"/>
      <c r="BP207" s="106"/>
      <c r="BQ207" s="106"/>
      <c r="BR207" s="106"/>
      <c r="BS207" s="106"/>
      <c r="BT207" s="106"/>
      <c r="BU207" s="106"/>
      <c r="BV207" s="106"/>
      <c r="BW207" s="106"/>
      <c r="BX207" s="106">
        <v>2150</v>
      </c>
      <c r="BY207" s="106"/>
      <c r="BZ207" s="106">
        <v>10</v>
      </c>
      <c r="CA207" s="149">
        <v>6.0000000000000001E-3</v>
      </c>
      <c r="CB207" s="106">
        <v>13.9</v>
      </c>
      <c r="CC207" s="106">
        <v>1.39</v>
      </c>
      <c r="CD207" s="106">
        <v>361</v>
      </c>
      <c r="CE207" s="106"/>
      <c r="CF207" s="106"/>
      <c r="CG207" s="106"/>
      <c r="CH207" s="106">
        <v>2</v>
      </c>
      <c r="CI207" s="110">
        <v>0</v>
      </c>
      <c r="CJ207" s="106">
        <v>1.8</v>
      </c>
      <c r="CK207" s="106">
        <v>10</v>
      </c>
      <c r="CL207" s="106"/>
      <c r="CM207" s="106"/>
      <c r="CN207" s="106"/>
      <c r="CO207" s="99"/>
      <c r="CP207" s="99"/>
      <c r="CQ207" s="99"/>
      <c r="CR207" s="99">
        <f>AG207/AD207</f>
        <v>6.5392765801972947</v>
      </c>
      <c r="CS207" s="99"/>
      <c r="CT207" s="99">
        <f>BZ207/BG207</f>
        <v>4.1666666666666664E-2</v>
      </c>
      <c r="CU207" s="99">
        <f>BG207/BH207</f>
        <v>24</v>
      </c>
      <c r="CV207" s="99"/>
      <c r="CW207" s="99"/>
      <c r="CX207" s="106"/>
      <c r="CY207" s="106">
        <v>1</v>
      </c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  <c r="KO207" s="2"/>
    </row>
    <row r="208" spans="1:301" s="64" customFormat="1" ht="16" customHeight="1" x14ac:dyDescent="0.15">
      <c r="A208" s="57" t="s">
        <v>460</v>
      </c>
      <c r="B208" s="58">
        <v>2122</v>
      </c>
      <c r="C208" s="59" t="s">
        <v>400</v>
      </c>
      <c r="D208" s="2" t="s">
        <v>105</v>
      </c>
      <c r="E208" s="57"/>
      <c r="F208" s="57"/>
      <c r="G208" s="23">
        <v>315623.728</v>
      </c>
      <c r="H208" s="23">
        <v>8447184.4700000007</v>
      </c>
      <c r="I208" s="23">
        <v>5003.027</v>
      </c>
      <c r="J208" s="61" t="s">
        <v>1040</v>
      </c>
      <c r="K208" s="57" t="s">
        <v>404</v>
      </c>
      <c r="L208" s="58">
        <v>0</v>
      </c>
      <c r="M208" s="58">
        <v>2</v>
      </c>
      <c r="N208" s="120">
        <v>2005</v>
      </c>
      <c r="O208" s="57"/>
      <c r="P208" s="60" t="s">
        <v>389</v>
      </c>
      <c r="Q208" s="1">
        <f>M208-L208</f>
        <v>2</v>
      </c>
      <c r="R208" s="2" t="s">
        <v>390</v>
      </c>
      <c r="S208" s="57" t="s">
        <v>461</v>
      </c>
      <c r="T208" s="60" t="s">
        <v>392</v>
      </c>
      <c r="U208" s="60"/>
      <c r="V208" s="60"/>
      <c r="W208" s="60"/>
      <c r="X208" s="134"/>
      <c r="Y208" s="108">
        <v>0.11676409185803759</v>
      </c>
      <c r="Z208" s="108">
        <v>1.2851167964404897</v>
      </c>
      <c r="AA208" s="108">
        <v>5.976239928379588</v>
      </c>
      <c r="AB208" s="108"/>
      <c r="AC208" s="108">
        <v>0.99282428103385512</v>
      </c>
      <c r="AD208" s="108">
        <v>0.36473684210526314</v>
      </c>
      <c r="AE208" s="108">
        <v>1.3992015968063872E-2</v>
      </c>
      <c r="AF208" s="108">
        <v>1.3479773814702046E-2</v>
      </c>
      <c r="AG208" s="108">
        <v>0.40956521739130441</v>
      </c>
      <c r="AH208" s="108">
        <v>0.22913640032284105</v>
      </c>
      <c r="AI208" s="108"/>
      <c r="AJ208" s="108"/>
      <c r="AK208" s="108"/>
      <c r="AL208" s="108"/>
      <c r="AM208" s="108"/>
      <c r="AN208" s="108">
        <v>2.5</v>
      </c>
      <c r="AO208" s="108">
        <v>15</v>
      </c>
      <c r="AP208" s="108">
        <v>21</v>
      </c>
      <c r="AQ208" s="108">
        <v>7</v>
      </c>
      <c r="AR208" s="108">
        <v>7</v>
      </c>
      <c r="AS208" s="108">
        <v>134</v>
      </c>
      <c r="AT208" s="108">
        <v>1416</v>
      </c>
      <c r="AU208" s="106">
        <v>0</v>
      </c>
      <c r="AV208" s="110">
        <v>0</v>
      </c>
      <c r="AW208" s="108">
        <v>10</v>
      </c>
      <c r="AX208" s="110">
        <v>0</v>
      </c>
      <c r="AY208" s="108">
        <v>90</v>
      </c>
      <c r="AZ208" s="108"/>
      <c r="BA208" s="108">
        <v>46.1</v>
      </c>
      <c r="BB208" s="108">
        <v>4.2</v>
      </c>
      <c r="BC208" s="108">
        <v>0</v>
      </c>
      <c r="BD208" s="108">
        <v>3.3</v>
      </c>
      <c r="BE208" s="108"/>
      <c r="BF208" s="108">
        <v>79</v>
      </c>
      <c r="BG208" s="108">
        <v>3014</v>
      </c>
      <c r="BH208" s="108">
        <v>9.6</v>
      </c>
      <c r="BI208" s="108"/>
      <c r="BJ208" s="108"/>
      <c r="BK208" s="108"/>
      <c r="BL208" s="108"/>
      <c r="BM208" s="108"/>
      <c r="BN208" s="108"/>
      <c r="BO208" s="108"/>
      <c r="BP208" s="108"/>
      <c r="BQ208" s="108"/>
      <c r="BR208" s="108"/>
      <c r="BS208" s="108"/>
      <c r="BT208" s="108"/>
      <c r="BU208" s="108"/>
      <c r="BV208" s="108"/>
      <c r="BW208" s="108"/>
      <c r="BX208" s="108">
        <v>6914</v>
      </c>
      <c r="BY208" s="108"/>
      <c r="BZ208" s="108"/>
      <c r="CA208" s="149"/>
      <c r="CB208" s="108">
        <v>37.4</v>
      </c>
      <c r="CC208" s="108">
        <v>0.18</v>
      </c>
      <c r="CD208" s="108">
        <v>76</v>
      </c>
      <c r="CE208" s="108"/>
      <c r="CF208" s="108"/>
      <c r="CG208" s="108"/>
      <c r="CH208" s="108">
        <v>7</v>
      </c>
      <c r="CI208" s="110">
        <v>0</v>
      </c>
      <c r="CJ208" s="108">
        <v>6.3</v>
      </c>
      <c r="CK208" s="108"/>
      <c r="CL208" s="108"/>
      <c r="CM208" s="108"/>
      <c r="CN208" s="108"/>
      <c r="CO208" s="99"/>
      <c r="CP208" s="99"/>
      <c r="CQ208" s="99"/>
      <c r="CR208" s="99">
        <f>AG208/AD208</f>
        <v>1.1229060794278187</v>
      </c>
      <c r="CS208" s="99"/>
      <c r="CT208" s="167"/>
      <c r="CU208" s="99">
        <f>BG208/BH208</f>
        <v>313.95833333333337</v>
      </c>
      <c r="CV208" s="99"/>
      <c r="CW208" s="99"/>
      <c r="CX208" s="108"/>
      <c r="CY208" s="114">
        <v>0</v>
      </c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  <c r="KO208" s="2"/>
    </row>
    <row r="209" spans="1:301" s="60" customFormat="1" ht="15" customHeight="1" x14ac:dyDescent="0.15">
      <c r="A209" s="58" t="s">
        <v>462</v>
      </c>
      <c r="B209" s="58">
        <v>26024</v>
      </c>
      <c r="C209" s="59" t="s">
        <v>452</v>
      </c>
      <c r="D209" s="2" t="s">
        <v>105</v>
      </c>
      <c r="E209" s="58"/>
      <c r="F209" s="58"/>
      <c r="G209" s="23">
        <v>315272.59700000001</v>
      </c>
      <c r="H209" s="23">
        <v>8447686.8220000006</v>
      </c>
      <c r="I209" s="23">
        <v>5043.1509999999998</v>
      </c>
      <c r="J209" s="61" t="s">
        <v>1040</v>
      </c>
      <c r="K209" s="58" t="s">
        <v>388</v>
      </c>
      <c r="L209" s="58">
        <v>0</v>
      </c>
      <c r="M209" s="58">
        <v>2</v>
      </c>
      <c r="N209" s="105">
        <v>2006</v>
      </c>
      <c r="O209" s="58"/>
      <c r="P209" s="60" t="s">
        <v>389</v>
      </c>
      <c r="Q209" s="1">
        <f>M209-L209</f>
        <v>2</v>
      </c>
      <c r="R209" s="2" t="s">
        <v>390</v>
      </c>
      <c r="S209" s="58" t="s">
        <v>463</v>
      </c>
      <c r="T209" s="60" t="s">
        <v>392</v>
      </c>
      <c r="X209" s="134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07">
        <v>100</v>
      </c>
      <c r="AT209" s="107">
        <v>100</v>
      </c>
      <c r="AU209" s="113"/>
      <c r="AV209" s="113"/>
      <c r="AW209" s="113"/>
      <c r="AX209" s="113"/>
      <c r="AY209" s="113"/>
      <c r="AZ209" s="113"/>
      <c r="BA209" s="113"/>
      <c r="BB209" s="113"/>
      <c r="BC209" s="113"/>
      <c r="BD209" s="113"/>
      <c r="BE209" s="113"/>
      <c r="BF209" s="113"/>
      <c r="BG209" s="113"/>
      <c r="BH209" s="113"/>
      <c r="BI209" s="113"/>
      <c r="BJ209" s="113"/>
      <c r="BK209" s="113"/>
      <c r="BL209" s="113"/>
      <c r="BM209" s="113"/>
      <c r="BN209" s="113"/>
      <c r="BO209" s="113"/>
      <c r="BP209" s="113"/>
      <c r="BQ209" s="113"/>
      <c r="BR209" s="113"/>
      <c r="BS209" s="113"/>
      <c r="BT209" s="113"/>
      <c r="BU209" s="113"/>
      <c r="BV209" s="113"/>
      <c r="BW209" s="113"/>
      <c r="BX209" s="113">
        <v>3800</v>
      </c>
      <c r="BY209" s="113"/>
      <c r="BZ209" s="113"/>
      <c r="CA209" s="149"/>
      <c r="CB209" s="107">
        <v>30</v>
      </c>
      <c r="CC209" s="113"/>
      <c r="CD209" s="113"/>
      <c r="CE209" s="113"/>
      <c r="CF209" s="113"/>
      <c r="CG209" s="113"/>
      <c r="CH209" s="113"/>
      <c r="CI209" s="113"/>
      <c r="CJ209" s="113"/>
      <c r="CK209" s="113"/>
      <c r="CL209" s="113"/>
      <c r="CM209" s="113"/>
      <c r="CN209" s="113"/>
      <c r="CO209" s="99"/>
      <c r="CP209" s="99"/>
      <c r="CQ209" s="99"/>
      <c r="CR209" s="99"/>
      <c r="CS209" s="99"/>
      <c r="CT209" s="167"/>
      <c r="CU209" s="99"/>
      <c r="CV209" s="99"/>
      <c r="CW209" s="99"/>
      <c r="CX209" s="113"/>
      <c r="CY209" s="113"/>
    </row>
    <row r="210" spans="1:301" s="60" customFormat="1" ht="15" customHeight="1" x14ac:dyDescent="0.15">
      <c r="A210" s="58" t="s">
        <v>464</v>
      </c>
      <c r="B210" s="58">
        <v>26112</v>
      </c>
      <c r="C210" s="59" t="s">
        <v>452</v>
      </c>
      <c r="D210" s="2" t="s">
        <v>105</v>
      </c>
      <c r="E210" s="58"/>
      <c r="F210" s="58"/>
      <c r="G210" s="23">
        <v>315274.37300000002</v>
      </c>
      <c r="H210" s="23">
        <v>8447685.9419999998</v>
      </c>
      <c r="I210" s="23">
        <v>5043.1559999999999</v>
      </c>
      <c r="J210" s="61" t="s">
        <v>1040</v>
      </c>
      <c r="K210" s="58" t="s">
        <v>388</v>
      </c>
      <c r="L210" s="58">
        <v>3.2</v>
      </c>
      <c r="M210" s="58">
        <v>6</v>
      </c>
      <c r="N210" s="105">
        <v>2006</v>
      </c>
      <c r="O210" s="58"/>
      <c r="P210" s="60" t="s">
        <v>389</v>
      </c>
      <c r="Q210" s="1">
        <f>M210-L210</f>
        <v>2.8</v>
      </c>
      <c r="R210" s="2" t="s">
        <v>390</v>
      </c>
      <c r="S210" s="58" t="s">
        <v>465</v>
      </c>
      <c r="T210" s="60" t="s">
        <v>392</v>
      </c>
      <c r="X210" s="134"/>
      <c r="Y210" s="108">
        <v>0.15012526096033402</v>
      </c>
      <c r="Z210" s="108">
        <v>3.269488320355951</v>
      </c>
      <c r="AA210" s="108">
        <v>7.2058012533572064</v>
      </c>
      <c r="AB210" s="108"/>
      <c r="AC210" s="108">
        <v>0.8983064797961412</v>
      </c>
      <c r="AD210" s="108">
        <v>0.61342105263157898</v>
      </c>
      <c r="AE210" s="108">
        <v>6.9960079840319364E-2</v>
      </c>
      <c r="AF210" s="108">
        <v>2.6959547629404092E-2</v>
      </c>
      <c r="AG210" s="108">
        <v>0.39751918158567778</v>
      </c>
      <c r="AH210" s="108">
        <v>0.52701372074253439</v>
      </c>
      <c r="AI210" s="108"/>
      <c r="AJ210" s="108"/>
      <c r="AK210" s="108"/>
      <c r="AL210" s="108"/>
      <c r="AM210" s="108"/>
      <c r="AN210" s="108">
        <v>6.2</v>
      </c>
      <c r="AO210" s="108">
        <v>46</v>
      </c>
      <c r="AP210" s="108">
        <v>181</v>
      </c>
      <c r="AQ210" s="108">
        <v>19</v>
      </c>
      <c r="AR210" s="108">
        <v>29</v>
      </c>
      <c r="AS210" s="108">
        <v>77</v>
      </c>
      <c r="AT210" s="108">
        <v>741</v>
      </c>
      <c r="AU210" s="108">
        <v>11</v>
      </c>
      <c r="AV210" s="110">
        <v>0</v>
      </c>
      <c r="AW210" s="108">
        <v>20</v>
      </c>
      <c r="AX210" s="110">
        <v>0</v>
      </c>
      <c r="AY210" s="108">
        <v>185</v>
      </c>
      <c r="AZ210" s="108"/>
      <c r="BA210" s="108">
        <v>149</v>
      </c>
      <c r="BB210" s="108">
        <v>12.7</v>
      </c>
      <c r="BC210" s="108">
        <v>0</v>
      </c>
      <c r="BD210" s="108">
        <v>22.5</v>
      </c>
      <c r="BE210" s="108"/>
      <c r="BF210" s="108">
        <v>5</v>
      </c>
      <c r="BG210" s="108">
        <v>6476</v>
      </c>
      <c r="BH210" s="108">
        <v>32.4</v>
      </c>
      <c r="BI210" s="108"/>
      <c r="BJ210" s="108"/>
      <c r="BK210" s="108"/>
      <c r="BL210" s="108"/>
      <c r="BM210" s="108"/>
      <c r="BN210" s="108"/>
      <c r="BO210" s="108"/>
      <c r="BP210" s="108"/>
      <c r="BQ210" s="108"/>
      <c r="BR210" s="108"/>
      <c r="BS210" s="108"/>
      <c r="BT210" s="108"/>
      <c r="BU210" s="108"/>
      <c r="BV210" s="108"/>
      <c r="BW210" s="108"/>
      <c r="BX210" s="108">
        <v>1213</v>
      </c>
      <c r="BY210" s="108"/>
      <c r="BZ210" s="108"/>
      <c r="CA210" s="149"/>
      <c r="CB210" s="108">
        <v>11</v>
      </c>
      <c r="CC210" s="108">
        <v>0.13</v>
      </c>
      <c r="CD210" s="108">
        <v>62</v>
      </c>
      <c r="CE210" s="108"/>
      <c r="CF210" s="108"/>
      <c r="CG210" s="108"/>
      <c r="CH210" s="110">
        <v>0</v>
      </c>
      <c r="CI210" s="110">
        <v>0</v>
      </c>
      <c r="CJ210" s="108">
        <v>14.1</v>
      </c>
      <c r="CK210" s="108"/>
      <c r="CL210" s="108"/>
      <c r="CM210" s="108"/>
      <c r="CN210" s="108"/>
      <c r="CO210" s="99"/>
      <c r="CP210" s="99"/>
      <c r="CQ210" s="99"/>
      <c r="CR210" s="99">
        <f>AG210/AD210</f>
        <v>0.64803641785738975</v>
      </c>
      <c r="CS210" s="99"/>
      <c r="CT210" s="167"/>
      <c r="CU210" s="99">
        <f>BG210/BH210</f>
        <v>199.87654320987656</v>
      </c>
      <c r="CV210" s="99"/>
      <c r="CW210" s="99"/>
      <c r="CX210" s="108"/>
      <c r="CY210" s="108">
        <v>5</v>
      </c>
      <c r="JV210" s="67"/>
      <c r="JW210" s="67"/>
      <c r="JX210" s="67"/>
      <c r="JY210" s="67"/>
      <c r="JZ210" s="67"/>
      <c r="KA210" s="67"/>
      <c r="KB210" s="67"/>
      <c r="KC210" s="67"/>
      <c r="KD210" s="67"/>
      <c r="KE210" s="67"/>
      <c r="KF210" s="67"/>
      <c r="KG210" s="67"/>
      <c r="KH210" s="67"/>
      <c r="KI210" s="67"/>
      <c r="KJ210" s="67"/>
      <c r="KK210" s="67"/>
      <c r="KL210" s="67"/>
      <c r="KM210" s="67"/>
      <c r="KN210" s="67"/>
      <c r="KO210" s="67"/>
    </row>
    <row r="211" spans="1:301" s="60" customFormat="1" ht="15" customHeight="1" x14ac:dyDescent="0.15">
      <c r="A211" s="58" t="s">
        <v>466</v>
      </c>
      <c r="B211" s="58">
        <v>24878</v>
      </c>
      <c r="C211" s="59" t="s">
        <v>452</v>
      </c>
      <c r="D211" s="2" t="s">
        <v>105</v>
      </c>
      <c r="E211" s="58"/>
      <c r="F211" s="58"/>
      <c r="G211" s="23">
        <v>315718.51699999999</v>
      </c>
      <c r="H211" s="23">
        <v>8448069.0010000002</v>
      </c>
      <c r="I211" s="23">
        <v>4904.6689999999999</v>
      </c>
      <c r="J211" s="61" t="s">
        <v>1040</v>
      </c>
      <c r="K211" s="58" t="s">
        <v>388</v>
      </c>
      <c r="L211" s="58">
        <v>1.4</v>
      </c>
      <c r="M211" s="58">
        <v>4</v>
      </c>
      <c r="N211" s="105">
        <v>2006</v>
      </c>
      <c r="O211" s="58"/>
      <c r="P211" s="60" t="s">
        <v>389</v>
      </c>
      <c r="Q211" s="1">
        <f>M211-L211</f>
        <v>2.6</v>
      </c>
      <c r="R211" s="2" t="s">
        <v>390</v>
      </c>
      <c r="S211" s="58" t="s">
        <v>467</v>
      </c>
      <c r="T211" s="60" t="s">
        <v>392</v>
      </c>
      <c r="X211" s="134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>
        <v>100</v>
      </c>
      <c r="AT211" s="107">
        <v>100</v>
      </c>
      <c r="AU211" s="113"/>
      <c r="AV211" s="113"/>
      <c r="AW211" s="113"/>
      <c r="AX211" s="113"/>
      <c r="AY211" s="113"/>
      <c r="AZ211" s="113"/>
      <c r="BA211" s="113"/>
      <c r="BB211" s="113"/>
      <c r="BC211" s="113"/>
      <c r="BD211" s="113"/>
      <c r="BE211" s="113"/>
      <c r="BF211" s="113"/>
      <c r="BG211" s="113"/>
      <c r="BH211" s="113"/>
      <c r="BI211" s="113"/>
      <c r="BJ211" s="113"/>
      <c r="BK211" s="113"/>
      <c r="BL211" s="113"/>
      <c r="BM211" s="113"/>
      <c r="BN211" s="113"/>
      <c r="BO211" s="113"/>
      <c r="BP211" s="113"/>
      <c r="BQ211" s="113"/>
      <c r="BR211" s="113"/>
      <c r="BS211" s="113"/>
      <c r="BT211" s="113"/>
      <c r="BU211" s="113"/>
      <c r="BV211" s="113"/>
      <c r="BW211" s="113"/>
      <c r="BX211" s="113">
        <v>2100</v>
      </c>
      <c r="BY211" s="113"/>
      <c r="BZ211" s="113"/>
      <c r="CA211" s="149"/>
      <c r="CB211" s="107">
        <v>23</v>
      </c>
      <c r="CC211" s="113"/>
      <c r="CD211" s="113"/>
      <c r="CE211" s="113"/>
      <c r="CF211" s="113"/>
      <c r="CG211" s="113"/>
      <c r="CH211" s="113"/>
      <c r="CI211" s="113"/>
      <c r="CJ211" s="113"/>
      <c r="CK211" s="113"/>
      <c r="CL211" s="113"/>
      <c r="CM211" s="113"/>
      <c r="CN211" s="113"/>
      <c r="CO211" s="99"/>
      <c r="CP211" s="99"/>
      <c r="CQ211" s="99"/>
      <c r="CR211" s="99"/>
      <c r="CS211" s="99"/>
      <c r="CT211" s="167"/>
      <c r="CU211" s="99"/>
      <c r="CV211" s="99"/>
      <c r="CW211" s="99"/>
      <c r="CX211" s="113"/>
      <c r="CY211" s="113"/>
    </row>
    <row r="212" spans="1:301" s="64" customFormat="1" ht="16" customHeight="1" x14ac:dyDescent="0.15">
      <c r="A212" s="58" t="s">
        <v>468</v>
      </c>
      <c r="B212" s="58">
        <v>26189</v>
      </c>
      <c r="C212" s="59" t="s">
        <v>452</v>
      </c>
      <c r="D212" s="2" t="s">
        <v>105</v>
      </c>
      <c r="E212" s="58"/>
      <c r="F212" s="58"/>
      <c r="G212" s="23">
        <v>315554.348</v>
      </c>
      <c r="H212" s="23">
        <v>8447645.1860000007</v>
      </c>
      <c r="I212" s="23">
        <v>4977.0159999999996</v>
      </c>
      <c r="J212" s="61" t="s">
        <v>1040</v>
      </c>
      <c r="K212" s="58" t="s">
        <v>388</v>
      </c>
      <c r="L212" s="58">
        <v>1.2</v>
      </c>
      <c r="M212" s="58">
        <v>4</v>
      </c>
      <c r="N212" s="105">
        <v>2006</v>
      </c>
      <c r="O212" s="58"/>
      <c r="P212" s="60" t="s">
        <v>389</v>
      </c>
      <c r="Q212" s="1">
        <f>M212-L212</f>
        <v>2.8</v>
      </c>
      <c r="R212" s="2" t="s">
        <v>390</v>
      </c>
      <c r="S212" s="58" t="s">
        <v>469</v>
      </c>
      <c r="T212" s="60" t="s">
        <v>392</v>
      </c>
      <c r="U212" s="60"/>
      <c r="V212" s="60"/>
      <c r="W212" s="60"/>
      <c r="X212" s="134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>
        <v>400</v>
      </c>
      <c r="AT212" s="113">
        <v>900</v>
      </c>
      <c r="AU212" s="113"/>
      <c r="AV212" s="113"/>
      <c r="AW212" s="113"/>
      <c r="AX212" s="113"/>
      <c r="AY212" s="113"/>
      <c r="AZ212" s="113"/>
      <c r="BA212" s="113"/>
      <c r="BB212" s="113"/>
      <c r="BC212" s="113"/>
      <c r="BD212" s="113"/>
      <c r="BE212" s="113"/>
      <c r="BF212" s="113"/>
      <c r="BG212" s="113"/>
      <c r="BH212" s="113"/>
      <c r="BI212" s="113"/>
      <c r="BJ212" s="113"/>
      <c r="BK212" s="113"/>
      <c r="BL212" s="113"/>
      <c r="BM212" s="113"/>
      <c r="BN212" s="113"/>
      <c r="BO212" s="113"/>
      <c r="BP212" s="113"/>
      <c r="BQ212" s="113"/>
      <c r="BR212" s="113"/>
      <c r="BS212" s="113"/>
      <c r="BT212" s="113"/>
      <c r="BU212" s="113"/>
      <c r="BV212" s="113"/>
      <c r="BW212" s="113"/>
      <c r="BX212" s="113">
        <v>14700</v>
      </c>
      <c r="BY212" s="113"/>
      <c r="BZ212" s="113"/>
      <c r="CA212" s="149"/>
      <c r="CB212" s="107">
        <v>128</v>
      </c>
      <c r="CC212" s="113"/>
      <c r="CD212" s="113"/>
      <c r="CE212" s="113"/>
      <c r="CF212" s="113"/>
      <c r="CG212" s="113"/>
      <c r="CH212" s="113"/>
      <c r="CI212" s="113"/>
      <c r="CJ212" s="113"/>
      <c r="CK212" s="113"/>
      <c r="CL212" s="113"/>
      <c r="CM212" s="113"/>
      <c r="CN212" s="113"/>
      <c r="CO212" s="99"/>
      <c r="CP212" s="99"/>
      <c r="CQ212" s="99"/>
      <c r="CR212" s="99"/>
      <c r="CS212" s="99"/>
      <c r="CT212" s="167"/>
      <c r="CU212" s="99"/>
      <c r="CV212" s="99"/>
      <c r="CW212" s="99"/>
      <c r="CX212" s="113"/>
      <c r="CY212" s="113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  <c r="DS212" s="60"/>
      <c r="DT212" s="60"/>
      <c r="DU212" s="60"/>
      <c r="DV212" s="60"/>
      <c r="DW212" s="60"/>
      <c r="DX212" s="60"/>
      <c r="DY212" s="60"/>
      <c r="DZ212" s="60"/>
      <c r="EA212" s="60"/>
      <c r="EB212" s="60"/>
      <c r="EC212" s="60"/>
      <c r="ED212" s="60"/>
      <c r="EE212" s="60"/>
      <c r="EF212" s="60"/>
      <c r="EG212" s="60"/>
      <c r="EH212" s="60"/>
      <c r="EI212" s="60"/>
      <c r="EJ212" s="60"/>
      <c r="EK212" s="60"/>
      <c r="EL212" s="60"/>
      <c r="EM212" s="60"/>
      <c r="EN212" s="60"/>
      <c r="EO212" s="60"/>
      <c r="EP212" s="60"/>
      <c r="EQ212" s="60"/>
      <c r="ER212" s="60"/>
      <c r="ES212" s="60"/>
      <c r="ET212" s="60"/>
      <c r="EU212" s="60"/>
      <c r="EV212" s="60"/>
      <c r="EW212" s="60"/>
      <c r="EX212" s="60"/>
      <c r="EY212" s="60"/>
      <c r="EZ212" s="60"/>
      <c r="FA212" s="60"/>
      <c r="FB212" s="60"/>
      <c r="FC212" s="60"/>
      <c r="FD212" s="60"/>
      <c r="FE212" s="60"/>
      <c r="FF212" s="60"/>
      <c r="FG212" s="60"/>
      <c r="FH212" s="60"/>
      <c r="FI212" s="60"/>
      <c r="FJ212" s="60"/>
      <c r="FK212" s="60"/>
      <c r="FL212" s="60"/>
      <c r="FM212" s="60"/>
      <c r="FN212" s="60"/>
      <c r="FO212" s="60"/>
      <c r="FP212" s="60"/>
      <c r="FQ212" s="60"/>
      <c r="FR212" s="60"/>
      <c r="FS212" s="60"/>
      <c r="FT212" s="60"/>
      <c r="FU212" s="60"/>
      <c r="FV212" s="60"/>
      <c r="FW212" s="60"/>
      <c r="FX212" s="60"/>
      <c r="FY212" s="60"/>
      <c r="FZ212" s="60"/>
      <c r="GA212" s="60"/>
      <c r="GB212" s="60"/>
      <c r="GC212" s="60"/>
      <c r="GD212" s="60"/>
      <c r="GE212" s="60"/>
      <c r="GF212" s="60"/>
      <c r="GG212" s="60"/>
      <c r="GH212" s="60"/>
      <c r="GI212" s="60"/>
      <c r="GJ212" s="60"/>
      <c r="GK212" s="60"/>
      <c r="GL212" s="60"/>
      <c r="GM212" s="60"/>
      <c r="GN212" s="60"/>
      <c r="GO212" s="60"/>
      <c r="GP212" s="60"/>
      <c r="GQ212" s="60"/>
      <c r="GR212" s="60"/>
      <c r="GS212" s="60"/>
      <c r="GT212" s="60"/>
      <c r="GU212" s="60"/>
      <c r="GV212" s="60"/>
      <c r="GW212" s="60"/>
      <c r="GX212" s="60"/>
      <c r="GY212" s="60"/>
      <c r="GZ212" s="60"/>
      <c r="HA212" s="60"/>
      <c r="HB212" s="60"/>
      <c r="HC212" s="60"/>
      <c r="HD212" s="60"/>
      <c r="HE212" s="60"/>
      <c r="HF212" s="60"/>
      <c r="HG212" s="60"/>
      <c r="HH212" s="60"/>
      <c r="HI212" s="60"/>
      <c r="HJ212" s="60"/>
      <c r="HK212" s="60"/>
      <c r="HL212" s="60"/>
      <c r="HM212" s="60"/>
      <c r="HN212" s="60"/>
      <c r="HO212" s="60"/>
      <c r="HP212" s="60"/>
      <c r="HQ212" s="60"/>
      <c r="HR212" s="60"/>
      <c r="HS212" s="60"/>
      <c r="HT212" s="60"/>
      <c r="HU212" s="60"/>
      <c r="HV212" s="60"/>
      <c r="HW212" s="60"/>
      <c r="HX212" s="60"/>
      <c r="HY212" s="60"/>
      <c r="HZ212" s="60"/>
      <c r="IA212" s="60"/>
      <c r="IB212" s="60"/>
      <c r="IC212" s="60"/>
      <c r="ID212" s="60"/>
      <c r="IE212" s="60"/>
      <c r="IF212" s="60"/>
      <c r="IG212" s="60"/>
      <c r="IH212" s="60"/>
      <c r="II212" s="60"/>
      <c r="IJ212" s="60"/>
      <c r="IK212" s="60"/>
      <c r="IL212" s="60"/>
      <c r="IM212" s="60"/>
      <c r="IN212" s="60"/>
      <c r="IO212" s="60"/>
      <c r="IP212" s="60"/>
      <c r="IQ212" s="60"/>
      <c r="IR212" s="60"/>
      <c r="IS212" s="60"/>
      <c r="IT212" s="60"/>
      <c r="IU212" s="60"/>
      <c r="IV212" s="60"/>
      <c r="IW212" s="60"/>
      <c r="IX212" s="60"/>
      <c r="IY212" s="60"/>
      <c r="IZ212" s="60"/>
      <c r="JA212" s="60"/>
      <c r="JB212" s="60"/>
      <c r="JC212" s="60"/>
      <c r="JD212" s="60"/>
      <c r="JE212" s="60"/>
      <c r="JF212" s="60"/>
      <c r="JG212" s="60"/>
      <c r="JH212" s="60"/>
      <c r="JI212" s="60"/>
      <c r="JJ212" s="60"/>
      <c r="JK212" s="60"/>
      <c r="JL212" s="60"/>
      <c r="JM212" s="60"/>
      <c r="JN212" s="60"/>
      <c r="JO212" s="60"/>
      <c r="JP212" s="60"/>
      <c r="JQ212" s="60"/>
      <c r="JR212" s="60"/>
      <c r="JS212" s="60"/>
      <c r="JT212" s="60"/>
      <c r="JU212" s="60"/>
      <c r="JV212" s="60"/>
      <c r="JW212" s="60"/>
      <c r="JX212" s="60"/>
      <c r="JY212" s="60"/>
      <c r="JZ212" s="60"/>
      <c r="KA212" s="60"/>
      <c r="KB212" s="60"/>
      <c r="KC212" s="60"/>
      <c r="KD212" s="60"/>
      <c r="KE212" s="60"/>
      <c r="KF212" s="60"/>
      <c r="KG212" s="60"/>
      <c r="KH212" s="60"/>
      <c r="KI212" s="60"/>
      <c r="KJ212" s="60"/>
      <c r="KK212" s="60"/>
      <c r="KL212" s="60"/>
      <c r="KM212" s="60"/>
      <c r="KN212" s="60"/>
      <c r="KO212" s="60"/>
    </row>
    <row r="213" spans="1:301" s="64" customFormat="1" ht="16" customHeight="1" x14ac:dyDescent="0.15">
      <c r="A213" s="58" t="s">
        <v>470</v>
      </c>
      <c r="B213" s="58">
        <v>26291</v>
      </c>
      <c r="C213" s="59" t="s">
        <v>452</v>
      </c>
      <c r="D213" s="2" t="s">
        <v>105</v>
      </c>
      <c r="E213" s="58"/>
      <c r="F213" s="58"/>
      <c r="G213" s="23">
        <v>315552.92599999998</v>
      </c>
      <c r="H213" s="23">
        <v>8447650.0869999994</v>
      </c>
      <c r="I213" s="23">
        <v>5028.0429999999997</v>
      </c>
      <c r="J213" s="61" t="s">
        <v>1040</v>
      </c>
      <c r="K213" s="58" t="s">
        <v>388</v>
      </c>
      <c r="L213" s="58">
        <v>3</v>
      </c>
      <c r="M213" s="58">
        <v>4</v>
      </c>
      <c r="N213" s="105">
        <v>2006</v>
      </c>
      <c r="O213" s="58"/>
      <c r="P213" s="60" t="s">
        <v>389</v>
      </c>
      <c r="Q213" s="1">
        <f>M213-L213</f>
        <v>1</v>
      </c>
      <c r="R213" s="2" t="s">
        <v>390</v>
      </c>
      <c r="S213" s="58" t="s">
        <v>471</v>
      </c>
      <c r="T213" s="60" t="s">
        <v>392</v>
      </c>
      <c r="U213" s="60"/>
      <c r="V213" s="60"/>
      <c r="W213" s="60"/>
      <c r="X213" s="134"/>
      <c r="Y213" s="108">
        <v>0.43369519832985387</v>
      </c>
      <c r="Z213" s="108">
        <v>2.3434482758620687</v>
      </c>
      <c r="AA213" s="108">
        <v>4.1890868397493293</v>
      </c>
      <c r="AB213" s="108"/>
      <c r="AC213" s="108">
        <v>0.25566290498725885</v>
      </c>
      <c r="AD213" s="108">
        <v>0.84552631578947379</v>
      </c>
      <c r="AE213" s="108">
        <v>0.19588822355289423</v>
      </c>
      <c r="AF213" s="108">
        <v>2.6959547629404092E-2</v>
      </c>
      <c r="AG213" s="108">
        <v>0.69867007672634263</v>
      </c>
      <c r="AH213" s="108">
        <v>0.50410008071025025</v>
      </c>
      <c r="AI213" s="108"/>
      <c r="AJ213" s="108"/>
      <c r="AK213" s="108"/>
      <c r="AL213" s="108"/>
      <c r="AM213" s="108"/>
      <c r="AN213" s="108">
        <v>4.5999999999999996</v>
      </c>
      <c r="AO213" s="108">
        <v>91</v>
      </c>
      <c r="AP213" s="108">
        <v>161</v>
      </c>
      <c r="AQ213" s="108">
        <v>6</v>
      </c>
      <c r="AR213" s="108">
        <v>11</v>
      </c>
      <c r="AS213" s="108">
        <v>146</v>
      </c>
      <c r="AT213" s="108">
        <v>485</v>
      </c>
      <c r="AU213" s="106">
        <v>0</v>
      </c>
      <c r="AV213" s="110">
        <v>0</v>
      </c>
      <c r="AW213" s="108">
        <v>11</v>
      </c>
      <c r="AX213" s="110">
        <v>0</v>
      </c>
      <c r="AY213" s="108">
        <v>173</v>
      </c>
      <c r="AZ213" s="108"/>
      <c r="BA213" s="108">
        <v>142</v>
      </c>
      <c r="BB213" s="108">
        <v>13.5</v>
      </c>
      <c r="BC213" s="108">
        <v>0</v>
      </c>
      <c r="BD213" s="108">
        <v>23.5</v>
      </c>
      <c r="BE213" s="108"/>
      <c r="BF213" s="108">
        <v>9</v>
      </c>
      <c r="BG213" s="108">
        <v>2888</v>
      </c>
      <c r="BH213" s="108">
        <v>72.900000000000006</v>
      </c>
      <c r="BI213" s="108"/>
      <c r="BJ213" s="108"/>
      <c r="BK213" s="108"/>
      <c r="BL213" s="108"/>
      <c r="BM213" s="108"/>
      <c r="BN213" s="108"/>
      <c r="BO213" s="108"/>
      <c r="BP213" s="108"/>
      <c r="BQ213" s="108"/>
      <c r="BR213" s="108"/>
      <c r="BS213" s="108"/>
      <c r="BT213" s="108"/>
      <c r="BU213" s="108"/>
      <c r="BV213" s="108"/>
      <c r="BW213" s="108"/>
      <c r="BX213" s="108">
        <v>6148</v>
      </c>
      <c r="BY213" s="108"/>
      <c r="BZ213" s="108"/>
      <c r="CA213" s="149"/>
      <c r="CB213" s="108">
        <v>23.8</v>
      </c>
      <c r="CC213" s="108">
        <v>0.09</v>
      </c>
      <c r="CD213" s="108">
        <v>42</v>
      </c>
      <c r="CE213" s="108"/>
      <c r="CF213" s="108"/>
      <c r="CG213" s="108"/>
      <c r="CH213" s="110">
        <v>0</v>
      </c>
      <c r="CI213" s="110">
        <v>0</v>
      </c>
      <c r="CJ213" s="108">
        <v>10.1</v>
      </c>
      <c r="CK213" s="108"/>
      <c r="CL213" s="108"/>
      <c r="CM213" s="108"/>
      <c r="CN213" s="108"/>
      <c r="CO213" s="99"/>
      <c r="CP213" s="99"/>
      <c r="CQ213" s="99"/>
      <c r="CR213" s="99">
        <f>AG213/AD213</f>
        <v>0.82631381623408084</v>
      </c>
      <c r="CS213" s="99"/>
      <c r="CT213" s="167"/>
      <c r="CU213" s="99">
        <f>BG213/BH213</f>
        <v>39.615912208504795</v>
      </c>
      <c r="CV213" s="99"/>
      <c r="CW213" s="99"/>
      <c r="CX213" s="108"/>
      <c r="CY213" s="114">
        <v>0</v>
      </c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  <c r="KO213" s="2"/>
    </row>
    <row r="214" spans="1:301" s="60" customFormat="1" ht="15" customHeight="1" x14ac:dyDescent="0.2">
      <c r="A214" s="77" t="s">
        <v>472</v>
      </c>
      <c r="B214" s="58" t="s">
        <v>473</v>
      </c>
      <c r="C214" s="59" t="s">
        <v>452</v>
      </c>
      <c r="D214" s="2" t="s">
        <v>105</v>
      </c>
      <c r="E214" s="77"/>
      <c r="F214" s="77"/>
      <c r="G214" s="24">
        <v>315626.147</v>
      </c>
      <c r="H214" s="24">
        <v>8448075.523</v>
      </c>
      <c r="I214" s="23">
        <v>4935.2449999999999</v>
      </c>
      <c r="J214" s="61" t="s">
        <v>1040</v>
      </c>
      <c r="K214" s="77" t="s">
        <v>388</v>
      </c>
      <c r="L214" s="92">
        <v>1</v>
      </c>
      <c r="M214" s="92">
        <v>2</v>
      </c>
      <c r="N214" s="104">
        <v>2019</v>
      </c>
      <c r="O214" s="77"/>
      <c r="P214" s="60" t="s">
        <v>389</v>
      </c>
      <c r="Q214" s="1">
        <f>M214-L214</f>
        <v>1</v>
      </c>
      <c r="R214" s="2" t="s">
        <v>390</v>
      </c>
      <c r="S214" s="77" t="s">
        <v>474</v>
      </c>
      <c r="T214" s="60" t="s">
        <v>392</v>
      </c>
      <c r="U214" s="18"/>
      <c r="V214" s="18"/>
      <c r="W214" s="18"/>
      <c r="X214" s="137"/>
      <c r="Y214" s="116">
        <v>8.3402922755741127E-2</v>
      </c>
      <c r="Z214" s="116">
        <v>2.5135372636262514</v>
      </c>
      <c r="AA214" s="116">
        <v>1.3296418979409133</v>
      </c>
      <c r="AB214" s="116"/>
      <c r="AC214" s="116">
        <v>2.2467346195850016E-2</v>
      </c>
      <c r="AD214" s="116">
        <v>0.19894736842105262</v>
      </c>
      <c r="AE214" s="116">
        <v>0.20988023952095808</v>
      </c>
      <c r="AF214" s="116">
        <v>6.7398869073510226E-2</v>
      </c>
      <c r="AG214" s="116">
        <v>0.43365728900255751</v>
      </c>
      <c r="AH214" s="116">
        <v>0.16039548022598873</v>
      </c>
      <c r="AI214" s="116"/>
      <c r="AJ214" s="116"/>
      <c r="AK214" s="116"/>
      <c r="AL214" s="116"/>
      <c r="AM214" s="116"/>
      <c r="AN214" s="116">
        <v>1.7</v>
      </c>
      <c r="AO214" s="116">
        <v>5</v>
      </c>
      <c r="AP214" s="116">
        <v>85</v>
      </c>
      <c r="AQ214" s="116">
        <v>2</v>
      </c>
      <c r="AR214" s="116">
        <v>5</v>
      </c>
      <c r="AS214" s="116">
        <v>5.7</v>
      </c>
      <c r="AT214" s="116">
        <v>210</v>
      </c>
      <c r="AU214" s="106">
        <v>0</v>
      </c>
      <c r="AV214" s="116">
        <v>2</v>
      </c>
      <c r="AW214" s="114">
        <v>0</v>
      </c>
      <c r="AX214" s="110">
        <v>0</v>
      </c>
      <c r="AY214" s="116">
        <v>24</v>
      </c>
      <c r="AZ214" s="116"/>
      <c r="BA214" s="116">
        <v>8.1</v>
      </c>
      <c r="BB214" s="116">
        <v>6.4</v>
      </c>
      <c r="BC214" s="116">
        <v>3</v>
      </c>
      <c r="BD214" s="116">
        <v>1.9</v>
      </c>
      <c r="BE214" s="116"/>
      <c r="BF214" s="116">
        <v>1</v>
      </c>
      <c r="BG214" s="116">
        <v>215000</v>
      </c>
      <c r="BH214" s="116">
        <v>5.0999999999999996</v>
      </c>
      <c r="BI214" s="116"/>
      <c r="BJ214" s="116"/>
      <c r="BK214" s="116"/>
      <c r="BL214" s="116"/>
      <c r="BM214" s="116"/>
      <c r="BN214" s="116"/>
      <c r="BO214" s="116"/>
      <c r="BP214" s="116"/>
      <c r="BQ214" s="116"/>
      <c r="BR214" s="116"/>
      <c r="BS214" s="116"/>
      <c r="BT214" s="116"/>
      <c r="BU214" s="116"/>
      <c r="BV214" s="116"/>
      <c r="BW214" s="116"/>
      <c r="BX214" s="116">
        <v>35</v>
      </c>
      <c r="BY214" s="116"/>
      <c r="BZ214" s="116"/>
      <c r="CA214" s="159"/>
      <c r="CB214" s="116">
        <v>0</v>
      </c>
      <c r="CC214" s="116">
        <v>0.1</v>
      </c>
      <c r="CD214" s="116">
        <v>11</v>
      </c>
      <c r="CE214" s="116"/>
      <c r="CF214" s="116"/>
      <c r="CG214" s="116"/>
      <c r="CH214" s="110">
        <v>0</v>
      </c>
      <c r="CI214" s="110">
        <v>0</v>
      </c>
      <c r="CJ214" s="116">
        <v>6.7</v>
      </c>
      <c r="CK214" s="116"/>
      <c r="CL214" s="116"/>
      <c r="CM214" s="116"/>
      <c r="CN214" s="116"/>
      <c r="CO214" s="99"/>
      <c r="CP214" s="99"/>
      <c r="CQ214" s="99"/>
      <c r="CR214" s="99">
        <f>AG214/AD214</f>
        <v>2.1797588600657654</v>
      </c>
      <c r="CS214" s="99"/>
      <c r="CT214" s="167"/>
      <c r="CU214" s="99">
        <f>BG214/BH214</f>
        <v>42156.862745098042</v>
      </c>
      <c r="CV214" s="99"/>
      <c r="CW214" s="99"/>
      <c r="CX214" s="116"/>
      <c r="CY214" s="114">
        <v>0</v>
      </c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  <c r="KO214" s="2"/>
    </row>
    <row r="215" spans="1:301" s="60" customFormat="1" ht="15" customHeight="1" x14ac:dyDescent="0.15">
      <c r="A215" s="58" t="s">
        <v>475</v>
      </c>
      <c r="B215" s="58">
        <v>27063</v>
      </c>
      <c r="C215" s="59" t="s">
        <v>400</v>
      </c>
      <c r="D215" s="2" t="s">
        <v>105</v>
      </c>
      <c r="E215" s="58"/>
      <c r="F215" s="58"/>
      <c r="G215" s="23">
        <v>315489.16399999999</v>
      </c>
      <c r="H215" s="23">
        <v>8446891.7760000005</v>
      </c>
      <c r="I215" s="23">
        <v>5035.6899999999996</v>
      </c>
      <c r="J215" s="61" t="s">
        <v>1040</v>
      </c>
      <c r="K215" s="58" t="s">
        <v>388</v>
      </c>
      <c r="L215" s="58">
        <v>1.2</v>
      </c>
      <c r="M215" s="58">
        <v>2</v>
      </c>
      <c r="N215" s="105">
        <v>2006</v>
      </c>
      <c r="O215" s="58"/>
      <c r="P215" s="60" t="s">
        <v>389</v>
      </c>
      <c r="Q215" s="1">
        <f>M215-L215</f>
        <v>0.8</v>
      </c>
      <c r="R215" s="2" t="s">
        <v>390</v>
      </c>
      <c r="S215" s="58" t="s">
        <v>476</v>
      </c>
      <c r="T215" s="60" t="s">
        <v>392</v>
      </c>
      <c r="X215" s="134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>
        <v>100</v>
      </c>
      <c r="AT215" s="113">
        <v>400</v>
      </c>
      <c r="AU215" s="113"/>
      <c r="AV215" s="113"/>
      <c r="AW215" s="113"/>
      <c r="AX215" s="113"/>
      <c r="AY215" s="113"/>
      <c r="AZ215" s="113"/>
      <c r="BA215" s="113"/>
      <c r="BB215" s="113"/>
      <c r="BC215" s="113"/>
      <c r="BD215" s="113"/>
      <c r="BE215" s="113"/>
      <c r="BF215" s="113"/>
      <c r="BG215" s="113"/>
      <c r="BH215" s="113"/>
      <c r="BI215" s="113"/>
      <c r="BJ215" s="113"/>
      <c r="BK215" s="113"/>
      <c r="BL215" s="113"/>
      <c r="BM215" s="113"/>
      <c r="BN215" s="113"/>
      <c r="BO215" s="113"/>
      <c r="BP215" s="113"/>
      <c r="BQ215" s="113"/>
      <c r="BR215" s="113"/>
      <c r="BS215" s="113"/>
      <c r="BT215" s="113"/>
      <c r="BU215" s="113"/>
      <c r="BV215" s="113"/>
      <c r="BW215" s="113"/>
      <c r="BX215" s="113">
        <v>2200</v>
      </c>
      <c r="BY215" s="113"/>
      <c r="BZ215" s="113"/>
      <c r="CA215" s="149"/>
      <c r="CB215" s="107">
        <v>25</v>
      </c>
      <c r="CC215" s="113"/>
      <c r="CD215" s="113"/>
      <c r="CE215" s="113"/>
      <c r="CF215" s="113"/>
      <c r="CG215" s="113"/>
      <c r="CH215" s="113"/>
      <c r="CI215" s="113"/>
      <c r="CJ215" s="113"/>
      <c r="CK215" s="113"/>
      <c r="CL215" s="113"/>
      <c r="CM215" s="113"/>
      <c r="CN215" s="113"/>
      <c r="CO215" s="99"/>
      <c r="CP215" s="99"/>
      <c r="CQ215" s="99"/>
      <c r="CR215" s="99"/>
      <c r="CS215" s="99"/>
      <c r="CT215" s="99"/>
      <c r="CU215" s="99"/>
      <c r="CV215" s="99"/>
      <c r="CW215" s="99"/>
      <c r="CX215" s="113"/>
      <c r="CY215" s="113"/>
    </row>
    <row r="216" spans="1:301" s="60" customFormat="1" ht="15" customHeight="1" x14ac:dyDescent="0.15">
      <c r="A216" s="58" t="s">
        <v>477</v>
      </c>
      <c r="B216" s="58">
        <v>25385</v>
      </c>
      <c r="C216" s="59" t="s">
        <v>452</v>
      </c>
      <c r="D216" s="2" t="s">
        <v>105</v>
      </c>
      <c r="E216" s="58"/>
      <c r="F216" s="58"/>
      <c r="G216" s="23">
        <v>315841.77500000002</v>
      </c>
      <c r="H216" s="23">
        <v>8447752.8029999994</v>
      </c>
      <c r="I216" s="23">
        <v>4883.277</v>
      </c>
      <c r="J216" s="61" t="s">
        <v>1040</v>
      </c>
      <c r="K216" s="58" t="s">
        <v>388</v>
      </c>
      <c r="L216" s="58">
        <v>2.8</v>
      </c>
      <c r="M216" s="58">
        <v>4</v>
      </c>
      <c r="N216" s="105">
        <v>2006</v>
      </c>
      <c r="O216" s="58"/>
      <c r="P216" s="60" t="s">
        <v>389</v>
      </c>
      <c r="Q216" s="1">
        <f>M216-L216</f>
        <v>1.2000000000000002</v>
      </c>
      <c r="R216" s="2" t="s">
        <v>390</v>
      </c>
      <c r="S216" s="58" t="s">
        <v>478</v>
      </c>
      <c r="T216" s="60" t="s">
        <v>392</v>
      </c>
      <c r="X216" s="134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>
        <v>900</v>
      </c>
      <c r="AT216" s="113">
        <v>5500</v>
      </c>
      <c r="AU216" s="113"/>
      <c r="AV216" s="113"/>
      <c r="AW216" s="113"/>
      <c r="AX216" s="113"/>
      <c r="AY216" s="113"/>
      <c r="AZ216" s="113"/>
      <c r="BA216" s="113"/>
      <c r="BB216" s="113"/>
      <c r="BC216" s="113"/>
      <c r="BD216" s="113"/>
      <c r="BE216" s="113"/>
      <c r="BF216" s="113"/>
      <c r="BG216" s="113"/>
      <c r="BH216" s="113"/>
      <c r="BI216" s="113"/>
      <c r="BJ216" s="113"/>
      <c r="BK216" s="113"/>
      <c r="BL216" s="113"/>
      <c r="BM216" s="113"/>
      <c r="BN216" s="113"/>
      <c r="BO216" s="113"/>
      <c r="BP216" s="113"/>
      <c r="BQ216" s="113"/>
      <c r="BR216" s="113"/>
      <c r="BS216" s="113"/>
      <c r="BT216" s="113"/>
      <c r="BU216" s="113"/>
      <c r="BV216" s="113"/>
      <c r="BW216" s="113"/>
      <c r="BX216" s="113">
        <v>9700</v>
      </c>
      <c r="BY216" s="113"/>
      <c r="BZ216" s="113"/>
      <c r="CA216" s="149"/>
      <c r="CB216" s="107">
        <v>40</v>
      </c>
      <c r="CC216" s="113"/>
      <c r="CD216" s="113"/>
      <c r="CE216" s="113"/>
      <c r="CF216" s="113"/>
      <c r="CG216" s="113"/>
      <c r="CH216" s="113"/>
      <c r="CI216" s="113"/>
      <c r="CJ216" s="113"/>
      <c r="CK216" s="113"/>
      <c r="CL216" s="113"/>
      <c r="CM216" s="113"/>
      <c r="CN216" s="113"/>
      <c r="CO216" s="99"/>
      <c r="CP216" s="99"/>
      <c r="CQ216" s="99"/>
      <c r="CR216" s="99"/>
      <c r="CS216" s="99"/>
      <c r="CT216" s="99"/>
      <c r="CU216" s="99"/>
      <c r="CV216" s="99"/>
      <c r="CW216" s="99"/>
      <c r="CX216" s="113"/>
      <c r="CY216" s="113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  <c r="DS216" s="64"/>
      <c r="DT216" s="64"/>
      <c r="DU216" s="64"/>
      <c r="DV216" s="64"/>
      <c r="DW216" s="64"/>
      <c r="DX216" s="64"/>
      <c r="DY216" s="64"/>
      <c r="DZ216" s="64"/>
      <c r="EA216" s="64"/>
      <c r="EB216" s="64"/>
      <c r="EC216" s="64"/>
      <c r="ED216" s="64"/>
      <c r="EE216" s="64"/>
      <c r="EF216" s="64"/>
      <c r="EG216" s="64"/>
      <c r="EH216" s="64"/>
      <c r="EI216" s="64"/>
      <c r="EJ216" s="64"/>
      <c r="EK216" s="64"/>
      <c r="EL216" s="64"/>
      <c r="EM216" s="64"/>
      <c r="EN216" s="64"/>
      <c r="EO216" s="64"/>
      <c r="EP216" s="64"/>
      <c r="EQ216" s="64"/>
      <c r="ER216" s="64"/>
      <c r="ES216" s="64"/>
      <c r="ET216" s="64"/>
      <c r="EU216" s="64"/>
      <c r="EV216" s="64"/>
      <c r="EW216" s="64"/>
      <c r="EX216" s="64"/>
      <c r="EY216" s="64"/>
      <c r="EZ216" s="64"/>
      <c r="FA216" s="64"/>
      <c r="FB216" s="64"/>
      <c r="FC216" s="64"/>
      <c r="FD216" s="64"/>
      <c r="FE216" s="64"/>
      <c r="FF216" s="64"/>
      <c r="FG216" s="64"/>
      <c r="FH216" s="64"/>
      <c r="FI216" s="64"/>
      <c r="FJ216" s="64"/>
      <c r="FK216" s="64"/>
      <c r="FL216" s="64"/>
      <c r="FM216" s="64"/>
      <c r="FN216" s="64"/>
      <c r="FO216" s="64"/>
      <c r="FP216" s="64"/>
      <c r="FQ216" s="64"/>
      <c r="FR216" s="64"/>
      <c r="FS216" s="64"/>
      <c r="FT216" s="64"/>
      <c r="FU216" s="64"/>
      <c r="FV216" s="64"/>
      <c r="FW216" s="64"/>
      <c r="FX216" s="64"/>
      <c r="FY216" s="64"/>
      <c r="FZ216" s="64"/>
      <c r="GA216" s="64"/>
      <c r="GB216" s="64"/>
      <c r="GC216" s="64"/>
      <c r="GD216" s="64"/>
      <c r="GE216" s="64"/>
      <c r="GF216" s="64"/>
      <c r="GG216" s="64"/>
      <c r="GH216" s="64"/>
      <c r="GI216" s="64"/>
      <c r="GJ216" s="64"/>
      <c r="GK216" s="64"/>
      <c r="GL216" s="64"/>
      <c r="GM216" s="64"/>
      <c r="GN216" s="64"/>
      <c r="GO216" s="64"/>
      <c r="GP216" s="64"/>
      <c r="GQ216" s="64"/>
      <c r="GR216" s="64"/>
      <c r="GS216" s="64"/>
      <c r="GT216" s="64"/>
      <c r="GU216" s="64"/>
      <c r="GV216" s="64"/>
      <c r="GW216" s="64"/>
      <c r="GX216" s="64"/>
      <c r="GY216" s="64"/>
      <c r="GZ216" s="64"/>
      <c r="HA216" s="64"/>
      <c r="HB216" s="64"/>
      <c r="HC216" s="64"/>
      <c r="HD216" s="64"/>
      <c r="HE216" s="64"/>
      <c r="HF216" s="64"/>
      <c r="HG216" s="64"/>
      <c r="HH216" s="64"/>
      <c r="HI216" s="64"/>
      <c r="HJ216" s="64"/>
      <c r="HK216" s="64"/>
      <c r="HL216" s="64"/>
      <c r="HM216" s="64"/>
      <c r="HN216" s="64"/>
      <c r="HO216" s="64"/>
      <c r="HP216" s="64"/>
      <c r="HQ216" s="64"/>
      <c r="HR216" s="64"/>
      <c r="HS216" s="64"/>
      <c r="HT216" s="64"/>
      <c r="HU216" s="64"/>
      <c r="HV216" s="64"/>
      <c r="HW216" s="64"/>
      <c r="HX216" s="64"/>
      <c r="HY216" s="64"/>
      <c r="HZ216" s="64"/>
      <c r="IA216" s="64"/>
      <c r="IB216" s="64"/>
      <c r="IC216" s="64"/>
      <c r="ID216" s="64"/>
      <c r="IE216" s="64"/>
      <c r="IF216" s="64"/>
      <c r="IG216" s="64"/>
      <c r="IH216" s="64"/>
      <c r="II216" s="64"/>
      <c r="IJ216" s="64"/>
      <c r="IK216" s="64"/>
      <c r="IL216" s="64"/>
      <c r="IM216" s="64"/>
      <c r="IN216" s="64"/>
      <c r="IO216" s="64"/>
      <c r="IP216" s="64"/>
      <c r="IQ216" s="64"/>
      <c r="IR216" s="64"/>
      <c r="IS216" s="64"/>
      <c r="IT216" s="64"/>
      <c r="IU216" s="64"/>
      <c r="IV216" s="64"/>
      <c r="IW216" s="64"/>
      <c r="IX216" s="64"/>
      <c r="IY216" s="64"/>
      <c r="IZ216" s="64"/>
      <c r="JA216" s="64"/>
      <c r="JB216" s="64"/>
      <c r="JC216" s="64"/>
      <c r="JD216" s="64"/>
      <c r="JE216" s="64"/>
      <c r="JF216" s="64"/>
      <c r="JG216" s="64"/>
      <c r="JH216" s="64"/>
      <c r="JI216" s="64"/>
      <c r="JJ216" s="64"/>
      <c r="JK216" s="64"/>
      <c r="JL216" s="64"/>
      <c r="JM216" s="64"/>
      <c r="JN216" s="64"/>
      <c r="JO216" s="64"/>
      <c r="JP216" s="64"/>
      <c r="JQ216" s="64"/>
      <c r="JR216" s="64"/>
      <c r="JS216" s="64"/>
      <c r="JT216" s="64"/>
      <c r="JU216" s="64"/>
      <c r="JV216" s="64"/>
      <c r="JW216" s="64"/>
      <c r="JX216" s="64"/>
      <c r="JY216" s="64"/>
      <c r="JZ216" s="64"/>
      <c r="KA216" s="64"/>
      <c r="KB216" s="64"/>
      <c r="KC216" s="64"/>
      <c r="KD216" s="64"/>
      <c r="KE216" s="64"/>
      <c r="KF216" s="64"/>
      <c r="KG216" s="64"/>
      <c r="KH216" s="64"/>
      <c r="KI216" s="64"/>
      <c r="KJ216" s="64"/>
      <c r="KK216" s="64"/>
      <c r="KL216" s="64"/>
      <c r="KM216" s="64"/>
      <c r="KN216" s="64"/>
      <c r="KO216" s="64"/>
    </row>
    <row r="217" spans="1:301" s="60" customFormat="1" ht="15" customHeight="1" x14ac:dyDescent="0.15">
      <c r="A217" s="58" t="s">
        <v>479</v>
      </c>
      <c r="B217" s="58">
        <v>29018</v>
      </c>
      <c r="C217" s="59" t="s">
        <v>452</v>
      </c>
      <c r="D217" s="2" t="s">
        <v>105</v>
      </c>
      <c r="E217" s="58"/>
      <c r="F217" s="58"/>
      <c r="G217" s="23">
        <v>315871.71000000002</v>
      </c>
      <c r="H217" s="23">
        <v>8447683.807</v>
      </c>
      <c r="I217" s="23">
        <v>4881.6369999999997</v>
      </c>
      <c r="J217" s="61" t="s">
        <v>1040</v>
      </c>
      <c r="K217" s="58" t="s">
        <v>388</v>
      </c>
      <c r="L217" s="58">
        <v>2.8</v>
      </c>
      <c r="M217" s="58">
        <v>4</v>
      </c>
      <c r="N217" s="105">
        <v>2006</v>
      </c>
      <c r="O217" s="58"/>
      <c r="P217" s="60" t="s">
        <v>389</v>
      </c>
      <c r="Q217" s="1">
        <f>M217-L217</f>
        <v>1.2000000000000002</v>
      </c>
      <c r="R217" s="2" t="s">
        <v>390</v>
      </c>
      <c r="S217" s="58" t="s">
        <v>480</v>
      </c>
      <c r="T217" s="60" t="s">
        <v>392</v>
      </c>
      <c r="X217" s="134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>
        <v>11400</v>
      </c>
      <c r="AU217" s="113"/>
      <c r="AV217" s="113"/>
      <c r="AW217" s="113"/>
      <c r="AX217" s="113"/>
      <c r="AY217" s="113"/>
      <c r="AZ217" s="113"/>
      <c r="BA217" s="113"/>
      <c r="BB217" s="113"/>
      <c r="BC217" s="113"/>
      <c r="BD217" s="113"/>
      <c r="BE217" s="113"/>
      <c r="BF217" s="113"/>
      <c r="BG217" s="113"/>
      <c r="BH217" s="113"/>
      <c r="BI217" s="113"/>
      <c r="BJ217" s="113"/>
      <c r="BK217" s="113"/>
      <c r="BL217" s="113"/>
      <c r="BM217" s="113"/>
      <c r="BN217" s="113"/>
      <c r="BO217" s="113"/>
      <c r="BP217" s="113"/>
      <c r="BQ217" s="113"/>
      <c r="BR217" s="113"/>
      <c r="BS217" s="113"/>
      <c r="BT217" s="113"/>
      <c r="BU217" s="113"/>
      <c r="BV217" s="113"/>
      <c r="BW217" s="113"/>
      <c r="BX217" s="113">
        <v>1000</v>
      </c>
      <c r="BY217" s="113"/>
      <c r="BZ217" s="113"/>
      <c r="CA217" s="149"/>
      <c r="CB217" s="107">
        <v>7</v>
      </c>
      <c r="CC217" s="113"/>
      <c r="CD217" s="113"/>
      <c r="CE217" s="113"/>
      <c r="CF217" s="113"/>
      <c r="CG217" s="113"/>
      <c r="CH217" s="113"/>
      <c r="CI217" s="113"/>
      <c r="CJ217" s="113"/>
      <c r="CK217" s="113"/>
      <c r="CL217" s="113"/>
      <c r="CM217" s="113"/>
      <c r="CN217" s="113"/>
      <c r="CO217" s="99"/>
      <c r="CP217" s="99"/>
      <c r="CQ217" s="99"/>
      <c r="CR217" s="99"/>
      <c r="CS217" s="99"/>
      <c r="CT217" s="99"/>
      <c r="CU217" s="99"/>
      <c r="CV217" s="99"/>
      <c r="CW217" s="99"/>
      <c r="CX217" s="113"/>
      <c r="CY217" s="113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  <c r="DS217" s="64"/>
      <c r="DT217" s="64"/>
      <c r="DU217" s="64"/>
      <c r="DV217" s="64"/>
      <c r="DW217" s="64"/>
      <c r="DX217" s="64"/>
      <c r="DY217" s="64"/>
      <c r="DZ217" s="64"/>
      <c r="EA217" s="64"/>
      <c r="EB217" s="64"/>
      <c r="EC217" s="64"/>
      <c r="ED217" s="64"/>
      <c r="EE217" s="64"/>
      <c r="EF217" s="64"/>
      <c r="EG217" s="64"/>
      <c r="EH217" s="64"/>
      <c r="EI217" s="64"/>
      <c r="EJ217" s="64"/>
      <c r="EK217" s="64"/>
      <c r="EL217" s="64"/>
      <c r="EM217" s="64"/>
      <c r="EN217" s="64"/>
      <c r="EO217" s="64"/>
      <c r="EP217" s="64"/>
      <c r="EQ217" s="64"/>
      <c r="ER217" s="64"/>
      <c r="ES217" s="64"/>
      <c r="ET217" s="64"/>
      <c r="EU217" s="64"/>
      <c r="EV217" s="64"/>
      <c r="EW217" s="64"/>
      <c r="EX217" s="64"/>
      <c r="EY217" s="64"/>
      <c r="EZ217" s="64"/>
      <c r="FA217" s="64"/>
      <c r="FB217" s="64"/>
      <c r="FC217" s="64"/>
      <c r="FD217" s="64"/>
      <c r="FE217" s="64"/>
      <c r="FF217" s="64"/>
      <c r="FG217" s="64"/>
      <c r="FH217" s="64"/>
      <c r="FI217" s="64"/>
      <c r="FJ217" s="64"/>
      <c r="FK217" s="64"/>
      <c r="FL217" s="64"/>
      <c r="FM217" s="64"/>
      <c r="FN217" s="64"/>
      <c r="FO217" s="64"/>
      <c r="FP217" s="64"/>
      <c r="FQ217" s="64"/>
      <c r="FR217" s="64"/>
      <c r="FS217" s="64"/>
      <c r="FT217" s="64"/>
      <c r="FU217" s="64"/>
      <c r="FV217" s="64"/>
      <c r="FW217" s="64"/>
      <c r="FX217" s="64"/>
      <c r="FY217" s="64"/>
      <c r="FZ217" s="64"/>
      <c r="GA217" s="64"/>
      <c r="GB217" s="64"/>
      <c r="GC217" s="64"/>
      <c r="GD217" s="64"/>
      <c r="GE217" s="64"/>
      <c r="GF217" s="64"/>
      <c r="GG217" s="64"/>
      <c r="GH217" s="64"/>
      <c r="GI217" s="64"/>
      <c r="GJ217" s="64"/>
      <c r="GK217" s="64"/>
      <c r="GL217" s="64"/>
      <c r="GM217" s="64"/>
      <c r="GN217" s="64"/>
      <c r="GO217" s="64"/>
      <c r="GP217" s="64"/>
      <c r="GQ217" s="64"/>
      <c r="GR217" s="64"/>
      <c r="GS217" s="64"/>
      <c r="GT217" s="64"/>
      <c r="GU217" s="64"/>
      <c r="GV217" s="64"/>
      <c r="GW217" s="64"/>
      <c r="GX217" s="64"/>
      <c r="GY217" s="64"/>
      <c r="GZ217" s="64"/>
      <c r="HA217" s="64"/>
      <c r="HB217" s="64"/>
      <c r="HC217" s="64"/>
      <c r="HD217" s="64"/>
      <c r="HE217" s="64"/>
      <c r="HF217" s="64"/>
      <c r="HG217" s="64"/>
      <c r="HH217" s="64"/>
      <c r="HI217" s="64"/>
      <c r="HJ217" s="64"/>
      <c r="HK217" s="64"/>
      <c r="HL217" s="64"/>
      <c r="HM217" s="64"/>
      <c r="HN217" s="64"/>
      <c r="HO217" s="64"/>
      <c r="HP217" s="64"/>
      <c r="HQ217" s="64"/>
      <c r="HR217" s="64"/>
      <c r="HS217" s="64"/>
      <c r="HT217" s="64"/>
      <c r="HU217" s="64"/>
      <c r="HV217" s="64"/>
      <c r="HW217" s="64"/>
      <c r="HX217" s="64"/>
      <c r="HY217" s="64"/>
      <c r="HZ217" s="64"/>
      <c r="IA217" s="64"/>
      <c r="IB217" s="64"/>
      <c r="IC217" s="64"/>
      <c r="ID217" s="64"/>
      <c r="IE217" s="64"/>
      <c r="IF217" s="64"/>
      <c r="IG217" s="64"/>
      <c r="IH217" s="64"/>
      <c r="II217" s="64"/>
      <c r="IJ217" s="64"/>
      <c r="IK217" s="64"/>
      <c r="IL217" s="64"/>
      <c r="IM217" s="64"/>
      <c r="IN217" s="64"/>
      <c r="IO217" s="64"/>
      <c r="IP217" s="64"/>
      <c r="IQ217" s="64"/>
      <c r="IR217" s="64"/>
      <c r="IS217" s="64"/>
      <c r="IT217" s="64"/>
      <c r="IU217" s="64"/>
      <c r="IV217" s="64"/>
      <c r="IW217" s="64"/>
      <c r="IX217" s="64"/>
      <c r="IY217" s="64"/>
      <c r="IZ217" s="64"/>
      <c r="JA217" s="64"/>
      <c r="JB217" s="64"/>
      <c r="JC217" s="64"/>
      <c r="JD217" s="64"/>
      <c r="JE217" s="64"/>
      <c r="JF217" s="64"/>
      <c r="JG217" s="64"/>
      <c r="JH217" s="64"/>
      <c r="JI217" s="64"/>
      <c r="JJ217" s="64"/>
      <c r="JK217" s="64"/>
      <c r="JL217" s="64"/>
      <c r="JM217" s="64"/>
      <c r="JN217" s="64"/>
      <c r="JO217" s="64"/>
      <c r="JP217" s="64"/>
      <c r="JQ217" s="64"/>
      <c r="JR217" s="64"/>
      <c r="JS217" s="64"/>
      <c r="JT217" s="64"/>
      <c r="JU217" s="64"/>
      <c r="JV217" s="64"/>
      <c r="JW217" s="64"/>
      <c r="JX217" s="64"/>
      <c r="JY217" s="64"/>
      <c r="JZ217" s="64"/>
      <c r="KA217" s="64"/>
      <c r="KB217" s="64"/>
      <c r="KC217" s="64"/>
      <c r="KD217" s="64"/>
      <c r="KE217" s="64"/>
      <c r="KF217" s="64"/>
      <c r="KG217" s="64"/>
      <c r="KH217" s="64"/>
      <c r="KI217" s="64"/>
      <c r="KJ217" s="64"/>
      <c r="KK217" s="64"/>
      <c r="KL217" s="64"/>
      <c r="KM217" s="64"/>
      <c r="KN217" s="64"/>
      <c r="KO217" s="64"/>
    </row>
    <row r="218" spans="1:301" s="60" customFormat="1" ht="15" customHeight="1" x14ac:dyDescent="0.15">
      <c r="A218" s="58" t="s">
        <v>481</v>
      </c>
      <c r="B218" s="58">
        <v>29084</v>
      </c>
      <c r="C218" s="59" t="s">
        <v>452</v>
      </c>
      <c r="D218" s="2" t="s">
        <v>105</v>
      </c>
      <c r="E218" s="58"/>
      <c r="F218" s="58"/>
      <c r="G218" s="23">
        <v>315871.75599999999</v>
      </c>
      <c r="H218" s="23">
        <v>8447683.7190000005</v>
      </c>
      <c r="I218" s="23">
        <v>4881.6329999999998</v>
      </c>
      <c r="J218" s="61" t="s">
        <v>1040</v>
      </c>
      <c r="K218" s="58" t="s">
        <v>388</v>
      </c>
      <c r="L218" s="58">
        <v>2</v>
      </c>
      <c r="M218" s="58">
        <v>4</v>
      </c>
      <c r="N218" s="105">
        <v>2006</v>
      </c>
      <c r="O218" s="58"/>
      <c r="P218" s="60" t="s">
        <v>389</v>
      </c>
      <c r="Q218" s="1">
        <f>M218-L218</f>
        <v>2</v>
      </c>
      <c r="R218" s="2" t="s">
        <v>390</v>
      </c>
      <c r="S218" s="58" t="s">
        <v>482</v>
      </c>
      <c r="T218" s="60" t="s">
        <v>392</v>
      </c>
      <c r="X218" s="134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>
        <v>100</v>
      </c>
      <c r="AT218" s="113">
        <v>7600</v>
      </c>
      <c r="AU218" s="113"/>
      <c r="AV218" s="113"/>
      <c r="AW218" s="113"/>
      <c r="AX218" s="113"/>
      <c r="AY218" s="113"/>
      <c r="AZ218" s="113"/>
      <c r="BA218" s="113"/>
      <c r="BB218" s="113"/>
      <c r="BC218" s="113"/>
      <c r="BD218" s="113"/>
      <c r="BE218" s="113"/>
      <c r="BF218" s="113"/>
      <c r="BG218" s="113"/>
      <c r="BH218" s="113"/>
      <c r="BI218" s="113"/>
      <c r="BJ218" s="113"/>
      <c r="BK218" s="113"/>
      <c r="BL218" s="113"/>
      <c r="BM218" s="113"/>
      <c r="BN218" s="113"/>
      <c r="BO218" s="113"/>
      <c r="BP218" s="113"/>
      <c r="BQ218" s="113"/>
      <c r="BR218" s="113"/>
      <c r="BS218" s="113"/>
      <c r="BT218" s="113"/>
      <c r="BU218" s="113"/>
      <c r="BV218" s="113"/>
      <c r="BW218" s="113"/>
      <c r="BX218" s="113">
        <v>2300</v>
      </c>
      <c r="BY218" s="113"/>
      <c r="BZ218" s="113"/>
      <c r="CA218" s="149"/>
      <c r="CB218" s="107">
        <v>23</v>
      </c>
      <c r="CC218" s="113"/>
      <c r="CD218" s="113"/>
      <c r="CE218" s="113"/>
      <c r="CF218" s="113"/>
      <c r="CG218" s="113"/>
      <c r="CH218" s="113"/>
      <c r="CI218" s="113"/>
      <c r="CJ218" s="113"/>
      <c r="CK218" s="113"/>
      <c r="CL218" s="113"/>
      <c r="CM218" s="113"/>
      <c r="CN218" s="113"/>
      <c r="CO218" s="99"/>
      <c r="CP218" s="99"/>
      <c r="CQ218" s="99"/>
      <c r="CR218" s="99"/>
      <c r="CS218" s="99"/>
      <c r="CT218" s="99"/>
      <c r="CU218" s="99"/>
      <c r="CV218" s="99"/>
      <c r="CW218" s="99"/>
      <c r="CX218" s="113"/>
      <c r="CY218" s="113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  <c r="DS218" s="64"/>
      <c r="DT218" s="64"/>
      <c r="DU218" s="64"/>
      <c r="DV218" s="64"/>
      <c r="DW218" s="64"/>
      <c r="DX218" s="64"/>
      <c r="DY218" s="64"/>
      <c r="DZ218" s="64"/>
      <c r="EA218" s="64"/>
      <c r="EB218" s="64"/>
      <c r="EC218" s="64"/>
      <c r="ED218" s="64"/>
      <c r="EE218" s="64"/>
      <c r="EF218" s="64"/>
      <c r="EG218" s="64"/>
      <c r="EH218" s="64"/>
      <c r="EI218" s="64"/>
      <c r="EJ218" s="64"/>
      <c r="EK218" s="64"/>
      <c r="EL218" s="64"/>
      <c r="EM218" s="64"/>
      <c r="EN218" s="64"/>
      <c r="EO218" s="64"/>
      <c r="EP218" s="64"/>
      <c r="EQ218" s="64"/>
      <c r="ER218" s="64"/>
      <c r="ES218" s="64"/>
      <c r="ET218" s="64"/>
      <c r="EU218" s="64"/>
      <c r="EV218" s="64"/>
      <c r="EW218" s="64"/>
      <c r="EX218" s="64"/>
      <c r="EY218" s="64"/>
      <c r="EZ218" s="64"/>
      <c r="FA218" s="64"/>
      <c r="FB218" s="64"/>
      <c r="FC218" s="64"/>
      <c r="FD218" s="64"/>
      <c r="FE218" s="64"/>
      <c r="FF218" s="64"/>
      <c r="FG218" s="64"/>
      <c r="FH218" s="64"/>
      <c r="FI218" s="64"/>
      <c r="FJ218" s="64"/>
      <c r="FK218" s="64"/>
      <c r="FL218" s="64"/>
      <c r="FM218" s="64"/>
      <c r="FN218" s="64"/>
      <c r="FO218" s="64"/>
      <c r="FP218" s="64"/>
      <c r="FQ218" s="64"/>
      <c r="FR218" s="64"/>
      <c r="FS218" s="64"/>
      <c r="FT218" s="64"/>
      <c r="FU218" s="64"/>
      <c r="FV218" s="64"/>
      <c r="FW218" s="64"/>
      <c r="FX218" s="64"/>
      <c r="FY218" s="64"/>
      <c r="FZ218" s="64"/>
      <c r="GA218" s="64"/>
      <c r="GB218" s="64"/>
      <c r="GC218" s="64"/>
      <c r="GD218" s="64"/>
      <c r="GE218" s="64"/>
      <c r="GF218" s="64"/>
      <c r="GG218" s="64"/>
      <c r="GH218" s="64"/>
      <c r="GI218" s="64"/>
      <c r="GJ218" s="64"/>
      <c r="GK218" s="64"/>
      <c r="GL218" s="64"/>
      <c r="GM218" s="64"/>
      <c r="GN218" s="64"/>
      <c r="GO218" s="64"/>
      <c r="GP218" s="64"/>
      <c r="GQ218" s="64"/>
      <c r="GR218" s="64"/>
      <c r="GS218" s="64"/>
      <c r="GT218" s="64"/>
      <c r="GU218" s="64"/>
      <c r="GV218" s="64"/>
      <c r="GW218" s="64"/>
      <c r="GX218" s="64"/>
      <c r="GY218" s="64"/>
      <c r="GZ218" s="64"/>
      <c r="HA218" s="64"/>
      <c r="HB218" s="64"/>
      <c r="HC218" s="64"/>
      <c r="HD218" s="64"/>
      <c r="HE218" s="64"/>
      <c r="HF218" s="64"/>
      <c r="HG218" s="64"/>
      <c r="HH218" s="64"/>
      <c r="HI218" s="64"/>
      <c r="HJ218" s="64"/>
      <c r="HK218" s="64"/>
      <c r="HL218" s="64"/>
      <c r="HM218" s="64"/>
      <c r="HN218" s="64"/>
      <c r="HO218" s="64"/>
      <c r="HP218" s="64"/>
      <c r="HQ218" s="64"/>
      <c r="HR218" s="64"/>
      <c r="HS218" s="64"/>
      <c r="HT218" s="64"/>
      <c r="HU218" s="64"/>
      <c r="HV218" s="64"/>
      <c r="HW218" s="64"/>
      <c r="HX218" s="64"/>
      <c r="HY218" s="64"/>
      <c r="HZ218" s="64"/>
      <c r="IA218" s="64"/>
      <c r="IB218" s="64"/>
      <c r="IC218" s="64"/>
      <c r="ID218" s="64"/>
      <c r="IE218" s="64"/>
      <c r="IF218" s="64"/>
      <c r="IG218" s="64"/>
      <c r="IH218" s="64"/>
      <c r="II218" s="64"/>
      <c r="IJ218" s="64"/>
      <c r="IK218" s="64"/>
      <c r="IL218" s="64"/>
      <c r="IM218" s="64"/>
      <c r="IN218" s="64"/>
      <c r="IO218" s="64"/>
      <c r="IP218" s="64"/>
      <c r="IQ218" s="64"/>
      <c r="IR218" s="64"/>
      <c r="IS218" s="64"/>
      <c r="IT218" s="64"/>
      <c r="IU218" s="64"/>
      <c r="IV218" s="64"/>
      <c r="IW218" s="64"/>
      <c r="IX218" s="64"/>
      <c r="IY218" s="64"/>
      <c r="IZ218" s="64"/>
      <c r="JA218" s="64"/>
      <c r="JB218" s="64"/>
      <c r="JC218" s="64"/>
      <c r="JD218" s="64"/>
      <c r="JE218" s="64"/>
      <c r="JF218" s="64"/>
      <c r="JG218" s="64"/>
      <c r="JH218" s="64"/>
      <c r="JI218" s="64"/>
      <c r="JJ218" s="64"/>
      <c r="JK218" s="64"/>
      <c r="JL218" s="64"/>
      <c r="JM218" s="64"/>
      <c r="JN218" s="64"/>
      <c r="JO218" s="64"/>
      <c r="JP218" s="64"/>
      <c r="JQ218" s="64"/>
      <c r="JR218" s="64"/>
      <c r="JS218" s="64"/>
      <c r="JT218" s="64"/>
      <c r="JU218" s="64"/>
      <c r="JV218" s="64"/>
      <c r="JW218" s="64"/>
      <c r="JX218" s="64"/>
      <c r="JY218" s="64"/>
      <c r="JZ218" s="64"/>
      <c r="KA218" s="64"/>
      <c r="KB218" s="64"/>
      <c r="KC218" s="64"/>
      <c r="KD218" s="64"/>
      <c r="KE218" s="64"/>
      <c r="KF218" s="64"/>
      <c r="KG218" s="64"/>
      <c r="KH218" s="64"/>
      <c r="KI218" s="64"/>
      <c r="KJ218" s="64"/>
      <c r="KK218" s="64"/>
      <c r="KL218" s="64"/>
      <c r="KM218" s="64"/>
      <c r="KN218" s="64"/>
      <c r="KO218" s="64"/>
    </row>
    <row r="219" spans="1:301" s="60" customFormat="1" ht="15" customHeight="1" x14ac:dyDescent="0.15">
      <c r="A219" s="58" t="s">
        <v>483</v>
      </c>
      <c r="B219" s="58">
        <v>29136</v>
      </c>
      <c r="C219" s="59" t="s">
        <v>452</v>
      </c>
      <c r="D219" s="2" t="s">
        <v>105</v>
      </c>
      <c r="E219" s="58"/>
      <c r="F219" s="58"/>
      <c r="G219" s="23">
        <v>315871.75300000003</v>
      </c>
      <c r="H219" s="23">
        <v>8447683.7190000005</v>
      </c>
      <c r="I219" s="23">
        <v>4881.6369999999997</v>
      </c>
      <c r="J219" s="61" t="s">
        <v>1040</v>
      </c>
      <c r="K219" s="58" t="s">
        <v>388</v>
      </c>
      <c r="L219" s="58">
        <v>2.2999999999999998</v>
      </c>
      <c r="M219" s="58">
        <v>4</v>
      </c>
      <c r="N219" s="105">
        <v>2006</v>
      </c>
      <c r="O219" s="58"/>
      <c r="P219" s="60" t="s">
        <v>389</v>
      </c>
      <c r="Q219" s="1">
        <f>M219-L219</f>
        <v>1.7000000000000002</v>
      </c>
      <c r="R219" s="2" t="s">
        <v>390</v>
      </c>
      <c r="S219" s="58" t="s">
        <v>484</v>
      </c>
      <c r="T219" s="60" t="s">
        <v>392</v>
      </c>
      <c r="X219" s="134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07">
        <v>100</v>
      </c>
      <c r="AU219" s="113"/>
      <c r="AV219" s="113"/>
      <c r="AW219" s="113"/>
      <c r="AX219" s="113"/>
      <c r="AY219" s="113"/>
      <c r="AZ219" s="113"/>
      <c r="BA219" s="113"/>
      <c r="BB219" s="113"/>
      <c r="BC219" s="113"/>
      <c r="BD219" s="113"/>
      <c r="BE219" s="113"/>
      <c r="BF219" s="113"/>
      <c r="BG219" s="113"/>
      <c r="BH219" s="113"/>
      <c r="BI219" s="113"/>
      <c r="BJ219" s="113"/>
      <c r="BK219" s="113"/>
      <c r="BL219" s="113"/>
      <c r="BM219" s="113"/>
      <c r="BN219" s="113"/>
      <c r="BO219" s="113"/>
      <c r="BP219" s="113"/>
      <c r="BQ219" s="113"/>
      <c r="BR219" s="113"/>
      <c r="BS219" s="113"/>
      <c r="BT219" s="113"/>
      <c r="BU219" s="113"/>
      <c r="BV219" s="113"/>
      <c r="BW219" s="113"/>
      <c r="BX219" s="113">
        <v>3900</v>
      </c>
      <c r="BY219" s="113"/>
      <c r="BZ219" s="113"/>
      <c r="CA219" s="149"/>
      <c r="CB219" s="107">
        <v>26</v>
      </c>
      <c r="CC219" s="113"/>
      <c r="CD219" s="113"/>
      <c r="CE219" s="113"/>
      <c r="CF219" s="113"/>
      <c r="CG219" s="113"/>
      <c r="CH219" s="113"/>
      <c r="CI219" s="113"/>
      <c r="CJ219" s="113"/>
      <c r="CK219" s="113"/>
      <c r="CL219" s="113"/>
      <c r="CM219" s="113"/>
      <c r="CN219" s="113"/>
      <c r="CO219" s="99"/>
      <c r="CP219" s="99"/>
      <c r="CQ219" s="99"/>
      <c r="CR219" s="99"/>
      <c r="CS219" s="99"/>
      <c r="CT219" s="99"/>
      <c r="CU219" s="99"/>
      <c r="CV219" s="99"/>
      <c r="CW219" s="99"/>
      <c r="CX219" s="113"/>
      <c r="CY219" s="113"/>
    </row>
    <row r="220" spans="1:301" s="60" customFormat="1" ht="15" customHeight="1" x14ac:dyDescent="0.15">
      <c r="A220" s="58" t="s">
        <v>485</v>
      </c>
      <c r="B220" s="58">
        <v>29193</v>
      </c>
      <c r="C220" s="59" t="s">
        <v>452</v>
      </c>
      <c r="D220" s="2" t="s">
        <v>105</v>
      </c>
      <c r="E220" s="58"/>
      <c r="F220" s="58"/>
      <c r="G220" s="23">
        <v>315899.76699999999</v>
      </c>
      <c r="H220" s="23">
        <v>8447612.0580000002</v>
      </c>
      <c r="I220" s="23">
        <v>4883.6030000000001</v>
      </c>
      <c r="J220" s="61" t="s">
        <v>1040</v>
      </c>
      <c r="K220" s="58" t="s">
        <v>388</v>
      </c>
      <c r="L220" s="58">
        <v>0</v>
      </c>
      <c r="M220" s="58">
        <v>2</v>
      </c>
      <c r="N220" s="105">
        <v>2006</v>
      </c>
      <c r="O220" s="58"/>
      <c r="P220" s="60" t="s">
        <v>389</v>
      </c>
      <c r="Q220" s="1">
        <f>M220-L220</f>
        <v>2</v>
      </c>
      <c r="R220" s="2" t="s">
        <v>390</v>
      </c>
      <c r="S220" s="58" t="s">
        <v>486</v>
      </c>
      <c r="T220" s="60" t="s">
        <v>392</v>
      </c>
      <c r="X220" s="134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>
        <v>700</v>
      </c>
      <c r="AU220" s="113"/>
      <c r="AV220" s="113"/>
      <c r="AW220" s="113"/>
      <c r="AX220" s="113"/>
      <c r="AY220" s="113"/>
      <c r="AZ220" s="113"/>
      <c r="BA220" s="113"/>
      <c r="BB220" s="113"/>
      <c r="BC220" s="113"/>
      <c r="BD220" s="113"/>
      <c r="BE220" s="113"/>
      <c r="BF220" s="113"/>
      <c r="BG220" s="113"/>
      <c r="BH220" s="113"/>
      <c r="BI220" s="113"/>
      <c r="BJ220" s="113"/>
      <c r="BK220" s="113"/>
      <c r="BL220" s="113"/>
      <c r="BM220" s="113"/>
      <c r="BN220" s="113"/>
      <c r="BO220" s="113"/>
      <c r="BP220" s="113"/>
      <c r="BQ220" s="113"/>
      <c r="BR220" s="113"/>
      <c r="BS220" s="113"/>
      <c r="BT220" s="113"/>
      <c r="BU220" s="113"/>
      <c r="BV220" s="113"/>
      <c r="BW220" s="113"/>
      <c r="BX220" s="113">
        <v>3600</v>
      </c>
      <c r="BY220" s="113"/>
      <c r="BZ220" s="113"/>
      <c r="CA220" s="149"/>
      <c r="CB220" s="107">
        <v>8</v>
      </c>
      <c r="CC220" s="113"/>
      <c r="CD220" s="113"/>
      <c r="CE220" s="113"/>
      <c r="CF220" s="113"/>
      <c r="CG220" s="113"/>
      <c r="CH220" s="113"/>
      <c r="CI220" s="113"/>
      <c r="CJ220" s="113"/>
      <c r="CK220" s="113"/>
      <c r="CL220" s="113"/>
      <c r="CM220" s="113"/>
      <c r="CN220" s="113"/>
      <c r="CO220" s="99"/>
      <c r="CP220" s="99"/>
      <c r="CQ220" s="99"/>
      <c r="CR220" s="99"/>
      <c r="CS220" s="99"/>
      <c r="CT220" s="99"/>
      <c r="CU220" s="99"/>
      <c r="CV220" s="99"/>
      <c r="CW220" s="99"/>
      <c r="CX220" s="113"/>
      <c r="CY220" s="113"/>
    </row>
    <row r="221" spans="1:301" s="60" customFormat="1" ht="15" customHeight="1" x14ac:dyDescent="0.15">
      <c r="A221" s="58" t="s">
        <v>487</v>
      </c>
      <c r="B221" s="58">
        <v>29242</v>
      </c>
      <c r="C221" s="59" t="s">
        <v>452</v>
      </c>
      <c r="D221" s="2" t="s">
        <v>105</v>
      </c>
      <c r="E221" s="58"/>
      <c r="F221" s="58"/>
      <c r="G221" s="23">
        <v>315895.40899999999</v>
      </c>
      <c r="H221" s="23">
        <v>8447612.1390000004</v>
      </c>
      <c r="I221" s="23">
        <v>4884.5010000000002</v>
      </c>
      <c r="J221" s="61" t="s">
        <v>1040</v>
      </c>
      <c r="K221" s="58" t="s">
        <v>388</v>
      </c>
      <c r="L221" s="58">
        <v>2.4</v>
      </c>
      <c r="M221" s="58">
        <v>4</v>
      </c>
      <c r="N221" s="105">
        <v>2006</v>
      </c>
      <c r="O221" s="58"/>
      <c r="P221" s="60" t="s">
        <v>389</v>
      </c>
      <c r="Q221" s="1">
        <f>M221-L221</f>
        <v>1.6</v>
      </c>
      <c r="R221" s="2" t="s">
        <v>390</v>
      </c>
      <c r="S221" s="58" t="s">
        <v>488</v>
      </c>
      <c r="T221" s="60" t="s">
        <v>392</v>
      </c>
      <c r="X221" s="134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>
        <v>200</v>
      </c>
      <c r="AT221" s="113">
        <v>200</v>
      </c>
      <c r="AU221" s="113"/>
      <c r="AV221" s="113"/>
      <c r="AW221" s="113"/>
      <c r="AX221" s="113"/>
      <c r="AY221" s="113"/>
      <c r="AZ221" s="113"/>
      <c r="BA221" s="113"/>
      <c r="BB221" s="113"/>
      <c r="BC221" s="113"/>
      <c r="BD221" s="113"/>
      <c r="BE221" s="113"/>
      <c r="BF221" s="113"/>
      <c r="BG221" s="113"/>
      <c r="BH221" s="113"/>
      <c r="BI221" s="113"/>
      <c r="BJ221" s="113"/>
      <c r="BK221" s="113"/>
      <c r="BL221" s="113"/>
      <c r="BM221" s="113"/>
      <c r="BN221" s="113"/>
      <c r="BO221" s="113"/>
      <c r="BP221" s="113"/>
      <c r="BQ221" s="113"/>
      <c r="BR221" s="113"/>
      <c r="BS221" s="113"/>
      <c r="BT221" s="113"/>
      <c r="BU221" s="113"/>
      <c r="BV221" s="113"/>
      <c r="BW221" s="113"/>
      <c r="BX221" s="113">
        <v>3900</v>
      </c>
      <c r="BY221" s="113"/>
      <c r="BZ221" s="113"/>
      <c r="CA221" s="149"/>
      <c r="CB221" s="107">
        <v>4</v>
      </c>
      <c r="CC221" s="113"/>
      <c r="CD221" s="113"/>
      <c r="CE221" s="113"/>
      <c r="CF221" s="113"/>
      <c r="CG221" s="113"/>
      <c r="CH221" s="113"/>
      <c r="CI221" s="113"/>
      <c r="CJ221" s="113"/>
      <c r="CK221" s="113"/>
      <c r="CL221" s="113"/>
      <c r="CM221" s="113"/>
      <c r="CN221" s="113"/>
      <c r="CO221" s="99"/>
      <c r="CP221" s="99"/>
      <c r="CQ221" s="99"/>
      <c r="CR221" s="99"/>
      <c r="CS221" s="99"/>
      <c r="CT221" s="99"/>
      <c r="CU221" s="99"/>
      <c r="CV221" s="99"/>
      <c r="CW221" s="99"/>
      <c r="CX221" s="113"/>
      <c r="CY221" s="113"/>
    </row>
    <row r="222" spans="1:301" s="60" customFormat="1" ht="15" customHeight="1" x14ac:dyDescent="0.15">
      <c r="A222" s="58" t="s">
        <v>489</v>
      </c>
      <c r="B222" s="58">
        <v>29278</v>
      </c>
      <c r="C222" s="59" t="s">
        <v>452</v>
      </c>
      <c r="D222" s="2" t="s">
        <v>105</v>
      </c>
      <c r="E222" s="58"/>
      <c r="F222" s="58"/>
      <c r="G222" s="23">
        <v>315757.77399999998</v>
      </c>
      <c r="H222" s="23">
        <v>8447647.398</v>
      </c>
      <c r="I222" s="23">
        <v>4912.4709999999995</v>
      </c>
      <c r="J222" s="61" t="s">
        <v>1040</v>
      </c>
      <c r="K222" s="58" t="s">
        <v>388</v>
      </c>
      <c r="L222" s="58">
        <v>0.3</v>
      </c>
      <c r="M222" s="58">
        <v>2</v>
      </c>
      <c r="N222" s="105">
        <v>2006</v>
      </c>
      <c r="O222" s="58"/>
      <c r="P222" s="60" t="s">
        <v>389</v>
      </c>
      <c r="Q222" s="1">
        <f>M222-L222</f>
        <v>1.7</v>
      </c>
      <c r="R222" s="2" t="s">
        <v>390</v>
      </c>
      <c r="S222" s="58" t="s">
        <v>490</v>
      </c>
      <c r="T222" s="60" t="s">
        <v>392</v>
      </c>
      <c r="X222" s="134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>
        <v>2500</v>
      </c>
      <c r="AU222" s="113"/>
      <c r="AV222" s="113"/>
      <c r="AW222" s="113"/>
      <c r="AX222" s="113"/>
      <c r="AY222" s="113"/>
      <c r="AZ222" s="113"/>
      <c r="BA222" s="113"/>
      <c r="BB222" s="113"/>
      <c r="BC222" s="113"/>
      <c r="BD222" s="113"/>
      <c r="BE222" s="113"/>
      <c r="BF222" s="113"/>
      <c r="BG222" s="113"/>
      <c r="BH222" s="113"/>
      <c r="BI222" s="113"/>
      <c r="BJ222" s="113"/>
      <c r="BK222" s="113"/>
      <c r="BL222" s="113"/>
      <c r="BM222" s="113"/>
      <c r="BN222" s="113"/>
      <c r="BO222" s="113"/>
      <c r="BP222" s="113"/>
      <c r="BQ222" s="113"/>
      <c r="BR222" s="113"/>
      <c r="BS222" s="113"/>
      <c r="BT222" s="113"/>
      <c r="BU222" s="113"/>
      <c r="BV222" s="113"/>
      <c r="BW222" s="113"/>
      <c r="BX222" s="113">
        <v>300</v>
      </c>
      <c r="BY222" s="113"/>
      <c r="BZ222" s="113"/>
      <c r="CA222" s="149"/>
      <c r="CB222" s="107">
        <v>0</v>
      </c>
      <c r="CC222" s="113"/>
      <c r="CD222" s="113"/>
      <c r="CE222" s="113"/>
      <c r="CF222" s="113"/>
      <c r="CG222" s="113"/>
      <c r="CH222" s="113"/>
      <c r="CI222" s="113"/>
      <c r="CJ222" s="113"/>
      <c r="CK222" s="113"/>
      <c r="CL222" s="113"/>
      <c r="CM222" s="113"/>
      <c r="CN222" s="113"/>
      <c r="CO222" s="99"/>
      <c r="CP222" s="99"/>
      <c r="CQ222" s="99"/>
      <c r="CR222" s="99"/>
      <c r="CS222" s="99"/>
      <c r="CT222" s="99"/>
      <c r="CU222" s="99"/>
      <c r="CV222" s="99"/>
      <c r="CW222" s="99"/>
      <c r="CX222" s="113"/>
      <c r="CY222" s="113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  <c r="DS222" s="64"/>
      <c r="DT222" s="64"/>
      <c r="DU222" s="64"/>
      <c r="DV222" s="64"/>
      <c r="DW222" s="64"/>
      <c r="DX222" s="64"/>
      <c r="DY222" s="64"/>
      <c r="DZ222" s="64"/>
      <c r="EA222" s="64"/>
      <c r="EB222" s="64"/>
      <c r="EC222" s="64"/>
      <c r="ED222" s="64"/>
      <c r="EE222" s="64"/>
      <c r="EF222" s="64"/>
      <c r="EG222" s="64"/>
      <c r="EH222" s="64"/>
      <c r="EI222" s="64"/>
      <c r="EJ222" s="64"/>
      <c r="EK222" s="64"/>
      <c r="EL222" s="64"/>
      <c r="EM222" s="64"/>
      <c r="EN222" s="64"/>
      <c r="EO222" s="64"/>
      <c r="EP222" s="64"/>
      <c r="EQ222" s="64"/>
      <c r="ER222" s="64"/>
      <c r="ES222" s="64"/>
      <c r="ET222" s="64"/>
      <c r="EU222" s="64"/>
      <c r="EV222" s="64"/>
      <c r="EW222" s="64"/>
      <c r="EX222" s="64"/>
      <c r="EY222" s="64"/>
      <c r="EZ222" s="64"/>
      <c r="FA222" s="64"/>
      <c r="FB222" s="64"/>
      <c r="FC222" s="64"/>
      <c r="FD222" s="64"/>
      <c r="FE222" s="64"/>
      <c r="FF222" s="64"/>
      <c r="FG222" s="64"/>
      <c r="FH222" s="64"/>
      <c r="FI222" s="64"/>
      <c r="FJ222" s="64"/>
      <c r="FK222" s="64"/>
      <c r="FL222" s="64"/>
      <c r="FM222" s="64"/>
      <c r="FN222" s="64"/>
      <c r="FO222" s="64"/>
      <c r="FP222" s="64"/>
      <c r="FQ222" s="64"/>
      <c r="FR222" s="64"/>
      <c r="FS222" s="64"/>
      <c r="FT222" s="64"/>
      <c r="FU222" s="64"/>
      <c r="FV222" s="64"/>
      <c r="FW222" s="64"/>
      <c r="FX222" s="64"/>
      <c r="FY222" s="64"/>
      <c r="FZ222" s="64"/>
      <c r="GA222" s="64"/>
      <c r="GB222" s="64"/>
      <c r="GC222" s="64"/>
      <c r="GD222" s="64"/>
      <c r="GE222" s="64"/>
      <c r="GF222" s="64"/>
      <c r="GG222" s="64"/>
      <c r="GH222" s="64"/>
      <c r="GI222" s="64"/>
      <c r="GJ222" s="64"/>
      <c r="GK222" s="64"/>
      <c r="GL222" s="64"/>
      <c r="GM222" s="64"/>
      <c r="GN222" s="64"/>
      <c r="GO222" s="64"/>
      <c r="GP222" s="64"/>
      <c r="GQ222" s="64"/>
      <c r="GR222" s="64"/>
      <c r="GS222" s="64"/>
      <c r="GT222" s="64"/>
      <c r="GU222" s="64"/>
      <c r="GV222" s="64"/>
      <c r="GW222" s="64"/>
      <c r="GX222" s="64"/>
      <c r="GY222" s="64"/>
      <c r="GZ222" s="64"/>
      <c r="HA222" s="64"/>
      <c r="HB222" s="64"/>
      <c r="HC222" s="64"/>
      <c r="HD222" s="64"/>
      <c r="HE222" s="64"/>
      <c r="HF222" s="64"/>
      <c r="HG222" s="64"/>
      <c r="HH222" s="64"/>
      <c r="HI222" s="64"/>
      <c r="HJ222" s="64"/>
      <c r="HK222" s="64"/>
      <c r="HL222" s="64"/>
      <c r="HM222" s="64"/>
      <c r="HN222" s="64"/>
      <c r="HO222" s="64"/>
      <c r="HP222" s="64"/>
      <c r="HQ222" s="64"/>
      <c r="HR222" s="64"/>
      <c r="HS222" s="64"/>
      <c r="HT222" s="64"/>
      <c r="HU222" s="64"/>
      <c r="HV222" s="64"/>
      <c r="HW222" s="64"/>
      <c r="HX222" s="64"/>
      <c r="HY222" s="64"/>
      <c r="HZ222" s="64"/>
      <c r="IA222" s="64"/>
      <c r="IB222" s="64"/>
      <c r="IC222" s="64"/>
      <c r="ID222" s="64"/>
      <c r="IE222" s="64"/>
      <c r="IF222" s="64"/>
      <c r="IG222" s="64"/>
      <c r="IH222" s="64"/>
      <c r="II222" s="64"/>
      <c r="IJ222" s="64"/>
      <c r="IK222" s="64"/>
      <c r="IL222" s="64"/>
      <c r="IM222" s="64"/>
      <c r="IN222" s="64"/>
      <c r="IO222" s="64"/>
      <c r="IP222" s="64"/>
      <c r="IQ222" s="64"/>
      <c r="IR222" s="64"/>
      <c r="IS222" s="64"/>
      <c r="IT222" s="64"/>
      <c r="IU222" s="64"/>
      <c r="IV222" s="64"/>
      <c r="IW222" s="64"/>
      <c r="IX222" s="64"/>
      <c r="IY222" s="64"/>
      <c r="IZ222" s="64"/>
      <c r="JA222" s="64"/>
      <c r="JB222" s="64"/>
      <c r="JC222" s="64"/>
      <c r="JD222" s="64"/>
      <c r="JE222" s="64"/>
      <c r="JF222" s="64"/>
      <c r="JG222" s="64"/>
      <c r="JH222" s="64"/>
      <c r="JI222" s="64"/>
      <c r="JJ222" s="64"/>
      <c r="JK222" s="64"/>
      <c r="JL222" s="64"/>
      <c r="JM222" s="64"/>
      <c r="JN222" s="64"/>
      <c r="JO222" s="64"/>
      <c r="JP222" s="64"/>
      <c r="JQ222" s="64"/>
      <c r="JR222" s="64"/>
      <c r="JS222" s="64"/>
      <c r="JT222" s="64"/>
      <c r="JU222" s="64"/>
      <c r="JV222" s="64"/>
      <c r="JW222" s="64"/>
      <c r="JX222" s="64"/>
      <c r="JY222" s="64"/>
      <c r="JZ222" s="64"/>
      <c r="KA222" s="64"/>
      <c r="KB222" s="64"/>
      <c r="KC222" s="64"/>
      <c r="KD222" s="64"/>
      <c r="KE222" s="64"/>
      <c r="KF222" s="64"/>
      <c r="KG222" s="64"/>
      <c r="KH222" s="64"/>
      <c r="KI222" s="64"/>
      <c r="KJ222" s="64"/>
      <c r="KK222" s="64"/>
      <c r="KL222" s="64"/>
      <c r="KM222" s="64"/>
      <c r="KN222" s="64"/>
      <c r="KO222" s="64"/>
    </row>
    <row r="223" spans="1:301" s="60" customFormat="1" ht="15" customHeight="1" x14ac:dyDescent="0.15">
      <c r="A223" s="57" t="s">
        <v>491</v>
      </c>
      <c r="B223" s="58">
        <v>2193</v>
      </c>
      <c r="C223" s="59" t="s">
        <v>452</v>
      </c>
      <c r="D223" s="2" t="s">
        <v>105</v>
      </c>
      <c r="E223" s="57"/>
      <c r="F223" s="57"/>
      <c r="G223" s="23">
        <v>315658.78600000002</v>
      </c>
      <c r="H223" s="23">
        <v>8447868.2750000004</v>
      </c>
      <c r="I223" s="23">
        <v>4957.2079999999996</v>
      </c>
      <c r="J223" s="61" t="s">
        <v>1040</v>
      </c>
      <c r="K223" s="57" t="s">
        <v>404</v>
      </c>
      <c r="L223" s="58">
        <v>0</v>
      </c>
      <c r="M223" s="58">
        <v>2</v>
      </c>
      <c r="N223" s="120">
        <v>2005</v>
      </c>
      <c r="O223" s="57"/>
      <c r="P223" s="60" t="s">
        <v>389</v>
      </c>
      <c r="Q223" s="1">
        <f>M223-L223</f>
        <v>2</v>
      </c>
      <c r="R223" s="2" t="s">
        <v>390</v>
      </c>
      <c r="S223" s="57" t="s">
        <v>492</v>
      </c>
      <c r="T223" s="60" t="s">
        <v>392</v>
      </c>
      <c r="U223" s="64"/>
      <c r="V223" s="64"/>
      <c r="W223" s="64"/>
      <c r="X223" s="135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36">
        <v>100</v>
      </c>
      <c r="AT223" s="107">
        <v>1700</v>
      </c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07"/>
      <c r="BU223" s="107"/>
      <c r="BV223" s="107"/>
      <c r="BW223" s="107"/>
      <c r="BX223" s="108">
        <v>3100</v>
      </c>
      <c r="BY223" s="108"/>
      <c r="BZ223" s="107"/>
      <c r="CA223" s="149"/>
      <c r="CB223" s="107">
        <v>29</v>
      </c>
      <c r="CC223" s="107"/>
      <c r="CD223" s="107"/>
      <c r="CE223" s="107"/>
      <c r="CF223" s="107"/>
      <c r="CG223" s="107"/>
      <c r="CH223" s="107"/>
      <c r="CI223" s="107"/>
      <c r="CJ223" s="107"/>
      <c r="CK223" s="107"/>
      <c r="CL223" s="107"/>
      <c r="CM223" s="107"/>
      <c r="CN223" s="107"/>
      <c r="CO223" s="99"/>
      <c r="CP223" s="99"/>
      <c r="CQ223" s="99"/>
      <c r="CR223" s="99"/>
      <c r="CS223" s="99"/>
      <c r="CT223" s="99"/>
      <c r="CU223" s="99"/>
      <c r="CV223" s="99"/>
      <c r="CW223" s="99"/>
      <c r="CX223" s="107"/>
      <c r="CY223" s="107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  <c r="DS223" s="64"/>
      <c r="DT223" s="64"/>
      <c r="DU223" s="64"/>
      <c r="DV223" s="64"/>
      <c r="DW223" s="64"/>
      <c r="DX223" s="64"/>
      <c r="DY223" s="64"/>
      <c r="DZ223" s="64"/>
      <c r="EA223" s="64"/>
      <c r="EB223" s="64"/>
      <c r="EC223" s="64"/>
      <c r="ED223" s="64"/>
      <c r="EE223" s="64"/>
      <c r="EF223" s="64"/>
      <c r="EG223" s="64"/>
      <c r="EH223" s="64"/>
      <c r="EI223" s="64"/>
      <c r="EJ223" s="64"/>
      <c r="EK223" s="64"/>
      <c r="EL223" s="64"/>
      <c r="EM223" s="64"/>
      <c r="EN223" s="64"/>
      <c r="EO223" s="64"/>
      <c r="EP223" s="64"/>
      <c r="EQ223" s="64"/>
      <c r="ER223" s="64"/>
      <c r="ES223" s="64"/>
      <c r="ET223" s="64"/>
      <c r="EU223" s="64"/>
      <c r="EV223" s="64"/>
      <c r="EW223" s="64"/>
      <c r="EX223" s="64"/>
      <c r="EY223" s="64"/>
      <c r="EZ223" s="64"/>
      <c r="FA223" s="64"/>
      <c r="FB223" s="64"/>
      <c r="FC223" s="64"/>
      <c r="FD223" s="64"/>
      <c r="FE223" s="64"/>
      <c r="FF223" s="64"/>
      <c r="FG223" s="64"/>
      <c r="FH223" s="64"/>
      <c r="FI223" s="64"/>
      <c r="FJ223" s="64"/>
      <c r="FK223" s="64"/>
      <c r="FL223" s="64"/>
      <c r="FM223" s="64"/>
      <c r="FN223" s="64"/>
      <c r="FO223" s="64"/>
      <c r="FP223" s="64"/>
      <c r="FQ223" s="64"/>
      <c r="FR223" s="64"/>
      <c r="FS223" s="64"/>
      <c r="FT223" s="64"/>
      <c r="FU223" s="64"/>
      <c r="FV223" s="64"/>
      <c r="FW223" s="64"/>
      <c r="FX223" s="64"/>
      <c r="FY223" s="64"/>
      <c r="FZ223" s="64"/>
      <c r="GA223" s="64"/>
      <c r="GB223" s="64"/>
      <c r="GC223" s="64"/>
      <c r="GD223" s="64"/>
      <c r="GE223" s="64"/>
      <c r="GF223" s="64"/>
      <c r="GG223" s="64"/>
      <c r="GH223" s="64"/>
      <c r="GI223" s="64"/>
      <c r="GJ223" s="64"/>
      <c r="GK223" s="64"/>
      <c r="GL223" s="64"/>
      <c r="GM223" s="64"/>
      <c r="GN223" s="64"/>
      <c r="GO223" s="64"/>
      <c r="GP223" s="64"/>
      <c r="GQ223" s="64"/>
      <c r="GR223" s="64"/>
      <c r="GS223" s="64"/>
      <c r="GT223" s="64"/>
      <c r="GU223" s="64"/>
      <c r="GV223" s="64"/>
      <c r="GW223" s="64"/>
      <c r="GX223" s="64"/>
      <c r="GY223" s="64"/>
      <c r="GZ223" s="64"/>
      <c r="HA223" s="64"/>
      <c r="HB223" s="64"/>
      <c r="HC223" s="64"/>
      <c r="HD223" s="64"/>
      <c r="HE223" s="64"/>
      <c r="HF223" s="64"/>
      <c r="HG223" s="64"/>
      <c r="HH223" s="64"/>
      <c r="HI223" s="64"/>
      <c r="HJ223" s="64"/>
      <c r="HK223" s="64"/>
      <c r="HL223" s="64"/>
      <c r="HM223" s="64"/>
      <c r="HN223" s="64"/>
      <c r="HO223" s="64"/>
      <c r="HP223" s="64"/>
      <c r="HQ223" s="64"/>
      <c r="HR223" s="64"/>
      <c r="HS223" s="64"/>
      <c r="HT223" s="64"/>
      <c r="HU223" s="64"/>
      <c r="HV223" s="64"/>
      <c r="HW223" s="64"/>
      <c r="HX223" s="64"/>
      <c r="HY223" s="64"/>
      <c r="HZ223" s="64"/>
      <c r="IA223" s="64"/>
      <c r="IB223" s="64"/>
      <c r="IC223" s="64"/>
      <c r="ID223" s="64"/>
      <c r="IE223" s="64"/>
      <c r="IF223" s="64"/>
      <c r="IG223" s="64"/>
      <c r="IH223" s="64"/>
      <c r="II223" s="64"/>
      <c r="IJ223" s="64"/>
      <c r="IK223" s="64"/>
      <c r="IL223" s="64"/>
      <c r="IM223" s="64"/>
      <c r="IN223" s="64"/>
      <c r="IO223" s="64"/>
      <c r="IP223" s="64"/>
      <c r="IQ223" s="64"/>
      <c r="IR223" s="64"/>
      <c r="IS223" s="64"/>
      <c r="IT223" s="64"/>
      <c r="IU223" s="64"/>
      <c r="IV223" s="64"/>
      <c r="IW223" s="64"/>
      <c r="IX223" s="64"/>
      <c r="IY223" s="64"/>
      <c r="IZ223" s="64"/>
      <c r="JA223" s="64"/>
      <c r="JB223" s="64"/>
      <c r="JC223" s="64"/>
      <c r="JD223" s="64"/>
      <c r="JE223" s="64"/>
      <c r="JF223" s="64"/>
      <c r="JG223" s="64"/>
      <c r="JH223" s="64"/>
      <c r="JI223" s="64"/>
      <c r="JJ223" s="64"/>
      <c r="JK223" s="64"/>
      <c r="JL223" s="64"/>
      <c r="JM223" s="64"/>
      <c r="JN223" s="64"/>
      <c r="JO223" s="64"/>
      <c r="JP223" s="64"/>
      <c r="JQ223" s="64"/>
      <c r="JR223" s="64"/>
      <c r="JS223" s="64"/>
      <c r="JT223" s="64"/>
      <c r="JU223" s="64"/>
      <c r="JV223" s="64"/>
      <c r="JW223" s="64"/>
      <c r="JX223" s="64"/>
      <c r="JY223" s="64"/>
      <c r="JZ223" s="64"/>
      <c r="KA223" s="64"/>
      <c r="KB223" s="64"/>
      <c r="KC223" s="64"/>
      <c r="KD223" s="64"/>
      <c r="KE223" s="64"/>
      <c r="KF223" s="64"/>
      <c r="KG223" s="64"/>
      <c r="KH223" s="64"/>
      <c r="KI223" s="64"/>
      <c r="KJ223" s="64"/>
      <c r="KK223" s="64"/>
      <c r="KL223" s="64"/>
      <c r="KM223" s="64"/>
      <c r="KN223" s="64"/>
      <c r="KO223" s="64"/>
    </row>
    <row r="224" spans="1:301" s="60" customFormat="1" ht="15" customHeight="1" x14ac:dyDescent="0.15">
      <c r="A224" s="58" t="s">
        <v>493</v>
      </c>
      <c r="B224" s="58">
        <v>27314</v>
      </c>
      <c r="C224" s="59" t="s">
        <v>400</v>
      </c>
      <c r="D224" s="2" t="s">
        <v>105</v>
      </c>
      <c r="E224" s="58"/>
      <c r="F224" s="58"/>
      <c r="G224" s="23">
        <v>315707.98499999999</v>
      </c>
      <c r="H224" s="23">
        <v>8446706.1129999999</v>
      </c>
      <c r="I224" s="23">
        <v>5111.74</v>
      </c>
      <c r="J224" s="61" t="s">
        <v>1040</v>
      </c>
      <c r="K224" s="58" t="s">
        <v>388</v>
      </c>
      <c r="L224" s="58">
        <v>0</v>
      </c>
      <c r="M224" s="58">
        <v>2</v>
      </c>
      <c r="N224" s="105">
        <v>2006</v>
      </c>
      <c r="O224" s="58"/>
      <c r="P224" s="60" t="s">
        <v>389</v>
      </c>
      <c r="Q224" s="1">
        <f>M224-L224</f>
        <v>2</v>
      </c>
      <c r="R224" s="2" t="s">
        <v>390</v>
      </c>
      <c r="S224" s="58" t="s">
        <v>494</v>
      </c>
      <c r="T224" s="60" t="s">
        <v>392</v>
      </c>
      <c r="X224" s="134"/>
      <c r="Y224" s="113"/>
      <c r="Z224" s="113"/>
      <c r="AA224" s="113"/>
      <c r="AB224" s="113"/>
      <c r="AC224" s="113"/>
      <c r="AD224" s="113"/>
      <c r="AE224" s="113"/>
      <c r="AF224" s="113"/>
      <c r="AG224" s="113"/>
      <c r="AH224" s="113"/>
      <c r="AI224" s="113"/>
      <c r="AJ224" s="113"/>
      <c r="AK224" s="113"/>
      <c r="AL224" s="113"/>
      <c r="AM224" s="113"/>
      <c r="AN224" s="113"/>
      <c r="AO224" s="113"/>
      <c r="AP224" s="113"/>
      <c r="AQ224" s="113"/>
      <c r="AR224" s="113"/>
      <c r="AS224" s="113">
        <v>100</v>
      </c>
      <c r="AT224" s="113">
        <v>800</v>
      </c>
      <c r="AU224" s="113"/>
      <c r="AV224" s="113"/>
      <c r="AW224" s="113"/>
      <c r="AX224" s="113"/>
      <c r="AY224" s="113"/>
      <c r="AZ224" s="113"/>
      <c r="BA224" s="113"/>
      <c r="BB224" s="113"/>
      <c r="BC224" s="113"/>
      <c r="BD224" s="113"/>
      <c r="BE224" s="113"/>
      <c r="BF224" s="113"/>
      <c r="BG224" s="113"/>
      <c r="BH224" s="113"/>
      <c r="BI224" s="113"/>
      <c r="BJ224" s="113"/>
      <c r="BK224" s="113"/>
      <c r="BL224" s="113"/>
      <c r="BM224" s="113"/>
      <c r="BN224" s="113"/>
      <c r="BO224" s="113"/>
      <c r="BP224" s="113"/>
      <c r="BQ224" s="113"/>
      <c r="BR224" s="113"/>
      <c r="BS224" s="113"/>
      <c r="BT224" s="113"/>
      <c r="BU224" s="113"/>
      <c r="BV224" s="113"/>
      <c r="BW224" s="113"/>
      <c r="BX224" s="113">
        <v>2200</v>
      </c>
      <c r="BY224" s="113"/>
      <c r="BZ224" s="113"/>
      <c r="CA224" s="149"/>
      <c r="CB224" s="107">
        <v>24</v>
      </c>
      <c r="CC224" s="113"/>
      <c r="CD224" s="113"/>
      <c r="CE224" s="113"/>
      <c r="CF224" s="113"/>
      <c r="CG224" s="113"/>
      <c r="CH224" s="113"/>
      <c r="CI224" s="113"/>
      <c r="CJ224" s="113"/>
      <c r="CK224" s="113"/>
      <c r="CL224" s="113"/>
      <c r="CM224" s="113"/>
      <c r="CN224" s="113"/>
      <c r="CO224" s="99"/>
      <c r="CP224" s="99"/>
      <c r="CQ224" s="99"/>
      <c r="CR224" s="99"/>
      <c r="CS224" s="99"/>
      <c r="CT224" s="99"/>
      <c r="CU224" s="99"/>
      <c r="CV224" s="99"/>
      <c r="CW224" s="99"/>
      <c r="CX224" s="113"/>
      <c r="CY224" s="113"/>
    </row>
    <row r="225" spans="1:301" s="60" customFormat="1" ht="15" customHeight="1" x14ac:dyDescent="0.15">
      <c r="A225" s="58" t="s">
        <v>495</v>
      </c>
      <c r="B225" s="58">
        <v>29409</v>
      </c>
      <c r="C225" s="59" t="s">
        <v>452</v>
      </c>
      <c r="D225" s="2" t="s">
        <v>105</v>
      </c>
      <c r="E225" s="58"/>
      <c r="F225" s="58"/>
      <c r="G225" s="23">
        <v>315518.38900000002</v>
      </c>
      <c r="H225" s="23">
        <v>8447354.4539999999</v>
      </c>
      <c r="I225" s="23">
        <v>4949.326</v>
      </c>
      <c r="J225" s="61" t="s">
        <v>1040</v>
      </c>
      <c r="K225" s="58" t="s">
        <v>388</v>
      </c>
      <c r="L225" s="58">
        <v>0</v>
      </c>
      <c r="M225" s="58">
        <v>2</v>
      </c>
      <c r="N225" s="105">
        <v>2006</v>
      </c>
      <c r="O225" s="58"/>
      <c r="P225" s="60" t="s">
        <v>389</v>
      </c>
      <c r="Q225" s="1">
        <f>M225-L225</f>
        <v>2</v>
      </c>
      <c r="R225" s="2" t="s">
        <v>390</v>
      </c>
      <c r="S225" s="58" t="s">
        <v>496</v>
      </c>
      <c r="T225" s="60" t="s">
        <v>392</v>
      </c>
      <c r="X225" s="134"/>
      <c r="Y225" s="113"/>
      <c r="Z225" s="113"/>
      <c r="AA225" s="113"/>
      <c r="AB225" s="113"/>
      <c r="AC225" s="113"/>
      <c r="AD225" s="113"/>
      <c r="AE225" s="113"/>
      <c r="AF225" s="113"/>
      <c r="AG225" s="113"/>
      <c r="AH225" s="113"/>
      <c r="AI225" s="113"/>
      <c r="AJ225" s="113"/>
      <c r="AK225" s="113"/>
      <c r="AL225" s="113"/>
      <c r="AM225" s="113"/>
      <c r="AN225" s="113"/>
      <c r="AO225" s="113"/>
      <c r="AP225" s="113"/>
      <c r="AQ225" s="113"/>
      <c r="AR225" s="113"/>
      <c r="AS225" s="113">
        <v>300</v>
      </c>
      <c r="AT225" s="113">
        <v>400</v>
      </c>
      <c r="AU225" s="113"/>
      <c r="AV225" s="113"/>
      <c r="AW225" s="113"/>
      <c r="AX225" s="113"/>
      <c r="AY225" s="113"/>
      <c r="AZ225" s="113"/>
      <c r="BA225" s="113"/>
      <c r="BB225" s="113"/>
      <c r="BC225" s="113"/>
      <c r="BD225" s="113"/>
      <c r="BE225" s="113"/>
      <c r="BF225" s="113"/>
      <c r="BG225" s="113"/>
      <c r="BH225" s="113"/>
      <c r="BI225" s="113"/>
      <c r="BJ225" s="113"/>
      <c r="BK225" s="113"/>
      <c r="BL225" s="113"/>
      <c r="BM225" s="113"/>
      <c r="BN225" s="113"/>
      <c r="BO225" s="113"/>
      <c r="BP225" s="113"/>
      <c r="BQ225" s="113"/>
      <c r="BR225" s="113"/>
      <c r="BS225" s="113"/>
      <c r="BT225" s="113"/>
      <c r="BU225" s="113"/>
      <c r="BV225" s="113"/>
      <c r="BW225" s="113"/>
      <c r="BX225" s="113">
        <v>5500</v>
      </c>
      <c r="BY225" s="113"/>
      <c r="BZ225" s="113"/>
      <c r="CA225" s="149"/>
      <c r="CB225" s="107">
        <v>34</v>
      </c>
      <c r="CC225" s="113"/>
      <c r="CD225" s="113"/>
      <c r="CE225" s="113"/>
      <c r="CF225" s="113"/>
      <c r="CG225" s="113"/>
      <c r="CH225" s="113"/>
      <c r="CI225" s="113"/>
      <c r="CJ225" s="113"/>
      <c r="CK225" s="113"/>
      <c r="CL225" s="113"/>
      <c r="CM225" s="113"/>
      <c r="CN225" s="113"/>
      <c r="CO225" s="99"/>
      <c r="CP225" s="99"/>
      <c r="CQ225" s="99"/>
      <c r="CR225" s="99"/>
      <c r="CS225" s="99"/>
      <c r="CT225" s="99"/>
      <c r="CU225" s="99"/>
      <c r="CV225" s="99"/>
      <c r="CW225" s="99"/>
      <c r="CX225" s="113"/>
      <c r="CY225" s="113"/>
    </row>
    <row r="226" spans="1:301" s="60" customFormat="1" ht="15" customHeight="1" x14ac:dyDescent="0.15">
      <c r="A226" s="58" t="s">
        <v>497</v>
      </c>
      <c r="B226" s="58">
        <v>29498</v>
      </c>
      <c r="C226" s="59" t="s">
        <v>452</v>
      </c>
      <c r="D226" s="2" t="s">
        <v>105</v>
      </c>
      <c r="E226" s="58"/>
      <c r="F226" s="58"/>
      <c r="G226" s="23">
        <v>315517.50799999997</v>
      </c>
      <c r="H226" s="23">
        <v>8447353.477</v>
      </c>
      <c r="I226" s="23">
        <v>4949.5050000000001</v>
      </c>
      <c r="J226" s="61" t="s">
        <v>1040</v>
      </c>
      <c r="K226" s="58" t="s">
        <v>388</v>
      </c>
      <c r="L226" s="58">
        <v>0</v>
      </c>
      <c r="M226" s="58">
        <v>2</v>
      </c>
      <c r="N226" s="105">
        <v>2006</v>
      </c>
      <c r="O226" s="58"/>
      <c r="P226" s="60" t="s">
        <v>389</v>
      </c>
      <c r="Q226" s="1">
        <f>M226-L226</f>
        <v>2</v>
      </c>
      <c r="R226" s="2" t="s">
        <v>390</v>
      </c>
      <c r="S226" s="58" t="s">
        <v>498</v>
      </c>
      <c r="T226" s="60" t="s">
        <v>392</v>
      </c>
      <c r="X226" s="134"/>
      <c r="Y226" s="110"/>
      <c r="Z226" s="110">
        <v>1.2851167964404897</v>
      </c>
      <c r="AA226" s="110">
        <v>1.9158281110116384</v>
      </c>
      <c r="AB226" s="110"/>
      <c r="AC226" s="110">
        <v>9.2968329086275933E-2</v>
      </c>
      <c r="AD226" s="110">
        <v>6.6315789473684217E-2</v>
      </c>
      <c r="AE226" s="110"/>
      <c r="AF226" s="110"/>
      <c r="AG226" s="110">
        <v>0.1686445012787724</v>
      </c>
      <c r="AH226" s="108">
        <v>0.27496368038740926</v>
      </c>
      <c r="AI226" s="108"/>
      <c r="AJ226" s="108"/>
      <c r="AK226" s="108"/>
      <c r="AL226" s="108"/>
      <c r="AM226" s="108"/>
      <c r="AN226" s="110">
        <v>1.8</v>
      </c>
      <c r="AO226" s="110">
        <v>7</v>
      </c>
      <c r="AP226" s="110">
        <v>27</v>
      </c>
      <c r="AQ226" s="106">
        <v>0</v>
      </c>
      <c r="AR226" s="110">
        <v>4</v>
      </c>
      <c r="AS226" s="110">
        <v>133</v>
      </c>
      <c r="AT226" s="110">
        <v>91.1</v>
      </c>
      <c r="AU226" s="106">
        <v>0</v>
      </c>
      <c r="AV226" s="110">
        <v>0</v>
      </c>
      <c r="AW226" s="114">
        <v>0</v>
      </c>
      <c r="AX226" s="110">
        <v>43</v>
      </c>
      <c r="AY226" s="110">
        <v>19</v>
      </c>
      <c r="AZ226" s="110"/>
      <c r="BA226" s="110">
        <v>33.9</v>
      </c>
      <c r="BB226" s="110">
        <v>2</v>
      </c>
      <c r="BC226" s="108">
        <v>0</v>
      </c>
      <c r="BD226" s="110">
        <v>1.6</v>
      </c>
      <c r="BE226" s="110"/>
      <c r="BF226" s="106">
        <v>0</v>
      </c>
      <c r="BG226" s="110">
        <v>2164</v>
      </c>
      <c r="BH226" s="110">
        <v>11.9</v>
      </c>
      <c r="BI226" s="110"/>
      <c r="BJ226" s="110"/>
      <c r="BK226" s="110"/>
      <c r="BL226" s="110"/>
      <c r="BM226" s="110"/>
      <c r="BN226" s="110"/>
      <c r="BO226" s="110"/>
      <c r="BP226" s="110"/>
      <c r="BQ226" s="110"/>
      <c r="BR226" s="110"/>
      <c r="BS226" s="110"/>
      <c r="BT226" s="110"/>
      <c r="BU226" s="110"/>
      <c r="BV226" s="110"/>
      <c r="BW226" s="110"/>
      <c r="BX226" s="110">
        <v>5196</v>
      </c>
      <c r="BY226" s="110"/>
      <c r="BZ226" s="110"/>
      <c r="CA226" s="149"/>
      <c r="CB226" s="110">
        <v>8</v>
      </c>
      <c r="CC226" s="110">
        <v>0.05</v>
      </c>
      <c r="CD226" s="110">
        <v>70</v>
      </c>
      <c r="CE226" s="110"/>
      <c r="CF226" s="110"/>
      <c r="CG226" s="110"/>
      <c r="CH226" s="110">
        <v>0</v>
      </c>
      <c r="CI226" s="110">
        <v>0</v>
      </c>
      <c r="CJ226" s="110">
        <v>3.1</v>
      </c>
      <c r="CK226" s="110"/>
      <c r="CL226" s="110"/>
      <c r="CM226" s="110"/>
      <c r="CN226" s="110"/>
      <c r="CO226" s="99"/>
      <c r="CP226" s="99"/>
      <c r="CQ226" s="99"/>
      <c r="CR226" s="99">
        <f>AG226/AD226</f>
        <v>2.5430520034100597</v>
      </c>
      <c r="CS226" s="99"/>
      <c r="CT226" s="99"/>
      <c r="CU226" s="99">
        <f>BG226/BH226</f>
        <v>181.84873949579833</v>
      </c>
      <c r="CV226" s="99"/>
      <c r="CW226" s="99"/>
      <c r="CX226" s="110"/>
      <c r="CY226" s="114">
        <v>0</v>
      </c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</row>
    <row r="227" spans="1:301" s="60" customFormat="1" ht="15" customHeight="1" x14ac:dyDescent="0.15">
      <c r="A227" s="77" t="s">
        <v>499</v>
      </c>
      <c r="B227" s="63" t="s">
        <v>500</v>
      </c>
      <c r="C227" s="59" t="s">
        <v>452</v>
      </c>
      <c r="D227" s="2" t="s">
        <v>105</v>
      </c>
      <c r="E227" s="77"/>
      <c r="F227" s="77"/>
      <c r="G227" s="24">
        <v>315339.67800000001</v>
      </c>
      <c r="H227" s="24">
        <v>8448102.5649999995</v>
      </c>
      <c r="I227" s="23">
        <v>5024.1580000000004</v>
      </c>
      <c r="J227" s="61" t="s">
        <v>1040</v>
      </c>
      <c r="K227" s="77" t="s">
        <v>388</v>
      </c>
      <c r="L227" s="83">
        <v>0.7</v>
      </c>
      <c r="M227" s="83">
        <v>2</v>
      </c>
      <c r="N227" s="104">
        <v>2019</v>
      </c>
      <c r="O227" s="77"/>
      <c r="P227" s="60" t="s">
        <v>389</v>
      </c>
      <c r="Q227" s="1">
        <f>M227-L227</f>
        <v>1.3</v>
      </c>
      <c r="R227" s="2" t="s">
        <v>390</v>
      </c>
      <c r="S227" s="77" t="s">
        <v>501</v>
      </c>
      <c r="T227" s="60" t="s">
        <v>392</v>
      </c>
      <c r="U227" s="70"/>
      <c r="V227" s="70"/>
      <c r="W227" s="70"/>
      <c r="X227" s="138"/>
      <c r="Y227" s="116">
        <v>1.6680584551148226E-2</v>
      </c>
      <c r="Z227" s="116">
        <v>1.7953837597330367</v>
      </c>
      <c r="AA227" s="116">
        <v>0.68626678603401969</v>
      </c>
      <c r="AB227" s="116"/>
      <c r="AC227" s="116">
        <v>2.2854714233709501E-2</v>
      </c>
      <c r="AD227" s="116">
        <v>8.2894736842105257E-2</v>
      </c>
      <c r="AE227" s="116">
        <v>0.27984031936127746</v>
      </c>
      <c r="AF227" s="116">
        <v>6.7398869073510226E-2</v>
      </c>
      <c r="AG227" s="116">
        <v>0.27705882352941175</v>
      </c>
      <c r="AH227" s="116">
        <v>0.18330912025827284</v>
      </c>
      <c r="AI227" s="116"/>
      <c r="AJ227" s="116"/>
      <c r="AK227" s="116"/>
      <c r="AL227" s="116"/>
      <c r="AM227" s="116"/>
      <c r="AN227" s="116">
        <v>1</v>
      </c>
      <c r="AO227" s="116">
        <v>4</v>
      </c>
      <c r="AP227" s="116">
        <v>89</v>
      </c>
      <c r="AQ227" s="106">
        <v>0</v>
      </c>
      <c r="AR227" s="116">
        <v>3</v>
      </c>
      <c r="AS227" s="116">
        <v>3.7</v>
      </c>
      <c r="AT227" s="116">
        <v>94.2</v>
      </c>
      <c r="AU227" s="106">
        <v>0</v>
      </c>
      <c r="AV227" s="116">
        <v>2</v>
      </c>
      <c r="AW227" s="114">
        <v>0</v>
      </c>
      <c r="AX227" s="110">
        <v>0</v>
      </c>
      <c r="AY227" s="116">
        <v>0</v>
      </c>
      <c r="AZ227" s="116"/>
      <c r="BA227" s="116">
        <v>20.9</v>
      </c>
      <c r="BB227" s="116">
        <v>5.6</v>
      </c>
      <c r="BC227" s="116">
        <v>4</v>
      </c>
      <c r="BD227" s="116">
        <v>1.8</v>
      </c>
      <c r="BE227" s="116"/>
      <c r="BF227" s="116">
        <v>1</v>
      </c>
      <c r="BG227" s="116">
        <v>532</v>
      </c>
      <c r="BH227" s="116">
        <v>4.9000000000000004</v>
      </c>
      <c r="BI227" s="116"/>
      <c r="BJ227" s="116"/>
      <c r="BK227" s="116"/>
      <c r="BL227" s="116"/>
      <c r="BM227" s="116"/>
      <c r="BN227" s="116"/>
      <c r="BO227" s="116"/>
      <c r="BP227" s="116"/>
      <c r="BQ227" s="116"/>
      <c r="BR227" s="116"/>
      <c r="BS227" s="116"/>
      <c r="BT227" s="116"/>
      <c r="BU227" s="116"/>
      <c r="BV227" s="116"/>
      <c r="BW227" s="116"/>
      <c r="BX227" s="116">
        <v>37</v>
      </c>
      <c r="BY227" s="116"/>
      <c r="BZ227" s="116"/>
      <c r="CA227" s="159"/>
      <c r="CB227" s="116">
        <v>0</v>
      </c>
      <c r="CC227" s="116">
        <v>0</v>
      </c>
      <c r="CD227" s="116">
        <v>8</v>
      </c>
      <c r="CE227" s="116"/>
      <c r="CF227" s="116"/>
      <c r="CG227" s="116"/>
      <c r="CH227" s="110">
        <v>0</v>
      </c>
      <c r="CI227" s="110">
        <v>0</v>
      </c>
      <c r="CJ227" s="116">
        <v>19.3</v>
      </c>
      <c r="CK227" s="116"/>
      <c r="CL227" s="116"/>
      <c r="CM227" s="116"/>
      <c r="CN227" s="116"/>
      <c r="CO227" s="99"/>
      <c r="CP227" s="99"/>
      <c r="CQ227" s="99"/>
      <c r="CR227" s="99">
        <f>AG227/AD227</f>
        <v>3.3422969187675071</v>
      </c>
      <c r="CS227" s="99"/>
      <c r="CT227" s="99"/>
      <c r="CU227" s="99">
        <f>BG227/BH227</f>
        <v>108.57142857142857</v>
      </c>
      <c r="CV227" s="99"/>
      <c r="CW227" s="99"/>
      <c r="CX227" s="116"/>
      <c r="CY227" s="114">
        <v>0</v>
      </c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  <c r="DS227" s="64"/>
      <c r="DT227" s="64"/>
      <c r="DU227" s="64"/>
      <c r="DV227" s="64"/>
      <c r="DW227" s="64"/>
      <c r="DX227" s="64"/>
      <c r="DY227" s="64"/>
      <c r="DZ227" s="64"/>
      <c r="EA227" s="64"/>
      <c r="EB227" s="64"/>
      <c r="EC227" s="64"/>
      <c r="ED227" s="64"/>
      <c r="EE227" s="64"/>
      <c r="EF227" s="64"/>
      <c r="EG227" s="64"/>
      <c r="EH227" s="64"/>
      <c r="EI227" s="64"/>
      <c r="EJ227" s="64"/>
      <c r="EK227" s="64"/>
      <c r="EL227" s="64"/>
      <c r="EM227" s="64"/>
      <c r="EN227" s="64"/>
      <c r="EO227" s="64"/>
      <c r="EP227" s="64"/>
      <c r="EQ227" s="64"/>
      <c r="ER227" s="64"/>
      <c r="ES227" s="64"/>
      <c r="ET227" s="64"/>
      <c r="EU227" s="64"/>
      <c r="EV227" s="64"/>
      <c r="EW227" s="64"/>
      <c r="EX227" s="64"/>
      <c r="EY227" s="64"/>
      <c r="EZ227" s="64"/>
      <c r="FA227" s="64"/>
      <c r="FB227" s="64"/>
      <c r="FC227" s="64"/>
      <c r="FD227" s="64"/>
      <c r="FE227" s="64"/>
      <c r="FF227" s="64"/>
      <c r="FG227" s="64"/>
      <c r="FH227" s="64"/>
      <c r="FI227" s="64"/>
      <c r="FJ227" s="64"/>
      <c r="FK227" s="64"/>
      <c r="FL227" s="64"/>
      <c r="FM227" s="64"/>
      <c r="FN227" s="64"/>
      <c r="FO227" s="64"/>
      <c r="FP227" s="64"/>
      <c r="FQ227" s="64"/>
      <c r="FR227" s="64"/>
      <c r="FS227" s="64"/>
      <c r="FT227" s="64"/>
      <c r="FU227" s="64"/>
      <c r="FV227" s="64"/>
      <c r="FW227" s="64"/>
      <c r="FX227" s="64"/>
      <c r="FY227" s="64"/>
      <c r="FZ227" s="64"/>
      <c r="GA227" s="64"/>
      <c r="GB227" s="64"/>
      <c r="GC227" s="64"/>
      <c r="GD227" s="64"/>
      <c r="GE227" s="64"/>
      <c r="GF227" s="64"/>
      <c r="GG227" s="64"/>
      <c r="GH227" s="64"/>
      <c r="GI227" s="64"/>
      <c r="GJ227" s="64"/>
      <c r="GK227" s="64"/>
      <c r="GL227" s="64"/>
      <c r="GM227" s="64"/>
      <c r="GN227" s="64"/>
      <c r="GO227" s="64"/>
      <c r="GP227" s="64"/>
      <c r="GQ227" s="64"/>
      <c r="GR227" s="64"/>
      <c r="GS227" s="64"/>
      <c r="GT227" s="64"/>
      <c r="GU227" s="64"/>
      <c r="GV227" s="64"/>
      <c r="GW227" s="64"/>
      <c r="GX227" s="64"/>
      <c r="GY227" s="64"/>
      <c r="GZ227" s="64"/>
      <c r="HA227" s="64"/>
      <c r="HB227" s="64"/>
      <c r="HC227" s="64"/>
      <c r="HD227" s="64"/>
      <c r="HE227" s="64"/>
      <c r="HF227" s="64"/>
      <c r="HG227" s="64"/>
      <c r="HH227" s="64"/>
      <c r="HI227" s="64"/>
      <c r="HJ227" s="64"/>
      <c r="HK227" s="64"/>
      <c r="HL227" s="64"/>
      <c r="HM227" s="64"/>
      <c r="HN227" s="64"/>
      <c r="HO227" s="64"/>
      <c r="HP227" s="64"/>
      <c r="HQ227" s="64"/>
      <c r="HR227" s="64"/>
      <c r="HS227" s="64"/>
      <c r="HT227" s="64"/>
      <c r="HU227" s="64"/>
      <c r="HV227" s="64"/>
      <c r="HW227" s="64"/>
      <c r="HX227" s="64"/>
      <c r="HY227" s="64"/>
      <c r="HZ227" s="64"/>
      <c r="IA227" s="64"/>
      <c r="IB227" s="64"/>
      <c r="IC227" s="64"/>
      <c r="ID227" s="64"/>
      <c r="IE227" s="64"/>
      <c r="IF227" s="64"/>
      <c r="IG227" s="64"/>
      <c r="IH227" s="64"/>
      <c r="II227" s="64"/>
      <c r="IJ227" s="64"/>
      <c r="IK227" s="64"/>
      <c r="IL227" s="64"/>
      <c r="IM227" s="64"/>
      <c r="IN227" s="64"/>
      <c r="IO227" s="64"/>
      <c r="IP227" s="64"/>
      <c r="IQ227" s="64"/>
      <c r="IR227" s="64"/>
      <c r="IS227" s="64"/>
      <c r="IT227" s="64"/>
      <c r="IU227" s="64"/>
      <c r="IV227" s="64"/>
      <c r="IW227" s="64"/>
      <c r="IX227" s="64"/>
      <c r="IY227" s="64"/>
      <c r="IZ227" s="64"/>
      <c r="JA227" s="64"/>
      <c r="JB227" s="64"/>
      <c r="JC227" s="64"/>
      <c r="JD227" s="64"/>
      <c r="JE227" s="64"/>
      <c r="JF227" s="64"/>
      <c r="JG227" s="64"/>
      <c r="JH227" s="64"/>
      <c r="JI227" s="64"/>
      <c r="JJ227" s="64"/>
      <c r="JK227" s="64"/>
      <c r="JL227" s="64"/>
      <c r="JM227" s="64"/>
      <c r="JN227" s="64"/>
      <c r="JO227" s="64"/>
      <c r="JP227" s="64"/>
      <c r="JQ227" s="64"/>
      <c r="JR227" s="64"/>
      <c r="JS227" s="64"/>
      <c r="JT227" s="64"/>
      <c r="JU227" s="64"/>
      <c r="JV227" s="64"/>
      <c r="JW227" s="64"/>
    </row>
    <row r="228" spans="1:301" s="60" customFormat="1" ht="15" customHeight="1" x14ac:dyDescent="0.15">
      <c r="A228" s="58" t="s">
        <v>502</v>
      </c>
      <c r="B228" s="58">
        <v>29613</v>
      </c>
      <c r="C228" s="59" t="s">
        <v>452</v>
      </c>
      <c r="D228" s="2" t="s">
        <v>105</v>
      </c>
      <c r="E228" s="58"/>
      <c r="F228" s="58"/>
      <c r="G228" s="23">
        <v>315474.20500000002</v>
      </c>
      <c r="H228" s="23">
        <v>8447451.2080000006</v>
      </c>
      <c r="I228" s="23">
        <v>4998.482</v>
      </c>
      <c r="J228" s="61" t="s">
        <v>1040</v>
      </c>
      <c r="K228" s="58" t="s">
        <v>388</v>
      </c>
      <c r="L228" s="58">
        <v>1.7</v>
      </c>
      <c r="M228" s="58">
        <v>4</v>
      </c>
      <c r="N228" s="105">
        <v>2006</v>
      </c>
      <c r="O228" s="58"/>
      <c r="P228" s="60" t="s">
        <v>389</v>
      </c>
      <c r="Q228" s="1">
        <f>M228-L228</f>
        <v>2.2999999999999998</v>
      </c>
      <c r="R228" s="2" t="s">
        <v>390</v>
      </c>
      <c r="S228" s="58" t="s">
        <v>503</v>
      </c>
      <c r="T228" s="60" t="s">
        <v>392</v>
      </c>
      <c r="X228" s="134"/>
      <c r="Y228" s="110">
        <v>6.6722338204592904E-2</v>
      </c>
      <c r="Z228" s="110">
        <v>2.1355617352614016</v>
      </c>
      <c r="AA228" s="110">
        <v>12.738827215756491</v>
      </c>
      <c r="AB228" s="110"/>
      <c r="AC228" s="110">
        <v>49.583108846013836</v>
      </c>
      <c r="AD228" s="110">
        <v>0.11605263157894738</v>
      </c>
      <c r="AE228" s="110">
        <v>0.20988023952095808</v>
      </c>
      <c r="AF228" s="110"/>
      <c r="AG228" s="110">
        <v>0.20478260869565221</v>
      </c>
      <c r="AH228" s="108">
        <v>1.2602502017756259</v>
      </c>
      <c r="AI228" s="108"/>
      <c r="AJ228" s="108"/>
      <c r="AK228" s="108"/>
      <c r="AL228" s="108"/>
      <c r="AM228" s="108"/>
      <c r="AN228" s="110">
        <v>2.1</v>
      </c>
      <c r="AO228" s="110">
        <v>38</v>
      </c>
      <c r="AP228" s="110">
        <v>126</v>
      </c>
      <c r="AQ228" s="110">
        <v>13</v>
      </c>
      <c r="AR228" s="110">
        <v>0</v>
      </c>
      <c r="AS228" s="110">
        <v>774</v>
      </c>
      <c r="AT228" s="110">
        <v>1138</v>
      </c>
      <c r="AU228" s="110">
        <v>11</v>
      </c>
      <c r="AV228" s="110">
        <v>0</v>
      </c>
      <c r="AW228" s="110">
        <v>28</v>
      </c>
      <c r="AX228" s="110">
        <v>0</v>
      </c>
      <c r="AY228" s="110">
        <v>776</v>
      </c>
      <c r="AZ228" s="110"/>
      <c r="BA228" s="110">
        <v>141</v>
      </c>
      <c r="BB228" s="110">
        <v>10</v>
      </c>
      <c r="BC228" s="108">
        <v>0</v>
      </c>
      <c r="BD228" s="110">
        <v>10.4</v>
      </c>
      <c r="BE228" s="110"/>
      <c r="BF228" s="110">
        <v>24</v>
      </c>
      <c r="BG228" s="110">
        <v>3373</v>
      </c>
      <c r="BH228" s="110">
        <v>44.7</v>
      </c>
      <c r="BI228" s="110"/>
      <c r="BJ228" s="110"/>
      <c r="BK228" s="110"/>
      <c r="BL228" s="110"/>
      <c r="BM228" s="110"/>
      <c r="BN228" s="110"/>
      <c r="BO228" s="110"/>
      <c r="BP228" s="110"/>
      <c r="BQ228" s="110"/>
      <c r="BR228" s="110"/>
      <c r="BS228" s="110"/>
      <c r="BT228" s="110"/>
      <c r="BU228" s="110"/>
      <c r="BV228" s="110"/>
      <c r="BW228" s="110"/>
      <c r="BX228" s="113">
        <v>30299.999999999996</v>
      </c>
      <c r="BY228" s="113"/>
      <c r="BZ228" s="110"/>
      <c r="CA228" s="149"/>
      <c r="CB228" s="107">
        <v>137</v>
      </c>
      <c r="CC228" s="110">
        <v>0.25</v>
      </c>
      <c r="CD228" s="110">
        <v>83</v>
      </c>
      <c r="CE228" s="110"/>
      <c r="CF228" s="110"/>
      <c r="CG228" s="110"/>
      <c r="CH228" s="110">
        <v>6</v>
      </c>
      <c r="CI228" s="110">
        <v>0</v>
      </c>
      <c r="CJ228" s="110">
        <v>17.100000000000001</v>
      </c>
      <c r="CK228" s="110"/>
      <c r="CL228" s="110"/>
      <c r="CM228" s="110"/>
      <c r="CN228" s="110"/>
      <c r="CO228" s="99"/>
      <c r="CP228" s="99"/>
      <c r="CQ228" s="99"/>
      <c r="CR228" s="99">
        <f>AG228/AD228</f>
        <v>1.764566696243715</v>
      </c>
      <c r="CS228" s="99"/>
      <c r="CT228" s="99"/>
      <c r="CU228" s="99">
        <f>BG228/BH228</f>
        <v>75.458612975391489</v>
      </c>
      <c r="CV228" s="99"/>
      <c r="CW228" s="99"/>
      <c r="CX228" s="110"/>
      <c r="CY228" s="110">
        <v>10</v>
      </c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  <c r="KO228" s="2"/>
    </row>
    <row r="229" spans="1:301" s="60" customFormat="1" ht="15" customHeight="1" x14ac:dyDescent="0.15">
      <c r="A229" s="58" t="s">
        <v>504</v>
      </c>
      <c r="B229" s="58">
        <v>29726</v>
      </c>
      <c r="C229" s="59" t="s">
        <v>452</v>
      </c>
      <c r="D229" s="2" t="s">
        <v>105</v>
      </c>
      <c r="E229" s="58"/>
      <c r="F229" s="58"/>
      <c r="G229" s="23">
        <v>315469.88799999998</v>
      </c>
      <c r="H229" s="23">
        <v>8447450.4399999995</v>
      </c>
      <c r="I229" s="23">
        <v>4999.0550000000003</v>
      </c>
      <c r="J229" s="61" t="s">
        <v>1040</v>
      </c>
      <c r="K229" s="58" t="s">
        <v>388</v>
      </c>
      <c r="L229" s="58">
        <v>1</v>
      </c>
      <c r="M229" s="58">
        <v>2</v>
      </c>
      <c r="N229" s="105">
        <v>2006</v>
      </c>
      <c r="O229" s="58"/>
      <c r="P229" s="60" t="s">
        <v>389</v>
      </c>
      <c r="Q229" s="1">
        <f>M229-L229</f>
        <v>1</v>
      </c>
      <c r="R229" s="2" t="s">
        <v>390</v>
      </c>
      <c r="S229" s="58" t="s">
        <v>505</v>
      </c>
      <c r="T229" s="60" t="s">
        <v>392</v>
      </c>
      <c r="X229" s="134"/>
      <c r="Y229" s="113"/>
      <c r="Z229" s="113"/>
      <c r="AA229" s="113"/>
      <c r="AB229" s="113"/>
      <c r="AC229" s="113"/>
      <c r="AD229" s="113"/>
      <c r="AE229" s="113"/>
      <c r="AF229" s="113"/>
      <c r="AG229" s="113"/>
      <c r="AH229" s="113"/>
      <c r="AI229" s="113"/>
      <c r="AJ229" s="113"/>
      <c r="AK229" s="113"/>
      <c r="AL229" s="113"/>
      <c r="AM229" s="113"/>
      <c r="AN229" s="113"/>
      <c r="AO229" s="113"/>
      <c r="AP229" s="113"/>
      <c r="AQ229" s="113"/>
      <c r="AR229" s="113"/>
      <c r="AS229" s="113">
        <v>300</v>
      </c>
      <c r="AT229" s="113">
        <v>1100</v>
      </c>
      <c r="AU229" s="113"/>
      <c r="AV229" s="113"/>
      <c r="AW229" s="113"/>
      <c r="AX229" s="113"/>
      <c r="AY229" s="113"/>
      <c r="AZ229" s="113"/>
      <c r="BA229" s="113"/>
      <c r="BB229" s="113"/>
      <c r="BC229" s="113"/>
      <c r="BD229" s="113"/>
      <c r="BE229" s="113"/>
      <c r="BF229" s="113"/>
      <c r="BG229" s="113"/>
      <c r="BH229" s="113"/>
      <c r="BI229" s="113"/>
      <c r="BJ229" s="113"/>
      <c r="BK229" s="113"/>
      <c r="BL229" s="113"/>
      <c r="BM229" s="113"/>
      <c r="BN229" s="113"/>
      <c r="BO229" s="113"/>
      <c r="BP229" s="113"/>
      <c r="BQ229" s="113"/>
      <c r="BR229" s="113"/>
      <c r="BS229" s="113"/>
      <c r="BT229" s="113"/>
      <c r="BU229" s="113"/>
      <c r="BV229" s="113"/>
      <c r="BW229" s="113"/>
      <c r="BX229" s="113">
        <v>17500</v>
      </c>
      <c r="BY229" s="113"/>
      <c r="BZ229" s="113"/>
      <c r="CA229" s="149"/>
      <c r="CB229" s="107">
        <v>105</v>
      </c>
      <c r="CC229" s="113"/>
      <c r="CD229" s="113"/>
      <c r="CE229" s="113"/>
      <c r="CF229" s="113"/>
      <c r="CG229" s="113"/>
      <c r="CH229" s="113"/>
      <c r="CI229" s="113"/>
      <c r="CJ229" s="113"/>
      <c r="CK229" s="113"/>
      <c r="CL229" s="113"/>
      <c r="CM229" s="113"/>
      <c r="CN229" s="113"/>
      <c r="CO229" s="99"/>
      <c r="CP229" s="99"/>
      <c r="CQ229" s="99"/>
      <c r="CR229" s="99"/>
      <c r="CS229" s="99"/>
      <c r="CT229" s="99"/>
      <c r="CU229" s="99"/>
      <c r="CV229" s="99"/>
      <c r="CW229" s="99"/>
      <c r="CX229" s="113"/>
      <c r="CY229" s="113"/>
    </row>
    <row r="230" spans="1:301" s="60" customFormat="1" ht="15" customHeight="1" x14ac:dyDescent="0.15">
      <c r="A230" s="58" t="s">
        <v>506</v>
      </c>
      <c r="B230" s="58">
        <v>29827</v>
      </c>
      <c r="C230" s="59" t="s">
        <v>452</v>
      </c>
      <c r="D230" s="2" t="s">
        <v>105</v>
      </c>
      <c r="E230" s="58"/>
      <c r="F230" s="58"/>
      <c r="G230" s="23">
        <v>315649.28600000002</v>
      </c>
      <c r="H230" s="23">
        <v>8447512.8029999994</v>
      </c>
      <c r="I230" s="23">
        <v>4963.6980000000003</v>
      </c>
      <c r="J230" s="61" t="s">
        <v>1040</v>
      </c>
      <c r="K230" s="58" t="s">
        <v>388</v>
      </c>
      <c r="L230" s="58">
        <v>1.9</v>
      </c>
      <c r="M230" s="58">
        <v>4</v>
      </c>
      <c r="N230" s="105">
        <v>2006</v>
      </c>
      <c r="O230" s="58"/>
      <c r="P230" s="60" t="s">
        <v>389</v>
      </c>
      <c r="Q230" s="1">
        <f>M230-L230</f>
        <v>2.1</v>
      </c>
      <c r="R230" s="2" t="s">
        <v>390</v>
      </c>
      <c r="S230" s="58" t="s">
        <v>507</v>
      </c>
      <c r="T230" s="60" t="s">
        <v>392</v>
      </c>
      <c r="X230" s="134"/>
      <c r="Y230" s="110">
        <v>0.11676409185803759</v>
      </c>
      <c r="Z230" s="110">
        <v>1.2095216907675197</v>
      </c>
      <c r="AA230" s="110">
        <v>2.5592032229185322</v>
      </c>
      <c r="AB230" s="110"/>
      <c r="AC230" s="110">
        <v>1.2912267928649437E-2</v>
      </c>
      <c r="AD230" s="110">
        <v>0.28184210526315795</v>
      </c>
      <c r="AE230" s="110"/>
      <c r="AF230" s="110">
        <v>2.6959547629404092E-2</v>
      </c>
      <c r="AG230" s="110">
        <v>0.42161125319693094</v>
      </c>
      <c r="AH230" s="108">
        <v>0.16039548022598873</v>
      </c>
      <c r="AI230" s="108"/>
      <c r="AJ230" s="108"/>
      <c r="AK230" s="108"/>
      <c r="AL230" s="108"/>
      <c r="AM230" s="108"/>
      <c r="AN230" s="110">
        <v>2.7</v>
      </c>
      <c r="AO230" s="110">
        <v>12</v>
      </c>
      <c r="AP230" s="110">
        <v>19</v>
      </c>
      <c r="AQ230" s="106">
        <v>0</v>
      </c>
      <c r="AR230" s="110">
        <v>4</v>
      </c>
      <c r="AS230" s="110">
        <v>155</v>
      </c>
      <c r="AT230" s="110">
        <v>64.3</v>
      </c>
      <c r="AU230" s="106">
        <v>0</v>
      </c>
      <c r="AV230" s="110">
        <v>0</v>
      </c>
      <c r="AW230" s="114">
        <v>0</v>
      </c>
      <c r="AX230" s="110">
        <v>0</v>
      </c>
      <c r="AY230" s="110">
        <v>106</v>
      </c>
      <c r="AZ230" s="110"/>
      <c r="BA230" s="110">
        <v>29.8</v>
      </c>
      <c r="BB230" s="110">
        <v>3.8</v>
      </c>
      <c r="BC230" s="108">
        <v>0</v>
      </c>
      <c r="BD230" s="110">
        <v>0.9</v>
      </c>
      <c r="BE230" s="110"/>
      <c r="BF230" s="106">
        <v>0</v>
      </c>
      <c r="BG230" s="110">
        <v>1285</v>
      </c>
      <c r="BH230" s="110">
        <v>7.9</v>
      </c>
      <c r="BI230" s="110"/>
      <c r="BJ230" s="110"/>
      <c r="BK230" s="110"/>
      <c r="BL230" s="110"/>
      <c r="BM230" s="110"/>
      <c r="BN230" s="110"/>
      <c r="BO230" s="110"/>
      <c r="BP230" s="110"/>
      <c r="BQ230" s="110"/>
      <c r="BR230" s="110"/>
      <c r="BS230" s="110"/>
      <c r="BT230" s="110"/>
      <c r="BU230" s="110"/>
      <c r="BV230" s="110"/>
      <c r="BW230" s="110"/>
      <c r="BX230" s="110">
        <v>3403</v>
      </c>
      <c r="BY230" s="110"/>
      <c r="BZ230" s="110"/>
      <c r="CA230" s="149"/>
      <c r="CB230" s="110">
        <v>15.9</v>
      </c>
      <c r="CC230" s="110">
        <v>0.06</v>
      </c>
      <c r="CD230" s="110">
        <v>121</v>
      </c>
      <c r="CE230" s="110"/>
      <c r="CF230" s="110"/>
      <c r="CG230" s="110"/>
      <c r="CH230" s="110">
        <v>0</v>
      </c>
      <c r="CI230" s="110">
        <v>0</v>
      </c>
      <c r="CJ230" s="110">
        <v>2.1</v>
      </c>
      <c r="CK230" s="110"/>
      <c r="CL230" s="110"/>
      <c r="CM230" s="110"/>
      <c r="CN230" s="110"/>
      <c r="CO230" s="99"/>
      <c r="CP230" s="99"/>
      <c r="CQ230" s="99"/>
      <c r="CR230" s="99">
        <f>AG230/AD230</f>
        <v>1.4959129431823877</v>
      </c>
      <c r="CS230" s="99"/>
      <c r="CT230" s="99"/>
      <c r="CU230" s="99">
        <f>BG230/BH230</f>
        <v>162.65822784810126</v>
      </c>
      <c r="CV230" s="99"/>
      <c r="CW230" s="99"/>
      <c r="CX230" s="110"/>
      <c r="CY230" s="110">
        <v>3</v>
      </c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  <c r="KO230" s="2"/>
    </row>
    <row r="231" spans="1:301" s="60" customFormat="1" ht="15" customHeight="1" x14ac:dyDescent="0.15">
      <c r="A231" s="58" t="s">
        <v>508</v>
      </c>
      <c r="B231" s="58">
        <v>29930</v>
      </c>
      <c r="C231" s="59" t="s">
        <v>452</v>
      </c>
      <c r="D231" s="2" t="s">
        <v>105</v>
      </c>
      <c r="E231" s="58"/>
      <c r="F231" s="58"/>
      <c r="G231" s="23">
        <v>315649.27</v>
      </c>
      <c r="H231" s="23">
        <v>8447512.8320000004</v>
      </c>
      <c r="I231" s="23">
        <v>4963.7030000000004</v>
      </c>
      <c r="J231" s="61" t="s">
        <v>1040</v>
      </c>
      <c r="K231" s="58" t="s">
        <v>388</v>
      </c>
      <c r="L231" s="58">
        <v>0.6</v>
      </c>
      <c r="M231" s="58">
        <v>2</v>
      </c>
      <c r="N231" s="105">
        <v>2006</v>
      </c>
      <c r="O231" s="58"/>
      <c r="P231" s="60" t="s">
        <v>389</v>
      </c>
      <c r="Q231" s="1">
        <f>M231-L231</f>
        <v>1.4</v>
      </c>
      <c r="R231" s="2" t="s">
        <v>390</v>
      </c>
      <c r="S231" s="58" t="s">
        <v>509</v>
      </c>
      <c r="T231" s="60" t="s">
        <v>392</v>
      </c>
      <c r="X231" s="134"/>
      <c r="Y231" s="113"/>
      <c r="Z231" s="113"/>
      <c r="AA231" s="113"/>
      <c r="AB231" s="113"/>
      <c r="AC231" s="113"/>
      <c r="AD231" s="113"/>
      <c r="AE231" s="113"/>
      <c r="AF231" s="113"/>
      <c r="AG231" s="113"/>
      <c r="AH231" s="113"/>
      <c r="AI231" s="113"/>
      <c r="AJ231" s="113"/>
      <c r="AK231" s="113"/>
      <c r="AL231" s="113"/>
      <c r="AM231" s="113"/>
      <c r="AN231" s="113"/>
      <c r="AO231" s="113"/>
      <c r="AP231" s="113"/>
      <c r="AQ231" s="113"/>
      <c r="AR231" s="113"/>
      <c r="AS231" s="113">
        <v>200</v>
      </c>
      <c r="AT231" s="113">
        <v>300</v>
      </c>
      <c r="AU231" s="113"/>
      <c r="AV231" s="113"/>
      <c r="AW231" s="113"/>
      <c r="AX231" s="113"/>
      <c r="AY231" s="113"/>
      <c r="AZ231" s="113"/>
      <c r="BA231" s="113"/>
      <c r="BB231" s="113"/>
      <c r="BC231" s="113"/>
      <c r="BD231" s="113"/>
      <c r="BE231" s="113"/>
      <c r="BF231" s="113"/>
      <c r="BG231" s="113"/>
      <c r="BH231" s="113"/>
      <c r="BI231" s="113"/>
      <c r="BJ231" s="113"/>
      <c r="BK231" s="113"/>
      <c r="BL231" s="113"/>
      <c r="BM231" s="113"/>
      <c r="BN231" s="113"/>
      <c r="BO231" s="113"/>
      <c r="BP231" s="113"/>
      <c r="BQ231" s="113"/>
      <c r="BR231" s="113"/>
      <c r="BS231" s="113"/>
      <c r="BT231" s="113"/>
      <c r="BU231" s="113"/>
      <c r="BV231" s="113"/>
      <c r="BW231" s="113"/>
      <c r="BX231" s="113">
        <v>11700</v>
      </c>
      <c r="BY231" s="113"/>
      <c r="BZ231" s="113"/>
      <c r="CA231" s="149"/>
      <c r="CB231" s="107">
        <v>3</v>
      </c>
      <c r="CC231" s="113"/>
      <c r="CD231" s="113"/>
      <c r="CE231" s="113"/>
      <c r="CF231" s="113"/>
      <c r="CG231" s="113"/>
      <c r="CH231" s="113"/>
      <c r="CI231" s="113"/>
      <c r="CJ231" s="113"/>
      <c r="CK231" s="113"/>
      <c r="CL231" s="113"/>
      <c r="CM231" s="113"/>
      <c r="CN231" s="113"/>
      <c r="CO231" s="99"/>
      <c r="CP231" s="99"/>
      <c r="CQ231" s="99"/>
      <c r="CR231" s="99"/>
      <c r="CS231" s="99"/>
      <c r="CT231" s="99"/>
      <c r="CU231" s="99"/>
      <c r="CV231" s="99"/>
      <c r="CW231" s="99"/>
      <c r="CX231" s="113"/>
      <c r="CY231" s="113"/>
    </row>
    <row r="232" spans="1:301" s="60" customFormat="1" ht="15" customHeight="1" x14ac:dyDescent="0.15">
      <c r="A232" s="58" t="s">
        <v>510</v>
      </c>
      <c r="B232" s="58">
        <v>30232</v>
      </c>
      <c r="C232" s="59" t="s">
        <v>452</v>
      </c>
      <c r="D232" s="2" t="s">
        <v>105</v>
      </c>
      <c r="E232" s="58"/>
      <c r="F232" s="58"/>
      <c r="G232" s="23">
        <v>315933.99</v>
      </c>
      <c r="H232" s="23">
        <v>8447506.2129999995</v>
      </c>
      <c r="I232" s="23">
        <v>4886.8620000000001</v>
      </c>
      <c r="J232" s="61" t="s">
        <v>1040</v>
      </c>
      <c r="K232" s="58" t="s">
        <v>388</v>
      </c>
      <c r="L232" s="58">
        <v>1.6</v>
      </c>
      <c r="M232" s="58">
        <v>4</v>
      </c>
      <c r="N232" s="105">
        <v>2006</v>
      </c>
      <c r="O232" s="58"/>
      <c r="P232" s="60" t="s">
        <v>389</v>
      </c>
      <c r="Q232" s="1">
        <f>M232-L232</f>
        <v>2.4</v>
      </c>
      <c r="R232" s="2" t="s">
        <v>390</v>
      </c>
      <c r="S232" s="58" t="s">
        <v>511</v>
      </c>
      <c r="T232" s="60" t="s">
        <v>392</v>
      </c>
      <c r="X232" s="134"/>
      <c r="Y232" s="113"/>
      <c r="Z232" s="113"/>
      <c r="AA232" s="113"/>
      <c r="AB232" s="113"/>
      <c r="AC232" s="113"/>
      <c r="AD232" s="113"/>
      <c r="AE232" s="113"/>
      <c r="AF232" s="113"/>
      <c r="AG232" s="113"/>
      <c r="AH232" s="113"/>
      <c r="AI232" s="113"/>
      <c r="AJ232" s="113"/>
      <c r="AK232" s="113"/>
      <c r="AL232" s="113"/>
      <c r="AM232" s="113"/>
      <c r="AN232" s="113"/>
      <c r="AO232" s="113"/>
      <c r="AP232" s="113"/>
      <c r="AQ232" s="113"/>
      <c r="AR232" s="113"/>
      <c r="AS232" s="113"/>
      <c r="AT232" s="113">
        <v>2100</v>
      </c>
      <c r="AU232" s="113"/>
      <c r="AV232" s="113"/>
      <c r="AW232" s="113"/>
      <c r="AX232" s="113"/>
      <c r="AY232" s="113"/>
      <c r="AZ232" s="113"/>
      <c r="BA232" s="113"/>
      <c r="BB232" s="113"/>
      <c r="BC232" s="113"/>
      <c r="BD232" s="113"/>
      <c r="BE232" s="113"/>
      <c r="BF232" s="113"/>
      <c r="BG232" s="113"/>
      <c r="BH232" s="113"/>
      <c r="BI232" s="113"/>
      <c r="BJ232" s="113"/>
      <c r="BK232" s="113"/>
      <c r="BL232" s="113"/>
      <c r="BM232" s="113"/>
      <c r="BN232" s="113"/>
      <c r="BO232" s="113"/>
      <c r="BP232" s="113"/>
      <c r="BQ232" s="113"/>
      <c r="BR232" s="113"/>
      <c r="BS232" s="113"/>
      <c r="BT232" s="113"/>
      <c r="BU232" s="113"/>
      <c r="BV232" s="113"/>
      <c r="BW232" s="113"/>
      <c r="BX232" s="113">
        <v>100</v>
      </c>
      <c r="BY232" s="113"/>
      <c r="BZ232" s="113"/>
      <c r="CA232" s="149"/>
      <c r="CB232" s="113"/>
      <c r="CC232" s="113"/>
      <c r="CD232" s="113"/>
      <c r="CE232" s="113"/>
      <c r="CF232" s="113"/>
      <c r="CG232" s="113"/>
      <c r="CH232" s="113"/>
      <c r="CI232" s="113"/>
      <c r="CJ232" s="113"/>
      <c r="CK232" s="113"/>
      <c r="CL232" s="113"/>
      <c r="CM232" s="113"/>
      <c r="CN232" s="113"/>
      <c r="CO232" s="99"/>
      <c r="CP232" s="99"/>
      <c r="CQ232" s="99"/>
      <c r="CR232" s="99"/>
      <c r="CS232" s="99"/>
      <c r="CT232" s="99"/>
      <c r="CU232" s="99"/>
      <c r="CV232" s="99"/>
      <c r="CW232" s="99"/>
      <c r="CX232" s="113"/>
      <c r="CY232" s="113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  <c r="DS232" s="64"/>
      <c r="DT232" s="64"/>
      <c r="DU232" s="64"/>
      <c r="DV232" s="64"/>
      <c r="DW232" s="64"/>
      <c r="DX232" s="64"/>
      <c r="DY232" s="64"/>
      <c r="DZ232" s="64"/>
      <c r="EA232" s="64"/>
      <c r="EB232" s="64"/>
      <c r="EC232" s="64"/>
      <c r="ED232" s="64"/>
      <c r="EE232" s="64"/>
      <c r="EF232" s="64"/>
      <c r="EG232" s="64"/>
      <c r="EH232" s="64"/>
      <c r="EI232" s="64"/>
      <c r="EJ232" s="64"/>
      <c r="EK232" s="64"/>
      <c r="EL232" s="64"/>
      <c r="EM232" s="64"/>
      <c r="EN232" s="64"/>
      <c r="EO232" s="64"/>
      <c r="EP232" s="64"/>
      <c r="EQ232" s="64"/>
      <c r="ER232" s="64"/>
      <c r="ES232" s="64"/>
      <c r="ET232" s="64"/>
      <c r="EU232" s="64"/>
      <c r="EV232" s="64"/>
      <c r="EW232" s="64"/>
      <c r="EX232" s="64"/>
      <c r="EY232" s="64"/>
      <c r="EZ232" s="64"/>
      <c r="FA232" s="64"/>
      <c r="FB232" s="64"/>
      <c r="FC232" s="64"/>
      <c r="FD232" s="64"/>
      <c r="FE232" s="64"/>
      <c r="FF232" s="64"/>
      <c r="FG232" s="64"/>
      <c r="FH232" s="64"/>
      <c r="FI232" s="64"/>
      <c r="FJ232" s="64"/>
      <c r="FK232" s="64"/>
      <c r="FL232" s="64"/>
      <c r="FM232" s="64"/>
      <c r="FN232" s="64"/>
      <c r="FO232" s="64"/>
      <c r="FP232" s="64"/>
      <c r="FQ232" s="64"/>
      <c r="FR232" s="64"/>
      <c r="FS232" s="64"/>
      <c r="FT232" s="64"/>
      <c r="FU232" s="64"/>
      <c r="FV232" s="64"/>
      <c r="FW232" s="64"/>
      <c r="FX232" s="64"/>
      <c r="FY232" s="64"/>
      <c r="FZ232" s="64"/>
      <c r="GA232" s="64"/>
      <c r="GB232" s="64"/>
      <c r="GC232" s="64"/>
      <c r="GD232" s="64"/>
      <c r="GE232" s="64"/>
      <c r="GF232" s="64"/>
      <c r="GG232" s="64"/>
      <c r="GH232" s="64"/>
      <c r="GI232" s="64"/>
      <c r="GJ232" s="64"/>
      <c r="GK232" s="64"/>
      <c r="GL232" s="64"/>
      <c r="GM232" s="64"/>
      <c r="GN232" s="64"/>
      <c r="GO232" s="64"/>
      <c r="GP232" s="64"/>
      <c r="GQ232" s="64"/>
      <c r="GR232" s="64"/>
      <c r="GS232" s="64"/>
      <c r="GT232" s="64"/>
      <c r="GU232" s="64"/>
      <c r="GV232" s="64"/>
      <c r="GW232" s="64"/>
      <c r="GX232" s="64"/>
      <c r="GY232" s="64"/>
      <c r="GZ232" s="64"/>
      <c r="HA232" s="64"/>
      <c r="HB232" s="64"/>
      <c r="HC232" s="64"/>
      <c r="HD232" s="64"/>
      <c r="HE232" s="64"/>
      <c r="HF232" s="64"/>
      <c r="HG232" s="64"/>
      <c r="HH232" s="64"/>
      <c r="HI232" s="64"/>
      <c r="HJ232" s="64"/>
      <c r="HK232" s="64"/>
      <c r="HL232" s="64"/>
      <c r="HM232" s="64"/>
      <c r="HN232" s="64"/>
      <c r="HO232" s="64"/>
      <c r="HP232" s="64"/>
      <c r="HQ232" s="64"/>
      <c r="HR232" s="64"/>
      <c r="HS232" s="64"/>
      <c r="HT232" s="64"/>
      <c r="HU232" s="64"/>
      <c r="HV232" s="64"/>
      <c r="HW232" s="64"/>
      <c r="HX232" s="64"/>
      <c r="HY232" s="64"/>
      <c r="HZ232" s="64"/>
      <c r="IA232" s="64"/>
      <c r="IB232" s="64"/>
      <c r="IC232" s="64"/>
      <c r="ID232" s="64"/>
      <c r="IE232" s="64"/>
      <c r="IF232" s="64"/>
      <c r="IG232" s="64"/>
      <c r="IH232" s="64"/>
      <c r="II232" s="64"/>
      <c r="IJ232" s="64"/>
      <c r="IK232" s="64"/>
      <c r="IL232" s="64"/>
      <c r="IM232" s="64"/>
      <c r="IN232" s="64"/>
      <c r="IO232" s="64"/>
      <c r="IP232" s="64"/>
      <c r="IQ232" s="64"/>
      <c r="IR232" s="64"/>
      <c r="IS232" s="64"/>
      <c r="IT232" s="64"/>
      <c r="IU232" s="64"/>
      <c r="IV232" s="64"/>
      <c r="IW232" s="64"/>
      <c r="IX232" s="64"/>
      <c r="IY232" s="64"/>
      <c r="IZ232" s="64"/>
      <c r="JA232" s="64"/>
      <c r="JB232" s="64"/>
      <c r="JC232" s="64"/>
      <c r="JD232" s="64"/>
      <c r="JE232" s="64"/>
      <c r="JF232" s="64"/>
      <c r="JG232" s="64"/>
      <c r="JH232" s="64"/>
      <c r="JI232" s="64"/>
      <c r="JJ232" s="64"/>
      <c r="JK232" s="64"/>
      <c r="JL232" s="64"/>
      <c r="JM232" s="64"/>
      <c r="JN232" s="64"/>
      <c r="JO232" s="64"/>
      <c r="JP232" s="64"/>
      <c r="JQ232" s="64"/>
      <c r="JR232" s="64"/>
      <c r="JS232" s="64"/>
      <c r="JT232" s="64"/>
      <c r="JU232" s="64"/>
      <c r="JV232" s="64"/>
      <c r="JW232" s="64"/>
      <c r="JX232" s="64"/>
      <c r="JY232" s="64"/>
      <c r="JZ232" s="64"/>
      <c r="KA232" s="64"/>
      <c r="KB232" s="64"/>
      <c r="KC232" s="64"/>
      <c r="KD232" s="64"/>
      <c r="KE232" s="64"/>
      <c r="KF232" s="64"/>
      <c r="KG232" s="64"/>
      <c r="KH232" s="64"/>
      <c r="KI232" s="64"/>
      <c r="KJ232" s="64"/>
      <c r="KK232" s="64"/>
      <c r="KL232" s="64"/>
      <c r="KM232" s="64"/>
      <c r="KN232" s="64"/>
      <c r="KO232" s="64"/>
    </row>
    <row r="233" spans="1:301" s="60" customFormat="1" ht="15" customHeight="1" x14ac:dyDescent="0.15">
      <c r="A233" s="80" t="s">
        <v>512</v>
      </c>
      <c r="B233" s="58">
        <v>20600</v>
      </c>
      <c r="C233" s="59" t="s">
        <v>452</v>
      </c>
      <c r="D233" s="2" t="s">
        <v>105</v>
      </c>
      <c r="E233" s="80"/>
      <c r="F233" s="80"/>
      <c r="G233" s="23">
        <v>315658.77500000002</v>
      </c>
      <c r="H233" s="23">
        <v>8447870.4440000001</v>
      </c>
      <c r="I233" s="23">
        <v>5008.9589999999998</v>
      </c>
      <c r="J233" s="61" t="s">
        <v>1040</v>
      </c>
      <c r="K233" s="58" t="s">
        <v>388</v>
      </c>
      <c r="L233" s="58">
        <v>0.6</v>
      </c>
      <c r="M233" s="58">
        <v>2</v>
      </c>
      <c r="N233" s="105">
        <v>2006</v>
      </c>
      <c r="O233" s="80"/>
      <c r="P233" s="60" t="s">
        <v>389</v>
      </c>
      <c r="Q233" s="1">
        <f>M233-L233</f>
        <v>1.4</v>
      </c>
      <c r="R233" s="2" t="s">
        <v>390</v>
      </c>
      <c r="S233" s="80" t="s">
        <v>513</v>
      </c>
      <c r="T233" s="60" t="s">
        <v>392</v>
      </c>
      <c r="X233" s="134"/>
      <c r="Y233" s="108">
        <v>0.2001670146137787</v>
      </c>
      <c r="Z233" s="108">
        <v>2.5891323692992216</v>
      </c>
      <c r="AA233" s="108">
        <v>4.1890868397493293</v>
      </c>
      <c r="AB233" s="108"/>
      <c r="AC233" s="108">
        <v>0.8374896978522024</v>
      </c>
      <c r="AD233" s="108">
        <v>0.99473684210526314</v>
      </c>
      <c r="AE233" s="108">
        <v>6.9960079840319364E-2</v>
      </c>
      <c r="AF233" s="108">
        <v>2.6959547629404092E-2</v>
      </c>
      <c r="AG233" s="108">
        <v>1.0480051150895142</v>
      </c>
      <c r="AH233" s="108">
        <v>0.36661824051654568</v>
      </c>
      <c r="AI233" s="108"/>
      <c r="AJ233" s="108"/>
      <c r="AK233" s="108"/>
      <c r="AL233" s="108"/>
      <c r="AM233" s="108"/>
      <c r="AN233" s="108">
        <v>3.3</v>
      </c>
      <c r="AO233" s="108">
        <v>36</v>
      </c>
      <c r="AP233" s="108">
        <v>180</v>
      </c>
      <c r="AQ233" s="108">
        <v>6</v>
      </c>
      <c r="AR233" s="108">
        <v>15</v>
      </c>
      <c r="AS233" s="108">
        <v>108</v>
      </c>
      <c r="AT233" s="108">
        <v>383</v>
      </c>
      <c r="AU233" s="106">
        <v>0</v>
      </c>
      <c r="AV233" s="110">
        <v>0</v>
      </c>
      <c r="AW233" s="108">
        <v>27</v>
      </c>
      <c r="AX233" s="110">
        <v>0</v>
      </c>
      <c r="AY233" s="108">
        <v>144</v>
      </c>
      <c r="AZ233" s="108"/>
      <c r="BA233" s="108">
        <v>119</v>
      </c>
      <c r="BB233" s="108">
        <v>9.4</v>
      </c>
      <c r="BC233" s="108">
        <v>0</v>
      </c>
      <c r="BD233" s="108">
        <v>19.100000000000001</v>
      </c>
      <c r="BE233" s="108"/>
      <c r="BF233" s="106">
        <v>0</v>
      </c>
      <c r="BG233" s="108">
        <v>3627</v>
      </c>
      <c r="BH233" s="108">
        <v>26.5</v>
      </c>
      <c r="BI233" s="108"/>
      <c r="BJ233" s="108"/>
      <c r="BK233" s="108"/>
      <c r="BL233" s="108"/>
      <c r="BM233" s="108"/>
      <c r="BN233" s="108"/>
      <c r="BO233" s="108"/>
      <c r="BP233" s="108"/>
      <c r="BQ233" s="108"/>
      <c r="BR233" s="108"/>
      <c r="BS233" s="108"/>
      <c r="BT233" s="108"/>
      <c r="BU233" s="108"/>
      <c r="BV233" s="108"/>
      <c r="BW233" s="108"/>
      <c r="BX233" s="108">
        <v>2371</v>
      </c>
      <c r="BY233" s="108"/>
      <c r="BZ233" s="108"/>
      <c r="CA233" s="149"/>
      <c r="CB233" s="108">
        <v>16</v>
      </c>
      <c r="CC233" s="108">
        <v>7.0000000000000007E-2</v>
      </c>
      <c r="CD233" s="108">
        <v>21</v>
      </c>
      <c r="CE233" s="108"/>
      <c r="CF233" s="108"/>
      <c r="CG233" s="108"/>
      <c r="CH233" s="110">
        <v>0</v>
      </c>
      <c r="CI233" s="110">
        <v>0</v>
      </c>
      <c r="CJ233" s="108">
        <v>17.5</v>
      </c>
      <c r="CK233" s="108"/>
      <c r="CL233" s="108"/>
      <c r="CM233" s="108"/>
      <c r="CN233" s="108"/>
      <c r="CO233" s="99"/>
      <c r="CP233" s="99"/>
      <c r="CQ233" s="99"/>
      <c r="CR233" s="99">
        <f>AG233/AD233</f>
        <v>1.0535501156984535</v>
      </c>
      <c r="CS233" s="99"/>
      <c r="CT233" s="99"/>
      <c r="CU233" s="99">
        <f>BG233/BH233</f>
        <v>136.8679245283019</v>
      </c>
      <c r="CV233" s="99"/>
      <c r="CW233" s="99"/>
      <c r="CX233" s="108"/>
      <c r="CY233" s="108">
        <v>5</v>
      </c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</row>
    <row r="234" spans="1:301" s="60" customFormat="1" ht="15" customHeight="1" x14ac:dyDescent="0.15">
      <c r="A234" s="57" t="s">
        <v>514</v>
      </c>
      <c r="B234" s="58">
        <v>4083</v>
      </c>
      <c r="C234" s="59" t="s">
        <v>407</v>
      </c>
      <c r="D234" s="2" t="s">
        <v>105</v>
      </c>
      <c r="E234" s="57"/>
      <c r="F234" s="57"/>
      <c r="G234" s="23">
        <v>316660.554</v>
      </c>
      <c r="H234" s="23">
        <v>8447870.466</v>
      </c>
      <c r="I234" s="23">
        <v>4950.5110000000004</v>
      </c>
      <c r="J234" s="61" t="s">
        <v>1040</v>
      </c>
      <c r="K234" s="57" t="s">
        <v>404</v>
      </c>
      <c r="L234" s="58">
        <v>0</v>
      </c>
      <c r="M234" s="58">
        <v>2</v>
      </c>
      <c r="N234" s="120">
        <v>2005</v>
      </c>
      <c r="O234" s="57"/>
      <c r="P234" s="60" t="s">
        <v>389</v>
      </c>
      <c r="Q234" s="1">
        <f>M234-L234</f>
        <v>2</v>
      </c>
      <c r="R234" s="2" t="s">
        <v>390</v>
      </c>
      <c r="S234" s="57" t="s">
        <v>515</v>
      </c>
      <c r="T234" s="60" t="s">
        <v>392</v>
      </c>
      <c r="U234" s="64"/>
      <c r="V234" s="64"/>
      <c r="W234" s="64"/>
      <c r="X234" s="135"/>
      <c r="Y234" s="110"/>
      <c r="Z234" s="110">
        <v>0.37797552836484988</v>
      </c>
      <c r="AA234" s="110">
        <v>8.0779319606087743</v>
      </c>
      <c r="AB234" s="110"/>
      <c r="AC234" s="110">
        <v>1.3428758645795413E-2</v>
      </c>
      <c r="AD234" s="110"/>
      <c r="AE234" s="110">
        <v>1.3992015968063872E-2</v>
      </c>
      <c r="AF234" s="110"/>
      <c r="AG234" s="110">
        <v>1.2046035805626598E-2</v>
      </c>
      <c r="AH234" s="110">
        <v>1.8330912025827282E-5</v>
      </c>
      <c r="AI234" s="110"/>
      <c r="AJ234" s="110"/>
      <c r="AK234" s="110"/>
      <c r="AL234" s="110"/>
      <c r="AM234" s="110"/>
      <c r="AN234" s="110">
        <v>0.6</v>
      </c>
      <c r="AO234" s="110">
        <v>3</v>
      </c>
      <c r="AP234" s="110">
        <v>11</v>
      </c>
      <c r="AQ234" s="110">
        <v>2</v>
      </c>
      <c r="AR234" s="110">
        <v>6</v>
      </c>
      <c r="AS234" s="110">
        <v>99.4</v>
      </c>
      <c r="AT234" s="110">
        <v>71.400000000000006</v>
      </c>
      <c r="AU234" s="106">
        <v>0</v>
      </c>
      <c r="AV234" s="110">
        <v>0</v>
      </c>
      <c r="AW234" s="110">
        <v>11</v>
      </c>
      <c r="AX234" s="110">
        <v>0</v>
      </c>
      <c r="AY234" s="110">
        <v>2114</v>
      </c>
      <c r="AZ234" s="110"/>
      <c r="BA234" s="110">
        <v>65.2</v>
      </c>
      <c r="BB234" s="110">
        <v>3.4</v>
      </c>
      <c r="BC234" s="108">
        <v>0</v>
      </c>
      <c r="BD234" s="110">
        <v>3.1</v>
      </c>
      <c r="BE234" s="110"/>
      <c r="BF234" s="106">
        <v>0</v>
      </c>
      <c r="BG234" s="110">
        <v>1924</v>
      </c>
      <c r="BH234" s="110">
        <v>1.3</v>
      </c>
      <c r="BI234" s="110"/>
      <c r="BJ234" s="110"/>
      <c r="BK234" s="110"/>
      <c r="BL234" s="110"/>
      <c r="BM234" s="110"/>
      <c r="BN234" s="110"/>
      <c r="BO234" s="110"/>
      <c r="BP234" s="110"/>
      <c r="BQ234" s="110"/>
      <c r="BR234" s="110"/>
      <c r="BS234" s="110"/>
      <c r="BT234" s="110"/>
      <c r="BU234" s="110"/>
      <c r="BV234" s="110"/>
      <c r="BW234" s="110"/>
      <c r="BX234" s="110">
        <v>6038</v>
      </c>
      <c r="BY234" s="110"/>
      <c r="BZ234" s="110"/>
      <c r="CA234" s="151"/>
      <c r="CB234" s="107">
        <v>1080</v>
      </c>
      <c r="CC234" s="110">
        <v>0.3</v>
      </c>
      <c r="CD234" s="110">
        <v>252</v>
      </c>
      <c r="CE234" s="110"/>
      <c r="CF234" s="110"/>
      <c r="CG234" s="110"/>
      <c r="CH234" s="110">
        <v>0</v>
      </c>
      <c r="CI234" s="110">
        <v>0</v>
      </c>
      <c r="CJ234" s="110">
        <v>3.3</v>
      </c>
      <c r="CK234" s="110"/>
      <c r="CL234" s="110"/>
      <c r="CM234" s="110"/>
      <c r="CN234" s="110"/>
      <c r="CO234" s="99"/>
      <c r="CP234" s="99"/>
      <c r="CQ234" s="99"/>
      <c r="CR234" s="99"/>
      <c r="CS234" s="99"/>
      <c r="CT234" s="99"/>
      <c r="CU234" s="99">
        <f>BG234/BH234</f>
        <v>1480</v>
      </c>
      <c r="CV234" s="99"/>
      <c r="CW234" s="99"/>
      <c r="CX234" s="110"/>
      <c r="CY234" s="110">
        <v>16</v>
      </c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</row>
    <row r="235" spans="1:301" s="60" customFormat="1" ht="15" customHeight="1" x14ac:dyDescent="0.15">
      <c r="A235" s="58" t="s">
        <v>516</v>
      </c>
      <c r="B235" s="58">
        <v>27751</v>
      </c>
      <c r="C235" s="59" t="s">
        <v>452</v>
      </c>
      <c r="D235" s="2" t="s">
        <v>105</v>
      </c>
      <c r="E235" s="58"/>
      <c r="F235" s="58"/>
      <c r="G235" s="23">
        <v>315305.76299999998</v>
      </c>
      <c r="H235" s="23">
        <v>8447551.7870000005</v>
      </c>
      <c r="I235" s="23">
        <v>5052.9889999999996</v>
      </c>
      <c r="J235" s="61" t="s">
        <v>1040</v>
      </c>
      <c r="K235" s="58" t="s">
        <v>388</v>
      </c>
      <c r="L235" s="58">
        <v>0.4</v>
      </c>
      <c r="M235" s="58">
        <v>2</v>
      </c>
      <c r="N235" s="105">
        <v>2006</v>
      </c>
      <c r="O235" s="58"/>
      <c r="P235" s="60" t="s">
        <v>389</v>
      </c>
      <c r="Q235" s="1">
        <f>M235-L235</f>
        <v>1.6</v>
      </c>
      <c r="R235" s="2" t="s">
        <v>390</v>
      </c>
      <c r="S235" s="58" t="s">
        <v>517</v>
      </c>
      <c r="T235" s="60" t="s">
        <v>392</v>
      </c>
      <c r="X235" s="134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>
        <v>100</v>
      </c>
      <c r="AT235" s="113">
        <v>1200</v>
      </c>
      <c r="AU235" s="113"/>
      <c r="AV235" s="113"/>
      <c r="AW235" s="113"/>
      <c r="AX235" s="113"/>
      <c r="AY235" s="113"/>
      <c r="AZ235" s="113"/>
      <c r="BA235" s="113"/>
      <c r="BB235" s="113"/>
      <c r="BC235" s="113"/>
      <c r="BD235" s="113"/>
      <c r="BE235" s="113"/>
      <c r="BF235" s="113"/>
      <c r="BG235" s="113"/>
      <c r="BH235" s="113"/>
      <c r="BI235" s="113"/>
      <c r="BJ235" s="113"/>
      <c r="BK235" s="113"/>
      <c r="BL235" s="113"/>
      <c r="BM235" s="113"/>
      <c r="BN235" s="113"/>
      <c r="BO235" s="113"/>
      <c r="BP235" s="113"/>
      <c r="BQ235" s="113"/>
      <c r="BR235" s="113"/>
      <c r="BS235" s="113"/>
      <c r="BT235" s="113"/>
      <c r="BU235" s="113"/>
      <c r="BV235" s="113"/>
      <c r="BW235" s="113"/>
      <c r="BX235" s="113">
        <v>2200</v>
      </c>
      <c r="BY235" s="113"/>
      <c r="BZ235" s="113"/>
      <c r="CA235" s="149"/>
      <c r="CB235" s="107">
        <v>40</v>
      </c>
      <c r="CC235" s="113"/>
      <c r="CD235" s="113"/>
      <c r="CE235" s="113"/>
      <c r="CF235" s="113"/>
      <c r="CG235" s="113"/>
      <c r="CH235" s="113"/>
      <c r="CI235" s="113"/>
      <c r="CJ235" s="113"/>
      <c r="CK235" s="113"/>
      <c r="CL235" s="113"/>
      <c r="CM235" s="113"/>
      <c r="CN235" s="113"/>
      <c r="CO235" s="99"/>
      <c r="CP235" s="99"/>
      <c r="CQ235" s="99"/>
      <c r="CR235" s="99"/>
      <c r="CS235" s="99"/>
      <c r="CT235" s="99"/>
      <c r="CU235" s="99"/>
      <c r="CV235" s="99"/>
      <c r="CW235" s="99"/>
      <c r="CX235" s="113"/>
      <c r="CY235" s="113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  <c r="DS235" s="64"/>
      <c r="DT235" s="64"/>
      <c r="DU235" s="64"/>
      <c r="DV235" s="64"/>
      <c r="DW235" s="64"/>
      <c r="DX235" s="64"/>
      <c r="DY235" s="64"/>
      <c r="DZ235" s="64"/>
      <c r="EA235" s="64"/>
      <c r="EB235" s="64"/>
      <c r="EC235" s="64"/>
      <c r="ED235" s="64"/>
      <c r="EE235" s="64"/>
      <c r="EF235" s="64"/>
      <c r="EG235" s="64"/>
      <c r="EH235" s="64"/>
      <c r="EI235" s="64"/>
      <c r="EJ235" s="64"/>
      <c r="EK235" s="64"/>
      <c r="EL235" s="64"/>
      <c r="EM235" s="64"/>
      <c r="EN235" s="64"/>
      <c r="EO235" s="64"/>
      <c r="EP235" s="64"/>
      <c r="EQ235" s="64"/>
      <c r="ER235" s="64"/>
      <c r="ES235" s="64"/>
      <c r="ET235" s="64"/>
      <c r="EU235" s="64"/>
      <c r="EV235" s="64"/>
      <c r="EW235" s="64"/>
      <c r="EX235" s="64"/>
      <c r="EY235" s="64"/>
      <c r="EZ235" s="64"/>
      <c r="FA235" s="64"/>
      <c r="FB235" s="64"/>
      <c r="FC235" s="64"/>
      <c r="FD235" s="64"/>
      <c r="FE235" s="64"/>
      <c r="FF235" s="64"/>
      <c r="FG235" s="64"/>
      <c r="FH235" s="64"/>
      <c r="FI235" s="64"/>
      <c r="FJ235" s="64"/>
      <c r="FK235" s="64"/>
      <c r="FL235" s="64"/>
      <c r="FM235" s="64"/>
      <c r="FN235" s="64"/>
      <c r="FO235" s="64"/>
      <c r="FP235" s="64"/>
      <c r="FQ235" s="64"/>
      <c r="FR235" s="64"/>
      <c r="FS235" s="64"/>
      <c r="FT235" s="64"/>
      <c r="FU235" s="64"/>
      <c r="FV235" s="64"/>
      <c r="FW235" s="64"/>
      <c r="FX235" s="64"/>
      <c r="FY235" s="64"/>
      <c r="FZ235" s="64"/>
      <c r="GA235" s="64"/>
      <c r="GB235" s="64"/>
      <c r="GC235" s="64"/>
      <c r="GD235" s="64"/>
      <c r="GE235" s="64"/>
      <c r="GF235" s="64"/>
      <c r="GG235" s="64"/>
      <c r="GH235" s="64"/>
      <c r="GI235" s="64"/>
      <c r="GJ235" s="64"/>
      <c r="GK235" s="64"/>
      <c r="GL235" s="64"/>
      <c r="GM235" s="64"/>
      <c r="GN235" s="64"/>
      <c r="GO235" s="64"/>
      <c r="GP235" s="64"/>
      <c r="GQ235" s="64"/>
      <c r="GR235" s="64"/>
      <c r="GS235" s="64"/>
      <c r="GT235" s="64"/>
      <c r="GU235" s="64"/>
      <c r="GV235" s="64"/>
      <c r="GW235" s="64"/>
      <c r="GX235" s="64"/>
      <c r="GY235" s="64"/>
      <c r="GZ235" s="64"/>
      <c r="HA235" s="64"/>
      <c r="HB235" s="64"/>
      <c r="HC235" s="64"/>
      <c r="HD235" s="64"/>
      <c r="HE235" s="64"/>
      <c r="HF235" s="64"/>
      <c r="HG235" s="64"/>
      <c r="HH235" s="64"/>
      <c r="HI235" s="64"/>
      <c r="HJ235" s="64"/>
      <c r="HK235" s="64"/>
      <c r="HL235" s="64"/>
      <c r="HM235" s="64"/>
      <c r="HN235" s="64"/>
      <c r="HO235" s="64"/>
      <c r="HP235" s="64"/>
      <c r="HQ235" s="64"/>
      <c r="HR235" s="64"/>
      <c r="HS235" s="64"/>
      <c r="HT235" s="64"/>
      <c r="HU235" s="64"/>
      <c r="HV235" s="64"/>
      <c r="HW235" s="64"/>
      <c r="HX235" s="64"/>
      <c r="HY235" s="64"/>
      <c r="HZ235" s="64"/>
      <c r="IA235" s="64"/>
      <c r="IB235" s="64"/>
      <c r="IC235" s="64"/>
      <c r="ID235" s="64"/>
      <c r="IE235" s="64"/>
      <c r="IF235" s="64"/>
      <c r="IG235" s="64"/>
      <c r="IH235" s="64"/>
      <c r="II235" s="64"/>
      <c r="IJ235" s="64"/>
      <c r="IK235" s="64"/>
      <c r="IL235" s="64"/>
      <c r="IM235" s="64"/>
      <c r="IN235" s="64"/>
      <c r="IO235" s="64"/>
      <c r="IP235" s="64"/>
      <c r="IQ235" s="64"/>
      <c r="IR235" s="64"/>
      <c r="IS235" s="64"/>
      <c r="IT235" s="64"/>
      <c r="IU235" s="64"/>
      <c r="IV235" s="64"/>
      <c r="IW235" s="64"/>
      <c r="IX235" s="64"/>
      <c r="IY235" s="64"/>
      <c r="IZ235" s="64"/>
      <c r="JA235" s="64"/>
      <c r="JB235" s="64"/>
      <c r="JC235" s="64"/>
      <c r="JD235" s="64"/>
      <c r="JE235" s="64"/>
      <c r="JF235" s="64"/>
      <c r="JG235" s="64"/>
      <c r="JH235" s="64"/>
      <c r="JI235" s="64"/>
      <c r="JJ235" s="64"/>
      <c r="JK235" s="64"/>
      <c r="JL235" s="64"/>
      <c r="JM235" s="64"/>
      <c r="JN235" s="64"/>
      <c r="JO235" s="64"/>
      <c r="JP235" s="64"/>
      <c r="JQ235" s="64"/>
      <c r="JR235" s="64"/>
      <c r="JS235" s="64"/>
      <c r="JT235" s="64"/>
      <c r="JU235" s="64"/>
      <c r="JV235" s="64"/>
      <c r="JW235" s="64"/>
      <c r="JX235" s="64"/>
      <c r="JY235" s="64"/>
      <c r="JZ235" s="64"/>
      <c r="KA235" s="64"/>
      <c r="KB235" s="64"/>
      <c r="KC235" s="64"/>
      <c r="KD235" s="64"/>
      <c r="KE235" s="64"/>
      <c r="KF235" s="64"/>
      <c r="KG235" s="64"/>
      <c r="KH235" s="64"/>
      <c r="KI235" s="64"/>
      <c r="KJ235" s="64"/>
      <c r="KK235" s="64"/>
      <c r="KL235" s="64"/>
      <c r="KM235" s="64"/>
      <c r="KN235" s="64"/>
      <c r="KO235" s="64"/>
    </row>
    <row r="236" spans="1:301" s="60" customFormat="1" ht="15" customHeight="1" x14ac:dyDescent="0.15">
      <c r="A236" s="58" t="s">
        <v>518</v>
      </c>
      <c r="B236" s="58">
        <v>27884</v>
      </c>
      <c r="C236" s="59" t="s">
        <v>452</v>
      </c>
      <c r="D236" s="2" t="s">
        <v>105</v>
      </c>
      <c r="E236" s="58"/>
      <c r="F236" s="58"/>
      <c r="G236" s="23">
        <v>315305.96899999998</v>
      </c>
      <c r="H236" s="23">
        <v>8447549.0150000006</v>
      </c>
      <c r="I236" s="23">
        <v>5052.53</v>
      </c>
      <c r="J236" s="61" t="s">
        <v>1040</v>
      </c>
      <c r="K236" s="58" t="s">
        <v>388</v>
      </c>
      <c r="L236" s="58">
        <v>0.7</v>
      </c>
      <c r="M236" s="58">
        <v>2</v>
      </c>
      <c r="N236" s="105">
        <v>2006</v>
      </c>
      <c r="O236" s="58"/>
      <c r="P236" s="60" t="s">
        <v>389</v>
      </c>
      <c r="Q236" s="1">
        <f>M236-L236</f>
        <v>1.3</v>
      </c>
      <c r="R236" s="2" t="s">
        <v>390</v>
      </c>
      <c r="S236" s="58" t="s">
        <v>519</v>
      </c>
      <c r="T236" s="60" t="s">
        <v>392</v>
      </c>
      <c r="X236" s="134"/>
      <c r="Y236" s="110"/>
      <c r="Z236" s="110">
        <v>2.4001446051167963</v>
      </c>
      <c r="AA236" s="110">
        <v>7.3058818263205021</v>
      </c>
      <c r="AB236" s="110"/>
      <c r="AC236" s="110">
        <v>0.72360349472151442</v>
      </c>
      <c r="AD236" s="110">
        <v>8.2894736842105257E-2</v>
      </c>
      <c r="AE236" s="110">
        <v>8.3952095808383226E-2</v>
      </c>
      <c r="AF236" s="110"/>
      <c r="AG236" s="110">
        <v>7.2276214833759594E-2</v>
      </c>
      <c r="AH236" s="108">
        <v>0.34370460048426149</v>
      </c>
      <c r="AI236" s="108"/>
      <c r="AJ236" s="108"/>
      <c r="AK236" s="108"/>
      <c r="AL236" s="108"/>
      <c r="AM236" s="108"/>
      <c r="AN236" s="110">
        <v>6.5</v>
      </c>
      <c r="AO236" s="110">
        <v>35</v>
      </c>
      <c r="AP236" s="110">
        <v>84</v>
      </c>
      <c r="AQ236" s="110">
        <v>17</v>
      </c>
      <c r="AR236" s="110">
        <v>19</v>
      </c>
      <c r="AS236" s="110">
        <v>60.2</v>
      </c>
      <c r="AT236" s="110">
        <v>1377</v>
      </c>
      <c r="AU236" s="110">
        <v>12</v>
      </c>
      <c r="AV236" s="110">
        <v>0</v>
      </c>
      <c r="AW236" s="114">
        <v>0</v>
      </c>
      <c r="AX236" s="110">
        <v>16</v>
      </c>
      <c r="AY236" s="110">
        <v>120</v>
      </c>
      <c r="AZ236" s="110"/>
      <c r="BA236" s="110">
        <v>81</v>
      </c>
      <c r="BB236" s="110">
        <v>7.4</v>
      </c>
      <c r="BC236" s="108">
        <v>0</v>
      </c>
      <c r="BD236" s="110">
        <v>11.3</v>
      </c>
      <c r="BE236" s="110"/>
      <c r="BF236" s="110">
        <v>3</v>
      </c>
      <c r="BG236" s="110">
        <v>3480</v>
      </c>
      <c r="BH236" s="110">
        <v>15.3</v>
      </c>
      <c r="BI236" s="110"/>
      <c r="BJ236" s="110"/>
      <c r="BK236" s="110"/>
      <c r="BL236" s="110"/>
      <c r="BM236" s="110"/>
      <c r="BN236" s="110"/>
      <c r="BO236" s="110"/>
      <c r="BP236" s="110"/>
      <c r="BQ236" s="110"/>
      <c r="BR236" s="110"/>
      <c r="BS236" s="110"/>
      <c r="BT236" s="110"/>
      <c r="BU236" s="110"/>
      <c r="BV236" s="110"/>
      <c r="BW236" s="110"/>
      <c r="BX236" s="110">
        <v>386</v>
      </c>
      <c r="BY236" s="110"/>
      <c r="BZ236" s="110"/>
      <c r="CA236" s="149"/>
      <c r="CB236" s="110">
        <v>5.2</v>
      </c>
      <c r="CC236" s="110">
        <v>7.0000000000000007E-2</v>
      </c>
      <c r="CD236" s="110">
        <v>34</v>
      </c>
      <c r="CE236" s="110"/>
      <c r="CF236" s="110"/>
      <c r="CG236" s="110"/>
      <c r="CH236" s="110">
        <v>0</v>
      </c>
      <c r="CI236" s="110">
        <v>0</v>
      </c>
      <c r="CJ236" s="110">
        <v>26.5</v>
      </c>
      <c r="CK236" s="110"/>
      <c r="CL236" s="110"/>
      <c r="CM236" s="110"/>
      <c r="CN236" s="110"/>
      <c r="CO236" s="99"/>
      <c r="CP236" s="99"/>
      <c r="CQ236" s="99"/>
      <c r="CR236" s="99">
        <f>AG236/AD236</f>
        <v>0.87190354402630632</v>
      </c>
      <c r="CS236" s="99"/>
      <c r="CT236" s="99"/>
      <c r="CU236" s="99">
        <f>BG236/BH236</f>
        <v>227.45098039215685</v>
      </c>
      <c r="CV236" s="99"/>
      <c r="CW236" s="99"/>
      <c r="CX236" s="110"/>
      <c r="CY236" s="110">
        <v>22</v>
      </c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</row>
    <row r="237" spans="1:301" s="60" customFormat="1" ht="15" customHeight="1" x14ac:dyDescent="0.15">
      <c r="A237" s="58" t="s">
        <v>520</v>
      </c>
      <c r="B237" s="58">
        <v>30759</v>
      </c>
      <c r="C237" s="59" t="s">
        <v>452</v>
      </c>
      <c r="D237" s="2" t="s">
        <v>105</v>
      </c>
      <c r="E237" s="58"/>
      <c r="F237" s="58"/>
      <c r="G237" s="23">
        <v>315900.29700000002</v>
      </c>
      <c r="H237" s="23">
        <v>8447886.8310000002</v>
      </c>
      <c r="I237" s="23">
        <v>4863.308</v>
      </c>
      <c r="J237" s="61" t="s">
        <v>1040</v>
      </c>
      <c r="K237" s="58" t="s">
        <v>388</v>
      </c>
      <c r="L237" s="58">
        <v>0.9</v>
      </c>
      <c r="M237" s="58">
        <v>2</v>
      </c>
      <c r="N237" s="105">
        <v>2006</v>
      </c>
      <c r="O237" s="58"/>
      <c r="P237" s="60" t="s">
        <v>389</v>
      </c>
      <c r="Q237" s="1">
        <f>M237-L237</f>
        <v>1.1000000000000001</v>
      </c>
      <c r="R237" s="2" t="s">
        <v>390</v>
      </c>
      <c r="S237" s="58" t="s">
        <v>521</v>
      </c>
      <c r="T237" s="60" t="s">
        <v>392</v>
      </c>
      <c r="X237" s="134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>
        <v>100</v>
      </c>
      <c r="AT237" s="113">
        <v>900</v>
      </c>
      <c r="AU237" s="113"/>
      <c r="AV237" s="113"/>
      <c r="AW237" s="113"/>
      <c r="AX237" s="113"/>
      <c r="AY237" s="113"/>
      <c r="AZ237" s="113"/>
      <c r="BA237" s="113"/>
      <c r="BB237" s="113"/>
      <c r="BC237" s="113"/>
      <c r="BD237" s="113"/>
      <c r="BE237" s="113"/>
      <c r="BF237" s="113"/>
      <c r="BG237" s="113"/>
      <c r="BH237" s="113"/>
      <c r="BI237" s="113"/>
      <c r="BJ237" s="113"/>
      <c r="BK237" s="113"/>
      <c r="BL237" s="113"/>
      <c r="BM237" s="113"/>
      <c r="BN237" s="113"/>
      <c r="BO237" s="113"/>
      <c r="BP237" s="113"/>
      <c r="BQ237" s="113"/>
      <c r="BR237" s="113"/>
      <c r="BS237" s="113"/>
      <c r="BT237" s="113"/>
      <c r="BU237" s="113"/>
      <c r="BV237" s="113"/>
      <c r="BW237" s="113"/>
      <c r="BX237" s="113">
        <v>1700.0000000000002</v>
      </c>
      <c r="BY237" s="113"/>
      <c r="BZ237" s="113"/>
      <c r="CA237" s="149"/>
      <c r="CB237" s="107">
        <v>10</v>
      </c>
      <c r="CC237" s="113"/>
      <c r="CD237" s="113"/>
      <c r="CE237" s="113"/>
      <c r="CF237" s="113"/>
      <c r="CG237" s="113"/>
      <c r="CH237" s="113"/>
      <c r="CI237" s="113"/>
      <c r="CJ237" s="113"/>
      <c r="CK237" s="113"/>
      <c r="CL237" s="113"/>
      <c r="CM237" s="113"/>
      <c r="CN237" s="113"/>
      <c r="CO237" s="99"/>
      <c r="CP237" s="99"/>
      <c r="CQ237" s="99"/>
      <c r="CR237" s="99"/>
      <c r="CS237" s="99"/>
      <c r="CT237" s="99"/>
      <c r="CU237" s="99"/>
      <c r="CV237" s="99"/>
      <c r="CW237" s="99"/>
      <c r="CX237" s="113"/>
      <c r="CY237" s="113"/>
    </row>
    <row r="238" spans="1:301" s="60" customFormat="1" ht="15" customHeight="1" x14ac:dyDescent="0.15">
      <c r="A238" s="58" t="s">
        <v>522</v>
      </c>
      <c r="B238" s="58">
        <v>30839</v>
      </c>
      <c r="C238" s="59" t="s">
        <v>452</v>
      </c>
      <c r="D238" s="2" t="s">
        <v>105</v>
      </c>
      <c r="E238" s="58"/>
      <c r="F238" s="58"/>
      <c r="G238" s="23">
        <v>315904.40399999998</v>
      </c>
      <c r="H238" s="23">
        <v>8447889.1610000003</v>
      </c>
      <c r="I238" s="23">
        <v>4862.8109999999997</v>
      </c>
      <c r="J238" s="61" t="s">
        <v>1040</v>
      </c>
      <c r="K238" s="58" t="s">
        <v>388</v>
      </c>
      <c r="L238" s="58">
        <v>0.75</v>
      </c>
      <c r="M238" s="58">
        <v>2</v>
      </c>
      <c r="N238" s="105">
        <v>2006</v>
      </c>
      <c r="O238" s="58"/>
      <c r="P238" s="60" t="s">
        <v>389</v>
      </c>
      <c r="Q238" s="1">
        <f>M238-L238</f>
        <v>1.25</v>
      </c>
      <c r="R238" s="2" t="s">
        <v>390</v>
      </c>
      <c r="S238" s="58" t="s">
        <v>523</v>
      </c>
      <c r="T238" s="60" t="s">
        <v>392</v>
      </c>
      <c r="X238" s="134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>
        <v>200</v>
      </c>
      <c r="AU238" s="113"/>
      <c r="AV238" s="113"/>
      <c r="AW238" s="113"/>
      <c r="AX238" s="113"/>
      <c r="AY238" s="113"/>
      <c r="AZ238" s="113"/>
      <c r="BA238" s="113"/>
      <c r="BB238" s="113"/>
      <c r="BC238" s="113"/>
      <c r="BD238" s="113"/>
      <c r="BE238" s="113"/>
      <c r="BF238" s="113"/>
      <c r="BG238" s="113"/>
      <c r="BH238" s="113"/>
      <c r="BI238" s="113"/>
      <c r="BJ238" s="113"/>
      <c r="BK238" s="113"/>
      <c r="BL238" s="113"/>
      <c r="BM238" s="113"/>
      <c r="BN238" s="113"/>
      <c r="BO238" s="113"/>
      <c r="BP238" s="113"/>
      <c r="BQ238" s="113"/>
      <c r="BR238" s="113"/>
      <c r="BS238" s="113"/>
      <c r="BT238" s="113"/>
      <c r="BU238" s="113"/>
      <c r="BV238" s="113"/>
      <c r="BW238" s="113"/>
      <c r="BX238" s="113">
        <v>1900</v>
      </c>
      <c r="BY238" s="113"/>
      <c r="BZ238" s="113"/>
      <c r="CA238" s="149"/>
      <c r="CB238" s="107">
        <v>9</v>
      </c>
      <c r="CC238" s="113"/>
      <c r="CD238" s="113"/>
      <c r="CE238" s="113"/>
      <c r="CF238" s="113"/>
      <c r="CG238" s="113"/>
      <c r="CH238" s="113"/>
      <c r="CI238" s="113"/>
      <c r="CJ238" s="113"/>
      <c r="CK238" s="113"/>
      <c r="CL238" s="113"/>
      <c r="CM238" s="113"/>
      <c r="CN238" s="113"/>
      <c r="CO238" s="99"/>
      <c r="CP238" s="99"/>
      <c r="CQ238" s="99"/>
      <c r="CR238" s="99"/>
      <c r="CS238" s="99"/>
      <c r="CT238" s="99"/>
      <c r="CU238" s="99"/>
      <c r="CV238" s="99"/>
      <c r="CW238" s="99"/>
      <c r="CX238" s="113"/>
      <c r="CY238" s="113"/>
    </row>
    <row r="239" spans="1:301" s="60" customFormat="1" ht="15" customHeight="1" x14ac:dyDescent="0.2">
      <c r="A239" s="71" t="s">
        <v>524</v>
      </c>
      <c r="B239" s="71">
        <v>9358</v>
      </c>
      <c r="C239" s="59" t="s">
        <v>407</v>
      </c>
      <c r="D239" s="2" t="s">
        <v>105</v>
      </c>
      <c r="E239" s="71"/>
      <c r="F239" s="71"/>
      <c r="G239" s="23">
        <v>316657.21299999999</v>
      </c>
      <c r="H239" s="23">
        <v>8447868.9910000004</v>
      </c>
      <c r="I239" s="23">
        <v>4950.7809999999999</v>
      </c>
      <c r="J239" s="61" t="s">
        <v>1040</v>
      </c>
      <c r="K239" s="71" t="s">
        <v>404</v>
      </c>
      <c r="L239" s="71">
        <v>0</v>
      </c>
      <c r="M239" s="71">
        <v>2</v>
      </c>
      <c r="N239" s="120">
        <v>2005</v>
      </c>
      <c r="O239" s="71"/>
      <c r="P239" s="60" t="s">
        <v>389</v>
      </c>
      <c r="Q239" s="1">
        <f>M239-L239</f>
        <v>2</v>
      </c>
      <c r="R239" s="2" t="s">
        <v>390</v>
      </c>
      <c r="S239" s="71" t="s">
        <v>525</v>
      </c>
      <c r="T239" s="60" t="s">
        <v>392</v>
      </c>
      <c r="U239" s="64"/>
      <c r="V239" s="64"/>
      <c r="W239" s="64"/>
      <c r="X239" s="135"/>
      <c r="Y239" s="110"/>
      <c r="Z239" s="110">
        <v>0.8882424916573971</v>
      </c>
      <c r="AA239" s="110">
        <v>4.8753536257833483</v>
      </c>
      <c r="AB239" s="110"/>
      <c r="AC239" s="110">
        <v>1.5107353476519841E-2</v>
      </c>
      <c r="AD239" s="110">
        <v>1.6578947368421054E-2</v>
      </c>
      <c r="AE239" s="110">
        <v>2.7984031936127744E-2</v>
      </c>
      <c r="AF239" s="110"/>
      <c r="AG239" s="110">
        <v>3.6138107416879797E-2</v>
      </c>
      <c r="AH239" s="110">
        <v>4.1244552058111383E-5</v>
      </c>
      <c r="AI239" s="110"/>
      <c r="AJ239" s="110"/>
      <c r="AK239" s="110"/>
      <c r="AL239" s="110"/>
      <c r="AM239" s="110"/>
      <c r="AN239" s="110">
        <v>1.5</v>
      </c>
      <c r="AO239" s="110">
        <v>4</v>
      </c>
      <c r="AP239" s="110">
        <v>10</v>
      </c>
      <c r="AQ239" s="106">
        <v>0</v>
      </c>
      <c r="AR239" s="110">
        <v>13</v>
      </c>
      <c r="AS239" s="110">
        <v>54.1</v>
      </c>
      <c r="AT239" s="110">
        <v>132</v>
      </c>
      <c r="AU239" s="106">
        <v>0</v>
      </c>
      <c r="AV239" s="110">
        <v>0</v>
      </c>
      <c r="AW239" s="114">
        <v>0</v>
      </c>
      <c r="AX239" s="110">
        <v>0</v>
      </c>
      <c r="AY239" s="110">
        <v>1835</v>
      </c>
      <c r="AZ239" s="110"/>
      <c r="BA239" s="110">
        <v>188</v>
      </c>
      <c r="BB239" s="110">
        <v>9</v>
      </c>
      <c r="BC239" s="108">
        <v>0</v>
      </c>
      <c r="BD239" s="110">
        <v>6</v>
      </c>
      <c r="BE239" s="110"/>
      <c r="BF239" s="106">
        <v>0</v>
      </c>
      <c r="BG239" s="110">
        <v>3360</v>
      </c>
      <c r="BH239" s="110">
        <v>4.5</v>
      </c>
      <c r="BI239" s="110"/>
      <c r="BJ239" s="110"/>
      <c r="BK239" s="110"/>
      <c r="BL239" s="110"/>
      <c r="BM239" s="110"/>
      <c r="BN239" s="110"/>
      <c r="BO239" s="110"/>
      <c r="BP239" s="110"/>
      <c r="BQ239" s="110"/>
      <c r="BR239" s="110"/>
      <c r="BS239" s="110"/>
      <c r="BT239" s="110"/>
      <c r="BU239" s="110"/>
      <c r="BV239" s="110"/>
      <c r="BW239" s="110"/>
      <c r="BX239" s="110">
        <v>5410</v>
      </c>
      <c r="BY239" s="110"/>
      <c r="BZ239" s="110"/>
      <c r="CA239" s="152"/>
      <c r="CB239" s="107">
        <v>544</v>
      </c>
      <c r="CC239" s="110">
        <v>0.16</v>
      </c>
      <c r="CD239" s="110">
        <v>322</v>
      </c>
      <c r="CE239" s="110"/>
      <c r="CF239" s="110"/>
      <c r="CG239" s="110"/>
      <c r="CH239" s="110">
        <v>0</v>
      </c>
      <c r="CI239" s="110">
        <v>0</v>
      </c>
      <c r="CJ239" s="110">
        <v>6.7</v>
      </c>
      <c r="CK239" s="110"/>
      <c r="CL239" s="110"/>
      <c r="CM239" s="110"/>
      <c r="CN239" s="110"/>
      <c r="CO239" s="99"/>
      <c r="CP239" s="99"/>
      <c r="CQ239" s="99"/>
      <c r="CR239" s="99">
        <f>AG239/AD239</f>
        <v>2.1797588600657654</v>
      </c>
      <c r="CS239" s="99"/>
      <c r="CT239" s="99"/>
      <c r="CU239" s="99">
        <f>BG239/BH239</f>
        <v>746.66666666666663</v>
      </c>
      <c r="CV239" s="99"/>
      <c r="CW239" s="99"/>
      <c r="CX239" s="110"/>
      <c r="CY239" s="110">
        <v>18</v>
      </c>
      <c r="CZ239" s="85"/>
      <c r="DA239" s="85"/>
      <c r="DB239" s="85"/>
      <c r="DC239" s="85"/>
      <c r="DD239" s="85"/>
      <c r="DE239" s="85"/>
      <c r="DF239" s="85"/>
      <c r="DG239" s="85"/>
      <c r="DH239" s="85"/>
      <c r="DI239" s="85"/>
      <c r="DJ239" s="85"/>
      <c r="DK239" s="85"/>
      <c r="DL239" s="85"/>
      <c r="DM239" s="85"/>
      <c r="DN239" s="85"/>
      <c r="DO239" s="85"/>
      <c r="DP239" s="85"/>
      <c r="DQ239" s="85"/>
      <c r="DR239" s="85"/>
      <c r="DS239" s="85"/>
      <c r="DT239" s="85"/>
      <c r="DU239" s="85"/>
      <c r="DV239" s="85"/>
      <c r="DW239" s="85"/>
      <c r="DX239" s="85"/>
      <c r="DY239" s="85"/>
      <c r="DZ239" s="85"/>
      <c r="EA239" s="85"/>
      <c r="EB239" s="85"/>
      <c r="EC239" s="85"/>
      <c r="ED239" s="85"/>
      <c r="EE239" s="85"/>
      <c r="EF239" s="85"/>
      <c r="EG239" s="85"/>
      <c r="EH239" s="85"/>
      <c r="EI239" s="85"/>
      <c r="EJ239" s="85"/>
      <c r="EK239" s="85"/>
      <c r="EL239" s="85"/>
      <c r="EM239" s="85"/>
      <c r="EN239" s="85"/>
      <c r="EO239" s="85"/>
      <c r="EP239" s="85"/>
      <c r="EQ239" s="85"/>
      <c r="ER239" s="85"/>
      <c r="ES239" s="85"/>
      <c r="ET239" s="85"/>
      <c r="EU239" s="85"/>
      <c r="EV239" s="85"/>
      <c r="EW239" s="85"/>
      <c r="EX239" s="85"/>
      <c r="EY239" s="85"/>
      <c r="EZ239" s="85"/>
      <c r="FA239" s="85"/>
      <c r="FB239" s="85"/>
      <c r="FC239" s="85"/>
      <c r="FD239" s="85"/>
      <c r="FE239" s="85"/>
      <c r="FF239" s="85"/>
      <c r="FG239" s="85"/>
      <c r="FH239" s="85"/>
      <c r="FI239" s="85"/>
      <c r="FJ239" s="85"/>
      <c r="FK239" s="85"/>
      <c r="FL239" s="85"/>
      <c r="FM239" s="85"/>
      <c r="FN239" s="85"/>
      <c r="FO239" s="85"/>
      <c r="FP239" s="85"/>
      <c r="FQ239" s="85"/>
      <c r="FR239" s="85"/>
      <c r="FS239" s="85"/>
      <c r="FT239" s="85"/>
      <c r="FU239" s="85"/>
      <c r="FV239" s="85"/>
      <c r="FW239" s="85"/>
      <c r="FX239" s="85"/>
      <c r="FY239" s="85"/>
      <c r="FZ239" s="85"/>
      <c r="GA239" s="85"/>
      <c r="GB239" s="85"/>
      <c r="GC239" s="85"/>
      <c r="GD239" s="85"/>
      <c r="GE239" s="85"/>
      <c r="GF239" s="85"/>
      <c r="GG239" s="85"/>
      <c r="GH239" s="85"/>
      <c r="GI239" s="85"/>
      <c r="GJ239" s="85"/>
      <c r="GK239" s="85"/>
      <c r="GL239" s="85"/>
      <c r="GM239" s="85"/>
      <c r="GN239" s="85"/>
      <c r="GO239" s="85"/>
      <c r="GP239" s="85"/>
      <c r="GQ239" s="85"/>
      <c r="GR239" s="85"/>
      <c r="GS239" s="85"/>
      <c r="GT239" s="85"/>
      <c r="GU239" s="85"/>
      <c r="GV239" s="85"/>
      <c r="GW239" s="85"/>
      <c r="GX239" s="85"/>
      <c r="GY239" s="85"/>
      <c r="GZ239" s="85"/>
      <c r="HA239" s="85"/>
      <c r="HB239" s="85"/>
      <c r="HC239" s="85"/>
      <c r="HD239" s="85"/>
      <c r="HE239" s="85"/>
      <c r="HF239" s="85"/>
      <c r="HG239" s="85"/>
      <c r="HH239" s="85"/>
      <c r="HI239" s="85"/>
      <c r="HJ239" s="85"/>
      <c r="HK239" s="85"/>
      <c r="HL239" s="85"/>
      <c r="HM239" s="85"/>
      <c r="HN239" s="85"/>
      <c r="HO239" s="85"/>
      <c r="HP239" s="85"/>
      <c r="HQ239" s="85"/>
      <c r="HR239" s="85"/>
      <c r="HS239" s="85"/>
      <c r="HT239" s="85"/>
      <c r="HU239" s="85"/>
      <c r="HV239" s="85"/>
      <c r="HW239" s="85"/>
      <c r="HX239" s="85"/>
      <c r="HY239" s="85"/>
      <c r="HZ239" s="85"/>
      <c r="IA239" s="85"/>
      <c r="IB239" s="85"/>
      <c r="IC239" s="85"/>
      <c r="ID239" s="85"/>
      <c r="IE239" s="85"/>
      <c r="IF239" s="85"/>
      <c r="IG239" s="85"/>
      <c r="IH239" s="85"/>
      <c r="II239" s="85"/>
      <c r="IJ239" s="85"/>
      <c r="IK239" s="85"/>
      <c r="IL239" s="85"/>
      <c r="IM239" s="85"/>
      <c r="IN239" s="85"/>
      <c r="IO239" s="85"/>
      <c r="IP239" s="85"/>
      <c r="IQ239" s="85"/>
      <c r="IR239" s="85"/>
      <c r="IS239" s="85"/>
      <c r="IT239" s="85"/>
      <c r="IU239" s="85"/>
      <c r="IV239" s="85"/>
      <c r="IW239" s="85"/>
      <c r="IX239" s="85"/>
      <c r="IY239" s="85"/>
      <c r="IZ239" s="85"/>
      <c r="JA239" s="85"/>
      <c r="JB239" s="85"/>
      <c r="JC239" s="85"/>
      <c r="JD239" s="85"/>
      <c r="JE239" s="85"/>
      <c r="JF239" s="85"/>
      <c r="JG239" s="85"/>
      <c r="JH239" s="85"/>
      <c r="JI239" s="85"/>
      <c r="JJ239" s="85"/>
      <c r="JK239" s="85"/>
      <c r="JL239" s="85"/>
      <c r="JM239" s="85"/>
      <c r="JN239" s="85"/>
      <c r="JO239" s="85"/>
      <c r="JP239" s="85"/>
      <c r="JQ239" s="85"/>
      <c r="JR239" s="85"/>
      <c r="JS239" s="85"/>
      <c r="JT239" s="85"/>
      <c r="JU239" s="85"/>
      <c r="JV239" s="85"/>
      <c r="JW239" s="85"/>
      <c r="JX239" s="85"/>
      <c r="JY239" s="85"/>
      <c r="JZ239" s="85"/>
      <c r="KA239" s="85"/>
      <c r="KB239" s="85"/>
      <c r="KC239" s="85"/>
      <c r="KD239" s="85"/>
      <c r="KE239" s="85"/>
      <c r="KF239" s="85"/>
      <c r="KG239" s="85"/>
      <c r="KH239" s="85"/>
      <c r="KI239" s="85"/>
      <c r="KJ239" s="85"/>
      <c r="KK239" s="85"/>
      <c r="KL239" s="85"/>
      <c r="KM239" s="85"/>
      <c r="KN239" s="85"/>
      <c r="KO239" s="85"/>
    </row>
    <row r="240" spans="1:301" s="60" customFormat="1" ht="15" customHeight="1" x14ac:dyDescent="0.15">
      <c r="A240" s="57" t="s">
        <v>526</v>
      </c>
      <c r="B240" s="58">
        <v>4332</v>
      </c>
      <c r="C240" s="59" t="s">
        <v>400</v>
      </c>
      <c r="D240" s="2" t="s">
        <v>105</v>
      </c>
      <c r="E240" s="57"/>
      <c r="F240" s="57"/>
      <c r="G240" s="23">
        <v>316083.16899999999</v>
      </c>
      <c r="H240" s="23">
        <v>8446984.7589999996</v>
      </c>
      <c r="I240" s="23">
        <v>5022.8280000000004</v>
      </c>
      <c r="J240" s="61" t="s">
        <v>1040</v>
      </c>
      <c r="K240" s="67" t="s">
        <v>404</v>
      </c>
      <c r="L240" s="58">
        <v>2</v>
      </c>
      <c r="M240" s="58">
        <v>4</v>
      </c>
      <c r="N240" s="105">
        <v>2005</v>
      </c>
      <c r="O240" s="57"/>
      <c r="P240" s="60" t="s">
        <v>389</v>
      </c>
      <c r="Q240" s="1">
        <f>M240-L240</f>
        <v>2</v>
      </c>
      <c r="R240" s="2" t="s">
        <v>390</v>
      </c>
      <c r="S240" s="57" t="s">
        <v>527</v>
      </c>
      <c r="T240" s="60" t="s">
        <v>392</v>
      </c>
      <c r="U240" s="64"/>
      <c r="V240" s="64"/>
      <c r="W240" s="64"/>
      <c r="X240" s="135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>
        <v>500</v>
      </c>
      <c r="AT240" s="107">
        <v>400</v>
      </c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  <c r="BR240" s="107"/>
      <c r="BS240" s="107"/>
      <c r="BT240" s="107"/>
      <c r="BU240" s="107"/>
      <c r="BV240" s="107"/>
      <c r="BW240" s="107"/>
      <c r="BX240" s="108">
        <v>8800</v>
      </c>
      <c r="BY240" s="108"/>
      <c r="BZ240" s="107"/>
      <c r="CA240" s="149"/>
      <c r="CB240" s="107">
        <v>58</v>
      </c>
      <c r="CC240" s="107"/>
      <c r="CD240" s="107"/>
      <c r="CE240" s="107"/>
      <c r="CF240" s="107"/>
      <c r="CG240" s="107"/>
      <c r="CH240" s="107"/>
      <c r="CI240" s="107"/>
      <c r="CJ240" s="107"/>
      <c r="CK240" s="107"/>
      <c r="CL240" s="107"/>
      <c r="CM240" s="107"/>
      <c r="CN240" s="107"/>
      <c r="CO240" s="99"/>
      <c r="CP240" s="99"/>
      <c r="CQ240" s="99"/>
      <c r="CR240" s="99"/>
      <c r="CS240" s="99"/>
      <c r="CT240" s="99"/>
      <c r="CU240" s="99"/>
      <c r="CV240" s="99"/>
      <c r="CW240" s="99"/>
      <c r="CX240" s="107"/>
      <c r="CY240" s="107"/>
    </row>
    <row r="241" spans="1:301" s="60" customFormat="1" ht="15" customHeight="1" x14ac:dyDescent="0.15">
      <c r="A241" s="58" t="s">
        <v>528</v>
      </c>
      <c r="B241" s="58">
        <v>26865</v>
      </c>
      <c r="C241" s="59" t="s">
        <v>452</v>
      </c>
      <c r="D241" s="2" t="s">
        <v>105</v>
      </c>
      <c r="E241" s="58"/>
      <c r="F241" s="58"/>
      <c r="G241" s="23">
        <v>315789.17099999997</v>
      </c>
      <c r="H241" s="23">
        <v>8447561.9739999995</v>
      </c>
      <c r="I241" s="23">
        <v>4918.71</v>
      </c>
      <c r="J241" s="61" t="s">
        <v>1040</v>
      </c>
      <c r="K241" s="58" t="s">
        <v>388</v>
      </c>
      <c r="L241" s="58">
        <v>2.7</v>
      </c>
      <c r="M241" s="58">
        <v>4</v>
      </c>
      <c r="N241" s="105">
        <v>2006</v>
      </c>
      <c r="O241" s="58"/>
      <c r="P241" s="60" t="s">
        <v>389</v>
      </c>
      <c r="Q241" s="1">
        <f>M241-L241</f>
        <v>1.2999999999999998</v>
      </c>
      <c r="R241" s="2" t="s">
        <v>390</v>
      </c>
      <c r="S241" s="58" t="s">
        <v>529</v>
      </c>
      <c r="T241" s="60" t="s">
        <v>392</v>
      </c>
      <c r="X241" s="134"/>
      <c r="Y241" s="110">
        <v>5.0041753653444675E-2</v>
      </c>
      <c r="Z241" s="110">
        <v>0.79374860956618465</v>
      </c>
      <c r="AA241" s="110">
        <v>1.2724529991047449</v>
      </c>
      <c r="AB241" s="110"/>
      <c r="AC241" s="110">
        <v>1.4203494721514378E-2</v>
      </c>
      <c r="AD241" s="110">
        <v>0.18236842105263157</v>
      </c>
      <c r="AE241" s="110"/>
      <c r="AF241" s="110"/>
      <c r="AG241" s="110">
        <v>0.40956521739130441</v>
      </c>
      <c r="AH241" s="108">
        <v>6.8740920096852315E-2</v>
      </c>
      <c r="AI241" s="108"/>
      <c r="AJ241" s="108"/>
      <c r="AK241" s="108"/>
      <c r="AL241" s="108"/>
      <c r="AM241" s="108"/>
      <c r="AN241" s="110">
        <v>1.5</v>
      </c>
      <c r="AO241" s="110">
        <v>5</v>
      </c>
      <c r="AP241" s="110">
        <v>94</v>
      </c>
      <c r="AQ241" s="110">
        <v>2</v>
      </c>
      <c r="AR241" s="110">
        <v>8</v>
      </c>
      <c r="AS241" s="110">
        <v>10.8</v>
      </c>
      <c r="AT241" s="110">
        <v>525</v>
      </c>
      <c r="AU241" s="106">
        <v>0</v>
      </c>
      <c r="AV241" s="110">
        <v>0</v>
      </c>
      <c r="AW241" s="114">
        <v>0</v>
      </c>
      <c r="AX241" s="110">
        <v>0</v>
      </c>
      <c r="AY241" s="110">
        <v>9</v>
      </c>
      <c r="AZ241" s="110"/>
      <c r="BA241" s="110">
        <v>15.3</v>
      </c>
      <c r="BB241" s="110">
        <v>2.8</v>
      </c>
      <c r="BC241" s="108">
        <v>0</v>
      </c>
      <c r="BD241" s="110">
        <v>0.6</v>
      </c>
      <c r="BE241" s="110"/>
      <c r="BF241" s="110">
        <v>26</v>
      </c>
      <c r="BG241" s="110">
        <v>533</v>
      </c>
      <c r="BH241" s="110">
        <v>6.6</v>
      </c>
      <c r="BI241" s="110"/>
      <c r="BJ241" s="110"/>
      <c r="BK241" s="110"/>
      <c r="BL241" s="110"/>
      <c r="BM241" s="110"/>
      <c r="BN241" s="110"/>
      <c r="BO241" s="110"/>
      <c r="BP241" s="110"/>
      <c r="BQ241" s="110"/>
      <c r="BR241" s="110"/>
      <c r="BS241" s="110"/>
      <c r="BT241" s="110"/>
      <c r="BU241" s="110"/>
      <c r="BV241" s="110"/>
      <c r="BW241" s="110"/>
      <c r="BX241" s="110">
        <v>4525</v>
      </c>
      <c r="BY241" s="110"/>
      <c r="BZ241" s="110"/>
      <c r="CA241" s="149"/>
      <c r="CB241" s="110">
        <v>1</v>
      </c>
      <c r="CC241" s="110">
        <v>0.39</v>
      </c>
      <c r="CD241" s="110">
        <v>19</v>
      </c>
      <c r="CE241" s="110"/>
      <c r="CF241" s="110"/>
      <c r="CG241" s="110"/>
      <c r="CH241" s="110">
        <v>0</v>
      </c>
      <c r="CI241" s="110">
        <v>0</v>
      </c>
      <c r="CJ241" s="110">
        <v>3.8</v>
      </c>
      <c r="CK241" s="110"/>
      <c r="CL241" s="110"/>
      <c r="CM241" s="110"/>
      <c r="CN241" s="110"/>
      <c r="CO241" s="99"/>
      <c r="CP241" s="99"/>
      <c r="CQ241" s="99"/>
      <c r="CR241" s="99">
        <f>AG241/AD241</f>
        <v>2.2458121588556375</v>
      </c>
      <c r="CS241" s="99"/>
      <c r="CT241" s="99"/>
      <c r="CU241" s="99">
        <f>BG241/BH241</f>
        <v>80.757575757575765</v>
      </c>
      <c r="CV241" s="99"/>
      <c r="CW241" s="99"/>
      <c r="CX241" s="110"/>
      <c r="CY241" s="114">
        <v>0</v>
      </c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</row>
    <row r="242" spans="1:301" s="60" customFormat="1" ht="15" customHeight="1" x14ac:dyDescent="0.15">
      <c r="A242" s="58" t="s">
        <v>530</v>
      </c>
      <c r="B242" s="58">
        <v>31237</v>
      </c>
      <c r="C242" s="59" t="s">
        <v>452</v>
      </c>
      <c r="D242" s="2" t="s">
        <v>105</v>
      </c>
      <c r="E242" s="58"/>
      <c r="F242" s="58"/>
      <c r="G242" s="23">
        <v>315113.68800000002</v>
      </c>
      <c r="H242" s="23">
        <v>8447190.0610000007</v>
      </c>
      <c r="I242" s="23">
        <v>5024.2299999999996</v>
      </c>
      <c r="J242" s="61" t="s">
        <v>1040</v>
      </c>
      <c r="K242" s="58" t="s">
        <v>388</v>
      </c>
      <c r="L242" s="58">
        <v>2</v>
      </c>
      <c r="M242" s="58">
        <v>4</v>
      </c>
      <c r="N242" s="105">
        <v>2006</v>
      </c>
      <c r="O242" s="58"/>
      <c r="P242" s="60" t="s">
        <v>389</v>
      </c>
      <c r="Q242" s="1">
        <f>M242-L242</f>
        <v>2</v>
      </c>
      <c r="R242" s="2" t="s">
        <v>390</v>
      </c>
      <c r="S242" s="58" t="s">
        <v>531</v>
      </c>
      <c r="T242" s="60" t="s">
        <v>392</v>
      </c>
      <c r="X242" s="134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07">
        <v>100</v>
      </c>
      <c r="AU242" s="113"/>
      <c r="AV242" s="113"/>
      <c r="AW242" s="113"/>
      <c r="AX242" s="113"/>
      <c r="AY242" s="113"/>
      <c r="AZ242" s="113"/>
      <c r="BA242" s="113"/>
      <c r="BB242" s="113"/>
      <c r="BC242" s="113"/>
      <c r="BD242" s="113"/>
      <c r="BE242" s="113"/>
      <c r="BF242" s="113"/>
      <c r="BG242" s="113"/>
      <c r="BH242" s="113"/>
      <c r="BI242" s="113"/>
      <c r="BJ242" s="113"/>
      <c r="BK242" s="113"/>
      <c r="BL242" s="113"/>
      <c r="BM242" s="113"/>
      <c r="BN242" s="113"/>
      <c r="BO242" s="113"/>
      <c r="BP242" s="113"/>
      <c r="BQ242" s="113"/>
      <c r="BR242" s="113"/>
      <c r="BS242" s="113"/>
      <c r="BT242" s="113"/>
      <c r="BU242" s="113"/>
      <c r="BV242" s="113"/>
      <c r="BW242" s="113"/>
      <c r="BX242" s="113">
        <v>1000</v>
      </c>
      <c r="BY242" s="113"/>
      <c r="BZ242" s="113"/>
      <c r="CA242" s="149">
        <v>1.2E-2</v>
      </c>
      <c r="CB242" s="107">
        <v>26</v>
      </c>
      <c r="CC242" s="113"/>
      <c r="CD242" s="113"/>
      <c r="CE242" s="113"/>
      <c r="CF242" s="113"/>
      <c r="CG242" s="113"/>
      <c r="CH242" s="113"/>
      <c r="CI242" s="113"/>
      <c r="CJ242" s="113"/>
      <c r="CK242" s="113"/>
      <c r="CL242" s="113"/>
      <c r="CM242" s="113"/>
      <c r="CN242" s="113"/>
      <c r="CO242" s="99"/>
      <c r="CP242" s="99"/>
      <c r="CQ242" s="99"/>
      <c r="CR242" s="99"/>
      <c r="CS242" s="99"/>
      <c r="CT242" s="99"/>
      <c r="CU242" s="99"/>
      <c r="CV242" s="99"/>
      <c r="CW242" s="99"/>
      <c r="CX242" s="113"/>
      <c r="CY242" s="113"/>
    </row>
    <row r="243" spans="1:301" s="60" customFormat="1" ht="15" customHeight="1" x14ac:dyDescent="0.15">
      <c r="A243" s="58" t="s">
        <v>532</v>
      </c>
      <c r="B243" s="58">
        <v>31349</v>
      </c>
      <c r="C243" s="59" t="s">
        <v>452</v>
      </c>
      <c r="D243" s="2" t="s">
        <v>105</v>
      </c>
      <c r="E243" s="58"/>
      <c r="F243" s="58"/>
      <c r="G243" s="23">
        <v>315112.80699999997</v>
      </c>
      <c r="H243" s="23">
        <v>8447186.6180000007</v>
      </c>
      <c r="I243" s="23">
        <v>5024.2960000000003</v>
      </c>
      <c r="J243" s="61" t="s">
        <v>1040</v>
      </c>
      <c r="K243" s="58" t="s">
        <v>388</v>
      </c>
      <c r="L243" s="58">
        <v>0</v>
      </c>
      <c r="M243" s="58">
        <v>2</v>
      </c>
      <c r="N243" s="105">
        <v>2006</v>
      </c>
      <c r="O243" s="58"/>
      <c r="P243" s="60" t="s">
        <v>389</v>
      </c>
      <c r="Q243" s="1">
        <f>M243-L243</f>
        <v>2</v>
      </c>
      <c r="R243" s="2" t="s">
        <v>390</v>
      </c>
      <c r="S243" s="58" t="s">
        <v>533</v>
      </c>
      <c r="T243" s="60" t="s">
        <v>392</v>
      </c>
      <c r="X243" s="134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>
        <v>900</v>
      </c>
      <c r="AU243" s="113"/>
      <c r="AV243" s="113"/>
      <c r="AW243" s="113"/>
      <c r="AX243" s="113"/>
      <c r="AY243" s="113"/>
      <c r="AZ243" s="113"/>
      <c r="BA243" s="113"/>
      <c r="BB243" s="113"/>
      <c r="BC243" s="113"/>
      <c r="BD243" s="113"/>
      <c r="BE243" s="113"/>
      <c r="BF243" s="113"/>
      <c r="BG243" s="113"/>
      <c r="BH243" s="113"/>
      <c r="BI243" s="113"/>
      <c r="BJ243" s="113"/>
      <c r="BK243" s="113"/>
      <c r="BL243" s="113"/>
      <c r="BM243" s="113"/>
      <c r="BN243" s="113"/>
      <c r="BO243" s="113"/>
      <c r="BP243" s="113"/>
      <c r="BQ243" s="113"/>
      <c r="BR243" s="113"/>
      <c r="BS243" s="113"/>
      <c r="BT243" s="113"/>
      <c r="BU243" s="113"/>
      <c r="BV243" s="113"/>
      <c r="BW243" s="113"/>
      <c r="BX243" s="113">
        <v>1400.0000000000002</v>
      </c>
      <c r="BY243" s="113"/>
      <c r="BZ243" s="113"/>
      <c r="CA243" s="156">
        <v>8.0000000000000002E-3</v>
      </c>
      <c r="CB243" s="113"/>
      <c r="CC243" s="113"/>
      <c r="CD243" s="113"/>
      <c r="CE243" s="113"/>
      <c r="CF243" s="113"/>
      <c r="CG243" s="113"/>
      <c r="CH243" s="113"/>
      <c r="CI243" s="113"/>
      <c r="CJ243" s="113"/>
      <c r="CK243" s="113"/>
      <c r="CL243" s="113"/>
      <c r="CM243" s="113"/>
      <c r="CN243" s="113"/>
      <c r="CO243" s="99"/>
      <c r="CP243" s="99"/>
      <c r="CQ243" s="99"/>
      <c r="CR243" s="99"/>
      <c r="CS243" s="99"/>
      <c r="CT243" s="99"/>
      <c r="CU243" s="99"/>
      <c r="CV243" s="99"/>
      <c r="CW243" s="99"/>
      <c r="CX243" s="113"/>
      <c r="CY243" s="113"/>
    </row>
    <row r="244" spans="1:301" s="60" customFormat="1" ht="15" customHeight="1" x14ac:dyDescent="0.15">
      <c r="A244" s="58" t="s">
        <v>534</v>
      </c>
      <c r="B244" s="58">
        <v>26999</v>
      </c>
      <c r="C244" s="59" t="s">
        <v>400</v>
      </c>
      <c r="D244" s="2" t="s">
        <v>105</v>
      </c>
      <c r="E244" s="58"/>
      <c r="F244" s="58"/>
      <c r="G244" s="23">
        <v>315753.18400000001</v>
      </c>
      <c r="H244" s="23">
        <v>8447339.8110000007</v>
      </c>
      <c r="I244" s="23">
        <v>4983.2209999999995</v>
      </c>
      <c r="J244" s="61" t="s">
        <v>1040</v>
      </c>
      <c r="K244" s="58" t="s">
        <v>388</v>
      </c>
      <c r="L244" s="58">
        <v>2.5499999999999998</v>
      </c>
      <c r="M244" s="58">
        <v>4</v>
      </c>
      <c r="N244" s="105">
        <v>2006</v>
      </c>
      <c r="O244" s="58"/>
      <c r="P244" s="60" t="s">
        <v>389</v>
      </c>
      <c r="Q244" s="1">
        <f>M244-L244</f>
        <v>1.4500000000000002</v>
      </c>
      <c r="R244" s="2" t="s">
        <v>390</v>
      </c>
      <c r="S244" s="58" t="s">
        <v>535</v>
      </c>
      <c r="T244" s="60" t="s">
        <v>392</v>
      </c>
      <c r="X244" s="134"/>
      <c r="Y244" s="110"/>
      <c r="Z244" s="110">
        <v>0.39687430478309232</v>
      </c>
      <c r="AA244" s="110">
        <v>4.2605729632945391</v>
      </c>
      <c r="AB244" s="110"/>
      <c r="AC244" s="110">
        <v>3.486312340735348E-3</v>
      </c>
      <c r="AD244" s="110"/>
      <c r="AE244" s="110"/>
      <c r="AF244" s="110"/>
      <c r="AG244" s="110">
        <v>0.25296675191815854</v>
      </c>
      <c r="AH244" s="108"/>
      <c r="AI244" s="108"/>
      <c r="AJ244" s="108"/>
      <c r="AK244" s="108"/>
      <c r="AL244" s="108"/>
      <c r="AM244" s="108"/>
      <c r="AN244" s="110">
        <v>0.5</v>
      </c>
      <c r="AO244" s="110">
        <v>0</v>
      </c>
      <c r="AP244" s="110">
        <v>5</v>
      </c>
      <c r="AQ244" s="106">
        <v>0</v>
      </c>
      <c r="AR244" s="106">
        <v>0</v>
      </c>
      <c r="AS244" s="110">
        <v>170</v>
      </c>
      <c r="AT244" s="110">
        <v>121</v>
      </c>
      <c r="AU244" s="106">
        <v>0</v>
      </c>
      <c r="AV244" s="110">
        <v>3</v>
      </c>
      <c r="AW244" s="114">
        <v>0</v>
      </c>
      <c r="AX244" s="110">
        <v>0</v>
      </c>
      <c r="AY244" s="110">
        <v>303</v>
      </c>
      <c r="AZ244" s="110"/>
      <c r="BA244" s="110">
        <v>4.5</v>
      </c>
      <c r="BB244" s="110">
        <v>1.3</v>
      </c>
      <c r="BC244" s="108">
        <v>0</v>
      </c>
      <c r="BD244" s="110">
        <v>0.8</v>
      </c>
      <c r="BE244" s="110"/>
      <c r="BF244" s="106">
        <v>0</v>
      </c>
      <c r="BG244" s="110">
        <v>1043</v>
      </c>
      <c r="BH244" s="110">
        <v>15.5</v>
      </c>
      <c r="BI244" s="110"/>
      <c r="BJ244" s="110"/>
      <c r="BK244" s="110"/>
      <c r="BL244" s="110"/>
      <c r="BM244" s="110"/>
      <c r="BN244" s="110"/>
      <c r="BO244" s="110"/>
      <c r="BP244" s="110"/>
      <c r="BQ244" s="110"/>
      <c r="BR244" s="110"/>
      <c r="BS244" s="110"/>
      <c r="BT244" s="110"/>
      <c r="BU244" s="110"/>
      <c r="BV244" s="110"/>
      <c r="BW244" s="110"/>
      <c r="BX244" s="110">
        <v>6963</v>
      </c>
      <c r="BY244" s="110"/>
      <c r="BZ244" s="110"/>
      <c r="CA244" s="149"/>
      <c r="CB244" s="110">
        <v>11.8</v>
      </c>
      <c r="CC244" s="110">
        <v>0.47</v>
      </c>
      <c r="CD244" s="110">
        <v>493</v>
      </c>
      <c r="CE244" s="110"/>
      <c r="CF244" s="110"/>
      <c r="CG244" s="110"/>
      <c r="CH244" s="110">
        <v>0</v>
      </c>
      <c r="CI244" s="110">
        <v>0</v>
      </c>
      <c r="CJ244" s="110">
        <v>0.5</v>
      </c>
      <c r="CK244" s="110"/>
      <c r="CL244" s="110"/>
      <c r="CM244" s="110"/>
      <c r="CN244" s="110"/>
      <c r="CO244" s="99"/>
      <c r="CP244" s="99"/>
      <c r="CQ244" s="99"/>
      <c r="CR244" s="99"/>
      <c r="CS244" s="99"/>
      <c r="CT244" s="99"/>
      <c r="CU244" s="99">
        <f>BG244/BH244</f>
        <v>67.290322580645167</v>
      </c>
      <c r="CV244" s="99"/>
      <c r="CW244" s="99"/>
      <c r="CX244" s="110"/>
      <c r="CY244" s="114">
        <v>0</v>
      </c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  <c r="DS244" s="67"/>
      <c r="DT244" s="67"/>
      <c r="DU244" s="67"/>
      <c r="DV244" s="67"/>
      <c r="DW244" s="67"/>
      <c r="DX244" s="67"/>
      <c r="DY244" s="67"/>
      <c r="DZ244" s="67"/>
      <c r="EA244" s="67"/>
      <c r="EB244" s="67"/>
      <c r="EC244" s="67"/>
      <c r="ED244" s="67"/>
      <c r="EE244" s="67"/>
      <c r="EF244" s="67"/>
      <c r="EG244" s="67"/>
      <c r="EH244" s="67"/>
      <c r="EI244" s="67"/>
      <c r="EJ244" s="67"/>
      <c r="EK244" s="67"/>
      <c r="EL244" s="67"/>
      <c r="EM244" s="67"/>
      <c r="EN244" s="67"/>
      <c r="EO244" s="67"/>
      <c r="EP244" s="67"/>
      <c r="EQ244" s="67"/>
      <c r="ER244" s="67"/>
      <c r="ES244" s="67"/>
      <c r="ET244" s="67"/>
      <c r="EU244" s="67"/>
      <c r="EV244" s="67"/>
      <c r="EW244" s="67"/>
      <c r="EX244" s="67"/>
      <c r="EY244" s="67"/>
      <c r="EZ244" s="67"/>
      <c r="FA244" s="67"/>
      <c r="FB244" s="67"/>
      <c r="FC244" s="67"/>
      <c r="FD244" s="67"/>
      <c r="FE244" s="67"/>
      <c r="FF244" s="67"/>
      <c r="FG244" s="67"/>
      <c r="FH244" s="67"/>
      <c r="FI244" s="67"/>
      <c r="FJ244" s="67"/>
      <c r="FK244" s="67"/>
      <c r="FL244" s="67"/>
      <c r="FM244" s="67"/>
      <c r="FN244" s="67"/>
      <c r="FO244" s="67"/>
      <c r="FP244" s="67"/>
      <c r="FQ244" s="67"/>
      <c r="FR244" s="67"/>
      <c r="FS244" s="67"/>
      <c r="FT244" s="67"/>
      <c r="FU244" s="67"/>
      <c r="FV244" s="67"/>
      <c r="FW244" s="67"/>
      <c r="FX244" s="67"/>
      <c r="FY244" s="67"/>
      <c r="FZ244" s="67"/>
      <c r="GA244" s="67"/>
      <c r="GB244" s="67"/>
      <c r="GC244" s="67"/>
      <c r="GD244" s="67"/>
      <c r="GE244" s="67"/>
      <c r="GF244" s="67"/>
      <c r="GG244" s="67"/>
      <c r="GH244" s="67"/>
      <c r="GI244" s="67"/>
      <c r="GJ244" s="67"/>
      <c r="GK244" s="67"/>
      <c r="GL244" s="67"/>
      <c r="GM244" s="67"/>
      <c r="GN244" s="67"/>
      <c r="GO244" s="67"/>
      <c r="GP244" s="67"/>
      <c r="GQ244" s="67"/>
      <c r="GR244" s="67"/>
      <c r="GS244" s="67"/>
      <c r="GT244" s="67"/>
      <c r="GU244" s="67"/>
      <c r="GV244" s="67"/>
      <c r="GW244" s="67"/>
      <c r="GX244" s="67"/>
      <c r="GY244" s="67"/>
      <c r="GZ244" s="67"/>
      <c r="HA244" s="67"/>
      <c r="HB244" s="67"/>
      <c r="HC244" s="67"/>
      <c r="HD244" s="67"/>
      <c r="HE244" s="67"/>
      <c r="HF244" s="67"/>
      <c r="HG244" s="67"/>
      <c r="HH244" s="67"/>
      <c r="HI244" s="67"/>
      <c r="HJ244" s="67"/>
      <c r="HK244" s="67"/>
      <c r="HL244" s="67"/>
      <c r="HM244" s="67"/>
      <c r="HN244" s="67"/>
      <c r="HO244" s="67"/>
      <c r="HP244" s="67"/>
      <c r="HQ244" s="67"/>
      <c r="HR244" s="67"/>
      <c r="HS244" s="67"/>
      <c r="HT244" s="67"/>
      <c r="HU244" s="67"/>
      <c r="HV244" s="67"/>
      <c r="HW244" s="67"/>
      <c r="HX244" s="67"/>
      <c r="HY244" s="67"/>
      <c r="HZ244" s="67"/>
      <c r="IA244" s="67"/>
      <c r="IB244" s="67"/>
      <c r="IC244" s="67"/>
      <c r="ID244" s="67"/>
      <c r="IE244" s="67"/>
      <c r="IF244" s="67"/>
      <c r="IG244" s="67"/>
      <c r="IH244" s="67"/>
      <c r="II244" s="67"/>
      <c r="IJ244" s="67"/>
      <c r="IK244" s="67"/>
      <c r="IL244" s="67"/>
      <c r="IM244" s="67"/>
      <c r="IN244" s="67"/>
      <c r="IO244" s="67"/>
      <c r="IP244" s="67"/>
      <c r="IQ244" s="67"/>
      <c r="IR244" s="67"/>
      <c r="IS244" s="67"/>
      <c r="IT244" s="67"/>
      <c r="IU244" s="67"/>
      <c r="IV244" s="67"/>
      <c r="IW244" s="67"/>
      <c r="IX244" s="67"/>
      <c r="IY244" s="67"/>
      <c r="IZ244" s="67"/>
      <c r="JA244" s="67"/>
      <c r="JB244" s="67"/>
      <c r="JC244" s="67"/>
      <c r="JD244" s="67"/>
      <c r="JE244" s="67"/>
      <c r="JF244" s="67"/>
      <c r="JG244" s="67"/>
      <c r="JH244" s="67"/>
      <c r="JI244" s="67"/>
      <c r="JJ244" s="67"/>
      <c r="JK244" s="67"/>
      <c r="JL244" s="67"/>
      <c r="JM244" s="67"/>
      <c r="JN244" s="67"/>
      <c r="JO244" s="67"/>
      <c r="JP244" s="67"/>
      <c r="JQ244" s="67"/>
      <c r="JR244" s="67"/>
      <c r="JS244" s="67"/>
      <c r="JT244" s="67"/>
      <c r="JU244" s="67"/>
      <c r="JV244" s="67"/>
      <c r="JW244" s="67"/>
      <c r="JX244" s="67"/>
      <c r="JY244" s="67"/>
      <c r="JZ244" s="67"/>
      <c r="KA244" s="67"/>
      <c r="KB244" s="67"/>
      <c r="KC244" s="67"/>
      <c r="KD244" s="67"/>
      <c r="KE244" s="67"/>
      <c r="KF244" s="67"/>
      <c r="KG244" s="67"/>
      <c r="KH244" s="67"/>
      <c r="KI244" s="67"/>
      <c r="KJ244" s="67"/>
      <c r="KK244" s="67"/>
      <c r="KL244" s="67"/>
      <c r="KM244" s="67"/>
      <c r="KN244" s="67"/>
      <c r="KO244" s="67"/>
    </row>
    <row r="245" spans="1:301" s="60" customFormat="1" ht="15" customHeight="1" x14ac:dyDescent="0.15">
      <c r="A245" s="58" t="s">
        <v>536</v>
      </c>
      <c r="B245" s="58">
        <v>31442</v>
      </c>
      <c r="C245" s="59" t="s">
        <v>452</v>
      </c>
      <c r="D245" s="2" t="s">
        <v>105</v>
      </c>
      <c r="E245" s="58"/>
      <c r="F245" s="58"/>
      <c r="G245" s="23">
        <v>315052.18699999998</v>
      </c>
      <c r="H245" s="23">
        <v>8447238.0820000004</v>
      </c>
      <c r="I245" s="23">
        <v>5024.183</v>
      </c>
      <c r="J245" s="61" t="s">
        <v>1040</v>
      </c>
      <c r="K245" s="58" t="s">
        <v>388</v>
      </c>
      <c r="L245" s="58">
        <v>1.45</v>
      </c>
      <c r="M245" s="58">
        <v>4</v>
      </c>
      <c r="N245" s="105">
        <v>2006</v>
      </c>
      <c r="O245" s="58"/>
      <c r="P245" s="60" t="s">
        <v>389</v>
      </c>
      <c r="Q245" s="1">
        <f>M245-L245</f>
        <v>2.5499999999999998</v>
      </c>
      <c r="R245" s="2" t="s">
        <v>390</v>
      </c>
      <c r="S245" s="58" t="s">
        <v>537</v>
      </c>
      <c r="T245" s="60" t="s">
        <v>392</v>
      </c>
      <c r="X245" s="134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>
        <v>700</v>
      </c>
      <c r="AU245" s="113"/>
      <c r="AV245" s="113"/>
      <c r="AW245" s="113"/>
      <c r="AX245" s="113"/>
      <c r="AY245" s="113"/>
      <c r="AZ245" s="113"/>
      <c r="BA245" s="113"/>
      <c r="BB245" s="113"/>
      <c r="BC245" s="113"/>
      <c r="BD245" s="113"/>
      <c r="BE245" s="113"/>
      <c r="BF245" s="113"/>
      <c r="BG245" s="113"/>
      <c r="BH245" s="113"/>
      <c r="BI245" s="113"/>
      <c r="BJ245" s="113"/>
      <c r="BK245" s="113"/>
      <c r="BL245" s="113"/>
      <c r="BM245" s="113"/>
      <c r="BN245" s="113"/>
      <c r="BO245" s="113"/>
      <c r="BP245" s="113"/>
      <c r="BQ245" s="113"/>
      <c r="BR245" s="113"/>
      <c r="BS245" s="113"/>
      <c r="BT245" s="113"/>
      <c r="BU245" s="113"/>
      <c r="BV245" s="113"/>
      <c r="BW245" s="113"/>
      <c r="BX245" s="113">
        <v>400</v>
      </c>
      <c r="BY245" s="113"/>
      <c r="BZ245" s="113"/>
      <c r="CA245" s="149">
        <v>0</v>
      </c>
      <c r="CB245" s="107">
        <v>1</v>
      </c>
      <c r="CC245" s="113"/>
      <c r="CD245" s="113"/>
      <c r="CE245" s="113"/>
      <c r="CF245" s="113"/>
      <c r="CG245" s="113"/>
      <c r="CH245" s="113"/>
      <c r="CI245" s="113"/>
      <c r="CJ245" s="113"/>
      <c r="CK245" s="113"/>
      <c r="CL245" s="113"/>
      <c r="CM245" s="113"/>
      <c r="CN245" s="113"/>
      <c r="CO245" s="99"/>
      <c r="CP245" s="99"/>
      <c r="CQ245" s="99"/>
      <c r="CR245" s="99"/>
      <c r="CS245" s="99"/>
      <c r="CT245" s="99"/>
      <c r="CU245" s="99"/>
      <c r="CV245" s="99"/>
      <c r="CW245" s="99"/>
      <c r="CX245" s="113"/>
      <c r="CY245" s="113"/>
    </row>
    <row r="246" spans="1:301" s="60" customFormat="1" ht="15" customHeight="1" x14ac:dyDescent="0.15">
      <c r="A246" s="58" t="s">
        <v>538</v>
      </c>
      <c r="B246" s="58">
        <v>31531</v>
      </c>
      <c r="C246" s="59" t="s">
        <v>452</v>
      </c>
      <c r="D246" s="2" t="s">
        <v>105</v>
      </c>
      <c r="E246" s="58"/>
      <c r="F246" s="58"/>
      <c r="G246" s="23">
        <v>315051.50300000003</v>
      </c>
      <c r="H246" s="23">
        <v>8447235.5610000007</v>
      </c>
      <c r="I246" s="23">
        <v>5075.0839999999998</v>
      </c>
      <c r="J246" s="61" t="s">
        <v>1040</v>
      </c>
      <c r="K246" s="58" t="s">
        <v>388</v>
      </c>
      <c r="L246" s="58">
        <v>1.3</v>
      </c>
      <c r="M246" s="58">
        <v>4</v>
      </c>
      <c r="N246" s="105">
        <v>2006</v>
      </c>
      <c r="O246" s="58"/>
      <c r="P246" s="60" t="s">
        <v>389</v>
      </c>
      <c r="Q246" s="1">
        <f>M246-L246</f>
        <v>2.7</v>
      </c>
      <c r="R246" s="2" t="s">
        <v>390</v>
      </c>
      <c r="S246" s="58" t="s">
        <v>539</v>
      </c>
      <c r="T246" s="60" t="s">
        <v>392</v>
      </c>
      <c r="X246" s="134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07">
        <v>100</v>
      </c>
      <c r="AU246" s="113"/>
      <c r="AV246" s="113"/>
      <c r="AW246" s="113"/>
      <c r="AX246" s="113"/>
      <c r="AY246" s="113"/>
      <c r="AZ246" s="113"/>
      <c r="BA246" s="113"/>
      <c r="BB246" s="113"/>
      <c r="BC246" s="113"/>
      <c r="BD246" s="113"/>
      <c r="BE246" s="113"/>
      <c r="BF246" s="113"/>
      <c r="BG246" s="113"/>
      <c r="BH246" s="113"/>
      <c r="BI246" s="113"/>
      <c r="BJ246" s="113"/>
      <c r="BK246" s="113"/>
      <c r="BL246" s="113"/>
      <c r="BM246" s="113"/>
      <c r="BN246" s="113"/>
      <c r="BO246" s="113"/>
      <c r="BP246" s="113"/>
      <c r="BQ246" s="113"/>
      <c r="BR246" s="113"/>
      <c r="BS246" s="113"/>
      <c r="BT246" s="113"/>
      <c r="BU246" s="113"/>
      <c r="BV246" s="113"/>
      <c r="BW246" s="113"/>
      <c r="BX246" s="113">
        <v>400</v>
      </c>
      <c r="BY246" s="113"/>
      <c r="BZ246" s="113"/>
      <c r="CA246" s="149">
        <v>0</v>
      </c>
      <c r="CB246" s="107">
        <v>3</v>
      </c>
      <c r="CC246" s="113"/>
      <c r="CD246" s="113"/>
      <c r="CE246" s="113"/>
      <c r="CF246" s="113"/>
      <c r="CG246" s="113"/>
      <c r="CH246" s="113"/>
      <c r="CI246" s="113"/>
      <c r="CJ246" s="113"/>
      <c r="CK246" s="113"/>
      <c r="CL246" s="113"/>
      <c r="CM246" s="113"/>
      <c r="CN246" s="113"/>
      <c r="CO246" s="99"/>
      <c r="CP246" s="99"/>
      <c r="CQ246" s="99"/>
      <c r="CR246" s="99"/>
      <c r="CS246" s="99"/>
      <c r="CT246" s="99"/>
      <c r="CU246" s="99"/>
      <c r="CV246" s="99"/>
      <c r="CW246" s="99"/>
      <c r="CX246" s="113"/>
      <c r="CY246" s="113"/>
    </row>
    <row r="247" spans="1:301" s="60" customFormat="1" ht="15" customHeight="1" x14ac:dyDescent="0.15">
      <c r="A247" s="58" t="s">
        <v>540</v>
      </c>
      <c r="B247" s="58">
        <v>31627</v>
      </c>
      <c r="C247" s="59" t="s">
        <v>452</v>
      </c>
      <c r="D247" s="2" t="s">
        <v>105</v>
      </c>
      <c r="E247" s="58"/>
      <c r="F247" s="58"/>
      <c r="G247" s="23">
        <v>315330.12199999997</v>
      </c>
      <c r="H247" s="23">
        <v>8447390.7899999991</v>
      </c>
      <c r="I247" s="23">
        <v>4994.7110000000002</v>
      </c>
      <c r="J247" s="61" t="s">
        <v>1040</v>
      </c>
      <c r="K247" s="58" t="s">
        <v>388</v>
      </c>
      <c r="L247" s="58">
        <v>0.8</v>
      </c>
      <c r="M247" s="58">
        <v>2</v>
      </c>
      <c r="N247" s="105">
        <v>2006</v>
      </c>
      <c r="O247" s="58"/>
      <c r="P247" s="60" t="s">
        <v>389</v>
      </c>
      <c r="Q247" s="1">
        <f>M247-L247</f>
        <v>1.2</v>
      </c>
      <c r="R247" s="2" t="s">
        <v>390</v>
      </c>
      <c r="S247" s="58" t="s">
        <v>541</v>
      </c>
      <c r="T247" s="60" t="s">
        <v>392</v>
      </c>
      <c r="X247" s="134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>
        <v>100</v>
      </c>
      <c r="AT247" s="113">
        <v>300</v>
      </c>
      <c r="AU247" s="113"/>
      <c r="AV247" s="113"/>
      <c r="AW247" s="113"/>
      <c r="AX247" s="113"/>
      <c r="AY247" s="113"/>
      <c r="AZ247" s="113"/>
      <c r="BA247" s="113"/>
      <c r="BB247" s="113"/>
      <c r="BC247" s="113"/>
      <c r="BD247" s="113"/>
      <c r="BE247" s="113"/>
      <c r="BF247" s="113"/>
      <c r="BG247" s="113"/>
      <c r="BH247" s="113"/>
      <c r="BI247" s="113"/>
      <c r="BJ247" s="113"/>
      <c r="BK247" s="113"/>
      <c r="BL247" s="113"/>
      <c r="BM247" s="113"/>
      <c r="BN247" s="113"/>
      <c r="BO247" s="113"/>
      <c r="BP247" s="113"/>
      <c r="BQ247" s="113"/>
      <c r="BR247" s="113"/>
      <c r="BS247" s="113"/>
      <c r="BT247" s="113"/>
      <c r="BU247" s="113"/>
      <c r="BV247" s="113"/>
      <c r="BW247" s="113"/>
      <c r="BX247" s="113">
        <v>300</v>
      </c>
      <c r="BY247" s="113"/>
      <c r="BZ247" s="113"/>
      <c r="CA247" s="149"/>
      <c r="CB247" s="107">
        <v>7</v>
      </c>
      <c r="CC247" s="113"/>
      <c r="CD247" s="113"/>
      <c r="CE247" s="113"/>
      <c r="CF247" s="113"/>
      <c r="CG247" s="113"/>
      <c r="CH247" s="113"/>
      <c r="CI247" s="113"/>
      <c r="CJ247" s="113"/>
      <c r="CK247" s="113"/>
      <c r="CL247" s="113"/>
      <c r="CM247" s="113"/>
      <c r="CN247" s="113"/>
      <c r="CO247" s="99"/>
      <c r="CP247" s="99"/>
      <c r="CQ247" s="99"/>
      <c r="CR247" s="99"/>
      <c r="CS247" s="99"/>
      <c r="CT247" s="99"/>
      <c r="CU247" s="99"/>
      <c r="CV247" s="99"/>
      <c r="CW247" s="99"/>
      <c r="CX247" s="113"/>
      <c r="CY247" s="113"/>
    </row>
    <row r="248" spans="1:301" s="60" customFormat="1" ht="15" customHeight="1" x14ac:dyDescent="0.15">
      <c r="A248" s="58" t="s">
        <v>542</v>
      </c>
      <c r="B248" s="58">
        <v>31710</v>
      </c>
      <c r="C248" s="59" t="s">
        <v>452</v>
      </c>
      <c r="D248" s="2" t="s">
        <v>105</v>
      </c>
      <c r="E248" s="58"/>
      <c r="F248" s="58"/>
      <c r="G248" s="23">
        <v>315330.59000000003</v>
      </c>
      <c r="H248" s="23">
        <v>8447388.2129999995</v>
      </c>
      <c r="I248" s="23">
        <v>4994.24</v>
      </c>
      <c r="J248" s="61" t="s">
        <v>1040</v>
      </c>
      <c r="K248" s="58" t="s">
        <v>388</v>
      </c>
      <c r="L248" s="58">
        <v>1.5</v>
      </c>
      <c r="M248" s="58">
        <v>4</v>
      </c>
      <c r="N248" s="105">
        <v>2006</v>
      </c>
      <c r="O248" s="58"/>
      <c r="P248" s="60" t="s">
        <v>389</v>
      </c>
      <c r="Q248" s="1">
        <f>M248-L248</f>
        <v>2.5</v>
      </c>
      <c r="R248" s="2" t="s">
        <v>390</v>
      </c>
      <c r="S248" s="58" t="s">
        <v>543</v>
      </c>
      <c r="T248" s="60" t="s">
        <v>392</v>
      </c>
      <c r="X248" s="134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>
        <v>100</v>
      </c>
      <c r="AT248" s="113">
        <v>500</v>
      </c>
      <c r="AU248" s="113"/>
      <c r="AV248" s="113"/>
      <c r="AW248" s="113"/>
      <c r="AX248" s="113"/>
      <c r="AY248" s="113"/>
      <c r="AZ248" s="113"/>
      <c r="BA248" s="113"/>
      <c r="BB248" s="113"/>
      <c r="BC248" s="113"/>
      <c r="BD248" s="113"/>
      <c r="BE248" s="113"/>
      <c r="BF248" s="113"/>
      <c r="BG248" s="113"/>
      <c r="BH248" s="113"/>
      <c r="BI248" s="113"/>
      <c r="BJ248" s="113"/>
      <c r="BK248" s="113"/>
      <c r="BL248" s="113"/>
      <c r="BM248" s="113"/>
      <c r="BN248" s="113"/>
      <c r="BO248" s="113"/>
      <c r="BP248" s="113"/>
      <c r="BQ248" s="113"/>
      <c r="BR248" s="113"/>
      <c r="BS248" s="113"/>
      <c r="BT248" s="113"/>
      <c r="BU248" s="113"/>
      <c r="BV248" s="113"/>
      <c r="BW248" s="113"/>
      <c r="BX248" s="113">
        <v>1000</v>
      </c>
      <c r="BY248" s="113"/>
      <c r="BZ248" s="113"/>
      <c r="CA248" s="149"/>
      <c r="CB248" s="107">
        <v>8</v>
      </c>
      <c r="CC248" s="113"/>
      <c r="CD248" s="113"/>
      <c r="CE248" s="113"/>
      <c r="CF248" s="113"/>
      <c r="CG248" s="113"/>
      <c r="CH248" s="113"/>
      <c r="CI248" s="113"/>
      <c r="CJ248" s="113"/>
      <c r="CK248" s="113"/>
      <c r="CL248" s="113"/>
      <c r="CM248" s="113"/>
      <c r="CN248" s="113"/>
      <c r="CO248" s="99"/>
      <c r="CP248" s="99"/>
      <c r="CQ248" s="99"/>
      <c r="CR248" s="99"/>
      <c r="CS248" s="99"/>
      <c r="CT248" s="99"/>
      <c r="CU248" s="99"/>
      <c r="CV248" s="99"/>
      <c r="CW248" s="99"/>
      <c r="CX248" s="113"/>
      <c r="CY248" s="113"/>
    </row>
    <row r="249" spans="1:301" s="60" customFormat="1" ht="15" customHeight="1" x14ac:dyDescent="0.15">
      <c r="A249" s="58" t="s">
        <v>544</v>
      </c>
      <c r="B249" s="58">
        <v>32129</v>
      </c>
      <c r="C249" s="59" t="s">
        <v>387</v>
      </c>
      <c r="D249" s="2" t="s">
        <v>105</v>
      </c>
      <c r="E249" s="58"/>
      <c r="F249" s="58"/>
      <c r="G249" s="23">
        <v>318341.66901000001</v>
      </c>
      <c r="H249" s="23">
        <v>8443486.5419599991</v>
      </c>
      <c r="I249" s="23"/>
      <c r="J249" s="61" t="s">
        <v>1040</v>
      </c>
      <c r="K249" s="58" t="s">
        <v>388</v>
      </c>
      <c r="L249" s="58">
        <v>1.4</v>
      </c>
      <c r="M249" s="58">
        <v>4</v>
      </c>
      <c r="N249" s="105">
        <v>2006</v>
      </c>
      <c r="O249" s="58"/>
      <c r="P249" s="60" t="s">
        <v>389</v>
      </c>
      <c r="Q249" s="1">
        <f>M249-L249</f>
        <v>2.6</v>
      </c>
      <c r="R249" s="2" t="s">
        <v>390</v>
      </c>
      <c r="S249" s="58" t="s">
        <v>545</v>
      </c>
      <c r="T249" s="60" t="s">
        <v>392</v>
      </c>
      <c r="X249" s="134"/>
      <c r="Y249" s="106"/>
      <c r="Z249" s="106">
        <v>0.47246941045606228</v>
      </c>
      <c r="AA249" s="106">
        <v>0.81494180841539832</v>
      </c>
      <c r="AB249" s="106"/>
      <c r="AC249" s="106">
        <v>3.0989443028758643E-3</v>
      </c>
      <c r="AD249" s="106">
        <v>1.6578947368421054E-2</v>
      </c>
      <c r="AE249" s="106">
        <v>1.3992015968063872E-2</v>
      </c>
      <c r="AF249" s="106">
        <v>1.3479773814702046E-2</v>
      </c>
      <c r="AG249" s="106">
        <v>0.24092071611253196</v>
      </c>
      <c r="AH249" s="106">
        <v>2.9787732041969332E-2</v>
      </c>
      <c r="AI249" s="106"/>
      <c r="AJ249" s="106"/>
      <c r="AK249" s="106"/>
      <c r="AL249" s="106"/>
      <c r="AM249" s="106"/>
      <c r="AN249" s="106">
        <v>0</v>
      </c>
      <c r="AO249" s="106">
        <v>1</v>
      </c>
      <c r="AP249" s="106">
        <v>4</v>
      </c>
      <c r="AQ249" s="106">
        <v>0</v>
      </c>
      <c r="AR249" s="106">
        <v>2</v>
      </c>
      <c r="AS249" s="106">
        <v>4</v>
      </c>
      <c r="AT249" s="106">
        <v>55</v>
      </c>
      <c r="AU249" s="106">
        <v>0</v>
      </c>
      <c r="AV249" s="106">
        <v>1</v>
      </c>
      <c r="AW249" s="114">
        <v>0</v>
      </c>
      <c r="AX249" s="106"/>
      <c r="AY249" s="106">
        <v>245</v>
      </c>
      <c r="AZ249" s="106"/>
      <c r="BA249" s="106">
        <v>5</v>
      </c>
      <c r="BB249" s="106"/>
      <c r="BC249" s="106"/>
      <c r="BD249" s="106"/>
      <c r="BE249" s="106"/>
      <c r="BF249" s="106">
        <v>0</v>
      </c>
      <c r="BG249" s="106">
        <v>850</v>
      </c>
      <c r="BH249" s="106">
        <v>10</v>
      </c>
      <c r="BI249" s="106"/>
      <c r="BJ249" s="106"/>
      <c r="BK249" s="106"/>
      <c r="BL249" s="106"/>
      <c r="BM249" s="106"/>
      <c r="BN249" s="106"/>
      <c r="BO249" s="106"/>
      <c r="BP249" s="106"/>
      <c r="BQ249" s="106"/>
      <c r="BR249" s="106"/>
      <c r="BS249" s="106"/>
      <c r="BT249" s="106"/>
      <c r="BU249" s="106"/>
      <c r="BV249" s="106"/>
      <c r="BW249" s="106"/>
      <c r="BX249" s="106">
        <v>86</v>
      </c>
      <c r="BY249" s="106"/>
      <c r="BZ249" s="106">
        <v>0</v>
      </c>
      <c r="CA249" s="149">
        <v>5.0000000000000001E-3</v>
      </c>
      <c r="CB249" s="106">
        <v>0.7</v>
      </c>
      <c r="CC249" s="106">
        <v>0.15</v>
      </c>
      <c r="CD249" s="106">
        <v>37</v>
      </c>
      <c r="CE249" s="106"/>
      <c r="CF249" s="106"/>
      <c r="CG249" s="106"/>
      <c r="CH249" s="110">
        <v>0</v>
      </c>
      <c r="CI249" s="110">
        <v>0</v>
      </c>
      <c r="CJ249" s="106">
        <v>0</v>
      </c>
      <c r="CK249" s="106">
        <v>10</v>
      </c>
      <c r="CL249" s="106"/>
      <c r="CM249" s="106"/>
      <c r="CN249" s="106"/>
      <c r="CO249" s="99"/>
      <c r="CP249" s="99"/>
      <c r="CQ249" s="99"/>
      <c r="CR249" s="99">
        <f>AG249/AD249</f>
        <v>14.531725733771768</v>
      </c>
      <c r="CS249" s="99"/>
      <c r="CT249" s="99"/>
      <c r="CU249" s="99">
        <f>BG249/BH249</f>
        <v>85</v>
      </c>
      <c r="CV249" s="99"/>
      <c r="CW249" s="99"/>
      <c r="CX249" s="106"/>
      <c r="CY249" s="106">
        <v>1</v>
      </c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</row>
    <row r="250" spans="1:301" s="60" customFormat="1" ht="15" customHeight="1" x14ac:dyDescent="0.15">
      <c r="A250" s="58" t="s">
        <v>546</v>
      </c>
      <c r="B250" s="58">
        <v>32177</v>
      </c>
      <c r="C250" s="59" t="s">
        <v>387</v>
      </c>
      <c r="D250" s="2" t="s">
        <v>105</v>
      </c>
      <c r="E250" s="58"/>
      <c r="F250" s="58"/>
      <c r="G250" s="23">
        <v>318341.66901000001</v>
      </c>
      <c r="H250" s="23">
        <v>8443486.5419599991</v>
      </c>
      <c r="I250" s="23"/>
      <c r="J250" s="61" t="s">
        <v>1040</v>
      </c>
      <c r="K250" s="58" t="s">
        <v>388</v>
      </c>
      <c r="L250" s="58">
        <v>1.3</v>
      </c>
      <c r="M250" s="58">
        <v>4</v>
      </c>
      <c r="N250" s="105">
        <v>2006</v>
      </c>
      <c r="O250" s="58"/>
      <c r="P250" s="60" t="s">
        <v>389</v>
      </c>
      <c r="Q250" s="1">
        <f>M250-L250</f>
        <v>2.7</v>
      </c>
      <c r="R250" s="2" t="s">
        <v>390</v>
      </c>
      <c r="S250" s="58" t="s">
        <v>547</v>
      </c>
      <c r="T250" s="60" t="s">
        <v>392</v>
      </c>
      <c r="X250" s="134"/>
      <c r="Y250" s="106"/>
      <c r="Z250" s="106">
        <v>0.35907675194660738</v>
      </c>
      <c r="AA250" s="106">
        <v>1.6298836168307966</v>
      </c>
      <c r="AB250" s="106"/>
      <c r="AC250" s="106">
        <v>2.5824535857298875E-3</v>
      </c>
      <c r="AD250" s="106">
        <v>1.6578947368421054E-2</v>
      </c>
      <c r="AE250" s="106">
        <v>1.3992015968063872E-2</v>
      </c>
      <c r="AF250" s="106"/>
      <c r="AG250" s="106">
        <v>0.18069053708439897</v>
      </c>
      <c r="AH250" s="106">
        <v>2.5205004035512513E-2</v>
      </c>
      <c r="AI250" s="106"/>
      <c r="AJ250" s="106"/>
      <c r="AK250" s="106"/>
      <c r="AL250" s="106"/>
      <c r="AM250" s="106"/>
      <c r="AN250" s="106">
        <v>0</v>
      </c>
      <c r="AO250" s="106">
        <v>1</v>
      </c>
      <c r="AP250" s="106">
        <v>3</v>
      </c>
      <c r="AQ250" s="106">
        <v>1</v>
      </c>
      <c r="AR250" s="106">
        <v>1</v>
      </c>
      <c r="AS250" s="106">
        <v>4</v>
      </c>
      <c r="AT250" s="106">
        <v>10</v>
      </c>
      <c r="AU250" s="106">
        <v>0</v>
      </c>
      <c r="AV250" s="110">
        <v>0</v>
      </c>
      <c r="AW250" s="114">
        <v>0</v>
      </c>
      <c r="AX250" s="106"/>
      <c r="AY250" s="106">
        <v>201</v>
      </c>
      <c r="AZ250" s="106"/>
      <c r="BA250" s="106">
        <v>3</v>
      </c>
      <c r="BB250" s="106"/>
      <c r="BC250" s="106"/>
      <c r="BD250" s="106"/>
      <c r="BE250" s="106"/>
      <c r="BF250" s="106">
        <v>0</v>
      </c>
      <c r="BG250" s="106">
        <v>220</v>
      </c>
      <c r="BH250" s="106">
        <v>10</v>
      </c>
      <c r="BI250" s="106"/>
      <c r="BJ250" s="106"/>
      <c r="BK250" s="106"/>
      <c r="BL250" s="106"/>
      <c r="BM250" s="106"/>
      <c r="BN250" s="106"/>
      <c r="BO250" s="106"/>
      <c r="BP250" s="106"/>
      <c r="BQ250" s="106"/>
      <c r="BR250" s="106"/>
      <c r="BS250" s="106"/>
      <c r="BT250" s="106"/>
      <c r="BU250" s="106"/>
      <c r="BV250" s="106"/>
      <c r="BW250" s="106"/>
      <c r="BX250" s="106">
        <v>45</v>
      </c>
      <c r="BY250" s="106"/>
      <c r="BZ250" s="106">
        <v>0</v>
      </c>
      <c r="CA250" s="149">
        <v>1.0999999999999999E-2</v>
      </c>
      <c r="CB250" s="106">
        <v>0.8</v>
      </c>
      <c r="CC250" s="106">
        <v>0.88</v>
      </c>
      <c r="CD250" s="106">
        <v>75</v>
      </c>
      <c r="CE250" s="106"/>
      <c r="CF250" s="106"/>
      <c r="CG250" s="106"/>
      <c r="CH250" s="110">
        <v>0</v>
      </c>
      <c r="CI250" s="110">
        <v>0</v>
      </c>
      <c r="CJ250" s="106">
        <v>0.5</v>
      </c>
      <c r="CK250" s="106">
        <v>10</v>
      </c>
      <c r="CL250" s="106"/>
      <c r="CM250" s="106"/>
      <c r="CN250" s="106"/>
      <c r="CO250" s="99"/>
      <c r="CP250" s="99"/>
      <c r="CQ250" s="99"/>
      <c r="CR250" s="99">
        <f>AG250/AD250</f>
        <v>10.898794300328825</v>
      </c>
      <c r="CS250" s="99"/>
      <c r="CT250" s="99"/>
      <c r="CU250" s="99">
        <f>BG250/BH250</f>
        <v>22</v>
      </c>
      <c r="CV250" s="99"/>
      <c r="CW250" s="99"/>
      <c r="CX250" s="106"/>
      <c r="CY250" s="106">
        <v>1</v>
      </c>
    </row>
    <row r="251" spans="1:301" s="60" customFormat="1" ht="15" customHeight="1" x14ac:dyDescent="0.15">
      <c r="A251" s="57" t="s">
        <v>548</v>
      </c>
      <c r="B251" s="58">
        <v>4389</v>
      </c>
      <c r="C251" s="59" t="s">
        <v>400</v>
      </c>
      <c r="D251" s="2" t="s">
        <v>105</v>
      </c>
      <c r="E251" s="57"/>
      <c r="F251" s="57"/>
      <c r="G251" s="23">
        <v>315567.08</v>
      </c>
      <c r="H251" s="23">
        <v>8447256.9100000001</v>
      </c>
      <c r="I251" s="23">
        <v>4952.0649999999996</v>
      </c>
      <c r="J251" s="61" t="s">
        <v>1040</v>
      </c>
      <c r="K251" s="57" t="s">
        <v>404</v>
      </c>
      <c r="L251" s="58">
        <v>0</v>
      </c>
      <c r="M251" s="58">
        <v>2</v>
      </c>
      <c r="N251" s="120">
        <v>2005</v>
      </c>
      <c r="O251" s="57"/>
      <c r="P251" s="60" t="s">
        <v>389</v>
      </c>
      <c r="Q251" s="1">
        <f>M251-L251</f>
        <v>2</v>
      </c>
      <c r="R251" s="2" t="s">
        <v>390</v>
      </c>
      <c r="S251" s="57" t="s">
        <v>549</v>
      </c>
      <c r="T251" s="60" t="s">
        <v>392</v>
      </c>
      <c r="U251" s="64"/>
      <c r="V251" s="64"/>
      <c r="W251" s="64"/>
      <c r="X251" s="135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>
        <v>400</v>
      </c>
      <c r="AT251" s="107">
        <v>900</v>
      </c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7"/>
      <c r="BH251" s="107"/>
      <c r="BI251" s="107"/>
      <c r="BJ251" s="107"/>
      <c r="BK251" s="107"/>
      <c r="BL251" s="107"/>
      <c r="BM251" s="107"/>
      <c r="BN251" s="107"/>
      <c r="BO251" s="107"/>
      <c r="BP251" s="107"/>
      <c r="BQ251" s="107"/>
      <c r="BR251" s="107"/>
      <c r="BS251" s="107"/>
      <c r="BT251" s="107"/>
      <c r="BU251" s="107"/>
      <c r="BV251" s="107"/>
      <c r="BW251" s="107"/>
      <c r="BX251" s="108">
        <v>7300</v>
      </c>
      <c r="BY251" s="108"/>
      <c r="BZ251" s="107"/>
      <c r="CA251" s="149"/>
      <c r="CB251" s="107">
        <v>21</v>
      </c>
      <c r="CC251" s="107"/>
      <c r="CD251" s="107"/>
      <c r="CE251" s="107"/>
      <c r="CF251" s="107"/>
      <c r="CG251" s="107"/>
      <c r="CH251" s="107"/>
      <c r="CI251" s="107"/>
      <c r="CJ251" s="107"/>
      <c r="CK251" s="107"/>
      <c r="CL251" s="107"/>
      <c r="CM251" s="107"/>
      <c r="CN251" s="107"/>
      <c r="CO251" s="99"/>
      <c r="CP251" s="99"/>
      <c r="CQ251" s="99"/>
      <c r="CR251" s="99"/>
      <c r="CS251" s="99"/>
      <c r="CT251" s="99"/>
      <c r="CU251" s="99"/>
      <c r="CV251" s="99"/>
      <c r="CW251" s="99"/>
      <c r="CX251" s="107"/>
      <c r="CY251" s="107"/>
    </row>
    <row r="252" spans="1:301" s="60" customFormat="1" ht="15" customHeight="1" x14ac:dyDescent="0.15">
      <c r="A252" s="58" t="s">
        <v>550</v>
      </c>
      <c r="B252" s="58">
        <v>33271</v>
      </c>
      <c r="C252" s="59" t="s">
        <v>452</v>
      </c>
      <c r="D252" s="2" t="s">
        <v>105</v>
      </c>
      <c r="E252" s="58"/>
      <c r="F252" s="58"/>
      <c r="G252" s="23">
        <v>315804.10100000002</v>
      </c>
      <c r="H252" s="23">
        <v>8448176.7369999997</v>
      </c>
      <c r="I252" s="23">
        <v>4887.2070000000003</v>
      </c>
      <c r="J252" s="61" t="s">
        <v>1040</v>
      </c>
      <c r="K252" s="58" t="s">
        <v>388</v>
      </c>
      <c r="L252" s="58">
        <v>0.25</v>
      </c>
      <c r="M252" s="58">
        <v>2</v>
      </c>
      <c r="N252" s="105">
        <v>2006</v>
      </c>
      <c r="O252" s="58"/>
      <c r="P252" s="60" t="s">
        <v>389</v>
      </c>
      <c r="Q252" s="1">
        <f>M252-L252</f>
        <v>1.75</v>
      </c>
      <c r="R252" s="2" t="s">
        <v>390</v>
      </c>
      <c r="S252" s="58" t="s">
        <v>551</v>
      </c>
      <c r="T252" s="60" t="s">
        <v>392</v>
      </c>
      <c r="X252" s="134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>
        <v>100</v>
      </c>
      <c r="AT252" s="113">
        <v>200</v>
      </c>
      <c r="AU252" s="113"/>
      <c r="AV252" s="113"/>
      <c r="AW252" s="113"/>
      <c r="AX252" s="113"/>
      <c r="AY252" s="113"/>
      <c r="AZ252" s="113"/>
      <c r="BA252" s="113"/>
      <c r="BB252" s="113"/>
      <c r="BC252" s="113"/>
      <c r="BD252" s="113"/>
      <c r="BE252" s="113"/>
      <c r="BF252" s="113"/>
      <c r="BG252" s="113"/>
      <c r="BH252" s="113"/>
      <c r="BI252" s="113"/>
      <c r="BJ252" s="113"/>
      <c r="BK252" s="113"/>
      <c r="BL252" s="113"/>
      <c r="BM252" s="113"/>
      <c r="BN252" s="113"/>
      <c r="BO252" s="113"/>
      <c r="BP252" s="113"/>
      <c r="BQ252" s="113"/>
      <c r="BR252" s="113"/>
      <c r="BS252" s="113"/>
      <c r="BT252" s="113"/>
      <c r="BU252" s="113"/>
      <c r="BV252" s="113"/>
      <c r="BW252" s="113"/>
      <c r="BX252" s="113">
        <v>3000</v>
      </c>
      <c r="BY252" s="113"/>
      <c r="BZ252" s="113"/>
      <c r="CA252" s="149"/>
      <c r="CB252" s="107">
        <v>39</v>
      </c>
      <c r="CC252" s="113"/>
      <c r="CD252" s="113"/>
      <c r="CE252" s="113"/>
      <c r="CF252" s="113"/>
      <c r="CG252" s="113"/>
      <c r="CH252" s="113"/>
      <c r="CI252" s="113"/>
      <c r="CJ252" s="113"/>
      <c r="CK252" s="113"/>
      <c r="CL252" s="113"/>
      <c r="CM252" s="113"/>
      <c r="CN252" s="113"/>
      <c r="CO252" s="99"/>
      <c r="CP252" s="99"/>
      <c r="CQ252" s="99"/>
      <c r="CR252" s="99"/>
      <c r="CS252" s="99"/>
      <c r="CT252" s="99"/>
      <c r="CU252" s="99"/>
      <c r="CV252" s="99"/>
      <c r="CW252" s="99"/>
      <c r="CX252" s="113"/>
      <c r="CY252" s="113"/>
    </row>
    <row r="253" spans="1:301" s="60" customFormat="1" ht="15" customHeight="1" x14ac:dyDescent="0.2">
      <c r="A253" s="58" t="s">
        <v>552</v>
      </c>
      <c r="B253" s="58">
        <v>33330</v>
      </c>
      <c r="C253" s="59" t="s">
        <v>452</v>
      </c>
      <c r="D253" s="2" t="s">
        <v>105</v>
      </c>
      <c r="E253" s="58"/>
      <c r="F253" s="58"/>
      <c r="G253" s="23">
        <v>315807.478</v>
      </c>
      <c r="H253" s="23">
        <v>8448177.9000000004</v>
      </c>
      <c r="I253" s="23">
        <v>4886.4830000000002</v>
      </c>
      <c r="J253" s="61" t="s">
        <v>1040</v>
      </c>
      <c r="K253" s="58" t="s">
        <v>388</v>
      </c>
      <c r="L253" s="58">
        <v>0</v>
      </c>
      <c r="M253" s="58">
        <v>2</v>
      </c>
      <c r="N253" s="105">
        <v>2006</v>
      </c>
      <c r="O253" s="58"/>
      <c r="P253" s="60" t="s">
        <v>389</v>
      </c>
      <c r="Q253" s="1">
        <f>M253-L253</f>
        <v>2</v>
      </c>
      <c r="R253" s="2" t="s">
        <v>390</v>
      </c>
      <c r="S253" s="58" t="s">
        <v>553</v>
      </c>
      <c r="T253" s="60" t="s">
        <v>392</v>
      </c>
      <c r="U253" s="18"/>
      <c r="V253" s="18"/>
      <c r="W253" s="18"/>
      <c r="X253" s="137"/>
      <c r="Y253" s="110"/>
      <c r="Z253" s="110">
        <v>0.8126473859844271</v>
      </c>
      <c r="AA253" s="110">
        <v>2.0588003581020593</v>
      </c>
      <c r="AB253" s="110"/>
      <c r="AC253" s="110">
        <v>6.3270112850382235E-3</v>
      </c>
      <c r="AD253" s="110"/>
      <c r="AE253" s="110"/>
      <c r="AF253" s="110">
        <v>1.3479773814702046E-2</v>
      </c>
      <c r="AG253" s="110">
        <v>0.12046035805626598</v>
      </c>
      <c r="AH253" s="108">
        <v>6.8740920096852315E-2</v>
      </c>
      <c r="AI253" s="108"/>
      <c r="AJ253" s="108"/>
      <c r="AK253" s="108"/>
      <c r="AL253" s="108"/>
      <c r="AM253" s="108"/>
      <c r="AN253" s="110">
        <v>1</v>
      </c>
      <c r="AO253" s="110">
        <v>2</v>
      </c>
      <c r="AP253" s="110">
        <v>4</v>
      </c>
      <c r="AQ253" s="110">
        <v>11</v>
      </c>
      <c r="AR253" s="110">
        <v>11</v>
      </c>
      <c r="AS253" s="110">
        <v>588</v>
      </c>
      <c r="AT253" s="110">
        <v>263</v>
      </c>
      <c r="AU253" s="106">
        <v>0</v>
      </c>
      <c r="AV253" s="110">
        <v>0</v>
      </c>
      <c r="AW253" s="114">
        <v>0</v>
      </c>
      <c r="AX253" s="110">
        <v>0</v>
      </c>
      <c r="AY253" s="110">
        <v>150</v>
      </c>
      <c r="AZ253" s="110"/>
      <c r="BA253" s="110">
        <v>42.2</v>
      </c>
      <c r="BB253" s="110">
        <v>3.4</v>
      </c>
      <c r="BC253" s="108">
        <v>0</v>
      </c>
      <c r="BD253" s="110">
        <v>0.8</v>
      </c>
      <c r="BE253" s="110"/>
      <c r="BF253" s="110">
        <v>2</v>
      </c>
      <c r="BG253" s="110">
        <v>295</v>
      </c>
      <c r="BH253" s="110">
        <v>6.1</v>
      </c>
      <c r="BI253" s="110"/>
      <c r="BJ253" s="110"/>
      <c r="BK253" s="110"/>
      <c r="BL253" s="110"/>
      <c r="BM253" s="110"/>
      <c r="BN253" s="110"/>
      <c r="BO253" s="110"/>
      <c r="BP253" s="110"/>
      <c r="BQ253" s="110"/>
      <c r="BR253" s="110"/>
      <c r="BS253" s="110"/>
      <c r="BT253" s="110"/>
      <c r="BU253" s="110"/>
      <c r="BV253" s="110"/>
      <c r="BW253" s="110"/>
      <c r="BX253" s="110">
        <v>5850</v>
      </c>
      <c r="BY253" s="110"/>
      <c r="BZ253" s="110"/>
      <c r="CA253" s="149"/>
      <c r="CB253" s="110">
        <v>15.7</v>
      </c>
      <c r="CC253" s="110">
        <v>1.35</v>
      </c>
      <c r="CD253" s="110">
        <v>662</v>
      </c>
      <c r="CE253" s="110"/>
      <c r="CF253" s="110"/>
      <c r="CG253" s="110"/>
      <c r="CH253" s="110">
        <v>0</v>
      </c>
      <c r="CI253" s="110">
        <v>0</v>
      </c>
      <c r="CJ253" s="110">
        <v>1.5</v>
      </c>
      <c r="CK253" s="110"/>
      <c r="CL253" s="110"/>
      <c r="CM253" s="110"/>
      <c r="CN253" s="110"/>
      <c r="CO253" s="99"/>
      <c r="CP253" s="99"/>
      <c r="CQ253" s="99"/>
      <c r="CR253" s="99"/>
      <c r="CS253" s="99"/>
      <c r="CT253" s="99"/>
      <c r="CU253" s="99">
        <f>BG253/BH253</f>
        <v>48.360655737704924</v>
      </c>
      <c r="CV253" s="99"/>
      <c r="CW253" s="99"/>
      <c r="CX253" s="110"/>
      <c r="CY253" s="114">
        <v>0</v>
      </c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  <c r="KO253" s="2"/>
    </row>
    <row r="254" spans="1:301" s="60" customFormat="1" ht="15" customHeight="1" x14ac:dyDescent="0.15">
      <c r="A254" s="58" t="s">
        <v>554</v>
      </c>
      <c r="B254" s="58">
        <v>33487</v>
      </c>
      <c r="C254" s="59" t="s">
        <v>452</v>
      </c>
      <c r="D254" s="2" t="s">
        <v>105</v>
      </c>
      <c r="E254" s="58"/>
      <c r="F254" s="58"/>
      <c r="G254" s="23">
        <v>315861.56800000003</v>
      </c>
      <c r="H254" s="23">
        <v>8448030.3729999997</v>
      </c>
      <c r="I254" s="23">
        <v>4880.6239999999998</v>
      </c>
      <c r="J254" s="61" t="s">
        <v>1040</v>
      </c>
      <c r="K254" s="58" t="s">
        <v>388</v>
      </c>
      <c r="L254" s="58">
        <v>0</v>
      </c>
      <c r="M254" s="58">
        <v>2</v>
      </c>
      <c r="N254" s="105">
        <v>2006</v>
      </c>
      <c r="O254" s="58"/>
      <c r="P254" s="60" t="s">
        <v>389</v>
      </c>
      <c r="Q254" s="1">
        <f>M254-L254</f>
        <v>2</v>
      </c>
      <c r="R254" s="2" t="s">
        <v>390</v>
      </c>
      <c r="S254" s="58" t="s">
        <v>555</v>
      </c>
      <c r="T254" s="60" t="s">
        <v>392</v>
      </c>
      <c r="X254" s="134"/>
      <c r="Y254" s="113"/>
      <c r="Z254" s="113"/>
      <c r="AA254" s="113"/>
      <c r="AB254" s="113"/>
      <c r="AC254" s="113"/>
      <c r="AD254" s="113"/>
      <c r="AE254" s="113"/>
      <c r="AF254" s="113"/>
      <c r="AG254" s="113"/>
      <c r="AH254" s="113"/>
      <c r="AI254" s="113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>
        <v>200</v>
      </c>
      <c r="AT254" s="113">
        <v>500</v>
      </c>
      <c r="AU254" s="113"/>
      <c r="AV254" s="113"/>
      <c r="AW254" s="113"/>
      <c r="AX254" s="113"/>
      <c r="AY254" s="113"/>
      <c r="AZ254" s="113"/>
      <c r="BA254" s="113"/>
      <c r="BB254" s="113"/>
      <c r="BC254" s="113"/>
      <c r="BD254" s="113"/>
      <c r="BE254" s="113"/>
      <c r="BF254" s="113"/>
      <c r="BG254" s="113"/>
      <c r="BH254" s="113"/>
      <c r="BI254" s="113"/>
      <c r="BJ254" s="113"/>
      <c r="BK254" s="113"/>
      <c r="BL254" s="113"/>
      <c r="BM254" s="113"/>
      <c r="BN254" s="113"/>
      <c r="BO254" s="113"/>
      <c r="BP254" s="113"/>
      <c r="BQ254" s="113"/>
      <c r="BR254" s="113"/>
      <c r="BS254" s="113"/>
      <c r="BT254" s="113"/>
      <c r="BU254" s="113"/>
      <c r="BV254" s="113"/>
      <c r="BW254" s="113"/>
      <c r="BX254" s="113">
        <v>15600</v>
      </c>
      <c r="BY254" s="113"/>
      <c r="BZ254" s="113"/>
      <c r="CA254" s="149"/>
      <c r="CB254" s="107">
        <v>38</v>
      </c>
      <c r="CC254" s="113"/>
      <c r="CD254" s="113"/>
      <c r="CE254" s="113"/>
      <c r="CF254" s="113"/>
      <c r="CG254" s="113"/>
      <c r="CH254" s="113"/>
      <c r="CI254" s="113"/>
      <c r="CJ254" s="113"/>
      <c r="CK254" s="113"/>
      <c r="CL254" s="113"/>
      <c r="CM254" s="113"/>
      <c r="CN254" s="113"/>
      <c r="CO254" s="99"/>
      <c r="CP254" s="99"/>
      <c r="CQ254" s="99"/>
      <c r="CR254" s="99"/>
      <c r="CS254" s="99"/>
      <c r="CT254" s="99"/>
      <c r="CU254" s="99"/>
      <c r="CV254" s="99"/>
      <c r="CW254" s="99"/>
      <c r="CX254" s="113"/>
      <c r="CY254" s="113"/>
    </row>
    <row r="255" spans="1:301" s="60" customFormat="1" ht="15" customHeight="1" x14ac:dyDescent="0.15">
      <c r="A255" s="58" t="s">
        <v>556</v>
      </c>
      <c r="B255" s="58">
        <v>33553</v>
      </c>
      <c r="C255" s="59" t="s">
        <v>452</v>
      </c>
      <c r="D255" s="2" t="s">
        <v>105</v>
      </c>
      <c r="E255" s="58"/>
      <c r="F255" s="58"/>
      <c r="G255" s="23">
        <v>315883.42700000003</v>
      </c>
      <c r="H255" s="23">
        <v>8447974.4619999994</v>
      </c>
      <c r="I255" s="23">
        <v>4870.91</v>
      </c>
      <c r="J255" s="61" t="s">
        <v>1040</v>
      </c>
      <c r="K255" s="58" t="s">
        <v>388</v>
      </c>
      <c r="L255" s="62">
        <v>0</v>
      </c>
      <c r="M255" s="62">
        <v>2</v>
      </c>
      <c r="N255" s="105">
        <v>2007</v>
      </c>
      <c r="O255" s="58"/>
      <c r="P255" s="60" t="s">
        <v>389</v>
      </c>
      <c r="Q255" s="1">
        <f>M255-L255</f>
        <v>2</v>
      </c>
      <c r="R255" s="2" t="s">
        <v>390</v>
      </c>
      <c r="S255" s="58" t="s">
        <v>557</v>
      </c>
      <c r="T255" s="60" t="s">
        <v>392</v>
      </c>
      <c r="X255" s="134"/>
      <c r="Y255" s="113"/>
      <c r="Z255" s="113"/>
      <c r="AA255" s="113"/>
      <c r="AB255" s="113"/>
      <c r="AC255" s="113"/>
      <c r="AD255" s="113"/>
      <c r="AE255" s="113"/>
      <c r="AF255" s="113"/>
      <c r="AG255" s="113"/>
      <c r="AH255" s="113"/>
      <c r="AI255" s="113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>
        <v>200</v>
      </c>
      <c r="AT255" s="113">
        <v>4300</v>
      </c>
      <c r="AU255" s="113"/>
      <c r="AV255" s="113"/>
      <c r="AW255" s="113"/>
      <c r="AX255" s="113"/>
      <c r="AY255" s="113"/>
      <c r="AZ255" s="113"/>
      <c r="BA255" s="113"/>
      <c r="BB255" s="113"/>
      <c r="BC255" s="113"/>
      <c r="BD255" s="113"/>
      <c r="BE255" s="113"/>
      <c r="BF255" s="113"/>
      <c r="BG255" s="113"/>
      <c r="BH255" s="113"/>
      <c r="BI255" s="113"/>
      <c r="BJ255" s="113"/>
      <c r="BK255" s="113"/>
      <c r="BL255" s="113"/>
      <c r="BM255" s="113"/>
      <c r="BN255" s="113"/>
      <c r="BO255" s="113"/>
      <c r="BP255" s="113"/>
      <c r="BQ255" s="113"/>
      <c r="BR255" s="113"/>
      <c r="BS255" s="113"/>
      <c r="BT255" s="113"/>
      <c r="BU255" s="113"/>
      <c r="BV255" s="113"/>
      <c r="BW255" s="113"/>
      <c r="BX255" s="113">
        <v>18900</v>
      </c>
      <c r="BY255" s="113"/>
      <c r="BZ255" s="113"/>
      <c r="CA255" s="156"/>
      <c r="CB255" s="107">
        <v>40</v>
      </c>
      <c r="CC255" s="113"/>
      <c r="CD255" s="113"/>
      <c r="CE255" s="113"/>
      <c r="CF255" s="113"/>
      <c r="CG255" s="113"/>
      <c r="CH255" s="113"/>
      <c r="CI255" s="113"/>
      <c r="CJ255" s="113"/>
      <c r="CK255" s="113"/>
      <c r="CL255" s="113"/>
      <c r="CM255" s="113"/>
      <c r="CN255" s="113"/>
      <c r="CO255" s="99"/>
      <c r="CP255" s="99"/>
      <c r="CQ255" s="99"/>
      <c r="CR255" s="99"/>
      <c r="CS255" s="99"/>
      <c r="CT255" s="99"/>
      <c r="CU255" s="99"/>
      <c r="CV255" s="99"/>
      <c r="CW255" s="99"/>
      <c r="CX255" s="113"/>
      <c r="CY255" s="113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  <c r="DS255" s="64"/>
      <c r="DT255" s="64"/>
      <c r="DU255" s="64"/>
      <c r="DV255" s="64"/>
      <c r="DW255" s="64"/>
      <c r="DX255" s="64"/>
      <c r="DY255" s="64"/>
      <c r="DZ255" s="64"/>
      <c r="EA255" s="64"/>
      <c r="EB255" s="64"/>
      <c r="EC255" s="64"/>
      <c r="ED255" s="64"/>
      <c r="EE255" s="64"/>
      <c r="EF255" s="64"/>
      <c r="EG255" s="64"/>
      <c r="EH255" s="64"/>
      <c r="EI255" s="64"/>
      <c r="EJ255" s="64"/>
      <c r="EK255" s="64"/>
      <c r="EL255" s="64"/>
      <c r="EM255" s="64"/>
      <c r="EN255" s="64"/>
      <c r="EO255" s="64"/>
      <c r="EP255" s="64"/>
      <c r="EQ255" s="64"/>
      <c r="ER255" s="64"/>
      <c r="ES255" s="64"/>
      <c r="ET255" s="64"/>
      <c r="EU255" s="64"/>
      <c r="EV255" s="64"/>
      <c r="EW255" s="64"/>
      <c r="EX255" s="64"/>
      <c r="EY255" s="64"/>
      <c r="EZ255" s="64"/>
      <c r="FA255" s="64"/>
      <c r="FB255" s="64"/>
      <c r="FC255" s="64"/>
      <c r="FD255" s="64"/>
      <c r="FE255" s="64"/>
      <c r="FF255" s="64"/>
      <c r="FG255" s="64"/>
      <c r="FH255" s="64"/>
      <c r="FI255" s="64"/>
      <c r="FJ255" s="64"/>
      <c r="FK255" s="64"/>
      <c r="FL255" s="64"/>
      <c r="FM255" s="64"/>
      <c r="FN255" s="64"/>
      <c r="FO255" s="64"/>
      <c r="FP255" s="64"/>
      <c r="FQ255" s="64"/>
      <c r="FR255" s="64"/>
      <c r="FS255" s="64"/>
      <c r="FT255" s="64"/>
      <c r="FU255" s="64"/>
      <c r="FV255" s="64"/>
      <c r="FW255" s="64"/>
      <c r="FX255" s="64"/>
      <c r="FY255" s="64"/>
      <c r="FZ255" s="64"/>
      <c r="GA255" s="64"/>
      <c r="GB255" s="64"/>
      <c r="GC255" s="64"/>
      <c r="GD255" s="64"/>
      <c r="GE255" s="64"/>
      <c r="GF255" s="64"/>
      <c r="GG255" s="64"/>
      <c r="GH255" s="64"/>
      <c r="GI255" s="64"/>
      <c r="GJ255" s="64"/>
      <c r="GK255" s="64"/>
      <c r="GL255" s="64"/>
      <c r="GM255" s="64"/>
      <c r="GN255" s="64"/>
      <c r="GO255" s="64"/>
      <c r="GP255" s="64"/>
      <c r="GQ255" s="64"/>
      <c r="GR255" s="64"/>
      <c r="GS255" s="64"/>
      <c r="GT255" s="64"/>
      <c r="GU255" s="64"/>
      <c r="GV255" s="64"/>
      <c r="GW255" s="64"/>
      <c r="GX255" s="64"/>
      <c r="GY255" s="64"/>
      <c r="GZ255" s="64"/>
      <c r="HA255" s="64"/>
      <c r="HB255" s="64"/>
      <c r="HC255" s="64"/>
      <c r="HD255" s="64"/>
      <c r="HE255" s="64"/>
      <c r="HF255" s="64"/>
      <c r="HG255" s="64"/>
      <c r="HH255" s="64"/>
      <c r="HI255" s="64"/>
      <c r="HJ255" s="64"/>
      <c r="HK255" s="64"/>
      <c r="HL255" s="64"/>
      <c r="HM255" s="64"/>
      <c r="HN255" s="64"/>
      <c r="HO255" s="64"/>
      <c r="HP255" s="64"/>
      <c r="HQ255" s="64"/>
      <c r="HR255" s="64"/>
      <c r="HS255" s="64"/>
      <c r="HT255" s="64"/>
      <c r="HU255" s="64"/>
      <c r="HV255" s="64"/>
      <c r="HW255" s="64"/>
      <c r="HX255" s="64"/>
      <c r="HY255" s="64"/>
      <c r="HZ255" s="64"/>
      <c r="IA255" s="64"/>
      <c r="IB255" s="64"/>
      <c r="IC255" s="64"/>
      <c r="ID255" s="64"/>
      <c r="IE255" s="64"/>
      <c r="IF255" s="64"/>
      <c r="IG255" s="64"/>
      <c r="IH255" s="64"/>
      <c r="II255" s="64"/>
      <c r="IJ255" s="64"/>
      <c r="IK255" s="64"/>
      <c r="IL255" s="64"/>
      <c r="IM255" s="64"/>
      <c r="IN255" s="64"/>
      <c r="IO255" s="64"/>
      <c r="IP255" s="64"/>
      <c r="IQ255" s="64"/>
      <c r="IR255" s="64"/>
      <c r="IS255" s="64"/>
      <c r="IT255" s="64"/>
      <c r="IU255" s="64"/>
      <c r="IV255" s="64"/>
      <c r="IW255" s="64"/>
      <c r="IX255" s="64"/>
      <c r="IY255" s="64"/>
      <c r="IZ255" s="64"/>
      <c r="JA255" s="64"/>
      <c r="JB255" s="64"/>
      <c r="JC255" s="64"/>
      <c r="JD255" s="64"/>
      <c r="JE255" s="64"/>
      <c r="JF255" s="64"/>
      <c r="JG255" s="64"/>
      <c r="JH255" s="64"/>
      <c r="JI255" s="64"/>
      <c r="JJ255" s="64"/>
      <c r="JK255" s="64"/>
      <c r="JL255" s="64"/>
      <c r="JM255" s="64"/>
      <c r="JN255" s="64"/>
      <c r="JO255" s="64"/>
      <c r="JP255" s="64"/>
      <c r="JQ255" s="64"/>
      <c r="JR255" s="64"/>
      <c r="JS255" s="64"/>
      <c r="JT255" s="64"/>
      <c r="JU255" s="64"/>
      <c r="JV255" s="64"/>
      <c r="JW255" s="64"/>
      <c r="JX255" s="64"/>
      <c r="JY255" s="64"/>
      <c r="JZ255" s="64"/>
      <c r="KA255" s="64"/>
      <c r="KB255" s="64"/>
      <c r="KC255" s="64"/>
      <c r="KD255" s="64"/>
      <c r="KE255" s="64"/>
      <c r="KF255" s="64"/>
      <c r="KG255" s="64"/>
      <c r="KH255" s="64"/>
      <c r="KI255" s="64"/>
      <c r="KJ255" s="64"/>
      <c r="KK255" s="64"/>
      <c r="KL255" s="64"/>
      <c r="KM255" s="64"/>
      <c r="KN255" s="64"/>
      <c r="KO255" s="64"/>
    </row>
    <row r="256" spans="1:301" s="60" customFormat="1" ht="15" customHeight="1" x14ac:dyDescent="0.15">
      <c r="A256" s="58" t="s">
        <v>558</v>
      </c>
      <c r="B256" s="58">
        <v>34057</v>
      </c>
      <c r="C256" s="59" t="s">
        <v>452</v>
      </c>
      <c r="D256" s="2" t="s">
        <v>105</v>
      </c>
      <c r="E256" s="58"/>
      <c r="F256" s="58"/>
      <c r="G256" s="23">
        <v>315523.52799999999</v>
      </c>
      <c r="H256" s="23">
        <v>8447730.7050000001</v>
      </c>
      <c r="I256" s="23">
        <v>4982.6490000000003</v>
      </c>
      <c r="J256" s="61" t="s">
        <v>1040</v>
      </c>
      <c r="K256" s="58" t="s">
        <v>388</v>
      </c>
      <c r="L256" s="62">
        <v>0.35</v>
      </c>
      <c r="M256" s="62">
        <v>2</v>
      </c>
      <c r="N256" s="105">
        <v>2007</v>
      </c>
      <c r="O256" s="58"/>
      <c r="P256" s="60" t="s">
        <v>389</v>
      </c>
      <c r="Q256" s="1">
        <f>M256-L256</f>
        <v>1.65</v>
      </c>
      <c r="R256" s="2" t="s">
        <v>390</v>
      </c>
      <c r="S256" s="58" t="s">
        <v>559</v>
      </c>
      <c r="T256" s="60" t="s">
        <v>392</v>
      </c>
      <c r="X256" s="134"/>
      <c r="Y256" s="110">
        <v>0.10008350730688935</v>
      </c>
      <c r="Z256" s="110">
        <v>1.7386874304783093</v>
      </c>
      <c r="AA256" s="110">
        <v>4.0890062667860345</v>
      </c>
      <c r="AB256" s="110"/>
      <c r="AC256" s="110">
        <v>4.5967673825991991E-2</v>
      </c>
      <c r="AD256" s="110">
        <v>0.54710526315789476</v>
      </c>
      <c r="AE256" s="110">
        <v>2.7984031936127744E-2</v>
      </c>
      <c r="AF256" s="110">
        <v>2.6959547629404092E-2</v>
      </c>
      <c r="AG256" s="110">
        <v>0.36138107416879794</v>
      </c>
      <c r="AH256" s="110">
        <v>0.38953188054882976</v>
      </c>
      <c r="AI256" s="110"/>
      <c r="AJ256" s="110"/>
      <c r="AK256" s="110"/>
      <c r="AL256" s="110"/>
      <c r="AM256" s="110"/>
      <c r="AN256" s="110">
        <v>5.7</v>
      </c>
      <c r="AO256" s="110">
        <v>29</v>
      </c>
      <c r="AP256" s="110">
        <v>122</v>
      </c>
      <c r="AQ256" s="110">
        <v>3</v>
      </c>
      <c r="AR256" s="110">
        <v>15</v>
      </c>
      <c r="AS256" s="110">
        <v>64.5</v>
      </c>
      <c r="AT256" s="110">
        <v>318</v>
      </c>
      <c r="AU256" s="106">
        <v>0</v>
      </c>
      <c r="AV256" s="110">
        <v>0</v>
      </c>
      <c r="AW256" s="114">
        <v>0</v>
      </c>
      <c r="AX256" s="110">
        <v>0</v>
      </c>
      <c r="AY256" s="110">
        <v>119</v>
      </c>
      <c r="AZ256" s="110"/>
      <c r="BA256" s="110">
        <v>116</v>
      </c>
      <c r="BB256" s="110">
        <v>11.9</v>
      </c>
      <c r="BC256" s="108">
        <v>0</v>
      </c>
      <c r="BD256" s="110">
        <v>9.5</v>
      </c>
      <c r="BE256" s="110"/>
      <c r="BF256" s="110">
        <v>2</v>
      </c>
      <c r="BG256" s="110">
        <v>3780</v>
      </c>
      <c r="BH256" s="110">
        <v>29</v>
      </c>
      <c r="BI256" s="110"/>
      <c r="BJ256" s="110"/>
      <c r="BK256" s="110"/>
      <c r="BL256" s="110"/>
      <c r="BM256" s="110"/>
      <c r="BN256" s="110"/>
      <c r="BO256" s="110"/>
      <c r="BP256" s="110"/>
      <c r="BQ256" s="110"/>
      <c r="BR256" s="110"/>
      <c r="BS256" s="110"/>
      <c r="BT256" s="110"/>
      <c r="BU256" s="110"/>
      <c r="BV256" s="110"/>
      <c r="BW256" s="110"/>
      <c r="BX256" s="110">
        <v>424</v>
      </c>
      <c r="BY256" s="110"/>
      <c r="BZ256" s="110"/>
      <c r="CA256" s="156"/>
      <c r="CB256" s="110">
        <v>8.3000000000000007</v>
      </c>
      <c r="CC256" s="110">
        <v>0.3</v>
      </c>
      <c r="CD256" s="110">
        <v>101</v>
      </c>
      <c r="CE256" s="110"/>
      <c r="CF256" s="110"/>
      <c r="CG256" s="110"/>
      <c r="CH256" s="110">
        <v>0</v>
      </c>
      <c r="CI256" s="110">
        <v>0</v>
      </c>
      <c r="CJ256" s="110">
        <v>6</v>
      </c>
      <c r="CK256" s="110"/>
      <c r="CL256" s="110"/>
      <c r="CM256" s="110"/>
      <c r="CN256" s="110"/>
      <c r="CO256" s="99"/>
      <c r="CP256" s="99"/>
      <c r="CQ256" s="99"/>
      <c r="CR256" s="99">
        <f>AG256/AD256</f>
        <v>0.66053298789871673</v>
      </c>
      <c r="CS256" s="99"/>
      <c r="CT256" s="99"/>
      <c r="CU256" s="99">
        <f>BG256/BH256</f>
        <v>130.34482758620689</v>
      </c>
      <c r="CV256" s="99"/>
      <c r="CW256" s="99"/>
      <c r="CX256" s="110"/>
      <c r="CY256" s="110">
        <v>5</v>
      </c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</row>
    <row r="257" spans="1:301" s="60" customFormat="1" ht="15" customHeight="1" x14ac:dyDescent="0.15">
      <c r="A257" s="58" t="s">
        <v>560</v>
      </c>
      <c r="B257" s="58">
        <v>34371</v>
      </c>
      <c r="C257" s="59" t="s">
        <v>452</v>
      </c>
      <c r="D257" s="2" t="s">
        <v>105</v>
      </c>
      <c r="E257" s="58"/>
      <c r="F257" s="58"/>
      <c r="G257" s="23">
        <v>315059.598</v>
      </c>
      <c r="H257" s="23">
        <v>8447679.0529999994</v>
      </c>
      <c r="I257" s="23">
        <v>5066.3980000000001</v>
      </c>
      <c r="J257" s="61" t="s">
        <v>1040</v>
      </c>
      <c r="K257" s="58" t="s">
        <v>388</v>
      </c>
      <c r="L257" s="62">
        <v>1</v>
      </c>
      <c r="M257" s="62">
        <v>2</v>
      </c>
      <c r="N257" s="105">
        <v>2007</v>
      </c>
      <c r="O257" s="58"/>
      <c r="P257" s="60" t="s">
        <v>389</v>
      </c>
      <c r="Q257" s="1">
        <f>M257-L257</f>
        <v>1</v>
      </c>
      <c r="R257" s="2" t="s">
        <v>390</v>
      </c>
      <c r="S257" s="58" t="s">
        <v>561</v>
      </c>
      <c r="T257" s="60" t="s">
        <v>392</v>
      </c>
      <c r="X257" s="134"/>
      <c r="Y257" s="113"/>
      <c r="Z257" s="113"/>
      <c r="AA257" s="113"/>
      <c r="AB257" s="113"/>
      <c r="AC257" s="113"/>
      <c r="AD257" s="113"/>
      <c r="AE257" s="113"/>
      <c r="AF257" s="113"/>
      <c r="AG257" s="113"/>
      <c r="AH257" s="113"/>
      <c r="AI257" s="113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>
        <v>600</v>
      </c>
      <c r="AU257" s="113"/>
      <c r="AV257" s="113"/>
      <c r="AW257" s="113"/>
      <c r="AX257" s="113"/>
      <c r="AY257" s="113"/>
      <c r="AZ257" s="113"/>
      <c r="BA257" s="113"/>
      <c r="BB257" s="113"/>
      <c r="BC257" s="113"/>
      <c r="BD257" s="113"/>
      <c r="BE257" s="113"/>
      <c r="BF257" s="113"/>
      <c r="BG257" s="113"/>
      <c r="BH257" s="113"/>
      <c r="BI257" s="113"/>
      <c r="BJ257" s="113"/>
      <c r="BK257" s="113"/>
      <c r="BL257" s="113"/>
      <c r="BM257" s="113"/>
      <c r="BN257" s="113"/>
      <c r="BO257" s="113"/>
      <c r="BP257" s="113"/>
      <c r="BQ257" s="113"/>
      <c r="BR257" s="113"/>
      <c r="BS257" s="113"/>
      <c r="BT257" s="113"/>
      <c r="BU257" s="113"/>
      <c r="BV257" s="113"/>
      <c r="BW257" s="113"/>
      <c r="BX257" s="113">
        <v>1400.0000000000002</v>
      </c>
      <c r="BY257" s="113"/>
      <c r="BZ257" s="113"/>
      <c r="CA257" s="156"/>
      <c r="CB257" s="107">
        <v>11</v>
      </c>
      <c r="CC257" s="113"/>
      <c r="CD257" s="113"/>
      <c r="CE257" s="113"/>
      <c r="CF257" s="113"/>
      <c r="CG257" s="113"/>
      <c r="CH257" s="113"/>
      <c r="CI257" s="113"/>
      <c r="CJ257" s="113"/>
      <c r="CK257" s="113"/>
      <c r="CL257" s="113"/>
      <c r="CM257" s="113"/>
      <c r="CN257" s="113"/>
      <c r="CO257" s="99"/>
      <c r="CP257" s="99"/>
      <c r="CQ257" s="99"/>
      <c r="CR257" s="99"/>
      <c r="CS257" s="99"/>
      <c r="CT257" s="99"/>
      <c r="CU257" s="99"/>
      <c r="CV257" s="99"/>
      <c r="CW257" s="99"/>
      <c r="CX257" s="113"/>
      <c r="CY257" s="113"/>
    </row>
    <row r="258" spans="1:301" s="60" customFormat="1" ht="15" customHeight="1" x14ac:dyDescent="0.15">
      <c r="A258" s="57" t="s">
        <v>562</v>
      </c>
      <c r="B258" s="58">
        <v>4453</v>
      </c>
      <c r="C258" s="59" t="s">
        <v>400</v>
      </c>
      <c r="D258" s="2" t="s">
        <v>105</v>
      </c>
      <c r="E258" s="57"/>
      <c r="F258" s="57"/>
      <c r="G258" s="23">
        <v>315566.18400000001</v>
      </c>
      <c r="H258" s="23">
        <v>8447256.7029999997</v>
      </c>
      <c r="I258" s="23">
        <v>4952.2299999999996</v>
      </c>
      <c r="J258" s="61" t="s">
        <v>1040</v>
      </c>
      <c r="K258" s="67" t="s">
        <v>404</v>
      </c>
      <c r="L258" s="58">
        <v>2.9</v>
      </c>
      <c r="M258" s="58">
        <v>4</v>
      </c>
      <c r="N258" s="105">
        <v>2005</v>
      </c>
      <c r="O258" s="57"/>
      <c r="P258" s="60" t="s">
        <v>389</v>
      </c>
      <c r="Q258" s="1">
        <f>M258-L258</f>
        <v>1.1000000000000001</v>
      </c>
      <c r="R258" s="2" t="s">
        <v>390</v>
      </c>
      <c r="S258" s="57" t="s">
        <v>563</v>
      </c>
      <c r="T258" s="60" t="s">
        <v>392</v>
      </c>
      <c r="U258" s="64"/>
      <c r="V258" s="64"/>
      <c r="W258" s="64"/>
      <c r="X258" s="135"/>
      <c r="Y258" s="108"/>
      <c r="Z258" s="108">
        <v>0.75595105672969976</v>
      </c>
      <c r="AA258" s="108">
        <v>0.67196956132497765</v>
      </c>
      <c r="AB258" s="108"/>
      <c r="AC258" s="108">
        <v>3.0472952311612667E-2</v>
      </c>
      <c r="AD258" s="108"/>
      <c r="AE258" s="108"/>
      <c r="AF258" s="108"/>
      <c r="AG258" s="108">
        <v>8.4322250639386198E-2</v>
      </c>
      <c r="AH258" s="108">
        <v>2.0622276029055692E-5</v>
      </c>
      <c r="AI258" s="108"/>
      <c r="AJ258" s="108"/>
      <c r="AK258" s="108"/>
      <c r="AL258" s="108"/>
      <c r="AM258" s="108"/>
      <c r="AN258" s="108">
        <v>0.7</v>
      </c>
      <c r="AO258" s="108">
        <v>2</v>
      </c>
      <c r="AP258" s="108">
        <v>6</v>
      </c>
      <c r="AQ258" s="108">
        <v>1</v>
      </c>
      <c r="AR258" s="110">
        <v>0</v>
      </c>
      <c r="AS258" s="108">
        <v>99.5</v>
      </c>
      <c r="AT258" s="108">
        <v>117</v>
      </c>
      <c r="AU258" s="110">
        <v>0</v>
      </c>
      <c r="AV258" s="110">
        <v>0</v>
      </c>
      <c r="AW258" s="114">
        <v>0</v>
      </c>
      <c r="AX258" s="110">
        <v>0</v>
      </c>
      <c r="AY258" s="108">
        <v>87</v>
      </c>
      <c r="AZ258" s="108"/>
      <c r="BA258" s="108">
        <v>30.6</v>
      </c>
      <c r="BB258" s="108">
        <v>1.8</v>
      </c>
      <c r="BC258" s="108">
        <v>0</v>
      </c>
      <c r="BD258" s="108">
        <v>0.8</v>
      </c>
      <c r="BE258" s="108"/>
      <c r="BF258" s="106">
        <v>0</v>
      </c>
      <c r="BG258" s="108">
        <v>2326</v>
      </c>
      <c r="BH258" s="108">
        <v>8.8000000000000007</v>
      </c>
      <c r="BI258" s="108"/>
      <c r="BJ258" s="108"/>
      <c r="BK258" s="108"/>
      <c r="BL258" s="108"/>
      <c r="BM258" s="108"/>
      <c r="BN258" s="108"/>
      <c r="BO258" s="108"/>
      <c r="BP258" s="108"/>
      <c r="BQ258" s="108"/>
      <c r="BR258" s="108"/>
      <c r="BS258" s="108"/>
      <c r="BT258" s="108"/>
      <c r="BU258" s="108"/>
      <c r="BV258" s="108"/>
      <c r="BW258" s="108"/>
      <c r="BX258" s="108">
        <v>4060</v>
      </c>
      <c r="BY258" s="108"/>
      <c r="BZ258" s="108"/>
      <c r="CA258" s="149"/>
      <c r="CB258" s="108">
        <v>27.7</v>
      </c>
      <c r="CC258" s="108">
        <v>0.15</v>
      </c>
      <c r="CD258" s="108">
        <v>40</v>
      </c>
      <c r="CE258" s="108"/>
      <c r="CF258" s="108"/>
      <c r="CG258" s="108"/>
      <c r="CH258" s="110">
        <v>0</v>
      </c>
      <c r="CI258" s="110">
        <v>0</v>
      </c>
      <c r="CJ258" s="108">
        <v>3.1</v>
      </c>
      <c r="CK258" s="108"/>
      <c r="CL258" s="108"/>
      <c r="CM258" s="108"/>
      <c r="CN258" s="108"/>
      <c r="CO258" s="99"/>
      <c r="CP258" s="99"/>
      <c r="CQ258" s="99"/>
      <c r="CR258" s="99"/>
      <c r="CS258" s="99"/>
      <c r="CT258" s="99"/>
      <c r="CU258" s="99">
        <f>BG258/BH258</f>
        <v>264.31818181818181</v>
      </c>
      <c r="CV258" s="99"/>
      <c r="CW258" s="99"/>
      <c r="CX258" s="108"/>
      <c r="CY258" s="108">
        <v>2</v>
      </c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</row>
    <row r="259" spans="1:301" s="60" customFormat="1" ht="15" customHeight="1" x14ac:dyDescent="0.15">
      <c r="A259" s="57" t="s">
        <v>564</v>
      </c>
      <c r="B259" s="58">
        <v>1000</v>
      </c>
      <c r="C259" s="59" t="s">
        <v>452</v>
      </c>
      <c r="D259" s="2" t="s">
        <v>105</v>
      </c>
      <c r="E259" s="57"/>
      <c r="F259" s="57"/>
      <c r="G259" s="23">
        <v>315680.58399999997</v>
      </c>
      <c r="H259" s="23">
        <v>8447764.0859999992</v>
      </c>
      <c r="I259" s="23">
        <v>5002.5119999999997</v>
      </c>
      <c r="J259" s="61" t="s">
        <v>1040</v>
      </c>
      <c r="K259" s="57" t="s">
        <v>388</v>
      </c>
      <c r="L259" s="66">
        <v>0</v>
      </c>
      <c r="M259" s="58">
        <v>2</v>
      </c>
      <c r="N259" s="120">
        <v>2005</v>
      </c>
      <c r="O259" s="57"/>
      <c r="P259" s="60" t="s">
        <v>389</v>
      </c>
      <c r="Q259" s="1">
        <f>M259-L259</f>
        <v>2</v>
      </c>
      <c r="R259" s="2" t="s">
        <v>390</v>
      </c>
      <c r="S259" s="57" t="s">
        <v>565</v>
      </c>
      <c r="T259" s="60" t="s">
        <v>392</v>
      </c>
      <c r="U259" s="64"/>
      <c r="V259" s="64"/>
      <c r="W259" s="64"/>
      <c r="X259" s="135"/>
      <c r="Y259" s="106">
        <v>8.3402922755741127E-2</v>
      </c>
      <c r="Z259" s="106">
        <v>1.3796106785317019</v>
      </c>
      <c r="AA259" s="106">
        <v>28.308504923903314</v>
      </c>
      <c r="AB259" s="106"/>
      <c r="AC259" s="106"/>
      <c r="AD259" s="106"/>
      <c r="AE259" s="106">
        <v>0.39177644710578846</v>
      </c>
      <c r="AF259" s="106">
        <v>5.3919095258808183E-2</v>
      </c>
      <c r="AG259" s="106">
        <v>0.18069053708439897</v>
      </c>
      <c r="AH259" s="106">
        <v>0.63012510088781293</v>
      </c>
      <c r="AI259" s="106"/>
      <c r="AJ259" s="106"/>
      <c r="AK259" s="106"/>
      <c r="AL259" s="106"/>
      <c r="AM259" s="106"/>
      <c r="AN259" s="106">
        <v>2</v>
      </c>
      <c r="AO259" s="106">
        <v>17</v>
      </c>
      <c r="AP259" s="106">
        <v>56</v>
      </c>
      <c r="AQ259" s="106">
        <v>16</v>
      </c>
      <c r="AR259" s="106">
        <v>21</v>
      </c>
      <c r="AS259" s="106">
        <v>431</v>
      </c>
      <c r="AT259" s="106">
        <v>2580</v>
      </c>
      <c r="AU259" s="106">
        <v>0</v>
      </c>
      <c r="AV259" s="106">
        <v>2</v>
      </c>
      <c r="AW259" s="106">
        <v>90</v>
      </c>
      <c r="AX259" s="106"/>
      <c r="AY259" s="106">
        <v>1465</v>
      </c>
      <c r="AZ259" s="106"/>
      <c r="BA259" s="106">
        <v>145</v>
      </c>
      <c r="BB259" s="106"/>
      <c r="BC259" s="106"/>
      <c r="BD259" s="107"/>
      <c r="BE259" s="107"/>
      <c r="BF259" s="106">
        <v>25.6</v>
      </c>
      <c r="BG259" s="106">
        <v>4270</v>
      </c>
      <c r="BH259" s="106">
        <v>10</v>
      </c>
      <c r="BI259" s="106"/>
      <c r="BJ259" s="106"/>
      <c r="BK259" s="106"/>
      <c r="BL259" s="106"/>
      <c r="BM259" s="106"/>
      <c r="BN259" s="106"/>
      <c r="BO259" s="106"/>
      <c r="BP259" s="106"/>
      <c r="BQ259" s="106"/>
      <c r="BR259" s="106"/>
      <c r="BS259" s="106"/>
      <c r="BT259" s="106"/>
      <c r="BU259" s="106"/>
      <c r="BV259" s="106"/>
      <c r="BW259" s="106"/>
      <c r="BX259" s="111">
        <v>123000</v>
      </c>
      <c r="BY259" s="111"/>
      <c r="BZ259" s="106">
        <v>10</v>
      </c>
      <c r="CA259" s="149">
        <v>0</v>
      </c>
      <c r="CB259" s="107">
        <v>128</v>
      </c>
      <c r="CC259" s="106">
        <v>0.04</v>
      </c>
      <c r="CD259" s="106">
        <v>481</v>
      </c>
      <c r="CE259" s="106"/>
      <c r="CF259" s="106"/>
      <c r="CG259" s="106"/>
      <c r="CH259" s="106">
        <v>7</v>
      </c>
      <c r="CI259" s="110">
        <v>0</v>
      </c>
      <c r="CJ259" s="106">
        <v>33.299999999999997</v>
      </c>
      <c r="CK259" s="106">
        <v>80</v>
      </c>
      <c r="CL259" s="106"/>
      <c r="CM259" s="106"/>
      <c r="CN259" s="106"/>
      <c r="CO259" s="99"/>
      <c r="CP259" s="99"/>
      <c r="CQ259" s="99"/>
      <c r="CR259" s="99"/>
      <c r="CS259" s="99"/>
      <c r="CT259" s="99"/>
      <c r="CU259" s="99">
        <f>BG259/BH259</f>
        <v>427</v>
      </c>
      <c r="CV259" s="99"/>
      <c r="CW259" s="99"/>
      <c r="CX259" s="106"/>
      <c r="CY259" s="106">
        <v>6</v>
      </c>
    </row>
    <row r="260" spans="1:301" s="60" customFormat="1" ht="15" customHeight="1" x14ac:dyDescent="0.15">
      <c r="A260" s="58" t="s">
        <v>566</v>
      </c>
      <c r="B260" s="58">
        <v>35627</v>
      </c>
      <c r="C260" s="59" t="s">
        <v>400</v>
      </c>
      <c r="D260" s="2" t="s">
        <v>105</v>
      </c>
      <c r="E260" s="58"/>
      <c r="F260" s="58"/>
      <c r="G260" s="23">
        <v>315546.625</v>
      </c>
      <c r="H260" s="23">
        <v>8447304.7799999993</v>
      </c>
      <c r="I260" s="23">
        <v>4932.6379999999999</v>
      </c>
      <c r="J260" s="61" t="s">
        <v>1040</v>
      </c>
      <c r="K260" s="58" t="s">
        <v>388</v>
      </c>
      <c r="L260" s="62">
        <v>4</v>
      </c>
      <c r="M260" s="62">
        <v>6</v>
      </c>
      <c r="N260" s="105">
        <v>2007</v>
      </c>
      <c r="O260" s="58"/>
      <c r="P260" s="60" t="s">
        <v>389</v>
      </c>
      <c r="Q260" s="1">
        <f>M260-L260</f>
        <v>2</v>
      </c>
      <c r="R260" s="2" t="s">
        <v>390</v>
      </c>
      <c r="S260" s="58" t="s">
        <v>567</v>
      </c>
      <c r="T260" s="60" t="s">
        <v>392</v>
      </c>
      <c r="X260" s="134"/>
      <c r="Y260" s="113"/>
      <c r="Z260" s="113"/>
      <c r="AA260" s="113"/>
      <c r="AB260" s="113"/>
      <c r="AC260" s="113"/>
      <c r="AD260" s="113"/>
      <c r="AE260" s="113"/>
      <c r="AF260" s="113"/>
      <c r="AG260" s="113"/>
      <c r="AH260" s="113"/>
      <c r="AI260" s="113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>
        <v>400</v>
      </c>
      <c r="AT260" s="113">
        <v>500</v>
      </c>
      <c r="AU260" s="113"/>
      <c r="AV260" s="113"/>
      <c r="AW260" s="113"/>
      <c r="AX260" s="113"/>
      <c r="AY260" s="113"/>
      <c r="AZ260" s="113"/>
      <c r="BA260" s="113"/>
      <c r="BB260" s="113"/>
      <c r="BC260" s="113"/>
      <c r="BD260" s="113"/>
      <c r="BE260" s="113"/>
      <c r="BF260" s="113"/>
      <c r="BG260" s="113"/>
      <c r="BH260" s="113"/>
      <c r="BI260" s="113"/>
      <c r="BJ260" s="113"/>
      <c r="BK260" s="113"/>
      <c r="BL260" s="113"/>
      <c r="BM260" s="113"/>
      <c r="BN260" s="113"/>
      <c r="BO260" s="113"/>
      <c r="BP260" s="113"/>
      <c r="BQ260" s="113"/>
      <c r="BR260" s="113"/>
      <c r="BS260" s="113"/>
      <c r="BT260" s="113"/>
      <c r="BU260" s="113"/>
      <c r="BV260" s="113"/>
      <c r="BW260" s="113"/>
      <c r="BX260" s="113">
        <v>5300</v>
      </c>
      <c r="BY260" s="113"/>
      <c r="BZ260" s="113"/>
      <c r="CA260" s="156"/>
      <c r="CB260" s="107">
        <v>31</v>
      </c>
      <c r="CC260" s="113"/>
      <c r="CD260" s="113"/>
      <c r="CE260" s="113"/>
      <c r="CF260" s="113"/>
      <c r="CG260" s="113"/>
      <c r="CH260" s="113"/>
      <c r="CI260" s="113"/>
      <c r="CJ260" s="113"/>
      <c r="CK260" s="113"/>
      <c r="CL260" s="113"/>
      <c r="CM260" s="113"/>
      <c r="CN260" s="113"/>
      <c r="CO260" s="99"/>
      <c r="CP260" s="99"/>
      <c r="CQ260" s="99"/>
      <c r="CR260" s="99"/>
      <c r="CS260" s="99"/>
      <c r="CT260" s="99"/>
      <c r="CU260" s="99"/>
      <c r="CV260" s="99"/>
      <c r="CW260" s="99"/>
      <c r="CX260" s="113"/>
      <c r="CY260" s="113"/>
    </row>
    <row r="261" spans="1:301" s="60" customFormat="1" ht="15" customHeight="1" x14ac:dyDescent="0.15">
      <c r="A261" s="58" t="s">
        <v>568</v>
      </c>
      <c r="B261" s="58">
        <v>35716</v>
      </c>
      <c r="C261" s="59" t="s">
        <v>400</v>
      </c>
      <c r="D261" s="2" t="s">
        <v>105</v>
      </c>
      <c r="E261" s="58"/>
      <c r="F261" s="58"/>
      <c r="G261" s="23">
        <v>315546.42700000003</v>
      </c>
      <c r="H261" s="23">
        <v>8447295.4409999996</v>
      </c>
      <c r="I261" s="23">
        <v>4987.3680000000004</v>
      </c>
      <c r="J261" s="61" t="s">
        <v>1040</v>
      </c>
      <c r="K261" s="58" t="s">
        <v>388</v>
      </c>
      <c r="L261" s="62">
        <v>2.2999999999999998</v>
      </c>
      <c r="M261" s="62">
        <v>4</v>
      </c>
      <c r="N261" s="105">
        <v>2007</v>
      </c>
      <c r="O261" s="58"/>
      <c r="P261" s="60" t="s">
        <v>389</v>
      </c>
      <c r="Q261" s="1">
        <f>M261-L261</f>
        <v>1.7000000000000002</v>
      </c>
      <c r="R261" s="2" t="s">
        <v>390</v>
      </c>
      <c r="S261" s="58" t="s">
        <v>569</v>
      </c>
      <c r="T261" s="60" t="s">
        <v>392</v>
      </c>
      <c r="X261" s="134"/>
      <c r="Y261" s="113"/>
      <c r="Z261" s="113"/>
      <c r="AA261" s="113"/>
      <c r="AB261" s="113"/>
      <c r="AC261" s="113"/>
      <c r="AD261" s="113"/>
      <c r="AE261" s="113"/>
      <c r="AF261" s="113"/>
      <c r="AG261" s="113"/>
      <c r="AH261" s="113"/>
      <c r="AI261" s="113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>
        <v>100</v>
      </c>
      <c r="AT261" s="107">
        <v>100</v>
      </c>
      <c r="AU261" s="113"/>
      <c r="AV261" s="113"/>
      <c r="AW261" s="113"/>
      <c r="AX261" s="113"/>
      <c r="AY261" s="113"/>
      <c r="AZ261" s="113"/>
      <c r="BA261" s="113"/>
      <c r="BB261" s="113"/>
      <c r="BC261" s="113"/>
      <c r="BD261" s="113"/>
      <c r="BE261" s="113"/>
      <c r="BF261" s="113"/>
      <c r="BG261" s="113"/>
      <c r="BH261" s="113"/>
      <c r="BI261" s="113"/>
      <c r="BJ261" s="113"/>
      <c r="BK261" s="113"/>
      <c r="BL261" s="113"/>
      <c r="BM261" s="113"/>
      <c r="BN261" s="113"/>
      <c r="BO261" s="113"/>
      <c r="BP261" s="113"/>
      <c r="BQ261" s="113"/>
      <c r="BR261" s="113"/>
      <c r="BS261" s="113"/>
      <c r="BT261" s="113"/>
      <c r="BU261" s="113"/>
      <c r="BV261" s="113"/>
      <c r="BW261" s="113"/>
      <c r="BX261" s="113">
        <v>2100</v>
      </c>
      <c r="BY261" s="113"/>
      <c r="BZ261" s="113"/>
      <c r="CA261" s="156"/>
      <c r="CB261" s="107">
        <v>14</v>
      </c>
      <c r="CC261" s="113"/>
      <c r="CD261" s="113"/>
      <c r="CE261" s="113"/>
      <c r="CF261" s="113"/>
      <c r="CG261" s="113"/>
      <c r="CH261" s="113"/>
      <c r="CI261" s="113"/>
      <c r="CJ261" s="113"/>
      <c r="CK261" s="113"/>
      <c r="CL261" s="113"/>
      <c r="CM261" s="113"/>
      <c r="CN261" s="113"/>
      <c r="CO261" s="99"/>
      <c r="CP261" s="99"/>
      <c r="CQ261" s="99"/>
      <c r="CR261" s="99"/>
      <c r="CS261" s="99"/>
      <c r="CT261" s="99"/>
      <c r="CU261" s="99"/>
      <c r="CV261" s="99"/>
      <c r="CW261" s="99"/>
      <c r="CX261" s="113"/>
      <c r="CY261" s="113"/>
    </row>
    <row r="262" spans="1:301" s="60" customFormat="1" ht="15" customHeight="1" x14ac:dyDescent="0.15">
      <c r="A262" s="58" t="s">
        <v>570</v>
      </c>
      <c r="B262" s="58">
        <v>36835</v>
      </c>
      <c r="C262" s="59" t="s">
        <v>400</v>
      </c>
      <c r="D262" s="2" t="s">
        <v>105</v>
      </c>
      <c r="E262" s="58"/>
      <c r="F262" s="58"/>
      <c r="G262" s="23">
        <v>315656.57799999998</v>
      </c>
      <c r="H262" s="23">
        <v>8446050.1270000003</v>
      </c>
      <c r="I262" s="23">
        <v>5098.6589999999997</v>
      </c>
      <c r="J262" s="61" t="s">
        <v>1040</v>
      </c>
      <c r="K262" s="58" t="s">
        <v>388</v>
      </c>
      <c r="L262" s="62">
        <v>0</v>
      </c>
      <c r="M262" s="62">
        <v>2</v>
      </c>
      <c r="N262" s="105">
        <v>2007</v>
      </c>
      <c r="O262" s="58"/>
      <c r="P262" s="60" t="s">
        <v>389</v>
      </c>
      <c r="Q262" s="1">
        <f>M262-L262</f>
        <v>2</v>
      </c>
      <c r="R262" s="2" t="s">
        <v>390</v>
      </c>
      <c r="S262" s="58" t="s">
        <v>571</v>
      </c>
      <c r="T262" s="60" t="s">
        <v>392</v>
      </c>
      <c r="X262" s="134"/>
      <c r="Y262" s="114">
        <v>1.6680584551148226E-2</v>
      </c>
      <c r="Z262" s="114">
        <v>0.56696329254727473</v>
      </c>
      <c r="AA262" s="114">
        <v>0.91502238137869296</v>
      </c>
      <c r="AB262" s="114"/>
      <c r="AC262" s="114">
        <v>2.3887695668001457E-2</v>
      </c>
      <c r="AD262" s="114">
        <v>3.3157894736842108E-2</v>
      </c>
      <c r="AE262" s="114">
        <v>1.3992015968063872E-2</v>
      </c>
      <c r="AF262" s="114"/>
      <c r="AG262" s="114">
        <v>0.14455242966751919</v>
      </c>
      <c r="AH262" s="114">
        <v>8.7071832122679577E-2</v>
      </c>
      <c r="AI262" s="114"/>
      <c r="AJ262" s="114"/>
      <c r="AK262" s="114"/>
      <c r="AL262" s="114"/>
      <c r="AM262" s="114"/>
      <c r="AN262" s="114">
        <v>1</v>
      </c>
      <c r="AO262" s="114">
        <v>5</v>
      </c>
      <c r="AP262" s="114">
        <v>5</v>
      </c>
      <c r="AQ262" s="114">
        <v>1</v>
      </c>
      <c r="AR262" s="114">
        <v>1</v>
      </c>
      <c r="AS262" s="114">
        <v>183</v>
      </c>
      <c r="AT262" s="114">
        <v>270</v>
      </c>
      <c r="AU262" s="106">
        <v>0</v>
      </c>
      <c r="AV262" s="110">
        <v>0</v>
      </c>
      <c r="AW262" s="114">
        <v>0</v>
      </c>
      <c r="AX262" s="114"/>
      <c r="AY262" s="114">
        <v>27</v>
      </c>
      <c r="AZ262" s="114"/>
      <c r="BA262" s="114">
        <v>19</v>
      </c>
      <c r="BB262" s="114"/>
      <c r="BC262" s="114"/>
      <c r="BD262" s="113"/>
      <c r="BE262" s="113"/>
      <c r="BF262" s="114">
        <v>1.1000000000000001</v>
      </c>
      <c r="BG262" s="114">
        <v>3420</v>
      </c>
      <c r="BH262" s="114">
        <v>10</v>
      </c>
      <c r="BI262" s="114"/>
      <c r="BJ262" s="114"/>
      <c r="BK262" s="114"/>
      <c r="BL262" s="114"/>
      <c r="BM262" s="114"/>
      <c r="BN262" s="114"/>
      <c r="BO262" s="114"/>
      <c r="BP262" s="114"/>
      <c r="BQ262" s="114"/>
      <c r="BR262" s="114"/>
      <c r="BS262" s="114"/>
      <c r="BT262" s="114"/>
      <c r="BU262" s="114"/>
      <c r="BV262" s="114"/>
      <c r="BW262" s="114"/>
      <c r="BX262" s="114">
        <v>1560</v>
      </c>
      <c r="BY262" s="114"/>
      <c r="BZ262" s="106">
        <v>0</v>
      </c>
      <c r="CA262" s="149">
        <v>0</v>
      </c>
      <c r="CB262" s="114">
        <v>15.9</v>
      </c>
      <c r="CC262" s="114">
        <v>0.09</v>
      </c>
      <c r="CD262" s="114">
        <v>33</v>
      </c>
      <c r="CE262" s="114"/>
      <c r="CF262" s="114"/>
      <c r="CG262" s="114"/>
      <c r="CH262" s="110">
        <v>0</v>
      </c>
      <c r="CI262" s="110">
        <v>0</v>
      </c>
      <c r="CJ262" s="114">
        <v>4.2</v>
      </c>
      <c r="CK262" s="114">
        <v>10</v>
      </c>
      <c r="CL262" s="114"/>
      <c r="CM262" s="114"/>
      <c r="CN262" s="114"/>
      <c r="CO262" s="99"/>
      <c r="CP262" s="99"/>
      <c r="CQ262" s="99"/>
      <c r="CR262" s="99">
        <f>AG262/AD262</f>
        <v>4.3595177201315307</v>
      </c>
      <c r="CS262" s="99"/>
      <c r="CT262" s="99"/>
      <c r="CU262" s="99">
        <f>BG262/BH262</f>
        <v>342</v>
      </c>
      <c r="CV262" s="99"/>
      <c r="CW262" s="99"/>
      <c r="CX262" s="114"/>
      <c r="CY262" s="114">
        <v>1</v>
      </c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  <c r="DS262" s="64"/>
      <c r="DT262" s="64"/>
      <c r="DU262" s="64"/>
      <c r="DV262" s="64"/>
      <c r="DW262" s="64"/>
      <c r="DX262" s="64"/>
      <c r="DY262" s="64"/>
      <c r="DZ262" s="64"/>
      <c r="EA262" s="64"/>
      <c r="EB262" s="64"/>
      <c r="EC262" s="64"/>
      <c r="ED262" s="64"/>
      <c r="EE262" s="64"/>
      <c r="EF262" s="64"/>
      <c r="EG262" s="64"/>
      <c r="EH262" s="64"/>
      <c r="EI262" s="64"/>
      <c r="EJ262" s="64"/>
      <c r="EK262" s="64"/>
      <c r="EL262" s="64"/>
      <c r="EM262" s="64"/>
      <c r="EN262" s="64"/>
      <c r="EO262" s="64"/>
      <c r="EP262" s="64"/>
      <c r="EQ262" s="64"/>
      <c r="ER262" s="64"/>
      <c r="ES262" s="64"/>
      <c r="ET262" s="64"/>
      <c r="EU262" s="64"/>
      <c r="EV262" s="64"/>
      <c r="EW262" s="64"/>
      <c r="EX262" s="64"/>
      <c r="EY262" s="64"/>
      <c r="EZ262" s="64"/>
      <c r="FA262" s="64"/>
      <c r="FB262" s="64"/>
      <c r="FC262" s="64"/>
      <c r="FD262" s="64"/>
      <c r="FE262" s="64"/>
      <c r="FF262" s="64"/>
      <c r="FG262" s="64"/>
      <c r="FH262" s="64"/>
      <c r="FI262" s="64"/>
      <c r="FJ262" s="64"/>
      <c r="FK262" s="64"/>
      <c r="FL262" s="64"/>
      <c r="FM262" s="64"/>
      <c r="FN262" s="64"/>
      <c r="FO262" s="64"/>
      <c r="FP262" s="64"/>
      <c r="FQ262" s="64"/>
      <c r="FR262" s="64"/>
      <c r="FS262" s="64"/>
      <c r="FT262" s="64"/>
      <c r="FU262" s="64"/>
      <c r="FV262" s="64"/>
      <c r="FW262" s="64"/>
      <c r="FX262" s="64"/>
      <c r="FY262" s="64"/>
      <c r="FZ262" s="64"/>
      <c r="GA262" s="64"/>
      <c r="GB262" s="64"/>
      <c r="GC262" s="64"/>
      <c r="GD262" s="64"/>
      <c r="GE262" s="64"/>
      <c r="GF262" s="64"/>
      <c r="GG262" s="64"/>
      <c r="GH262" s="64"/>
      <c r="GI262" s="64"/>
      <c r="GJ262" s="64"/>
      <c r="GK262" s="64"/>
      <c r="GL262" s="64"/>
      <c r="GM262" s="64"/>
      <c r="GN262" s="64"/>
      <c r="GO262" s="64"/>
      <c r="GP262" s="64"/>
      <c r="GQ262" s="64"/>
      <c r="GR262" s="64"/>
      <c r="GS262" s="64"/>
      <c r="GT262" s="64"/>
      <c r="GU262" s="64"/>
      <c r="GV262" s="64"/>
      <c r="GW262" s="64"/>
      <c r="GX262" s="64"/>
      <c r="GY262" s="64"/>
      <c r="GZ262" s="64"/>
      <c r="HA262" s="64"/>
      <c r="HB262" s="64"/>
      <c r="HC262" s="64"/>
      <c r="HD262" s="64"/>
      <c r="HE262" s="64"/>
      <c r="HF262" s="64"/>
      <c r="HG262" s="64"/>
      <c r="HH262" s="64"/>
      <c r="HI262" s="64"/>
      <c r="HJ262" s="64"/>
      <c r="HK262" s="64"/>
      <c r="HL262" s="64"/>
      <c r="HM262" s="64"/>
      <c r="HN262" s="64"/>
      <c r="HO262" s="64"/>
      <c r="HP262" s="64"/>
      <c r="HQ262" s="64"/>
      <c r="HR262" s="64"/>
      <c r="HS262" s="64"/>
      <c r="HT262" s="64"/>
      <c r="HU262" s="64"/>
      <c r="HV262" s="64"/>
      <c r="HW262" s="64"/>
      <c r="HX262" s="64"/>
      <c r="HY262" s="64"/>
      <c r="HZ262" s="64"/>
      <c r="IA262" s="64"/>
      <c r="IB262" s="64"/>
      <c r="IC262" s="64"/>
      <c r="ID262" s="64"/>
      <c r="IE262" s="64"/>
      <c r="IF262" s="64"/>
      <c r="IG262" s="64"/>
      <c r="IH262" s="64"/>
      <c r="II262" s="64"/>
      <c r="IJ262" s="64"/>
      <c r="IK262" s="64"/>
      <c r="IL262" s="64"/>
      <c r="IM262" s="64"/>
      <c r="IN262" s="64"/>
      <c r="IO262" s="64"/>
      <c r="IP262" s="64"/>
      <c r="IQ262" s="64"/>
      <c r="IR262" s="64"/>
      <c r="IS262" s="64"/>
      <c r="IT262" s="64"/>
      <c r="IU262" s="64"/>
      <c r="IV262" s="64"/>
      <c r="IW262" s="64"/>
      <c r="IX262" s="64"/>
      <c r="IY262" s="64"/>
      <c r="IZ262" s="64"/>
      <c r="JA262" s="64"/>
      <c r="JB262" s="64"/>
      <c r="JC262" s="64"/>
      <c r="JD262" s="64"/>
      <c r="JE262" s="64"/>
      <c r="JF262" s="64"/>
      <c r="JG262" s="64"/>
      <c r="JH262" s="64"/>
      <c r="JI262" s="64"/>
      <c r="JJ262" s="64"/>
      <c r="JK262" s="64"/>
      <c r="JL262" s="64"/>
      <c r="JM262" s="64"/>
      <c r="JN262" s="64"/>
      <c r="JO262" s="64"/>
      <c r="JP262" s="64"/>
      <c r="JQ262" s="64"/>
      <c r="JR262" s="64"/>
      <c r="JS262" s="64"/>
      <c r="JT262" s="64"/>
      <c r="JU262" s="64"/>
      <c r="JV262" s="64"/>
      <c r="JW262" s="64"/>
      <c r="JX262" s="64"/>
      <c r="JY262" s="64"/>
      <c r="JZ262" s="64"/>
      <c r="KA262" s="64"/>
      <c r="KB262" s="64"/>
      <c r="KC262" s="64"/>
      <c r="KD262" s="64"/>
      <c r="KE262" s="64"/>
      <c r="KF262" s="64"/>
      <c r="KG262" s="64"/>
      <c r="KH262" s="64"/>
      <c r="KI262" s="64"/>
      <c r="KJ262" s="64"/>
      <c r="KK262" s="64"/>
      <c r="KL262" s="64"/>
      <c r="KM262" s="64"/>
      <c r="KN262" s="64"/>
      <c r="KO262" s="64"/>
    </row>
    <row r="263" spans="1:301" s="60" customFormat="1" ht="15" customHeight="1" x14ac:dyDescent="0.15">
      <c r="A263" s="58" t="s">
        <v>572</v>
      </c>
      <c r="B263" s="58">
        <v>36910</v>
      </c>
      <c r="C263" s="59" t="s">
        <v>400</v>
      </c>
      <c r="D263" s="2" t="s">
        <v>105</v>
      </c>
      <c r="E263" s="58"/>
      <c r="F263" s="58"/>
      <c r="G263" s="23">
        <v>315657.96299999999</v>
      </c>
      <c r="H263" s="23">
        <v>8446050.5869999994</v>
      </c>
      <c r="I263" s="23">
        <v>5047.5690000000004</v>
      </c>
      <c r="J263" s="61" t="s">
        <v>1040</v>
      </c>
      <c r="K263" s="58" t="s">
        <v>388</v>
      </c>
      <c r="L263" s="62">
        <v>0</v>
      </c>
      <c r="M263" s="62">
        <v>2</v>
      </c>
      <c r="N263" s="105">
        <v>2007</v>
      </c>
      <c r="O263" s="58"/>
      <c r="P263" s="60" t="s">
        <v>389</v>
      </c>
      <c r="Q263" s="1">
        <f>M263-L263</f>
        <v>2</v>
      </c>
      <c r="R263" s="2" t="s">
        <v>390</v>
      </c>
      <c r="S263" s="58" t="s">
        <v>573</v>
      </c>
      <c r="T263" s="60" t="s">
        <v>392</v>
      </c>
      <c r="X263" s="134"/>
      <c r="Y263" s="106">
        <v>1.6680584551148226E-2</v>
      </c>
      <c r="Z263" s="106">
        <v>0.68035595105672975</v>
      </c>
      <c r="AA263" s="106">
        <v>1.0722918531781558</v>
      </c>
      <c r="AB263" s="106"/>
      <c r="AC263" s="106">
        <v>2.0788751365125591E-2</v>
      </c>
      <c r="AD263" s="106">
        <v>4.9736842105263156E-2</v>
      </c>
      <c r="AE263" s="106"/>
      <c r="AF263" s="106"/>
      <c r="AG263" s="106">
        <v>0.19273657289002558</v>
      </c>
      <c r="AH263" s="106">
        <v>7.332364810330913E-2</v>
      </c>
      <c r="AI263" s="106"/>
      <c r="AJ263" s="106"/>
      <c r="AK263" s="106"/>
      <c r="AL263" s="106"/>
      <c r="AM263" s="106"/>
      <c r="AN263" s="106">
        <v>1</v>
      </c>
      <c r="AO263" s="106">
        <v>6</v>
      </c>
      <c r="AP263" s="106">
        <v>6</v>
      </c>
      <c r="AQ263" s="106">
        <v>0</v>
      </c>
      <c r="AR263" s="106">
        <v>0</v>
      </c>
      <c r="AS263" s="106">
        <v>52</v>
      </c>
      <c r="AT263" s="106">
        <v>216</v>
      </c>
      <c r="AU263" s="106">
        <v>0</v>
      </c>
      <c r="AV263" s="110">
        <v>0</v>
      </c>
      <c r="AW263" s="114">
        <v>0</v>
      </c>
      <c r="AX263" s="106"/>
      <c r="AY263" s="106">
        <v>13</v>
      </c>
      <c r="AZ263" s="106"/>
      <c r="BA263" s="106">
        <v>25</v>
      </c>
      <c r="BB263" s="106"/>
      <c r="BC263" s="106"/>
      <c r="BD263" s="113"/>
      <c r="BE263" s="113"/>
      <c r="BF263" s="106">
        <v>0</v>
      </c>
      <c r="BG263" s="106">
        <v>3480</v>
      </c>
      <c r="BH263" s="106">
        <v>10</v>
      </c>
      <c r="BI263" s="106"/>
      <c r="BJ263" s="106"/>
      <c r="BK263" s="106"/>
      <c r="BL263" s="106"/>
      <c r="BM263" s="106"/>
      <c r="BN263" s="106"/>
      <c r="BO263" s="106"/>
      <c r="BP263" s="106"/>
      <c r="BQ263" s="106"/>
      <c r="BR263" s="106"/>
      <c r="BS263" s="106"/>
      <c r="BT263" s="106"/>
      <c r="BU263" s="106"/>
      <c r="BV263" s="106"/>
      <c r="BW263" s="106"/>
      <c r="BX263" s="106">
        <v>1470</v>
      </c>
      <c r="BY263" s="106"/>
      <c r="BZ263" s="106">
        <v>10</v>
      </c>
      <c r="CA263" s="149">
        <v>1.6E-2</v>
      </c>
      <c r="CB263" s="106">
        <v>8.8000000000000007</v>
      </c>
      <c r="CC263" s="106">
        <v>0.08</v>
      </c>
      <c r="CD263" s="106">
        <v>25</v>
      </c>
      <c r="CE263" s="106"/>
      <c r="CF263" s="106"/>
      <c r="CG263" s="106"/>
      <c r="CH263" s="106">
        <v>2</v>
      </c>
      <c r="CI263" s="110">
        <v>0</v>
      </c>
      <c r="CJ263" s="106">
        <v>3.9</v>
      </c>
      <c r="CK263" s="133">
        <v>0</v>
      </c>
      <c r="CL263" s="106"/>
      <c r="CM263" s="106"/>
      <c r="CN263" s="106"/>
      <c r="CO263" s="99"/>
      <c r="CP263" s="99"/>
      <c r="CQ263" s="99"/>
      <c r="CR263" s="99">
        <f>AG263/AD263</f>
        <v>3.8751268623391386</v>
      </c>
      <c r="CS263" s="99"/>
      <c r="CT263" s="99"/>
      <c r="CU263" s="99">
        <f>BG263/BH263</f>
        <v>348</v>
      </c>
      <c r="CV263" s="99"/>
      <c r="CW263" s="99"/>
      <c r="CX263" s="106"/>
      <c r="CY263" s="106">
        <v>1</v>
      </c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  <c r="KO263" s="2"/>
    </row>
    <row r="264" spans="1:301" s="60" customFormat="1" ht="15" customHeight="1" x14ac:dyDescent="0.15">
      <c r="A264" s="58" t="s">
        <v>574</v>
      </c>
      <c r="B264" s="58">
        <v>36983</v>
      </c>
      <c r="C264" s="59" t="s">
        <v>400</v>
      </c>
      <c r="D264" s="2" t="s">
        <v>105</v>
      </c>
      <c r="E264" s="58"/>
      <c r="F264" s="58"/>
      <c r="G264" s="23">
        <v>315408.27500000002</v>
      </c>
      <c r="H264" s="23">
        <v>8446458.6070000008</v>
      </c>
      <c r="I264" s="23">
        <v>5071.2370000000001</v>
      </c>
      <c r="J264" s="61" t="s">
        <v>1040</v>
      </c>
      <c r="K264" s="58" t="s">
        <v>388</v>
      </c>
      <c r="L264" s="62">
        <v>0</v>
      </c>
      <c r="M264" s="62">
        <v>2</v>
      </c>
      <c r="N264" s="105">
        <v>2007</v>
      </c>
      <c r="O264" s="58"/>
      <c r="P264" s="60" t="s">
        <v>389</v>
      </c>
      <c r="Q264" s="1">
        <f>M264-L264</f>
        <v>2</v>
      </c>
      <c r="R264" s="2" t="s">
        <v>390</v>
      </c>
      <c r="S264" s="58" t="s">
        <v>575</v>
      </c>
      <c r="T264" s="60" t="s">
        <v>392</v>
      </c>
      <c r="X264" s="134"/>
      <c r="Y264" s="113"/>
      <c r="Z264" s="113"/>
      <c r="AA264" s="113"/>
      <c r="AB264" s="113"/>
      <c r="AC264" s="113"/>
      <c r="AD264" s="113"/>
      <c r="AE264" s="113"/>
      <c r="AF264" s="113"/>
      <c r="AG264" s="113"/>
      <c r="AH264" s="113"/>
      <c r="AI264" s="113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07">
        <v>100</v>
      </c>
      <c r="AU264" s="113"/>
      <c r="AV264" s="113"/>
      <c r="AW264" s="113"/>
      <c r="AX264" s="113"/>
      <c r="AY264" s="113"/>
      <c r="AZ264" s="113"/>
      <c r="BA264" s="113"/>
      <c r="BB264" s="113"/>
      <c r="BC264" s="113"/>
      <c r="BD264" s="113"/>
      <c r="BE264" s="113"/>
      <c r="BF264" s="113"/>
      <c r="BG264" s="113"/>
      <c r="BH264" s="113"/>
      <c r="BI264" s="113"/>
      <c r="BJ264" s="113"/>
      <c r="BK264" s="113"/>
      <c r="BL264" s="113"/>
      <c r="BM264" s="113"/>
      <c r="BN264" s="113"/>
      <c r="BO264" s="113"/>
      <c r="BP264" s="113"/>
      <c r="BQ264" s="113"/>
      <c r="BR264" s="113"/>
      <c r="BS264" s="113"/>
      <c r="BT264" s="113"/>
      <c r="BU264" s="113"/>
      <c r="BV264" s="113"/>
      <c r="BW264" s="113"/>
      <c r="BX264" s="113">
        <v>200</v>
      </c>
      <c r="BY264" s="113"/>
      <c r="BZ264" s="113"/>
      <c r="CA264" s="156"/>
      <c r="CB264" s="107">
        <v>1</v>
      </c>
      <c r="CC264" s="113"/>
      <c r="CD264" s="113"/>
      <c r="CE264" s="113"/>
      <c r="CF264" s="113"/>
      <c r="CG264" s="113"/>
      <c r="CH264" s="113"/>
      <c r="CI264" s="113"/>
      <c r="CJ264" s="113"/>
      <c r="CK264" s="113"/>
      <c r="CL264" s="113"/>
      <c r="CM264" s="113"/>
      <c r="CN264" s="113"/>
      <c r="CO264" s="99"/>
      <c r="CP264" s="99"/>
      <c r="CQ264" s="99"/>
      <c r="CR264" s="99"/>
      <c r="CS264" s="99"/>
      <c r="CT264" s="99"/>
      <c r="CU264" s="99"/>
      <c r="CV264" s="99"/>
      <c r="CW264" s="99"/>
      <c r="CX264" s="113"/>
      <c r="CY264" s="113"/>
    </row>
    <row r="265" spans="1:301" s="60" customFormat="1" ht="15" customHeight="1" x14ac:dyDescent="0.15">
      <c r="A265" s="58" t="s">
        <v>576</v>
      </c>
      <c r="B265" s="58">
        <v>37035</v>
      </c>
      <c r="C265" s="59" t="s">
        <v>400</v>
      </c>
      <c r="D265" s="2" t="s">
        <v>105</v>
      </c>
      <c r="E265" s="58"/>
      <c r="F265" s="58"/>
      <c r="G265" s="23">
        <v>315409.39500000002</v>
      </c>
      <c r="H265" s="23">
        <v>8446459.0800000001</v>
      </c>
      <c r="I265" s="23">
        <v>5071.3429999999998</v>
      </c>
      <c r="J265" s="61" t="s">
        <v>1040</v>
      </c>
      <c r="K265" s="58" t="s">
        <v>388</v>
      </c>
      <c r="L265" s="62">
        <v>0.8</v>
      </c>
      <c r="M265" s="62">
        <v>4</v>
      </c>
      <c r="N265" s="105">
        <v>2007</v>
      </c>
      <c r="O265" s="58"/>
      <c r="P265" s="60" t="s">
        <v>389</v>
      </c>
      <c r="Q265" s="1">
        <f>M265-L265</f>
        <v>3.2</v>
      </c>
      <c r="R265" s="2" t="s">
        <v>390</v>
      </c>
      <c r="S265" s="58" t="s">
        <v>577</v>
      </c>
      <c r="T265" s="60" t="s">
        <v>392</v>
      </c>
      <c r="X265" s="134"/>
      <c r="Y265" s="113"/>
      <c r="Z265" s="113"/>
      <c r="AA265" s="113"/>
      <c r="AB265" s="113"/>
      <c r="AC265" s="113"/>
      <c r="AD265" s="113"/>
      <c r="AE265" s="113"/>
      <c r="AF265" s="113"/>
      <c r="AG265" s="113"/>
      <c r="AH265" s="113"/>
      <c r="AI265" s="113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>
        <v>700</v>
      </c>
      <c r="AU265" s="113"/>
      <c r="AV265" s="113"/>
      <c r="AW265" s="113"/>
      <c r="AX265" s="113"/>
      <c r="AY265" s="113"/>
      <c r="AZ265" s="113"/>
      <c r="BA265" s="113"/>
      <c r="BB265" s="113"/>
      <c r="BC265" s="113"/>
      <c r="BD265" s="113"/>
      <c r="BE265" s="113"/>
      <c r="BF265" s="113"/>
      <c r="BG265" s="113"/>
      <c r="BH265" s="113"/>
      <c r="BI265" s="113"/>
      <c r="BJ265" s="113"/>
      <c r="BK265" s="113"/>
      <c r="BL265" s="113"/>
      <c r="BM265" s="113"/>
      <c r="BN265" s="113"/>
      <c r="BO265" s="113"/>
      <c r="BP265" s="113"/>
      <c r="BQ265" s="113"/>
      <c r="BR265" s="113"/>
      <c r="BS265" s="113"/>
      <c r="BT265" s="113"/>
      <c r="BU265" s="113"/>
      <c r="BV265" s="113"/>
      <c r="BW265" s="113"/>
      <c r="BX265" s="113">
        <v>400</v>
      </c>
      <c r="BY265" s="113"/>
      <c r="BZ265" s="113"/>
      <c r="CA265" s="156"/>
      <c r="CB265" s="107">
        <v>4</v>
      </c>
      <c r="CC265" s="113"/>
      <c r="CD265" s="113"/>
      <c r="CE265" s="113"/>
      <c r="CF265" s="113"/>
      <c r="CG265" s="113"/>
      <c r="CH265" s="113"/>
      <c r="CI265" s="113"/>
      <c r="CJ265" s="113"/>
      <c r="CK265" s="113"/>
      <c r="CL265" s="113"/>
      <c r="CM265" s="113"/>
      <c r="CN265" s="113"/>
      <c r="CO265" s="99"/>
      <c r="CP265" s="99"/>
      <c r="CQ265" s="99"/>
      <c r="CR265" s="99"/>
      <c r="CS265" s="99"/>
      <c r="CT265" s="99"/>
      <c r="CU265" s="99"/>
      <c r="CV265" s="99"/>
      <c r="CW265" s="99"/>
      <c r="CX265" s="113"/>
      <c r="CY265" s="113"/>
    </row>
    <row r="266" spans="1:301" s="60" customFormat="1" ht="15" customHeight="1" x14ac:dyDescent="0.15">
      <c r="A266" s="58" t="s">
        <v>578</v>
      </c>
      <c r="B266" s="58">
        <v>35812</v>
      </c>
      <c r="C266" s="59" t="s">
        <v>452</v>
      </c>
      <c r="D266" s="2" t="s">
        <v>105</v>
      </c>
      <c r="E266" s="58"/>
      <c r="F266" s="58"/>
      <c r="G266" s="23">
        <v>314970.326</v>
      </c>
      <c r="H266" s="23">
        <v>8447430.7949999999</v>
      </c>
      <c r="I266" s="23">
        <v>5039.37</v>
      </c>
      <c r="J266" s="61" t="s">
        <v>1040</v>
      </c>
      <c r="K266" s="58" t="s">
        <v>388</v>
      </c>
      <c r="L266" s="62">
        <v>0.6</v>
      </c>
      <c r="M266" s="62">
        <v>2</v>
      </c>
      <c r="N266" s="105">
        <v>2007</v>
      </c>
      <c r="O266" s="58"/>
      <c r="P266" s="60" t="s">
        <v>389</v>
      </c>
      <c r="Q266" s="1">
        <f>M266-L266</f>
        <v>1.4</v>
      </c>
      <c r="R266" s="2" t="s">
        <v>390</v>
      </c>
      <c r="S266" s="58" t="s">
        <v>579</v>
      </c>
      <c r="T266" s="60" t="s">
        <v>392</v>
      </c>
      <c r="X266" s="134"/>
      <c r="Y266" s="113"/>
      <c r="Z266" s="113"/>
      <c r="AA266" s="113"/>
      <c r="AB266" s="113"/>
      <c r="AC266" s="113"/>
      <c r="AD266" s="113"/>
      <c r="AE266" s="113"/>
      <c r="AF266" s="113"/>
      <c r="AG266" s="113"/>
      <c r="AH266" s="113"/>
      <c r="AI266" s="113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36">
        <v>100</v>
      </c>
      <c r="AT266" s="113">
        <v>600</v>
      </c>
      <c r="AU266" s="113"/>
      <c r="AV266" s="113"/>
      <c r="AW266" s="113"/>
      <c r="AX266" s="113"/>
      <c r="AY266" s="113"/>
      <c r="AZ266" s="113"/>
      <c r="BA266" s="113"/>
      <c r="BB266" s="113"/>
      <c r="BC266" s="113"/>
      <c r="BD266" s="113"/>
      <c r="BE266" s="113"/>
      <c r="BF266" s="113"/>
      <c r="BG266" s="113"/>
      <c r="BH266" s="113"/>
      <c r="BI266" s="113"/>
      <c r="BJ266" s="113"/>
      <c r="BK266" s="113"/>
      <c r="BL266" s="113"/>
      <c r="BM266" s="113"/>
      <c r="BN266" s="113"/>
      <c r="BO266" s="113"/>
      <c r="BP266" s="113"/>
      <c r="BQ266" s="113"/>
      <c r="BR266" s="113"/>
      <c r="BS266" s="113"/>
      <c r="BT266" s="113"/>
      <c r="BU266" s="113"/>
      <c r="BV266" s="113"/>
      <c r="BW266" s="113"/>
      <c r="BX266" s="113">
        <v>3400.0000000000005</v>
      </c>
      <c r="BY266" s="113"/>
      <c r="BZ266" s="113"/>
      <c r="CA266" s="156"/>
      <c r="CB266" s="107">
        <v>28</v>
      </c>
      <c r="CC266" s="113"/>
      <c r="CD266" s="113"/>
      <c r="CE266" s="113"/>
      <c r="CF266" s="113"/>
      <c r="CG266" s="113"/>
      <c r="CH266" s="113"/>
      <c r="CI266" s="113"/>
      <c r="CJ266" s="113"/>
      <c r="CK266" s="113"/>
      <c r="CL266" s="113"/>
      <c r="CM266" s="113"/>
      <c r="CN266" s="113"/>
      <c r="CO266" s="99"/>
      <c r="CP266" s="99"/>
      <c r="CQ266" s="99"/>
      <c r="CR266" s="99"/>
      <c r="CS266" s="99"/>
      <c r="CT266" s="99"/>
      <c r="CU266" s="99"/>
      <c r="CV266" s="99"/>
      <c r="CW266" s="99"/>
      <c r="CX266" s="113"/>
      <c r="CY266" s="113"/>
    </row>
    <row r="267" spans="1:301" s="60" customFormat="1" ht="15" customHeight="1" x14ac:dyDescent="0.15">
      <c r="A267" s="58" t="s">
        <v>580</v>
      </c>
      <c r="B267" s="58">
        <v>35892</v>
      </c>
      <c r="C267" s="59" t="s">
        <v>452</v>
      </c>
      <c r="D267" s="2" t="s">
        <v>105</v>
      </c>
      <c r="E267" s="58"/>
      <c r="F267" s="58"/>
      <c r="G267" s="23">
        <v>315623.321</v>
      </c>
      <c r="H267" s="23">
        <v>8447583.5490000006</v>
      </c>
      <c r="I267" s="23">
        <v>4972.8239999999996</v>
      </c>
      <c r="J267" s="61" t="s">
        <v>1040</v>
      </c>
      <c r="K267" s="58" t="s">
        <v>388</v>
      </c>
      <c r="L267" s="62">
        <v>0</v>
      </c>
      <c r="M267" s="62">
        <v>2</v>
      </c>
      <c r="N267" s="105">
        <v>2007</v>
      </c>
      <c r="O267" s="58"/>
      <c r="P267" s="60" t="s">
        <v>389</v>
      </c>
      <c r="Q267" s="1">
        <f>M267-L267</f>
        <v>2</v>
      </c>
      <c r="R267" s="2" t="s">
        <v>390</v>
      </c>
      <c r="S267" s="58" t="s">
        <v>581</v>
      </c>
      <c r="T267" s="60" t="s">
        <v>392</v>
      </c>
      <c r="X267" s="134"/>
      <c r="Y267" s="113"/>
      <c r="Z267" s="113"/>
      <c r="AA267" s="113"/>
      <c r="AB267" s="113"/>
      <c r="AC267" s="113"/>
      <c r="AD267" s="113"/>
      <c r="AE267" s="113"/>
      <c r="AF267" s="113"/>
      <c r="AG267" s="113"/>
      <c r="AH267" s="113"/>
      <c r="AI267" s="113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>
        <v>500</v>
      </c>
      <c r="AT267" s="113">
        <v>500</v>
      </c>
      <c r="AU267" s="113"/>
      <c r="AV267" s="113"/>
      <c r="AW267" s="113"/>
      <c r="AX267" s="113"/>
      <c r="AY267" s="113"/>
      <c r="AZ267" s="113"/>
      <c r="BA267" s="113"/>
      <c r="BB267" s="113"/>
      <c r="BC267" s="113"/>
      <c r="BD267" s="113"/>
      <c r="BE267" s="113"/>
      <c r="BF267" s="113"/>
      <c r="BG267" s="113"/>
      <c r="BH267" s="113"/>
      <c r="BI267" s="113"/>
      <c r="BJ267" s="113"/>
      <c r="BK267" s="113"/>
      <c r="BL267" s="113"/>
      <c r="BM267" s="113"/>
      <c r="BN267" s="113"/>
      <c r="BO267" s="113"/>
      <c r="BP267" s="113"/>
      <c r="BQ267" s="113"/>
      <c r="BR267" s="113"/>
      <c r="BS267" s="113"/>
      <c r="BT267" s="113"/>
      <c r="BU267" s="113"/>
      <c r="BV267" s="113"/>
      <c r="BW267" s="113"/>
      <c r="BX267" s="113">
        <v>34200</v>
      </c>
      <c r="BY267" s="113"/>
      <c r="BZ267" s="113"/>
      <c r="CA267" s="156"/>
      <c r="CB267" s="107">
        <v>98</v>
      </c>
      <c r="CC267" s="113"/>
      <c r="CD267" s="113"/>
      <c r="CE267" s="113"/>
      <c r="CF267" s="113"/>
      <c r="CG267" s="113"/>
      <c r="CH267" s="113"/>
      <c r="CI267" s="113"/>
      <c r="CJ267" s="113"/>
      <c r="CK267" s="113"/>
      <c r="CL267" s="113"/>
      <c r="CM267" s="113"/>
      <c r="CN267" s="113"/>
      <c r="CO267" s="99"/>
      <c r="CP267" s="99"/>
      <c r="CQ267" s="99"/>
      <c r="CR267" s="99"/>
      <c r="CS267" s="99"/>
      <c r="CT267" s="99"/>
      <c r="CU267" s="99"/>
      <c r="CV267" s="99"/>
      <c r="CW267" s="99"/>
      <c r="CX267" s="113"/>
      <c r="CY267" s="113"/>
    </row>
    <row r="268" spans="1:301" s="60" customFormat="1" ht="15" customHeight="1" x14ac:dyDescent="0.15">
      <c r="A268" s="58" t="s">
        <v>582</v>
      </c>
      <c r="B268" s="58">
        <v>38013</v>
      </c>
      <c r="C268" s="59" t="s">
        <v>452</v>
      </c>
      <c r="D268" s="2" t="s">
        <v>105</v>
      </c>
      <c r="E268" s="58"/>
      <c r="F268" s="58"/>
      <c r="G268" s="23">
        <v>315621.41600000003</v>
      </c>
      <c r="H268" s="23">
        <v>8447581.6180000007</v>
      </c>
      <c r="I268" s="23">
        <v>5025.0020000000004</v>
      </c>
      <c r="J268" s="61" t="s">
        <v>1040</v>
      </c>
      <c r="K268" s="58" t="s">
        <v>388</v>
      </c>
      <c r="L268" s="62">
        <v>0.25</v>
      </c>
      <c r="M268" s="62">
        <v>2</v>
      </c>
      <c r="N268" s="105">
        <v>2007</v>
      </c>
      <c r="O268" s="58"/>
      <c r="P268" s="60" t="s">
        <v>389</v>
      </c>
      <c r="Q268" s="1">
        <f>M268-L268</f>
        <v>1.75</v>
      </c>
      <c r="R268" s="2" t="s">
        <v>390</v>
      </c>
      <c r="S268" s="58" t="s">
        <v>583</v>
      </c>
      <c r="T268" s="60" t="s">
        <v>392</v>
      </c>
      <c r="X268" s="134"/>
      <c r="Y268" s="113"/>
      <c r="Z268" s="113"/>
      <c r="AA268" s="113"/>
      <c r="AB268" s="113"/>
      <c r="AC268" s="113"/>
      <c r="AD268" s="113"/>
      <c r="AE268" s="113"/>
      <c r="AF268" s="113"/>
      <c r="AG268" s="113"/>
      <c r="AH268" s="113"/>
      <c r="AI268" s="113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>
        <v>400</v>
      </c>
      <c r="AT268" s="113">
        <v>300</v>
      </c>
      <c r="AU268" s="113"/>
      <c r="AV268" s="113"/>
      <c r="AW268" s="113"/>
      <c r="AX268" s="113"/>
      <c r="AY268" s="113"/>
      <c r="AZ268" s="113"/>
      <c r="BA268" s="113"/>
      <c r="BB268" s="113"/>
      <c r="BC268" s="113"/>
      <c r="BD268" s="113"/>
      <c r="BE268" s="113"/>
      <c r="BF268" s="113"/>
      <c r="BG268" s="113"/>
      <c r="BH268" s="113"/>
      <c r="BI268" s="113"/>
      <c r="BJ268" s="113"/>
      <c r="BK268" s="113"/>
      <c r="BL268" s="113"/>
      <c r="BM268" s="113"/>
      <c r="BN268" s="113"/>
      <c r="BO268" s="113"/>
      <c r="BP268" s="113"/>
      <c r="BQ268" s="113"/>
      <c r="BR268" s="113"/>
      <c r="BS268" s="113"/>
      <c r="BT268" s="113"/>
      <c r="BU268" s="113"/>
      <c r="BV268" s="113"/>
      <c r="BW268" s="113"/>
      <c r="BX268" s="113">
        <v>15300</v>
      </c>
      <c r="BY268" s="113"/>
      <c r="BZ268" s="113"/>
      <c r="CA268" s="156"/>
      <c r="CB268" s="107">
        <v>101</v>
      </c>
      <c r="CC268" s="113"/>
      <c r="CD268" s="113"/>
      <c r="CE268" s="113"/>
      <c r="CF268" s="113"/>
      <c r="CG268" s="113"/>
      <c r="CH268" s="113"/>
      <c r="CI268" s="113"/>
      <c r="CJ268" s="113"/>
      <c r="CK268" s="113"/>
      <c r="CL268" s="113"/>
      <c r="CM268" s="113"/>
      <c r="CN268" s="113"/>
      <c r="CO268" s="99"/>
      <c r="CP268" s="99"/>
      <c r="CQ268" s="99"/>
      <c r="CR268" s="99"/>
      <c r="CS268" s="99"/>
      <c r="CT268" s="99"/>
      <c r="CU268" s="99"/>
      <c r="CV268" s="99"/>
      <c r="CW268" s="99"/>
      <c r="CX268" s="113"/>
      <c r="CY268" s="113"/>
    </row>
    <row r="269" spans="1:301" s="60" customFormat="1" ht="15" customHeight="1" x14ac:dyDescent="0.15">
      <c r="A269" s="58" t="s">
        <v>584</v>
      </c>
      <c r="B269" s="58">
        <v>37124</v>
      </c>
      <c r="C269" s="58" t="s">
        <v>400</v>
      </c>
      <c r="D269" s="2" t="s">
        <v>105</v>
      </c>
      <c r="E269" s="58"/>
      <c r="F269" s="58"/>
      <c r="G269" s="23">
        <v>315345.60399999999</v>
      </c>
      <c r="H269" s="23">
        <v>8446486.068</v>
      </c>
      <c r="I269" s="23">
        <v>5050.933</v>
      </c>
      <c r="J269" s="61" t="s">
        <v>1040</v>
      </c>
      <c r="K269" s="58" t="s">
        <v>388</v>
      </c>
      <c r="L269" s="62">
        <v>0</v>
      </c>
      <c r="M269" s="62">
        <v>2</v>
      </c>
      <c r="N269" s="105">
        <v>2007</v>
      </c>
      <c r="O269" s="58"/>
      <c r="P269" s="60" t="s">
        <v>389</v>
      </c>
      <c r="Q269" s="1">
        <f>M269-L269</f>
        <v>2</v>
      </c>
      <c r="R269" s="2" t="s">
        <v>390</v>
      </c>
      <c r="S269" s="58" t="s">
        <v>585</v>
      </c>
      <c r="T269" s="60" t="s">
        <v>392</v>
      </c>
      <c r="X269" s="134"/>
      <c r="Y269" s="114">
        <v>1.6680584551148226E-2</v>
      </c>
      <c r="Z269" s="114">
        <v>0.8504449388209121</v>
      </c>
      <c r="AA269" s="114">
        <v>1.0579946284691137</v>
      </c>
      <c r="AB269" s="114"/>
      <c r="AC269" s="114">
        <v>4.8033636694575901E-2</v>
      </c>
      <c r="AD269" s="114">
        <v>0.21552631578947368</v>
      </c>
      <c r="AE269" s="114">
        <v>0.20988023952095808</v>
      </c>
      <c r="AF269" s="114">
        <v>1.3479773814702046E-2</v>
      </c>
      <c r="AG269" s="114">
        <v>0.26501278772378517</v>
      </c>
      <c r="AH269" s="114">
        <v>0.16956093623890237</v>
      </c>
      <c r="AI269" s="114"/>
      <c r="AJ269" s="114"/>
      <c r="AK269" s="114"/>
      <c r="AL269" s="114"/>
      <c r="AM269" s="114"/>
      <c r="AN269" s="114">
        <v>1</v>
      </c>
      <c r="AO269" s="114">
        <v>4</v>
      </c>
      <c r="AP269" s="114">
        <v>11</v>
      </c>
      <c r="AQ269" s="114">
        <v>2</v>
      </c>
      <c r="AR269" s="114">
        <v>5</v>
      </c>
      <c r="AS269" s="114">
        <v>10</v>
      </c>
      <c r="AT269" s="114">
        <v>1410</v>
      </c>
      <c r="AU269" s="106">
        <v>0</v>
      </c>
      <c r="AV269" s="114">
        <v>1</v>
      </c>
      <c r="AW269" s="114">
        <v>0</v>
      </c>
      <c r="AX269" s="114"/>
      <c r="AY269" s="114">
        <v>4</v>
      </c>
      <c r="AZ269" s="114"/>
      <c r="BA269" s="114">
        <v>15</v>
      </c>
      <c r="BB269" s="114"/>
      <c r="BC269" s="114"/>
      <c r="BD269" s="113"/>
      <c r="BE269" s="113"/>
      <c r="BF269" s="114">
        <v>4.4000000000000004</v>
      </c>
      <c r="BG269" s="114">
        <v>1070</v>
      </c>
      <c r="BH269" s="114">
        <v>10</v>
      </c>
      <c r="BI269" s="114"/>
      <c r="BJ269" s="114"/>
      <c r="BK269" s="114"/>
      <c r="BL269" s="114"/>
      <c r="BM269" s="114"/>
      <c r="BN269" s="114"/>
      <c r="BO269" s="114"/>
      <c r="BP269" s="114"/>
      <c r="BQ269" s="114"/>
      <c r="BR269" s="114"/>
      <c r="BS269" s="114"/>
      <c r="BT269" s="114"/>
      <c r="BU269" s="114"/>
      <c r="BV269" s="114"/>
      <c r="BW269" s="114"/>
      <c r="BX269" s="114">
        <v>229</v>
      </c>
      <c r="BY269" s="114"/>
      <c r="BZ269" s="106">
        <v>0</v>
      </c>
      <c r="CA269" s="149">
        <v>0</v>
      </c>
      <c r="CB269" s="114">
        <v>0.5</v>
      </c>
      <c r="CC269" s="114">
        <v>0.1</v>
      </c>
      <c r="CD269" s="114">
        <v>5</v>
      </c>
      <c r="CE269" s="114"/>
      <c r="CF269" s="114"/>
      <c r="CG269" s="114"/>
      <c r="CH269" s="110">
        <v>0</v>
      </c>
      <c r="CI269" s="110">
        <v>0</v>
      </c>
      <c r="CJ269" s="114">
        <v>3.4</v>
      </c>
      <c r="CK269" s="133">
        <v>0</v>
      </c>
      <c r="CL269" s="114"/>
      <c r="CM269" s="114"/>
      <c r="CN269" s="114"/>
      <c r="CO269" s="99"/>
      <c r="CP269" s="99"/>
      <c r="CQ269" s="99"/>
      <c r="CR269" s="99">
        <f>AG269/AD269</f>
        <v>1.2296075620883806</v>
      </c>
      <c r="CS269" s="99"/>
      <c r="CT269" s="99"/>
      <c r="CU269" s="99">
        <f>BG269/BH269</f>
        <v>107</v>
      </c>
      <c r="CV269" s="99"/>
      <c r="CW269" s="99"/>
      <c r="CX269" s="114"/>
      <c r="CY269" s="114">
        <v>1</v>
      </c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</row>
    <row r="270" spans="1:301" s="60" customFormat="1" ht="15" customHeight="1" x14ac:dyDescent="0.15">
      <c r="A270" s="58" t="s">
        <v>586</v>
      </c>
      <c r="B270" s="58">
        <v>37200</v>
      </c>
      <c r="C270" s="58" t="s">
        <v>400</v>
      </c>
      <c r="D270" s="2" t="s">
        <v>105</v>
      </c>
      <c r="E270" s="58"/>
      <c r="F270" s="58"/>
      <c r="G270" s="23">
        <v>315345.58500000002</v>
      </c>
      <c r="H270" s="23">
        <v>8446486.0779999997</v>
      </c>
      <c r="I270" s="23">
        <v>5050.9340000000002</v>
      </c>
      <c r="J270" s="61" t="s">
        <v>1040</v>
      </c>
      <c r="K270" s="58" t="s">
        <v>388</v>
      </c>
      <c r="L270" s="62">
        <v>0</v>
      </c>
      <c r="M270" s="62">
        <v>2</v>
      </c>
      <c r="N270" s="105">
        <v>2007</v>
      </c>
      <c r="O270" s="58"/>
      <c r="P270" s="60" t="s">
        <v>389</v>
      </c>
      <c r="Q270" s="1">
        <f>M270-L270</f>
        <v>2</v>
      </c>
      <c r="R270" s="2" t="s">
        <v>390</v>
      </c>
      <c r="S270" s="58" t="s">
        <v>587</v>
      </c>
      <c r="T270" s="60" t="s">
        <v>392</v>
      </c>
      <c r="X270" s="134"/>
      <c r="Y270" s="114"/>
      <c r="Z270" s="114">
        <v>0.7370522803114572</v>
      </c>
      <c r="AA270" s="114">
        <v>0.74345568487018809</v>
      </c>
      <c r="AB270" s="114"/>
      <c r="AC270" s="114">
        <v>2.1692610120131052E-2</v>
      </c>
      <c r="AD270" s="114">
        <v>0.13263157894736843</v>
      </c>
      <c r="AE270" s="114">
        <v>0.1539121756487026</v>
      </c>
      <c r="AF270" s="114"/>
      <c r="AG270" s="114">
        <v>0.24092071611253196</v>
      </c>
      <c r="AH270" s="114">
        <v>0.1581041162227603</v>
      </c>
      <c r="AI270" s="114"/>
      <c r="AJ270" s="114"/>
      <c r="AK270" s="114"/>
      <c r="AL270" s="114"/>
      <c r="AM270" s="114"/>
      <c r="AN270" s="114">
        <v>1</v>
      </c>
      <c r="AO270" s="114">
        <v>3</v>
      </c>
      <c r="AP270" s="114">
        <v>7</v>
      </c>
      <c r="AQ270" s="114">
        <v>1</v>
      </c>
      <c r="AR270" s="114">
        <v>6</v>
      </c>
      <c r="AS270" s="114">
        <v>5</v>
      </c>
      <c r="AT270" s="114">
        <v>1455</v>
      </c>
      <c r="AU270" s="106">
        <v>0</v>
      </c>
      <c r="AV270" s="110">
        <v>0</v>
      </c>
      <c r="AW270" s="114">
        <v>0</v>
      </c>
      <c r="AX270" s="114"/>
      <c r="AY270" s="114">
        <v>5</v>
      </c>
      <c r="AZ270" s="114"/>
      <c r="BA270" s="114">
        <v>19</v>
      </c>
      <c r="BB270" s="114"/>
      <c r="BC270" s="114"/>
      <c r="BD270" s="113"/>
      <c r="BE270" s="113"/>
      <c r="BF270" s="114">
        <v>4.8</v>
      </c>
      <c r="BG270" s="114">
        <v>940</v>
      </c>
      <c r="BH270" s="114">
        <v>20</v>
      </c>
      <c r="BI270" s="114"/>
      <c r="BJ270" s="114"/>
      <c r="BK270" s="114"/>
      <c r="BL270" s="114"/>
      <c r="BM270" s="114"/>
      <c r="BN270" s="114"/>
      <c r="BO270" s="114"/>
      <c r="BP270" s="114"/>
      <c r="BQ270" s="114"/>
      <c r="BR270" s="114"/>
      <c r="BS270" s="114"/>
      <c r="BT270" s="114"/>
      <c r="BU270" s="114"/>
      <c r="BV270" s="114"/>
      <c r="BW270" s="114"/>
      <c r="BX270" s="114">
        <v>343</v>
      </c>
      <c r="BY270" s="114"/>
      <c r="BZ270" s="114">
        <v>10</v>
      </c>
      <c r="CA270" s="149">
        <v>0</v>
      </c>
      <c r="CB270" s="114">
        <v>0.7</v>
      </c>
      <c r="CC270" s="114">
        <v>0.09</v>
      </c>
      <c r="CD270" s="114">
        <v>6</v>
      </c>
      <c r="CE270" s="114"/>
      <c r="CF270" s="114"/>
      <c r="CG270" s="114"/>
      <c r="CH270" s="110">
        <v>0</v>
      </c>
      <c r="CI270" s="110">
        <v>0</v>
      </c>
      <c r="CJ270" s="114">
        <v>3.4</v>
      </c>
      <c r="CK270" s="133">
        <v>0</v>
      </c>
      <c r="CL270" s="114"/>
      <c r="CM270" s="114"/>
      <c r="CN270" s="114"/>
      <c r="CO270" s="99"/>
      <c r="CP270" s="99"/>
      <c r="CQ270" s="99"/>
      <c r="CR270" s="99">
        <f>AG270/AD270</f>
        <v>1.8164657167214711</v>
      </c>
      <c r="CS270" s="99"/>
      <c r="CT270" s="99"/>
      <c r="CU270" s="99">
        <f>BG270/BH270</f>
        <v>47</v>
      </c>
      <c r="CV270" s="99"/>
      <c r="CW270" s="99"/>
      <c r="CX270" s="114"/>
      <c r="CY270" s="114">
        <v>0</v>
      </c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</row>
    <row r="271" spans="1:301" s="60" customFormat="1" ht="15" customHeight="1" x14ac:dyDescent="0.15">
      <c r="A271" s="58" t="s">
        <v>588</v>
      </c>
      <c r="B271" s="58">
        <v>37295</v>
      </c>
      <c r="C271" s="58" t="s">
        <v>400</v>
      </c>
      <c r="D271" s="2" t="s">
        <v>105</v>
      </c>
      <c r="E271" s="58"/>
      <c r="F271" s="58"/>
      <c r="G271" s="23">
        <v>315215.16899999999</v>
      </c>
      <c r="H271" s="23">
        <v>8446639.2970000003</v>
      </c>
      <c r="I271" s="23">
        <v>5011.2070000000003</v>
      </c>
      <c r="J271" s="61" t="s">
        <v>1040</v>
      </c>
      <c r="K271" s="58" t="s">
        <v>388</v>
      </c>
      <c r="L271" s="62">
        <v>0.2</v>
      </c>
      <c r="M271" s="62">
        <v>2</v>
      </c>
      <c r="N271" s="105">
        <v>2007</v>
      </c>
      <c r="O271" s="58"/>
      <c r="P271" s="60" t="s">
        <v>389</v>
      </c>
      <c r="Q271" s="1">
        <f>M271-L271</f>
        <v>1.8</v>
      </c>
      <c r="R271" s="2" t="s">
        <v>390</v>
      </c>
      <c r="S271" s="58" t="s">
        <v>589</v>
      </c>
      <c r="T271" s="60" t="s">
        <v>392</v>
      </c>
      <c r="X271" s="134"/>
      <c r="Y271" s="114">
        <v>3.3361169102296452E-2</v>
      </c>
      <c r="Z271" s="114">
        <v>1.2473192436040046</v>
      </c>
      <c r="AA271" s="114">
        <v>1.4869113697403762</v>
      </c>
      <c r="AB271" s="114"/>
      <c r="AC271" s="114">
        <v>9.877884965416818E-2</v>
      </c>
      <c r="AD271" s="114">
        <v>0.24868421052631579</v>
      </c>
      <c r="AE271" s="114">
        <v>4.1976047904191613E-2</v>
      </c>
      <c r="AF271" s="114">
        <v>1.3479773814702046E-2</v>
      </c>
      <c r="AG271" s="114">
        <v>0.30115089514066495</v>
      </c>
      <c r="AH271" s="114">
        <v>9.165456012913642E-2</v>
      </c>
      <c r="AI271" s="114"/>
      <c r="AJ271" s="114"/>
      <c r="AK271" s="114"/>
      <c r="AL271" s="114"/>
      <c r="AM271" s="114"/>
      <c r="AN271" s="114">
        <v>1</v>
      </c>
      <c r="AO271" s="114">
        <v>5</v>
      </c>
      <c r="AP271" s="114">
        <v>11</v>
      </c>
      <c r="AQ271" s="114">
        <v>2</v>
      </c>
      <c r="AR271" s="114">
        <v>9</v>
      </c>
      <c r="AS271" s="114">
        <v>26</v>
      </c>
      <c r="AT271" s="114">
        <v>1150</v>
      </c>
      <c r="AU271" s="106">
        <v>0</v>
      </c>
      <c r="AV271" s="110">
        <v>0</v>
      </c>
      <c r="AW271" s="114">
        <v>10</v>
      </c>
      <c r="AX271" s="114"/>
      <c r="AY271" s="114">
        <v>17</v>
      </c>
      <c r="AZ271" s="114"/>
      <c r="BA271" s="114">
        <v>18</v>
      </c>
      <c r="BB271" s="114"/>
      <c r="BC271" s="114"/>
      <c r="BD271" s="113"/>
      <c r="BE271" s="113"/>
      <c r="BF271" s="114">
        <v>1.1000000000000001</v>
      </c>
      <c r="BG271" s="114">
        <v>1350</v>
      </c>
      <c r="BH271" s="114">
        <v>10</v>
      </c>
      <c r="BI271" s="114"/>
      <c r="BJ271" s="114"/>
      <c r="BK271" s="114"/>
      <c r="BL271" s="114"/>
      <c r="BM271" s="114"/>
      <c r="BN271" s="114"/>
      <c r="BO271" s="114"/>
      <c r="BP271" s="114"/>
      <c r="BQ271" s="114"/>
      <c r="BR271" s="114"/>
      <c r="BS271" s="114"/>
      <c r="BT271" s="114"/>
      <c r="BU271" s="114"/>
      <c r="BV271" s="114"/>
      <c r="BW271" s="114"/>
      <c r="BX271" s="114">
        <v>512</v>
      </c>
      <c r="BY271" s="114"/>
      <c r="BZ271" s="106">
        <v>0</v>
      </c>
      <c r="CA271" s="149">
        <v>0</v>
      </c>
      <c r="CB271" s="114">
        <v>2.1</v>
      </c>
      <c r="CC271" s="114">
        <v>0.02</v>
      </c>
      <c r="CD271" s="114">
        <v>7</v>
      </c>
      <c r="CE271" s="114"/>
      <c r="CF271" s="114"/>
      <c r="CG271" s="114"/>
      <c r="CH271" s="114">
        <v>7</v>
      </c>
      <c r="CI271" s="110">
        <v>0</v>
      </c>
      <c r="CJ271" s="114">
        <v>5.6</v>
      </c>
      <c r="CK271" s="133">
        <v>0</v>
      </c>
      <c r="CL271" s="114"/>
      <c r="CM271" s="114"/>
      <c r="CN271" s="114"/>
      <c r="CO271" s="99"/>
      <c r="CP271" s="99"/>
      <c r="CQ271" s="99"/>
      <c r="CR271" s="99">
        <f>AG271/AD271</f>
        <v>1.2109771444809807</v>
      </c>
      <c r="CS271" s="99"/>
      <c r="CT271" s="99"/>
      <c r="CU271" s="99">
        <f>BG271/BH271</f>
        <v>135</v>
      </c>
      <c r="CV271" s="99"/>
      <c r="CW271" s="99"/>
      <c r="CX271" s="114"/>
      <c r="CY271" s="114">
        <v>0</v>
      </c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  <c r="KO271" s="2"/>
    </row>
    <row r="272" spans="1:301" s="60" customFormat="1" ht="15" customHeight="1" x14ac:dyDescent="0.15">
      <c r="A272" s="57" t="s">
        <v>590</v>
      </c>
      <c r="B272" s="58">
        <v>4513</v>
      </c>
      <c r="C272" s="59" t="s">
        <v>400</v>
      </c>
      <c r="D272" s="2" t="s">
        <v>105</v>
      </c>
      <c r="E272" s="57"/>
      <c r="F272" s="57"/>
      <c r="G272" s="23">
        <v>315662.60200000001</v>
      </c>
      <c r="H272" s="23">
        <v>8447038.9930000007</v>
      </c>
      <c r="I272" s="23">
        <v>5044.7929999999997</v>
      </c>
      <c r="J272" s="61" t="s">
        <v>1040</v>
      </c>
      <c r="K272" s="67" t="s">
        <v>404</v>
      </c>
      <c r="L272" s="58">
        <v>1.3</v>
      </c>
      <c r="M272" s="58">
        <v>4</v>
      </c>
      <c r="N272" s="105">
        <v>2005</v>
      </c>
      <c r="O272" s="57"/>
      <c r="P272" s="60" t="s">
        <v>389</v>
      </c>
      <c r="Q272" s="1">
        <f>M272-L272</f>
        <v>2.7</v>
      </c>
      <c r="R272" s="2" t="s">
        <v>390</v>
      </c>
      <c r="S272" s="57" t="s">
        <v>591</v>
      </c>
      <c r="T272" s="60" t="s">
        <v>392</v>
      </c>
      <c r="U272" s="64"/>
      <c r="V272" s="64"/>
      <c r="W272" s="64"/>
      <c r="X272" s="135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>
        <v>500</v>
      </c>
      <c r="AT272" s="107">
        <v>1500</v>
      </c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  <c r="BK272" s="107"/>
      <c r="BL272" s="107"/>
      <c r="BM272" s="107"/>
      <c r="BN272" s="107"/>
      <c r="BO272" s="107"/>
      <c r="BP272" s="107"/>
      <c r="BQ272" s="107"/>
      <c r="BR272" s="107"/>
      <c r="BS272" s="107"/>
      <c r="BT272" s="107"/>
      <c r="BU272" s="107"/>
      <c r="BV272" s="107"/>
      <c r="BW272" s="107"/>
      <c r="BX272" s="108">
        <v>12100</v>
      </c>
      <c r="BY272" s="108"/>
      <c r="BZ272" s="107"/>
      <c r="CA272" s="149"/>
      <c r="CB272" s="107">
        <v>74</v>
      </c>
      <c r="CC272" s="107"/>
      <c r="CD272" s="107"/>
      <c r="CE272" s="107"/>
      <c r="CF272" s="107"/>
      <c r="CG272" s="107"/>
      <c r="CH272" s="107"/>
      <c r="CI272" s="107"/>
      <c r="CJ272" s="107"/>
      <c r="CK272" s="107"/>
      <c r="CL272" s="107"/>
      <c r="CM272" s="107"/>
      <c r="CN272" s="107"/>
      <c r="CO272" s="99"/>
      <c r="CP272" s="99"/>
      <c r="CQ272" s="99"/>
      <c r="CR272" s="99"/>
      <c r="CS272" s="99"/>
      <c r="CT272" s="99"/>
      <c r="CU272" s="99"/>
      <c r="CV272" s="99"/>
      <c r="CW272" s="99"/>
      <c r="CX272" s="107"/>
      <c r="CY272" s="107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  <c r="DS272" s="64"/>
      <c r="DT272" s="64"/>
      <c r="DU272" s="64"/>
      <c r="DV272" s="64"/>
      <c r="DW272" s="64"/>
      <c r="DX272" s="64"/>
      <c r="DY272" s="64"/>
      <c r="DZ272" s="64"/>
      <c r="EA272" s="64"/>
      <c r="EB272" s="64"/>
      <c r="EC272" s="64"/>
      <c r="ED272" s="64"/>
      <c r="EE272" s="64"/>
      <c r="EF272" s="64"/>
      <c r="EG272" s="64"/>
      <c r="EH272" s="64"/>
      <c r="EI272" s="64"/>
      <c r="EJ272" s="64"/>
      <c r="EK272" s="64"/>
      <c r="EL272" s="64"/>
      <c r="EM272" s="64"/>
      <c r="EN272" s="64"/>
      <c r="EO272" s="64"/>
      <c r="EP272" s="64"/>
      <c r="EQ272" s="64"/>
      <c r="ER272" s="64"/>
      <c r="ES272" s="64"/>
      <c r="ET272" s="64"/>
      <c r="EU272" s="64"/>
      <c r="EV272" s="64"/>
      <c r="EW272" s="64"/>
      <c r="EX272" s="64"/>
      <c r="EY272" s="64"/>
      <c r="EZ272" s="64"/>
      <c r="FA272" s="64"/>
      <c r="FB272" s="64"/>
      <c r="FC272" s="64"/>
      <c r="FD272" s="64"/>
      <c r="FE272" s="64"/>
      <c r="FF272" s="64"/>
      <c r="FG272" s="64"/>
      <c r="FH272" s="64"/>
      <c r="FI272" s="64"/>
      <c r="FJ272" s="64"/>
      <c r="FK272" s="64"/>
      <c r="FL272" s="64"/>
      <c r="FM272" s="64"/>
      <c r="FN272" s="64"/>
      <c r="FO272" s="64"/>
      <c r="FP272" s="64"/>
      <c r="FQ272" s="64"/>
      <c r="FR272" s="64"/>
      <c r="FS272" s="64"/>
      <c r="FT272" s="64"/>
      <c r="FU272" s="64"/>
      <c r="FV272" s="64"/>
      <c r="FW272" s="64"/>
      <c r="FX272" s="64"/>
      <c r="FY272" s="64"/>
      <c r="FZ272" s="64"/>
      <c r="GA272" s="64"/>
      <c r="GB272" s="64"/>
      <c r="GC272" s="64"/>
      <c r="GD272" s="64"/>
      <c r="GE272" s="64"/>
      <c r="GF272" s="64"/>
      <c r="GG272" s="64"/>
      <c r="GH272" s="64"/>
      <c r="GI272" s="64"/>
      <c r="GJ272" s="64"/>
      <c r="GK272" s="64"/>
      <c r="GL272" s="64"/>
      <c r="GM272" s="64"/>
      <c r="GN272" s="64"/>
      <c r="GO272" s="64"/>
      <c r="GP272" s="64"/>
      <c r="GQ272" s="64"/>
      <c r="GR272" s="64"/>
      <c r="GS272" s="64"/>
      <c r="GT272" s="64"/>
      <c r="GU272" s="64"/>
      <c r="GV272" s="64"/>
      <c r="GW272" s="64"/>
      <c r="GX272" s="64"/>
      <c r="GY272" s="64"/>
      <c r="GZ272" s="64"/>
      <c r="HA272" s="64"/>
      <c r="HB272" s="64"/>
      <c r="HC272" s="64"/>
      <c r="HD272" s="64"/>
      <c r="HE272" s="64"/>
      <c r="HF272" s="64"/>
      <c r="HG272" s="64"/>
      <c r="HH272" s="64"/>
      <c r="HI272" s="64"/>
      <c r="HJ272" s="64"/>
      <c r="HK272" s="64"/>
      <c r="HL272" s="64"/>
      <c r="HM272" s="64"/>
      <c r="HN272" s="64"/>
      <c r="HO272" s="64"/>
      <c r="HP272" s="64"/>
      <c r="HQ272" s="64"/>
      <c r="HR272" s="64"/>
      <c r="HS272" s="64"/>
      <c r="HT272" s="64"/>
      <c r="HU272" s="64"/>
      <c r="HV272" s="64"/>
      <c r="HW272" s="64"/>
      <c r="HX272" s="64"/>
      <c r="HY272" s="64"/>
      <c r="HZ272" s="64"/>
      <c r="IA272" s="64"/>
      <c r="IB272" s="64"/>
      <c r="IC272" s="64"/>
      <c r="ID272" s="64"/>
      <c r="IE272" s="64"/>
      <c r="IF272" s="64"/>
      <c r="IG272" s="64"/>
      <c r="IH272" s="64"/>
      <c r="II272" s="64"/>
      <c r="IJ272" s="64"/>
      <c r="IK272" s="64"/>
      <c r="IL272" s="64"/>
      <c r="IM272" s="64"/>
      <c r="IN272" s="64"/>
      <c r="IO272" s="64"/>
      <c r="IP272" s="64"/>
      <c r="IQ272" s="64"/>
      <c r="IR272" s="64"/>
      <c r="IS272" s="64"/>
      <c r="IT272" s="64"/>
      <c r="IU272" s="64"/>
      <c r="IV272" s="64"/>
      <c r="IW272" s="64"/>
      <c r="IX272" s="64"/>
      <c r="IY272" s="64"/>
      <c r="IZ272" s="64"/>
      <c r="JA272" s="64"/>
      <c r="JB272" s="64"/>
      <c r="JC272" s="64"/>
      <c r="JD272" s="64"/>
      <c r="JE272" s="64"/>
      <c r="JF272" s="64"/>
      <c r="JG272" s="64"/>
      <c r="JH272" s="64"/>
      <c r="JI272" s="64"/>
      <c r="JJ272" s="64"/>
      <c r="JK272" s="64"/>
      <c r="JL272" s="64"/>
      <c r="JM272" s="64"/>
      <c r="JN272" s="64"/>
      <c r="JO272" s="64"/>
      <c r="JP272" s="64"/>
      <c r="JQ272" s="64"/>
      <c r="JR272" s="64"/>
      <c r="JS272" s="64"/>
      <c r="JT272" s="64"/>
      <c r="JU272" s="64"/>
      <c r="JV272" s="64"/>
      <c r="JW272" s="64"/>
      <c r="JX272" s="64"/>
      <c r="JY272" s="64"/>
      <c r="JZ272" s="64"/>
      <c r="KA272" s="64"/>
      <c r="KB272" s="64"/>
      <c r="KC272" s="64"/>
      <c r="KD272" s="64"/>
      <c r="KE272" s="64"/>
      <c r="KF272" s="64"/>
      <c r="KG272" s="64"/>
      <c r="KH272" s="64"/>
    </row>
    <row r="273" spans="1:301" s="60" customFormat="1" ht="15" customHeight="1" x14ac:dyDescent="0.2">
      <c r="A273" s="58" t="s">
        <v>592</v>
      </c>
      <c r="B273" s="58">
        <v>38239</v>
      </c>
      <c r="C273" s="58" t="s">
        <v>452</v>
      </c>
      <c r="D273" s="2" t="s">
        <v>105</v>
      </c>
      <c r="E273" s="58"/>
      <c r="F273" s="58"/>
      <c r="G273" s="23">
        <v>315462.27399999998</v>
      </c>
      <c r="H273" s="23">
        <v>8447515.6439999994</v>
      </c>
      <c r="I273" s="23">
        <v>5014.7449999999999</v>
      </c>
      <c r="J273" s="61" t="s">
        <v>1040</v>
      </c>
      <c r="K273" s="58" t="s">
        <v>388</v>
      </c>
      <c r="L273" s="62">
        <v>1.75</v>
      </c>
      <c r="M273" s="62">
        <v>4</v>
      </c>
      <c r="N273" s="105">
        <v>2007</v>
      </c>
      <c r="O273" s="58"/>
      <c r="P273" s="60" t="s">
        <v>389</v>
      </c>
      <c r="Q273" s="1">
        <f>M273-L273</f>
        <v>2.25</v>
      </c>
      <c r="R273" s="2" t="s">
        <v>390</v>
      </c>
      <c r="S273" s="58" t="s">
        <v>593</v>
      </c>
      <c r="T273" s="60" t="s">
        <v>392</v>
      </c>
      <c r="X273" s="134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>
        <v>100</v>
      </c>
      <c r="AT273" s="113">
        <v>1500</v>
      </c>
      <c r="AU273" s="113"/>
      <c r="AV273" s="113"/>
      <c r="AW273" s="113"/>
      <c r="AX273" s="113"/>
      <c r="AY273" s="113"/>
      <c r="AZ273" s="113"/>
      <c r="BA273" s="113"/>
      <c r="BB273" s="113"/>
      <c r="BC273" s="113"/>
      <c r="BD273" s="113"/>
      <c r="BE273" s="113"/>
      <c r="BF273" s="113"/>
      <c r="BG273" s="113"/>
      <c r="BH273" s="113"/>
      <c r="BI273" s="113"/>
      <c r="BJ273" s="113"/>
      <c r="BK273" s="113"/>
      <c r="BL273" s="113"/>
      <c r="BM273" s="113"/>
      <c r="BN273" s="113"/>
      <c r="BO273" s="113"/>
      <c r="BP273" s="113"/>
      <c r="BQ273" s="113"/>
      <c r="BR273" s="113"/>
      <c r="BS273" s="113"/>
      <c r="BT273" s="113"/>
      <c r="BU273" s="113"/>
      <c r="BV273" s="113"/>
      <c r="BW273" s="113"/>
      <c r="BX273" s="113">
        <v>400</v>
      </c>
      <c r="BY273" s="113"/>
      <c r="BZ273" s="113"/>
      <c r="CA273" s="156"/>
      <c r="CB273" s="107">
        <v>17</v>
      </c>
      <c r="CC273" s="113"/>
      <c r="CD273" s="113"/>
      <c r="CE273" s="113"/>
      <c r="CF273" s="113"/>
      <c r="CG273" s="113"/>
      <c r="CH273" s="113"/>
      <c r="CI273" s="113"/>
      <c r="CJ273" s="113"/>
      <c r="CK273" s="113"/>
      <c r="CL273" s="113"/>
      <c r="CM273" s="113"/>
      <c r="CN273" s="113"/>
      <c r="CO273" s="99"/>
      <c r="CP273" s="99"/>
      <c r="CQ273" s="99"/>
      <c r="CR273" s="99"/>
      <c r="CS273" s="99"/>
      <c r="CT273" s="99"/>
      <c r="CU273" s="99"/>
      <c r="CV273" s="99"/>
      <c r="CW273" s="99"/>
      <c r="CX273" s="113"/>
      <c r="CY273" s="113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  <c r="DS273" s="64"/>
      <c r="DT273" s="64"/>
      <c r="DU273" s="64"/>
      <c r="DV273" s="64"/>
      <c r="DW273" s="64"/>
      <c r="DX273" s="64"/>
      <c r="DY273" s="64"/>
      <c r="DZ273" s="64"/>
      <c r="EA273" s="64"/>
      <c r="EB273" s="64"/>
      <c r="EC273" s="64"/>
      <c r="ED273" s="64"/>
      <c r="EE273" s="64"/>
      <c r="EF273" s="64"/>
      <c r="EG273" s="64"/>
      <c r="EH273" s="64"/>
      <c r="EI273" s="64"/>
      <c r="EJ273" s="64"/>
      <c r="EK273" s="64"/>
      <c r="EL273" s="64"/>
      <c r="EM273" s="64"/>
      <c r="EN273" s="64"/>
      <c r="EO273" s="64"/>
      <c r="EP273" s="64"/>
      <c r="EQ273" s="64"/>
      <c r="ER273" s="64"/>
      <c r="ES273" s="64"/>
      <c r="ET273" s="64"/>
      <c r="EU273" s="64"/>
      <c r="EV273" s="64"/>
      <c r="EW273" s="64"/>
      <c r="EX273" s="64"/>
      <c r="EY273" s="64"/>
      <c r="EZ273" s="64"/>
      <c r="FA273" s="64"/>
      <c r="FB273" s="64"/>
      <c r="FC273" s="64"/>
      <c r="FD273" s="64"/>
      <c r="FE273" s="64"/>
      <c r="FF273" s="64"/>
      <c r="FG273" s="64"/>
      <c r="FH273" s="64"/>
      <c r="FI273" s="64"/>
      <c r="FJ273" s="64"/>
      <c r="FK273" s="64"/>
      <c r="FL273" s="64"/>
      <c r="FM273" s="64"/>
      <c r="FN273" s="64"/>
      <c r="FO273" s="64"/>
      <c r="FP273" s="64"/>
      <c r="FQ273" s="64"/>
      <c r="FR273" s="64"/>
      <c r="FS273" s="64"/>
      <c r="FT273" s="64"/>
      <c r="FU273" s="64"/>
      <c r="FV273" s="64"/>
      <c r="FW273" s="64"/>
      <c r="FX273" s="64"/>
      <c r="FY273" s="64"/>
      <c r="FZ273" s="64"/>
      <c r="GA273" s="64"/>
      <c r="GB273" s="64"/>
      <c r="GC273" s="64"/>
      <c r="GD273" s="64"/>
      <c r="GE273" s="64"/>
      <c r="GF273" s="64"/>
      <c r="GG273" s="64"/>
      <c r="GH273" s="64"/>
      <c r="GI273" s="64"/>
      <c r="GJ273" s="64"/>
      <c r="GK273" s="64"/>
      <c r="GL273" s="64"/>
      <c r="GM273" s="64"/>
      <c r="GN273" s="64"/>
      <c r="GO273" s="64"/>
      <c r="GP273" s="64"/>
      <c r="GQ273" s="64"/>
      <c r="GR273" s="64"/>
      <c r="GS273" s="64"/>
      <c r="GT273" s="64"/>
      <c r="GU273" s="64"/>
      <c r="GV273" s="64"/>
      <c r="GW273" s="64"/>
      <c r="GX273" s="64"/>
      <c r="GY273" s="64"/>
      <c r="GZ273" s="64"/>
      <c r="HA273" s="64"/>
      <c r="HB273" s="64"/>
      <c r="HC273" s="64"/>
      <c r="HD273" s="64"/>
      <c r="HE273" s="64"/>
      <c r="HF273" s="64"/>
      <c r="HG273" s="64"/>
      <c r="HH273" s="64"/>
      <c r="HI273" s="64"/>
      <c r="HJ273" s="64"/>
      <c r="HK273" s="64"/>
      <c r="HL273" s="64"/>
      <c r="HM273" s="64"/>
      <c r="HN273" s="64"/>
      <c r="HO273" s="64"/>
      <c r="HP273" s="64"/>
      <c r="HQ273" s="64"/>
      <c r="HR273" s="64"/>
      <c r="HS273" s="64"/>
      <c r="HT273" s="64"/>
      <c r="HU273" s="64"/>
      <c r="HV273" s="64"/>
      <c r="HW273" s="64"/>
      <c r="HX273" s="64"/>
      <c r="HY273" s="64"/>
      <c r="HZ273" s="64"/>
      <c r="IA273" s="64"/>
      <c r="IB273" s="64"/>
      <c r="IC273" s="64"/>
      <c r="ID273" s="64"/>
      <c r="IE273" s="64"/>
      <c r="IF273" s="64"/>
      <c r="IG273" s="64"/>
      <c r="IH273" s="64"/>
      <c r="II273" s="64"/>
      <c r="IJ273" s="64"/>
      <c r="IK273" s="64"/>
      <c r="IL273" s="64"/>
      <c r="IM273" s="64"/>
      <c r="IN273" s="64"/>
      <c r="IO273" s="64"/>
      <c r="IP273" s="64"/>
      <c r="IQ273" s="64"/>
      <c r="IR273" s="64"/>
      <c r="IS273" s="64"/>
      <c r="IT273" s="64"/>
      <c r="IU273" s="64"/>
      <c r="IV273" s="64"/>
      <c r="IW273" s="64"/>
      <c r="IX273" s="64"/>
      <c r="IY273" s="64"/>
      <c r="IZ273" s="64"/>
      <c r="JA273" s="64"/>
      <c r="JB273" s="64"/>
      <c r="JC273" s="64"/>
      <c r="JD273" s="64"/>
      <c r="JE273" s="64"/>
      <c r="JF273" s="64"/>
      <c r="JG273" s="64"/>
      <c r="JH273" s="64"/>
      <c r="JI273" s="64"/>
      <c r="JJ273" s="64"/>
      <c r="JK273" s="64"/>
      <c r="JL273" s="64"/>
      <c r="JM273" s="64"/>
      <c r="JN273" s="64"/>
      <c r="JO273" s="64"/>
      <c r="JP273" s="64"/>
      <c r="JQ273" s="64"/>
      <c r="JR273" s="64"/>
      <c r="JS273" s="64"/>
      <c r="JT273" s="64"/>
      <c r="JU273" s="64"/>
      <c r="JV273" s="64"/>
      <c r="JW273" s="64"/>
      <c r="JX273" s="64"/>
      <c r="JY273" s="64"/>
      <c r="JZ273" s="18"/>
      <c r="KA273" s="18"/>
      <c r="KB273" s="18"/>
      <c r="KC273" s="18"/>
      <c r="KD273" s="18"/>
      <c r="KE273" s="18"/>
      <c r="KF273" s="18"/>
      <c r="KG273" s="18"/>
      <c r="KH273" s="18"/>
      <c r="KI273" s="18"/>
      <c r="KJ273" s="18"/>
      <c r="KK273" s="18"/>
      <c r="KL273" s="18"/>
      <c r="KM273" s="18"/>
      <c r="KN273" s="18"/>
      <c r="KO273" s="18"/>
    </row>
    <row r="274" spans="1:301" s="60" customFormat="1" ht="15" customHeight="1" x14ac:dyDescent="0.2">
      <c r="A274" s="58" t="s">
        <v>594</v>
      </c>
      <c r="B274" s="58">
        <v>38319</v>
      </c>
      <c r="C274" s="58" t="s">
        <v>452</v>
      </c>
      <c r="D274" s="2" t="s">
        <v>105</v>
      </c>
      <c r="E274" s="58"/>
      <c r="F274" s="58"/>
      <c r="G274" s="23">
        <v>315458.70500000002</v>
      </c>
      <c r="H274" s="23">
        <v>8447514.2569999993</v>
      </c>
      <c r="I274" s="23">
        <v>5015.5969999999998</v>
      </c>
      <c r="J274" s="61" t="s">
        <v>1040</v>
      </c>
      <c r="K274" s="58" t="s">
        <v>388</v>
      </c>
      <c r="L274" s="62">
        <v>0</v>
      </c>
      <c r="M274" s="62">
        <v>2</v>
      </c>
      <c r="N274" s="105">
        <v>2007</v>
      </c>
      <c r="O274" s="58"/>
      <c r="P274" s="60" t="s">
        <v>389</v>
      </c>
      <c r="Q274" s="1">
        <f>M274-L274</f>
        <v>2</v>
      </c>
      <c r="R274" s="2" t="s">
        <v>390</v>
      </c>
      <c r="S274" s="58" t="s">
        <v>595</v>
      </c>
      <c r="T274" s="60" t="s">
        <v>392</v>
      </c>
      <c r="U274" s="18"/>
      <c r="V274" s="18"/>
      <c r="W274" s="18"/>
      <c r="X274" s="137"/>
      <c r="Y274" s="110">
        <v>0.15012526096033402</v>
      </c>
      <c r="Z274" s="110">
        <v>2.5891323692992216</v>
      </c>
      <c r="AA274" s="110">
        <v>6.3479677708146829</v>
      </c>
      <c r="AB274" s="110"/>
      <c r="AC274" s="110">
        <v>27.63225336730979</v>
      </c>
      <c r="AD274" s="110">
        <v>0.53052631578947373</v>
      </c>
      <c r="AE274" s="110">
        <v>2.7984031936127744E-2</v>
      </c>
      <c r="AF274" s="110">
        <v>2.6959547629404092E-2</v>
      </c>
      <c r="AG274" s="110">
        <v>0.65048593350383632</v>
      </c>
      <c r="AH274" s="110">
        <v>0.87071832122679593</v>
      </c>
      <c r="AI274" s="110"/>
      <c r="AJ274" s="110"/>
      <c r="AK274" s="110"/>
      <c r="AL274" s="110"/>
      <c r="AM274" s="110"/>
      <c r="AN274" s="110">
        <v>6</v>
      </c>
      <c r="AO274" s="110">
        <v>33</v>
      </c>
      <c r="AP274" s="110">
        <v>194</v>
      </c>
      <c r="AQ274" s="110">
        <v>19</v>
      </c>
      <c r="AR274" s="110">
        <v>30</v>
      </c>
      <c r="AS274" s="110">
        <v>246</v>
      </c>
      <c r="AT274" s="110">
        <v>987</v>
      </c>
      <c r="AU274" s="110">
        <v>10</v>
      </c>
      <c r="AV274" s="110">
        <v>0</v>
      </c>
      <c r="AW274" s="110">
        <v>18</v>
      </c>
      <c r="AX274" s="110">
        <v>0</v>
      </c>
      <c r="AY274" s="110">
        <v>574</v>
      </c>
      <c r="AZ274" s="110"/>
      <c r="BA274" s="110">
        <v>283</v>
      </c>
      <c r="BB274" s="110">
        <v>15.3</v>
      </c>
      <c r="BC274" s="108">
        <v>0</v>
      </c>
      <c r="BD274" s="110">
        <v>28.5</v>
      </c>
      <c r="BE274" s="110"/>
      <c r="BF274" s="110">
        <v>4</v>
      </c>
      <c r="BG274" s="110">
        <v>9215</v>
      </c>
      <c r="BH274" s="110">
        <v>31.5</v>
      </c>
      <c r="BI274" s="110"/>
      <c r="BJ274" s="110"/>
      <c r="BK274" s="110"/>
      <c r="BL274" s="110"/>
      <c r="BM274" s="110"/>
      <c r="BN274" s="110"/>
      <c r="BO274" s="110"/>
      <c r="BP274" s="110"/>
      <c r="BQ274" s="110"/>
      <c r="BR274" s="110"/>
      <c r="BS274" s="110"/>
      <c r="BT274" s="110"/>
      <c r="BU274" s="110"/>
      <c r="BV274" s="110"/>
      <c r="BW274" s="110"/>
      <c r="BX274" s="110">
        <v>2080</v>
      </c>
      <c r="BY274" s="110"/>
      <c r="BZ274" s="110"/>
      <c r="CA274" s="156"/>
      <c r="CB274" s="110">
        <v>14.2</v>
      </c>
      <c r="CC274" s="110">
        <v>0.09</v>
      </c>
      <c r="CD274" s="110">
        <v>800</v>
      </c>
      <c r="CE274" s="110"/>
      <c r="CF274" s="110"/>
      <c r="CG274" s="110"/>
      <c r="CH274" s="110">
        <v>0</v>
      </c>
      <c r="CI274" s="110">
        <v>20</v>
      </c>
      <c r="CJ274" s="110">
        <v>20</v>
      </c>
      <c r="CK274" s="110"/>
      <c r="CL274" s="110"/>
      <c r="CM274" s="110"/>
      <c r="CN274" s="110"/>
      <c r="CO274" s="99"/>
      <c r="CP274" s="99"/>
      <c r="CQ274" s="99"/>
      <c r="CR274" s="99">
        <f>AG274/AD274</f>
        <v>1.2261143587869929</v>
      </c>
      <c r="CS274" s="99"/>
      <c r="CT274" s="99"/>
      <c r="CU274" s="99">
        <f>BG274/BH274</f>
        <v>292.53968253968253</v>
      </c>
      <c r="CV274" s="99"/>
      <c r="CW274" s="99"/>
      <c r="CX274" s="110"/>
      <c r="CY274" s="110">
        <v>2</v>
      </c>
    </row>
    <row r="275" spans="1:301" s="60" customFormat="1" ht="15" customHeight="1" x14ac:dyDescent="0.15">
      <c r="A275" s="58" t="s">
        <v>596</v>
      </c>
      <c r="B275" s="58">
        <v>38417</v>
      </c>
      <c r="C275" s="58" t="s">
        <v>452</v>
      </c>
      <c r="D275" s="2" t="s">
        <v>105</v>
      </c>
      <c r="E275" s="58"/>
      <c r="F275" s="58"/>
      <c r="G275" s="23">
        <v>315315.95699999999</v>
      </c>
      <c r="H275" s="23">
        <v>8447464.3129999992</v>
      </c>
      <c r="I275" s="23">
        <v>5023.9669999999996</v>
      </c>
      <c r="J275" s="61" t="s">
        <v>1040</v>
      </c>
      <c r="K275" s="58" t="s">
        <v>388</v>
      </c>
      <c r="L275" s="62">
        <v>0</v>
      </c>
      <c r="M275" s="62">
        <v>2</v>
      </c>
      <c r="N275" s="105">
        <v>2007</v>
      </c>
      <c r="O275" s="58"/>
      <c r="P275" s="60" t="s">
        <v>389</v>
      </c>
      <c r="Q275" s="1">
        <f>M275-L275</f>
        <v>2</v>
      </c>
      <c r="R275" s="2" t="s">
        <v>390</v>
      </c>
      <c r="S275" s="58" t="s">
        <v>597</v>
      </c>
      <c r="T275" s="60" t="s">
        <v>392</v>
      </c>
      <c r="X275" s="134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>
        <v>200</v>
      </c>
      <c r="AT275" s="113">
        <v>400</v>
      </c>
      <c r="AU275" s="113"/>
      <c r="AV275" s="113"/>
      <c r="AW275" s="113"/>
      <c r="AX275" s="113"/>
      <c r="AY275" s="113"/>
      <c r="AZ275" s="113"/>
      <c r="BA275" s="113"/>
      <c r="BB275" s="113"/>
      <c r="BC275" s="113"/>
      <c r="BD275" s="113"/>
      <c r="BE275" s="113"/>
      <c r="BF275" s="113"/>
      <c r="BG275" s="113"/>
      <c r="BH275" s="113"/>
      <c r="BI275" s="113"/>
      <c r="BJ275" s="113"/>
      <c r="BK275" s="113"/>
      <c r="BL275" s="113"/>
      <c r="BM275" s="113"/>
      <c r="BN275" s="113"/>
      <c r="BO275" s="113"/>
      <c r="BP275" s="113"/>
      <c r="BQ275" s="113"/>
      <c r="BR275" s="113"/>
      <c r="BS275" s="113"/>
      <c r="BT275" s="113"/>
      <c r="BU275" s="113"/>
      <c r="BV275" s="113"/>
      <c r="BW275" s="113"/>
      <c r="BX275" s="113">
        <v>1700.0000000000002</v>
      </c>
      <c r="BY275" s="113"/>
      <c r="BZ275" s="113"/>
      <c r="CA275" s="156"/>
      <c r="CB275" s="107">
        <v>17</v>
      </c>
      <c r="CC275" s="113"/>
      <c r="CD275" s="113"/>
      <c r="CE275" s="113"/>
      <c r="CF275" s="113"/>
      <c r="CG275" s="113"/>
      <c r="CH275" s="113"/>
      <c r="CI275" s="113"/>
      <c r="CJ275" s="113"/>
      <c r="CK275" s="113"/>
      <c r="CL275" s="113"/>
      <c r="CM275" s="113"/>
      <c r="CN275" s="113"/>
      <c r="CO275" s="99"/>
      <c r="CP275" s="99"/>
      <c r="CQ275" s="99"/>
      <c r="CR275" s="99"/>
      <c r="CS275" s="99"/>
      <c r="CT275" s="99"/>
      <c r="CU275" s="99"/>
      <c r="CV275" s="99"/>
      <c r="CW275" s="99"/>
      <c r="CX275" s="113"/>
      <c r="CY275" s="113"/>
    </row>
    <row r="276" spans="1:301" s="60" customFormat="1" ht="15" customHeight="1" x14ac:dyDescent="0.15">
      <c r="A276" s="58" t="s">
        <v>598</v>
      </c>
      <c r="B276" s="58">
        <v>39107</v>
      </c>
      <c r="C276" s="58" t="s">
        <v>387</v>
      </c>
      <c r="D276" s="2" t="s">
        <v>105</v>
      </c>
      <c r="E276" s="58"/>
      <c r="F276" s="58"/>
      <c r="G276" s="23">
        <v>316664.68704699998</v>
      </c>
      <c r="H276" s="23">
        <v>8445529.5124999993</v>
      </c>
      <c r="I276" s="23"/>
      <c r="J276" s="61" t="s">
        <v>1040</v>
      </c>
      <c r="K276" s="58" t="s">
        <v>388</v>
      </c>
      <c r="L276" s="58">
        <v>1</v>
      </c>
      <c r="M276" s="58">
        <v>4</v>
      </c>
      <c r="N276" s="105">
        <v>2007</v>
      </c>
      <c r="O276" s="58"/>
      <c r="P276" s="60" t="s">
        <v>389</v>
      </c>
      <c r="Q276" s="1">
        <f>M276-L276</f>
        <v>3</v>
      </c>
      <c r="R276" s="2" t="s">
        <v>390</v>
      </c>
      <c r="S276" s="58" t="s">
        <v>599</v>
      </c>
      <c r="T276" s="60" t="s">
        <v>392</v>
      </c>
      <c r="X276" s="134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07">
        <v>100</v>
      </c>
      <c r="AU276" s="113"/>
      <c r="AV276" s="113"/>
      <c r="AW276" s="113"/>
      <c r="AX276" s="113"/>
      <c r="AY276" s="113"/>
      <c r="AZ276" s="113"/>
      <c r="BA276" s="113"/>
      <c r="BB276" s="113"/>
      <c r="BC276" s="113"/>
      <c r="BD276" s="113"/>
      <c r="BE276" s="113"/>
      <c r="BF276" s="113"/>
      <c r="BG276" s="113"/>
      <c r="BH276" s="113"/>
      <c r="BI276" s="113"/>
      <c r="BJ276" s="113"/>
      <c r="BK276" s="113"/>
      <c r="BL276" s="113"/>
      <c r="BM276" s="113"/>
      <c r="BN276" s="113"/>
      <c r="BO276" s="113"/>
      <c r="BP276" s="113"/>
      <c r="BQ276" s="113"/>
      <c r="BR276" s="113"/>
      <c r="BS276" s="113"/>
      <c r="BT276" s="113"/>
      <c r="BU276" s="113"/>
      <c r="BV276" s="113"/>
      <c r="BW276" s="113"/>
      <c r="BX276" s="113">
        <v>400</v>
      </c>
      <c r="BY276" s="113"/>
      <c r="BZ276" s="113"/>
      <c r="CA276" s="156">
        <v>5.0000000000000001E-3</v>
      </c>
      <c r="CB276" s="107">
        <v>1</v>
      </c>
      <c r="CC276" s="113"/>
      <c r="CD276" s="113"/>
      <c r="CE276" s="113"/>
      <c r="CF276" s="113"/>
      <c r="CG276" s="113"/>
      <c r="CH276" s="113"/>
      <c r="CI276" s="113"/>
      <c r="CJ276" s="113"/>
      <c r="CK276" s="113"/>
      <c r="CL276" s="113"/>
      <c r="CM276" s="113"/>
      <c r="CN276" s="113"/>
      <c r="CO276" s="99"/>
      <c r="CP276" s="99"/>
      <c r="CQ276" s="99"/>
      <c r="CR276" s="99"/>
      <c r="CS276" s="99"/>
      <c r="CT276" s="99"/>
      <c r="CU276" s="99"/>
      <c r="CV276" s="99"/>
      <c r="CW276" s="99"/>
      <c r="CX276" s="113"/>
      <c r="CY276" s="113"/>
    </row>
    <row r="277" spans="1:301" s="60" customFormat="1" ht="15" customHeight="1" x14ac:dyDescent="0.15">
      <c r="A277" s="58" t="s">
        <v>600</v>
      </c>
      <c r="B277" s="58">
        <v>39186</v>
      </c>
      <c r="C277" s="58" t="s">
        <v>387</v>
      </c>
      <c r="D277" s="2" t="s">
        <v>105</v>
      </c>
      <c r="E277" s="58"/>
      <c r="F277" s="58"/>
      <c r="G277" s="23">
        <v>316664.68704699998</v>
      </c>
      <c r="H277" s="23">
        <v>8445529.5124999993</v>
      </c>
      <c r="I277" s="23"/>
      <c r="J277" s="61" t="s">
        <v>1040</v>
      </c>
      <c r="K277" s="58" t="s">
        <v>388</v>
      </c>
      <c r="L277" s="58">
        <v>1.2</v>
      </c>
      <c r="M277" s="58">
        <v>4</v>
      </c>
      <c r="N277" s="105">
        <v>2007</v>
      </c>
      <c r="O277" s="58"/>
      <c r="P277" s="60" t="s">
        <v>389</v>
      </c>
      <c r="Q277" s="1">
        <f>M277-L277</f>
        <v>2.8</v>
      </c>
      <c r="R277" s="2" t="s">
        <v>390</v>
      </c>
      <c r="S277" s="58" t="s">
        <v>601</v>
      </c>
      <c r="T277" s="60" t="s">
        <v>392</v>
      </c>
      <c r="X277" s="134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07">
        <v>100</v>
      </c>
      <c r="AU277" s="113"/>
      <c r="AV277" s="113"/>
      <c r="AW277" s="113"/>
      <c r="AX277" s="113"/>
      <c r="AY277" s="113"/>
      <c r="AZ277" s="113"/>
      <c r="BA277" s="113"/>
      <c r="BB277" s="113"/>
      <c r="BC277" s="113"/>
      <c r="BD277" s="113"/>
      <c r="BE277" s="113"/>
      <c r="BF277" s="113"/>
      <c r="BG277" s="113"/>
      <c r="BH277" s="113"/>
      <c r="BI277" s="113"/>
      <c r="BJ277" s="113"/>
      <c r="BK277" s="113"/>
      <c r="BL277" s="113"/>
      <c r="BM277" s="113"/>
      <c r="BN277" s="113"/>
      <c r="BO277" s="113"/>
      <c r="BP277" s="113"/>
      <c r="BQ277" s="113"/>
      <c r="BR277" s="113"/>
      <c r="BS277" s="113"/>
      <c r="BT277" s="113"/>
      <c r="BU277" s="113"/>
      <c r="BV277" s="113"/>
      <c r="BW277" s="113"/>
      <c r="BX277" s="113">
        <v>500</v>
      </c>
      <c r="BY277" s="113"/>
      <c r="BZ277" s="113"/>
      <c r="CA277" s="149">
        <v>0</v>
      </c>
      <c r="CB277" s="107">
        <v>1</v>
      </c>
      <c r="CC277" s="113"/>
      <c r="CD277" s="113"/>
      <c r="CE277" s="113"/>
      <c r="CF277" s="113"/>
      <c r="CG277" s="113"/>
      <c r="CH277" s="113"/>
      <c r="CI277" s="113"/>
      <c r="CJ277" s="113"/>
      <c r="CK277" s="113"/>
      <c r="CL277" s="113"/>
      <c r="CM277" s="113"/>
      <c r="CN277" s="113"/>
      <c r="CO277" s="99"/>
      <c r="CP277" s="99"/>
      <c r="CQ277" s="99"/>
      <c r="CR277" s="99"/>
      <c r="CS277" s="99"/>
      <c r="CT277" s="99"/>
      <c r="CU277" s="99"/>
      <c r="CV277" s="99"/>
      <c r="CW277" s="99"/>
      <c r="CX277" s="113"/>
      <c r="CY277" s="113"/>
    </row>
    <row r="278" spans="1:301" s="60" customFormat="1" ht="15" customHeight="1" x14ac:dyDescent="0.15">
      <c r="A278" s="57" t="s">
        <v>602</v>
      </c>
      <c r="B278" s="58">
        <v>4578</v>
      </c>
      <c r="C278" s="59" t="s">
        <v>400</v>
      </c>
      <c r="D278" s="2" t="s">
        <v>105</v>
      </c>
      <c r="E278" s="57"/>
      <c r="F278" s="57"/>
      <c r="G278" s="23">
        <v>315664.08500000002</v>
      </c>
      <c r="H278" s="23">
        <v>8447039.4839999992</v>
      </c>
      <c r="I278" s="23">
        <v>5044.9309999999996</v>
      </c>
      <c r="J278" s="61" t="s">
        <v>1040</v>
      </c>
      <c r="K278" s="57" t="s">
        <v>404</v>
      </c>
      <c r="L278" s="58">
        <v>0</v>
      </c>
      <c r="M278" s="58">
        <v>2</v>
      </c>
      <c r="N278" s="120">
        <v>2005</v>
      </c>
      <c r="O278" s="57"/>
      <c r="P278" s="60" t="s">
        <v>389</v>
      </c>
      <c r="Q278" s="1">
        <f>M278-L278</f>
        <v>2</v>
      </c>
      <c r="R278" s="2" t="s">
        <v>390</v>
      </c>
      <c r="S278" s="57" t="s">
        <v>603</v>
      </c>
      <c r="T278" s="60" t="s">
        <v>392</v>
      </c>
      <c r="U278" s="64"/>
      <c r="V278" s="64"/>
      <c r="W278" s="64"/>
      <c r="X278" s="68"/>
      <c r="Y278" s="108">
        <v>0.15012526096033402</v>
      </c>
      <c r="Z278" s="108">
        <v>1.5119021134593995</v>
      </c>
      <c r="AA278" s="108">
        <v>7.0056401074306178</v>
      </c>
      <c r="AB278" s="108"/>
      <c r="AC278" s="108">
        <v>4.1448380050964684E-2</v>
      </c>
      <c r="AD278" s="108">
        <v>0.34815789473684211</v>
      </c>
      <c r="AE278" s="108"/>
      <c r="AF278" s="108">
        <v>2.6959547629404092E-2</v>
      </c>
      <c r="AG278" s="108">
        <v>0.43365728900255751</v>
      </c>
      <c r="AH278" s="108">
        <v>1.3748184019370462E-5</v>
      </c>
      <c r="AI278" s="108"/>
      <c r="AJ278" s="108"/>
      <c r="AK278" s="108"/>
      <c r="AL278" s="108"/>
      <c r="AM278" s="108"/>
      <c r="AN278" s="108">
        <v>2.7</v>
      </c>
      <c r="AO278" s="108">
        <v>12</v>
      </c>
      <c r="AP278" s="108">
        <v>19</v>
      </c>
      <c r="AQ278" s="108">
        <v>2</v>
      </c>
      <c r="AR278" s="108">
        <v>5</v>
      </c>
      <c r="AS278" s="108">
        <v>120</v>
      </c>
      <c r="AT278" s="108">
        <v>602</v>
      </c>
      <c r="AU278" s="108">
        <v>15</v>
      </c>
      <c r="AV278" s="110">
        <v>0</v>
      </c>
      <c r="AW278" s="108">
        <v>31</v>
      </c>
      <c r="AX278" s="110">
        <v>0</v>
      </c>
      <c r="AY278" s="108">
        <v>203</v>
      </c>
      <c r="AZ278" s="108"/>
      <c r="BA278" s="108">
        <v>30.5</v>
      </c>
      <c r="BB278" s="108">
        <v>7</v>
      </c>
      <c r="BC278" s="108">
        <v>0</v>
      </c>
      <c r="BD278" s="108">
        <v>2.2999999999999998</v>
      </c>
      <c r="BE278" s="108"/>
      <c r="BF278" s="106">
        <v>0</v>
      </c>
      <c r="BG278" s="108">
        <v>2761</v>
      </c>
      <c r="BH278" s="108">
        <v>6.6</v>
      </c>
      <c r="BI278" s="108"/>
      <c r="BJ278" s="108"/>
      <c r="BK278" s="108"/>
      <c r="BL278" s="108"/>
      <c r="BM278" s="108"/>
      <c r="BN278" s="108"/>
      <c r="BO278" s="108"/>
      <c r="BP278" s="108"/>
      <c r="BQ278" s="108"/>
      <c r="BR278" s="108"/>
      <c r="BS278" s="108"/>
      <c r="BT278" s="108"/>
      <c r="BU278" s="108"/>
      <c r="BV278" s="108"/>
      <c r="BW278" s="108"/>
      <c r="BX278" s="108">
        <v>2672</v>
      </c>
      <c r="BY278" s="108"/>
      <c r="BZ278" s="109"/>
      <c r="CA278" s="150"/>
      <c r="CB278" s="108">
        <v>7.2</v>
      </c>
      <c r="CC278" s="108">
        <v>0.17</v>
      </c>
      <c r="CD278" s="108">
        <v>252</v>
      </c>
      <c r="CE278" s="108"/>
      <c r="CF278" s="108"/>
      <c r="CG278" s="108"/>
      <c r="CH278" s="110">
        <v>0</v>
      </c>
      <c r="CI278" s="110">
        <v>0</v>
      </c>
      <c r="CJ278" s="108">
        <v>9.1999999999999993</v>
      </c>
      <c r="CK278" s="108"/>
      <c r="CL278" s="108"/>
      <c r="CM278" s="108"/>
      <c r="CN278" s="108"/>
      <c r="CO278" s="99"/>
      <c r="CP278" s="99"/>
      <c r="CQ278" s="99"/>
      <c r="CR278" s="99">
        <f>AG278/AD278</f>
        <v>1.2455764914661516</v>
      </c>
      <c r="CS278" s="99"/>
      <c r="CT278" s="99"/>
      <c r="CU278" s="99">
        <f>BG278/BH278</f>
        <v>418.33333333333337</v>
      </c>
      <c r="CV278" s="99"/>
      <c r="CW278" s="99"/>
      <c r="CX278" s="108"/>
      <c r="CY278" s="108">
        <v>3</v>
      </c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  <c r="DS278" s="67"/>
      <c r="DT278" s="67"/>
      <c r="DU278" s="67"/>
      <c r="DV278" s="67"/>
      <c r="DW278" s="67"/>
      <c r="DX278" s="67"/>
      <c r="DY278" s="67"/>
      <c r="DZ278" s="67"/>
      <c r="EA278" s="67"/>
      <c r="EB278" s="67"/>
      <c r="EC278" s="67"/>
      <c r="ED278" s="67"/>
      <c r="EE278" s="67"/>
      <c r="EF278" s="67"/>
      <c r="EG278" s="67"/>
      <c r="EH278" s="67"/>
      <c r="EI278" s="67"/>
      <c r="EJ278" s="67"/>
      <c r="EK278" s="67"/>
      <c r="EL278" s="67"/>
      <c r="EM278" s="67"/>
      <c r="EN278" s="67"/>
      <c r="EO278" s="67"/>
      <c r="EP278" s="67"/>
      <c r="EQ278" s="67"/>
      <c r="ER278" s="67"/>
      <c r="ES278" s="67"/>
      <c r="ET278" s="67"/>
      <c r="EU278" s="67"/>
      <c r="EV278" s="67"/>
      <c r="EW278" s="67"/>
      <c r="EX278" s="67"/>
      <c r="EY278" s="67"/>
      <c r="EZ278" s="67"/>
      <c r="FA278" s="67"/>
      <c r="FB278" s="67"/>
      <c r="FC278" s="67"/>
      <c r="FD278" s="67"/>
      <c r="FE278" s="67"/>
      <c r="FF278" s="67"/>
      <c r="FG278" s="67"/>
      <c r="FH278" s="67"/>
      <c r="FI278" s="67"/>
      <c r="FJ278" s="67"/>
      <c r="FK278" s="67"/>
      <c r="FL278" s="67"/>
      <c r="FM278" s="67"/>
      <c r="FN278" s="67"/>
      <c r="FO278" s="67"/>
      <c r="FP278" s="67"/>
      <c r="FQ278" s="67"/>
      <c r="FR278" s="67"/>
      <c r="FS278" s="67"/>
      <c r="FT278" s="67"/>
      <c r="FU278" s="67"/>
      <c r="FV278" s="67"/>
      <c r="FW278" s="67"/>
      <c r="FX278" s="67"/>
      <c r="FY278" s="67"/>
      <c r="FZ278" s="67"/>
      <c r="GA278" s="67"/>
      <c r="GB278" s="67"/>
      <c r="GC278" s="67"/>
      <c r="GD278" s="67"/>
      <c r="GE278" s="67"/>
      <c r="GF278" s="67"/>
      <c r="GG278" s="67"/>
      <c r="GH278" s="67"/>
      <c r="GI278" s="67"/>
      <c r="GJ278" s="67"/>
      <c r="GK278" s="67"/>
      <c r="GL278" s="67"/>
      <c r="GM278" s="67"/>
      <c r="GN278" s="67"/>
      <c r="GO278" s="67"/>
      <c r="GP278" s="67"/>
      <c r="GQ278" s="67"/>
      <c r="GR278" s="67"/>
      <c r="GS278" s="67"/>
      <c r="GT278" s="67"/>
      <c r="GU278" s="67"/>
      <c r="GV278" s="67"/>
      <c r="GW278" s="67"/>
      <c r="GX278" s="67"/>
      <c r="GY278" s="67"/>
      <c r="GZ278" s="67"/>
      <c r="HA278" s="67"/>
      <c r="HB278" s="67"/>
      <c r="HC278" s="67"/>
      <c r="HD278" s="67"/>
      <c r="HE278" s="67"/>
      <c r="HF278" s="67"/>
      <c r="HG278" s="67"/>
      <c r="HH278" s="67"/>
      <c r="HI278" s="67"/>
      <c r="HJ278" s="67"/>
      <c r="HK278" s="67"/>
      <c r="HL278" s="67"/>
      <c r="HM278" s="67"/>
      <c r="HN278" s="67"/>
      <c r="HO278" s="67"/>
      <c r="HP278" s="67"/>
      <c r="HQ278" s="67"/>
      <c r="HR278" s="67"/>
      <c r="HS278" s="67"/>
      <c r="HT278" s="67"/>
      <c r="HU278" s="67"/>
      <c r="HV278" s="67"/>
      <c r="HW278" s="67"/>
      <c r="HX278" s="67"/>
      <c r="HY278" s="67"/>
      <c r="HZ278" s="67"/>
      <c r="IA278" s="67"/>
      <c r="IB278" s="67"/>
      <c r="IC278" s="67"/>
      <c r="ID278" s="67"/>
      <c r="IE278" s="67"/>
      <c r="IF278" s="67"/>
      <c r="IG278" s="67"/>
      <c r="IH278" s="67"/>
      <c r="II278" s="67"/>
      <c r="IJ278" s="67"/>
      <c r="IK278" s="67"/>
      <c r="IL278" s="67"/>
      <c r="IM278" s="67"/>
      <c r="IN278" s="67"/>
      <c r="IO278" s="67"/>
      <c r="IP278" s="67"/>
      <c r="IQ278" s="67"/>
      <c r="IR278" s="67"/>
      <c r="IS278" s="67"/>
      <c r="IT278" s="67"/>
      <c r="IU278" s="67"/>
      <c r="IV278" s="67"/>
      <c r="IW278" s="67"/>
      <c r="IX278" s="67"/>
      <c r="IY278" s="67"/>
      <c r="IZ278" s="67"/>
      <c r="JA278" s="67"/>
      <c r="JB278" s="67"/>
      <c r="JC278" s="67"/>
      <c r="JD278" s="67"/>
      <c r="JE278" s="67"/>
      <c r="JF278" s="67"/>
      <c r="JG278" s="67"/>
      <c r="JH278" s="67"/>
      <c r="JI278" s="67"/>
      <c r="JJ278" s="67"/>
      <c r="JK278" s="67"/>
      <c r="JL278" s="67"/>
      <c r="JM278" s="67"/>
      <c r="JN278" s="67"/>
      <c r="JO278" s="67"/>
      <c r="JP278" s="67"/>
      <c r="JQ278" s="67"/>
      <c r="JR278" s="67"/>
      <c r="JS278" s="67"/>
      <c r="JT278" s="67"/>
      <c r="JU278" s="67"/>
      <c r="JV278" s="67"/>
      <c r="JW278" s="67"/>
      <c r="JX278" s="67"/>
      <c r="JY278" s="67"/>
      <c r="JZ278" s="67"/>
      <c r="KA278" s="67"/>
      <c r="KB278" s="67"/>
      <c r="KC278" s="67"/>
      <c r="KD278" s="67"/>
      <c r="KE278" s="67"/>
      <c r="KF278" s="67"/>
      <c r="KG278" s="67"/>
      <c r="KH278" s="67"/>
      <c r="KI278" s="67"/>
      <c r="KJ278" s="67"/>
      <c r="KK278" s="67"/>
      <c r="KL278" s="67"/>
      <c r="KM278" s="67"/>
      <c r="KN278" s="67"/>
      <c r="KO278" s="67"/>
    </row>
    <row r="279" spans="1:301" s="60" customFormat="1" ht="15" customHeight="1" x14ac:dyDescent="0.15">
      <c r="A279" s="57" t="s">
        <v>604</v>
      </c>
      <c r="B279" s="58">
        <v>4890</v>
      </c>
      <c r="C279" s="59" t="s">
        <v>407</v>
      </c>
      <c r="D279" s="2" t="s">
        <v>105</v>
      </c>
      <c r="E279" s="57"/>
      <c r="F279" s="57"/>
      <c r="G279" s="23">
        <v>316476.68699999998</v>
      </c>
      <c r="H279" s="23">
        <v>8448001.8350000009</v>
      </c>
      <c r="I279" s="23">
        <v>4969.6589999999997</v>
      </c>
      <c r="J279" s="61" t="s">
        <v>1040</v>
      </c>
      <c r="K279" s="57" t="s">
        <v>404</v>
      </c>
      <c r="L279" s="58">
        <v>0</v>
      </c>
      <c r="M279" s="58">
        <v>2</v>
      </c>
      <c r="N279" s="120">
        <v>2005</v>
      </c>
      <c r="O279" s="57"/>
      <c r="P279" s="60" t="s">
        <v>389</v>
      </c>
      <c r="Q279" s="1">
        <f>M279-L279</f>
        <v>2</v>
      </c>
      <c r="R279" s="2" t="s">
        <v>390</v>
      </c>
      <c r="S279" s="57" t="s">
        <v>605</v>
      </c>
      <c r="T279" s="60" t="s">
        <v>392</v>
      </c>
      <c r="U279" s="64"/>
      <c r="V279" s="64"/>
      <c r="W279" s="64"/>
      <c r="X279" s="135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>
        <v>200</v>
      </c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  <c r="BF279" s="107"/>
      <c r="BG279" s="107"/>
      <c r="BH279" s="107"/>
      <c r="BI279" s="107"/>
      <c r="BJ279" s="107"/>
      <c r="BK279" s="107"/>
      <c r="BL279" s="107"/>
      <c r="BM279" s="107"/>
      <c r="BN279" s="107"/>
      <c r="BO279" s="107"/>
      <c r="BP279" s="107"/>
      <c r="BQ279" s="107"/>
      <c r="BR279" s="107"/>
      <c r="BS279" s="107"/>
      <c r="BT279" s="107"/>
      <c r="BU279" s="107"/>
      <c r="BV279" s="107"/>
      <c r="BW279" s="107"/>
      <c r="BX279" s="108">
        <v>900</v>
      </c>
      <c r="BY279" s="108"/>
      <c r="BZ279" s="107"/>
      <c r="CA279" s="149"/>
      <c r="CB279" s="107">
        <v>52</v>
      </c>
      <c r="CC279" s="107"/>
      <c r="CD279" s="107"/>
      <c r="CE279" s="107"/>
      <c r="CF279" s="107"/>
      <c r="CG279" s="107"/>
      <c r="CH279" s="107"/>
      <c r="CI279" s="107"/>
      <c r="CJ279" s="107"/>
      <c r="CK279" s="107"/>
      <c r="CL279" s="107"/>
      <c r="CM279" s="107"/>
      <c r="CN279" s="107"/>
      <c r="CO279" s="99"/>
      <c r="CP279" s="99"/>
      <c r="CQ279" s="99"/>
      <c r="CR279" s="99"/>
      <c r="CS279" s="99"/>
      <c r="CT279" s="99"/>
      <c r="CU279" s="99"/>
      <c r="CV279" s="99"/>
      <c r="CW279" s="99"/>
      <c r="CX279" s="107"/>
      <c r="CY279" s="107"/>
    </row>
    <row r="280" spans="1:301" s="60" customFormat="1" ht="15" customHeight="1" x14ac:dyDescent="0.2">
      <c r="A280" s="58" t="s">
        <v>606</v>
      </c>
      <c r="B280" s="58">
        <v>39317</v>
      </c>
      <c r="C280" s="58" t="s">
        <v>387</v>
      </c>
      <c r="D280" s="2" t="s">
        <v>105</v>
      </c>
      <c r="E280" s="58"/>
      <c r="F280" s="58"/>
      <c r="G280" s="23">
        <v>316661.68772400002</v>
      </c>
      <c r="H280" s="23">
        <v>8445167.51719</v>
      </c>
      <c r="I280" s="23"/>
      <c r="J280" s="61" t="s">
        <v>1040</v>
      </c>
      <c r="K280" s="58" t="s">
        <v>388</v>
      </c>
      <c r="L280" s="58">
        <v>0.2</v>
      </c>
      <c r="M280" s="58">
        <v>2</v>
      </c>
      <c r="N280" s="105">
        <v>2007</v>
      </c>
      <c r="O280" s="58"/>
      <c r="P280" s="60" t="s">
        <v>389</v>
      </c>
      <c r="Q280" s="1">
        <f>M280-L280</f>
        <v>1.8</v>
      </c>
      <c r="R280" s="2" t="s">
        <v>390</v>
      </c>
      <c r="S280" s="58" t="s">
        <v>607</v>
      </c>
      <c r="T280" s="60" t="s">
        <v>392</v>
      </c>
      <c r="X280" s="134"/>
      <c r="Y280" s="113"/>
      <c r="Z280" s="113"/>
      <c r="AA280" s="113"/>
      <c r="AB280" s="113"/>
      <c r="AC280" s="113"/>
      <c r="AD280" s="113"/>
      <c r="AE280" s="113"/>
      <c r="AF280" s="113"/>
      <c r="AG280" s="113"/>
      <c r="AH280" s="113"/>
      <c r="AI280" s="113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36">
        <v>100</v>
      </c>
      <c r="AT280" s="113"/>
      <c r="AU280" s="113"/>
      <c r="AV280" s="113"/>
      <c r="AW280" s="113"/>
      <c r="AX280" s="113"/>
      <c r="AY280" s="113"/>
      <c r="AZ280" s="113"/>
      <c r="BA280" s="113"/>
      <c r="BB280" s="113"/>
      <c r="BC280" s="113"/>
      <c r="BD280" s="113"/>
      <c r="BE280" s="113"/>
      <c r="BF280" s="113"/>
      <c r="BG280" s="113"/>
      <c r="BH280" s="113"/>
      <c r="BI280" s="113"/>
      <c r="BJ280" s="113"/>
      <c r="BK280" s="113"/>
      <c r="BL280" s="113"/>
      <c r="BM280" s="113"/>
      <c r="BN280" s="113"/>
      <c r="BO280" s="113"/>
      <c r="BP280" s="113"/>
      <c r="BQ280" s="113"/>
      <c r="BR280" s="113"/>
      <c r="BS280" s="113"/>
      <c r="BT280" s="113"/>
      <c r="BU280" s="113"/>
      <c r="BV280" s="113"/>
      <c r="BW280" s="113"/>
      <c r="BX280" s="113">
        <v>1100</v>
      </c>
      <c r="BY280" s="113"/>
      <c r="BZ280" s="113"/>
      <c r="CA280" s="149">
        <v>0</v>
      </c>
      <c r="CB280" s="107">
        <v>1</v>
      </c>
      <c r="CC280" s="113"/>
      <c r="CD280" s="113"/>
      <c r="CE280" s="113"/>
      <c r="CF280" s="113"/>
      <c r="CG280" s="113"/>
      <c r="CH280" s="113"/>
      <c r="CI280" s="113"/>
      <c r="CJ280" s="113"/>
      <c r="CK280" s="113"/>
      <c r="CL280" s="113"/>
      <c r="CM280" s="113"/>
      <c r="CN280" s="113"/>
      <c r="CO280" s="99"/>
      <c r="CP280" s="99"/>
      <c r="CQ280" s="99"/>
      <c r="CR280" s="99"/>
      <c r="CS280" s="99"/>
      <c r="CT280" s="99"/>
      <c r="CU280" s="99"/>
      <c r="CV280" s="99"/>
      <c r="CW280" s="99"/>
      <c r="CX280" s="113"/>
      <c r="CY280" s="113"/>
      <c r="CZ280" s="78"/>
      <c r="DA280" s="78"/>
      <c r="DB280" s="78"/>
      <c r="DC280" s="78"/>
      <c r="DD280" s="78"/>
      <c r="DE280" s="78"/>
      <c r="DF280" s="78"/>
      <c r="DG280" s="78"/>
      <c r="DH280" s="78"/>
      <c r="DI280" s="78"/>
      <c r="DJ280" s="78"/>
      <c r="DK280" s="78"/>
      <c r="DL280" s="78"/>
      <c r="DM280" s="78"/>
      <c r="DN280" s="78"/>
      <c r="DO280" s="78"/>
      <c r="DP280" s="78"/>
      <c r="DQ280" s="78"/>
      <c r="DR280" s="78"/>
      <c r="DS280" s="78"/>
      <c r="DT280" s="78"/>
      <c r="DU280" s="78"/>
      <c r="DV280" s="78"/>
      <c r="DW280" s="78"/>
      <c r="DX280" s="78"/>
      <c r="DY280" s="78"/>
      <c r="DZ280" s="78"/>
      <c r="EA280" s="78"/>
      <c r="EB280" s="78"/>
      <c r="EC280" s="78"/>
      <c r="ED280" s="78"/>
      <c r="EE280" s="78"/>
      <c r="EF280" s="78"/>
      <c r="EG280" s="78"/>
      <c r="EH280" s="78"/>
      <c r="EI280" s="78"/>
      <c r="EJ280" s="78"/>
      <c r="EK280" s="78"/>
      <c r="EL280" s="78"/>
      <c r="EM280" s="78"/>
      <c r="EN280" s="78"/>
      <c r="EO280" s="78"/>
      <c r="EP280" s="78"/>
      <c r="EQ280" s="78"/>
      <c r="ER280" s="78"/>
      <c r="ES280" s="78"/>
      <c r="ET280" s="78"/>
      <c r="EU280" s="78"/>
      <c r="EV280" s="78"/>
      <c r="EW280" s="78"/>
      <c r="EX280" s="78"/>
      <c r="EY280" s="78"/>
      <c r="EZ280" s="78"/>
      <c r="FA280" s="78"/>
      <c r="FB280" s="78"/>
      <c r="FC280" s="78"/>
      <c r="FD280" s="78"/>
      <c r="FE280" s="78"/>
      <c r="FF280" s="78"/>
      <c r="FG280" s="78"/>
      <c r="FH280" s="78"/>
      <c r="FI280" s="78"/>
      <c r="FJ280" s="78"/>
      <c r="FK280" s="78"/>
      <c r="FL280" s="78"/>
      <c r="FM280" s="78"/>
      <c r="FN280" s="78"/>
      <c r="FO280" s="78"/>
      <c r="FP280" s="78"/>
      <c r="FQ280" s="78"/>
      <c r="FR280" s="78"/>
      <c r="FS280" s="78"/>
      <c r="FT280" s="78"/>
      <c r="FU280" s="78"/>
      <c r="FV280" s="78"/>
      <c r="FW280" s="78"/>
      <c r="FX280" s="78"/>
      <c r="FY280" s="78"/>
      <c r="FZ280" s="78"/>
      <c r="GA280" s="78"/>
      <c r="GB280" s="78"/>
      <c r="GC280" s="78"/>
      <c r="GD280" s="78"/>
      <c r="GE280" s="78"/>
      <c r="GF280" s="78"/>
      <c r="GG280" s="78"/>
      <c r="GH280" s="78"/>
      <c r="GI280" s="78"/>
      <c r="GJ280" s="78"/>
      <c r="GK280" s="78"/>
      <c r="GL280" s="78"/>
      <c r="GM280" s="78"/>
      <c r="GN280" s="78"/>
      <c r="GO280" s="78"/>
      <c r="GP280" s="78"/>
      <c r="GQ280" s="78"/>
      <c r="GR280" s="78"/>
      <c r="GS280" s="78"/>
      <c r="GT280" s="78"/>
      <c r="GU280" s="78"/>
      <c r="GV280" s="78"/>
      <c r="GW280" s="78"/>
      <c r="GX280" s="78"/>
      <c r="GY280" s="78"/>
      <c r="GZ280" s="78"/>
      <c r="HA280" s="78"/>
      <c r="HB280" s="78"/>
      <c r="HC280" s="78"/>
      <c r="HD280" s="78"/>
      <c r="HE280" s="78"/>
      <c r="HF280" s="78"/>
      <c r="HG280" s="78"/>
      <c r="HH280" s="78"/>
      <c r="HI280" s="78"/>
      <c r="HJ280" s="78"/>
      <c r="HK280" s="78"/>
      <c r="HL280" s="78"/>
      <c r="HM280" s="78"/>
      <c r="HN280" s="78"/>
      <c r="HO280" s="78"/>
      <c r="HP280" s="78"/>
      <c r="HQ280" s="78"/>
      <c r="HR280" s="78"/>
      <c r="HS280" s="78"/>
      <c r="HT280" s="78"/>
      <c r="HU280" s="78"/>
      <c r="HV280" s="78"/>
      <c r="HW280" s="78"/>
      <c r="HX280" s="78"/>
      <c r="HY280" s="78"/>
      <c r="HZ280" s="78"/>
      <c r="IA280" s="78"/>
      <c r="IB280" s="78"/>
      <c r="IC280" s="78"/>
      <c r="ID280" s="78"/>
      <c r="IE280" s="78"/>
      <c r="IF280" s="78"/>
      <c r="IG280" s="78"/>
      <c r="IH280" s="78"/>
      <c r="II280" s="78"/>
      <c r="IJ280" s="78"/>
      <c r="IK280" s="78"/>
      <c r="IL280" s="78"/>
      <c r="IM280" s="78"/>
      <c r="IN280" s="78"/>
      <c r="IO280" s="78"/>
      <c r="IP280" s="78"/>
      <c r="IQ280" s="78"/>
      <c r="IR280" s="78"/>
      <c r="IS280" s="78"/>
      <c r="IT280" s="78"/>
      <c r="IU280" s="78"/>
      <c r="IV280" s="78"/>
      <c r="IW280" s="78"/>
      <c r="IX280" s="78"/>
      <c r="IY280" s="78"/>
      <c r="IZ280" s="78"/>
      <c r="JA280" s="78"/>
      <c r="JB280" s="78"/>
      <c r="JC280" s="78"/>
      <c r="JD280" s="78"/>
      <c r="JE280" s="78"/>
      <c r="JF280" s="78"/>
      <c r="JG280" s="78"/>
      <c r="JH280" s="78"/>
      <c r="JI280" s="78"/>
      <c r="JJ280" s="78"/>
      <c r="JK280" s="78"/>
      <c r="JL280" s="78"/>
      <c r="JM280" s="78"/>
      <c r="JN280" s="78"/>
      <c r="JO280" s="78"/>
      <c r="JP280" s="78"/>
      <c r="JQ280" s="78"/>
      <c r="JR280" s="78"/>
      <c r="JS280" s="78"/>
      <c r="JT280" s="78"/>
      <c r="JU280" s="78"/>
      <c r="JV280" s="78"/>
      <c r="JW280" s="78"/>
      <c r="JX280" s="78"/>
      <c r="JY280" s="78"/>
      <c r="JZ280" s="78"/>
      <c r="KA280" s="78"/>
      <c r="KB280" s="78"/>
      <c r="KC280" s="78"/>
      <c r="KD280" s="78"/>
      <c r="KE280" s="78"/>
      <c r="KF280" s="78"/>
      <c r="KG280" s="78"/>
      <c r="KH280" s="78"/>
      <c r="KI280" s="78"/>
      <c r="KJ280" s="78"/>
      <c r="KK280" s="78"/>
      <c r="KL280" s="78"/>
      <c r="KM280" s="78"/>
      <c r="KN280" s="78"/>
      <c r="KO280" s="78"/>
    </row>
    <row r="281" spans="1:301" s="60" customFormat="1" ht="15" customHeight="1" x14ac:dyDescent="0.15">
      <c r="A281" s="58" t="s">
        <v>608</v>
      </c>
      <c r="B281" s="58">
        <v>39470</v>
      </c>
      <c r="C281" s="58" t="s">
        <v>387</v>
      </c>
      <c r="D281" s="2" t="s">
        <v>105</v>
      </c>
      <c r="E281" s="58"/>
      <c r="F281" s="58"/>
      <c r="G281" s="23">
        <v>316661.68772400002</v>
      </c>
      <c r="H281" s="23">
        <v>8445167.51719</v>
      </c>
      <c r="I281" s="23"/>
      <c r="J281" s="61" t="s">
        <v>1040</v>
      </c>
      <c r="K281" s="58" t="s">
        <v>388</v>
      </c>
      <c r="L281" s="58">
        <v>1.4</v>
      </c>
      <c r="M281" s="58">
        <v>4</v>
      </c>
      <c r="N281" s="105">
        <v>2007</v>
      </c>
      <c r="O281" s="58"/>
      <c r="P281" s="60" t="s">
        <v>389</v>
      </c>
      <c r="Q281" s="1">
        <f>M281-L281</f>
        <v>2.6</v>
      </c>
      <c r="R281" s="2" t="s">
        <v>390</v>
      </c>
      <c r="S281" s="58" t="s">
        <v>609</v>
      </c>
      <c r="T281" s="60" t="s">
        <v>392</v>
      </c>
      <c r="U281" s="67"/>
      <c r="V281" s="67"/>
      <c r="W281" s="67"/>
      <c r="X281" s="83"/>
      <c r="Y281" s="113"/>
      <c r="Z281" s="113"/>
      <c r="AA281" s="113"/>
      <c r="AB281" s="113"/>
      <c r="AC281" s="113"/>
      <c r="AD281" s="113"/>
      <c r="AE281" s="113"/>
      <c r="AF281" s="113"/>
      <c r="AG281" s="113"/>
      <c r="AH281" s="113"/>
      <c r="AI281" s="113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36">
        <v>100</v>
      </c>
      <c r="AT281" s="107">
        <v>100</v>
      </c>
      <c r="AU281" s="113"/>
      <c r="AV281" s="113"/>
      <c r="AW281" s="113"/>
      <c r="AX281" s="113"/>
      <c r="AY281" s="113"/>
      <c r="AZ281" s="113"/>
      <c r="BA281" s="113"/>
      <c r="BB281" s="113"/>
      <c r="BC281" s="113"/>
      <c r="BD281" s="113"/>
      <c r="BE281" s="113"/>
      <c r="BF281" s="113"/>
      <c r="BG281" s="113"/>
      <c r="BH281" s="113"/>
      <c r="BI281" s="113"/>
      <c r="BJ281" s="113"/>
      <c r="BK281" s="113"/>
      <c r="BL281" s="113"/>
      <c r="BM281" s="113"/>
      <c r="BN281" s="113"/>
      <c r="BO281" s="113"/>
      <c r="BP281" s="113"/>
      <c r="BQ281" s="113"/>
      <c r="BR281" s="113"/>
      <c r="BS281" s="113"/>
      <c r="BT281" s="113"/>
      <c r="BU281" s="113"/>
      <c r="BV281" s="113"/>
      <c r="BW281" s="113"/>
      <c r="BX281" s="113">
        <v>1400.0000000000002</v>
      </c>
      <c r="BY281" s="113"/>
      <c r="BZ281" s="113"/>
      <c r="CA281" s="149">
        <v>0</v>
      </c>
      <c r="CB281" s="107">
        <v>1</v>
      </c>
      <c r="CC281" s="113"/>
      <c r="CD281" s="113"/>
      <c r="CE281" s="113"/>
      <c r="CF281" s="113"/>
      <c r="CG281" s="113"/>
      <c r="CH281" s="113"/>
      <c r="CI281" s="113"/>
      <c r="CJ281" s="113"/>
      <c r="CK281" s="113"/>
      <c r="CL281" s="113"/>
      <c r="CM281" s="113"/>
      <c r="CN281" s="113"/>
      <c r="CO281" s="99"/>
      <c r="CP281" s="99"/>
      <c r="CQ281" s="99"/>
      <c r="CR281" s="99"/>
      <c r="CS281" s="99"/>
      <c r="CT281" s="99"/>
      <c r="CU281" s="99"/>
      <c r="CV281" s="99"/>
      <c r="CW281" s="99"/>
      <c r="CX281" s="113"/>
      <c r="CY281" s="113"/>
    </row>
    <row r="282" spans="1:301" s="60" customFormat="1" ht="15" customHeight="1" x14ac:dyDescent="0.15">
      <c r="A282" s="58" t="s">
        <v>610</v>
      </c>
      <c r="B282" s="58">
        <v>39692</v>
      </c>
      <c r="C282" s="58" t="s">
        <v>387</v>
      </c>
      <c r="D282" s="2" t="s">
        <v>105</v>
      </c>
      <c r="E282" s="58"/>
      <c r="F282" s="58"/>
      <c r="G282" s="23">
        <v>316609.68868999998</v>
      </c>
      <c r="H282" s="23">
        <v>8444999.5192799997</v>
      </c>
      <c r="I282" s="23"/>
      <c r="J282" s="61" t="s">
        <v>1040</v>
      </c>
      <c r="K282" s="58" t="s">
        <v>388</v>
      </c>
      <c r="L282" s="63">
        <v>2</v>
      </c>
      <c r="M282" s="58">
        <v>4</v>
      </c>
      <c r="N282" s="105">
        <v>2007</v>
      </c>
      <c r="O282" s="58"/>
      <c r="P282" s="60" t="s">
        <v>389</v>
      </c>
      <c r="Q282" s="1">
        <f>M282-L282</f>
        <v>2</v>
      </c>
      <c r="R282" s="2" t="s">
        <v>390</v>
      </c>
      <c r="S282" s="58" t="s">
        <v>611</v>
      </c>
      <c r="T282" s="60" t="s">
        <v>392</v>
      </c>
      <c r="X282" s="134"/>
      <c r="Y282" s="113"/>
      <c r="Z282" s="113"/>
      <c r="AA282" s="113"/>
      <c r="AB282" s="113"/>
      <c r="AC282" s="113"/>
      <c r="AD282" s="113"/>
      <c r="AE282" s="113"/>
      <c r="AF282" s="113"/>
      <c r="AG282" s="113"/>
      <c r="AH282" s="113"/>
      <c r="AI282" s="113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36">
        <v>100</v>
      </c>
      <c r="AT282" s="113">
        <v>1500</v>
      </c>
      <c r="AU282" s="113"/>
      <c r="AV282" s="113"/>
      <c r="AW282" s="113"/>
      <c r="AX282" s="113"/>
      <c r="AY282" s="113"/>
      <c r="AZ282" s="113"/>
      <c r="BA282" s="113"/>
      <c r="BB282" s="113"/>
      <c r="BC282" s="113"/>
      <c r="BD282" s="113"/>
      <c r="BE282" s="113"/>
      <c r="BF282" s="113"/>
      <c r="BG282" s="113"/>
      <c r="BH282" s="113"/>
      <c r="BI282" s="113"/>
      <c r="BJ282" s="113"/>
      <c r="BK282" s="113"/>
      <c r="BL282" s="113"/>
      <c r="BM282" s="113"/>
      <c r="BN282" s="113"/>
      <c r="BO282" s="113"/>
      <c r="BP282" s="113"/>
      <c r="BQ282" s="113"/>
      <c r="BR282" s="113"/>
      <c r="BS282" s="113"/>
      <c r="BT282" s="113"/>
      <c r="BU282" s="113"/>
      <c r="BV282" s="113"/>
      <c r="BW282" s="113"/>
      <c r="BX282" s="113">
        <v>1100</v>
      </c>
      <c r="BY282" s="113"/>
      <c r="BZ282" s="113"/>
      <c r="CA282" s="156">
        <v>2.5999999999999999E-2</v>
      </c>
      <c r="CB282" s="107">
        <v>10</v>
      </c>
      <c r="CC282" s="113"/>
      <c r="CD282" s="113"/>
      <c r="CE282" s="113"/>
      <c r="CF282" s="113"/>
      <c r="CG282" s="113"/>
      <c r="CH282" s="113"/>
      <c r="CI282" s="113"/>
      <c r="CJ282" s="113"/>
      <c r="CK282" s="113"/>
      <c r="CL282" s="113"/>
      <c r="CM282" s="113"/>
      <c r="CN282" s="113"/>
      <c r="CO282" s="99"/>
      <c r="CP282" s="99"/>
      <c r="CQ282" s="99"/>
      <c r="CR282" s="99"/>
      <c r="CS282" s="99"/>
      <c r="CT282" s="99"/>
      <c r="CU282" s="99"/>
      <c r="CV282" s="99"/>
      <c r="CW282" s="99"/>
      <c r="CX282" s="113"/>
      <c r="CY282" s="113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  <c r="DS282" s="64"/>
      <c r="DT282" s="64"/>
      <c r="DU282" s="64"/>
      <c r="DV282" s="64"/>
      <c r="DW282" s="64"/>
      <c r="DX282" s="64"/>
      <c r="DY282" s="64"/>
      <c r="DZ282" s="64"/>
      <c r="EA282" s="64"/>
      <c r="EB282" s="64"/>
      <c r="EC282" s="64"/>
      <c r="ED282" s="64"/>
      <c r="EE282" s="64"/>
      <c r="EF282" s="64"/>
      <c r="EG282" s="64"/>
      <c r="EH282" s="64"/>
      <c r="EI282" s="64"/>
      <c r="EJ282" s="64"/>
      <c r="EK282" s="64"/>
      <c r="EL282" s="64"/>
      <c r="EM282" s="64"/>
      <c r="EN282" s="64"/>
      <c r="EO282" s="64"/>
      <c r="EP282" s="64"/>
      <c r="EQ282" s="64"/>
      <c r="ER282" s="64"/>
      <c r="ES282" s="64"/>
      <c r="ET282" s="64"/>
      <c r="EU282" s="64"/>
      <c r="EV282" s="64"/>
      <c r="EW282" s="64"/>
      <c r="EX282" s="64"/>
      <c r="EY282" s="64"/>
      <c r="EZ282" s="64"/>
      <c r="FA282" s="64"/>
      <c r="FB282" s="64"/>
      <c r="FC282" s="64"/>
      <c r="FD282" s="64"/>
      <c r="FE282" s="64"/>
      <c r="FF282" s="64"/>
      <c r="FG282" s="64"/>
      <c r="FH282" s="64"/>
      <c r="FI282" s="64"/>
      <c r="FJ282" s="64"/>
      <c r="FK282" s="64"/>
      <c r="FL282" s="64"/>
      <c r="FM282" s="64"/>
      <c r="FN282" s="64"/>
      <c r="FO282" s="64"/>
      <c r="FP282" s="64"/>
      <c r="FQ282" s="64"/>
      <c r="FR282" s="64"/>
      <c r="FS282" s="64"/>
      <c r="FT282" s="64"/>
      <c r="FU282" s="64"/>
      <c r="FV282" s="64"/>
      <c r="FW282" s="64"/>
      <c r="FX282" s="64"/>
      <c r="FY282" s="64"/>
      <c r="FZ282" s="64"/>
      <c r="GA282" s="64"/>
      <c r="GB282" s="64"/>
      <c r="GC282" s="64"/>
      <c r="GD282" s="64"/>
      <c r="GE282" s="64"/>
      <c r="GF282" s="64"/>
      <c r="GG282" s="64"/>
      <c r="GH282" s="64"/>
      <c r="GI282" s="64"/>
      <c r="GJ282" s="64"/>
      <c r="GK282" s="64"/>
      <c r="GL282" s="64"/>
      <c r="GM282" s="64"/>
      <c r="GN282" s="64"/>
      <c r="GO282" s="64"/>
      <c r="GP282" s="64"/>
      <c r="GQ282" s="64"/>
      <c r="GR282" s="64"/>
      <c r="GS282" s="64"/>
      <c r="GT282" s="64"/>
      <c r="GU282" s="64"/>
      <c r="GV282" s="64"/>
      <c r="GW282" s="64"/>
      <c r="GX282" s="64"/>
      <c r="GY282" s="64"/>
      <c r="GZ282" s="64"/>
      <c r="HA282" s="64"/>
      <c r="HB282" s="64"/>
      <c r="HC282" s="64"/>
      <c r="HD282" s="64"/>
      <c r="HE282" s="64"/>
      <c r="HF282" s="64"/>
      <c r="HG282" s="64"/>
      <c r="HH282" s="64"/>
      <c r="HI282" s="64"/>
      <c r="HJ282" s="64"/>
      <c r="HK282" s="64"/>
      <c r="HL282" s="64"/>
      <c r="HM282" s="64"/>
      <c r="HN282" s="64"/>
      <c r="HO282" s="64"/>
      <c r="HP282" s="64"/>
      <c r="HQ282" s="64"/>
      <c r="HR282" s="64"/>
      <c r="HS282" s="64"/>
      <c r="HT282" s="64"/>
      <c r="HU282" s="64"/>
      <c r="HV282" s="64"/>
      <c r="HW282" s="64"/>
      <c r="HX282" s="64"/>
      <c r="HY282" s="64"/>
      <c r="HZ282" s="64"/>
      <c r="IA282" s="64"/>
      <c r="IB282" s="64"/>
      <c r="IC282" s="64"/>
      <c r="ID282" s="64"/>
      <c r="IE282" s="64"/>
      <c r="IF282" s="64"/>
      <c r="IG282" s="64"/>
      <c r="IH282" s="64"/>
      <c r="II282" s="64"/>
      <c r="IJ282" s="64"/>
      <c r="IK282" s="64"/>
      <c r="IL282" s="64"/>
      <c r="IM282" s="64"/>
      <c r="IN282" s="64"/>
      <c r="IO282" s="64"/>
      <c r="IP282" s="64"/>
      <c r="IQ282" s="64"/>
      <c r="IR282" s="64"/>
      <c r="IS282" s="64"/>
      <c r="IT282" s="64"/>
      <c r="IU282" s="64"/>
      <c r="IV282" s="64"/>
      <c r="IW282" s="64"/>
      <c r="IX282" s="64"/>
      <c r="IY282" s="64"/>
      <c r="IZ282" s="64"/>
      <c r="JA282" s="64"/>
      <c r="JB282" s="64"/>
      <c r="JC282" s="64"/>
      <c r="JD282" s="64"/>
      <c r="JE282" s="64"/>
      <c r="JF282" s="64"/>
      <c r="JG282" s="64"/>
      <c r="JH282" s="64"/>
      <c r="JI282" s="64"/>
      <c r="JJ282" s="64"/>
      <c r="JK282" s="64"/>
      <c r="JL282" s="64"/>
      <c r="JM282" s="64"/>
      <c r="JN282" s="64"/>
      <c r="JO282" s="64"/>
      <c r="JP282" s="64"/>
      <c r="JQ282" s="64"/>
      <c r="JR282" s="64"/>
      <c r="JS282" s="64"/>
      <c r="JT282" s="64"/>
      <c r="JU282" s="64"/>
      <c r="JV282" s="64"/>
      <c r="JW282" s="64"/>
      <c r="JX282" s="64"/>
      <c r="JY282" s="64"/>
      <c r="JZ282" s="70"/>
      <c r="KA282" s="70"/>
      <c r="KB282" s="70"/>
      <c r="KC282" s="70"/>
      <c r="KD282" s="70"/>
      <c r="KE282" s="70"/>
      <c r="KF282" s="70"/>
      <c r="KG282" s="70"/>
      <c r="KH282" s="70"/>
      <c r="KI282" s="70"/>
      <c r="KJ282" s="70"/>
      <c r="KK282" s="70"/>
      <c r="KL282" s="70"/>
      <c r="KM282" s="70"/>
      <c r="KN282" s="70"/>
      <c r="KO282" s="70"/>
    </row>
    <row r="283" spans="1:301" s="60" customFormat="1" ht="15" customHeight="1" x14ac:dyDescent="0.15">
      <c r="A283" s="58" t="s">
        <v>612</v>
      </c>
      <c r="B283" s="58">
        <v>39796</v>
      </c>
      <c r="C283" s="58" t="s">
        <v>387</v>
      </c>
      <c r="D283" s="2" t="s">
        <v>105</v>
      </c>
      <c r="E283" s="58"/>
      <c r="F283" s="58"/>
      <c r="G283" s="23">
        <v>316590.68920999998</v>
      </c>
      <c r="H283" s="23">
        <v>8444843.5212699994</v>
      </c>
      <c r="I283" s="23"/>
      <c r="J283" s="61" t="s">
        <v>1040</v>
      </c>
      <c r="K283" s="58" t="s">
        <v>388</v>
      </c>
      <c r="L283" s="58">
        <v>1.95</v>
      </c>
      <c r="M283" s="58">
        <v>4</v>
      </c>
      <c r="N283" s="105">
        <v>2007</v>
      </c>
      <c r="O283" s="58"/>
      <c r="P283" s="60" t="s">
        <v>389</v>
      </c>
      <c r="Q283" s="1">
        <f>M283-L283</f>
        <v>2.0499999999999998</v>
      </c>
      <c r="R283" s="2" t="s">
        <v>390</v>
      </c>
      <c r="S283" s="58" t="s">
        <v>613</v>
      </c>
      <c r="T283" s="60" t="s">
        <v>392</v>
      </c>
      <c r="X283" s="134"/>
      <c r="Y283" s="113"/>
      <c r="Z283" s="113"/>
      <c r="AA283" s="113"/>
      <c r="AB283" s="113"/>
      <c r="AC283" s="113"/>
      <c r="AD283" s="113"/>
      <c r="AE283" s="113"/>
      <c r="AF283" s="113"/>
      <c r="AG283" s="113"/>
      <c r="AH283" s="113"/>
      <c r="AI283" s="113"/>
      <c r="AJ283" s="113"/>
      <c r="AK283" s="113"/>
      <c r="AL283" s="113"/>
      <c r="AM283" s="113"/>
      <c r="AN283" s="113"/>
      <c r="AO283" s="113"/>
      <c r="AP283" s="113"/>
      <c r="AQ283" s="113"/>
      <c r="AR283" s="113"/>
      <c r="AS283" s="113"/>
      <c r="AT283" s="107">
        <v>100</v>
      </c>
      <c r="AU283" s="113"/>
      <c r="AV283" s="113"/>
      <c r="AW283" s="113"/>
      <c r="AX283" s="113"/>
      <c r="AY283" s="113"/>
      <c r="AZ283" s="113"/>
      <c r="BA283" s="113"/>
      <c r="BB283" s="113"/>
      <c r="BC283" s="113"/>
      <c r="BD283" s="113"/>
      <c r="BE283" s="113"/>
      <c r="BF283" s="113"/>
      <c r="BG283" s="113"/>
      <c r="BH283" s="113"/>
      <c r="BI283" s="113"/>
      <c r="BJ283" s="113"/>
      <c r="BK283" s="113"/>
      <c r="BL283" s="113"/>
      <c r="BM283" s="113"/>
      <c r="BN283" s="113"/>
      <c r="BO283" s="113"/>
      <c r="BP283" s="113"/>
      <c r="BQ283" s="113"/>
      <c r="BR283" s="113"/>
      <c r="BS283" s="113"/>
      <c r="BT283" s="113"/>
      <c r="BU283" s="113"/>
      <c r="BV283" s="113"/>
      <c r="BW283" s="113"/>
      <c r="BX283" s="113">
        <v>2500</v>
      </c>
      <c r="BY283" s="113"/>
      <c r="BZ283" s="113"/>
      <c r="CA283" s="156">
        <v>0.128</v>
      </c>
      <c r="CB283" s="107">
        <v>3</v>
      </c>
      <c r="CC283" s="113"/>
      <c r="CD283" s="113"/>
      <c r="CE283" s="113"/>
      <c r="CF283" s="113"/>
      <c r="CG283" s="113"/>
      <c r="CH283" s="113"/>
      <c r="CI283" s="113"/>
      <c r="CJ283" s="113"/>
      <c r="CK283" s="113"/>
      <c r="CL283" s="113"/>
      <c r="CM283" s="113"/>
      <c r="CN283" s="113"/>
      <c r="CO283" s="99"/>
      <c r="CP283" s="99"/>
      <c r="CQ283" s="99"/>
      <c r="CR283" s="99"/>
      <c r="CS283" s="99"/>
      <c r="CT283" s="99"/>
      <c r="CU283" s="99"/>
      <c r="CV283" s="99"/>
      <c r="CW283" s="99"/>
      <c r="CX283" s="113"/>
      <c r="CY283" s="113"/>
    </row>
    <row r="284" spans="1:301" s="60" customFormat="1" ht="15" customHeight="1" x14ac:dyDescent="0.15">
      <c r="A284" s="58" t="s">
        <v>614</v>
      </c>
      <c r="B284" s="58">
        <v>39918</v>
      </c>
      <c r="C284" s="58" t="s">
        <v>387</v>
      </c>
      <c r="D284" s="2" t="s">
        <v>105</v>
      </c>
      <c r="E284" s="58"/>
      <c r="F284" s="58"/>
      <c r="G284" s="23">
        <v>316590.68920999998</v>
      </c>
      <c r="H284" s="23">
        <v>8444843.5212699994</v>
      </c>
      <c r="I284" s="23"/>
      <c r="J284" s="61" t="s">
        <v>1040</v>
      </c>
      <c r="K284" s="58" t="s">
        <v>388</v>
      </c>
      <c r="L284" s="58">
        <v>1.6</v>
      </c>
      <c r="M284" s="58">
        <v>4</v>
      </c>
      <c r="N284" s="105">
        <v>2007</v>
      </c>
      <c r="O284" s="58"/>
      <c r="P284" s="60" t="s">
        <v>389</v>
      </c>
      <c r="Q284" s="1">
        <f>M284-L284</f>
        <v>2.4</v>
      </c>
      <c r="R284" s="2" t="s">
        <v>390</v>
      </c>
      <c r="S284" s="58" t="s">
        <v>615</v>
      </c>
      <c r="T284" s="60" t="s">
        <v>392</v>
      </c>
      <c r="U284" s="70"/>
      <c r="V284" s="70"/>
      <c r="W284" s="70"/>
      <c r="X284" s="138"/>
      <c r="Y284" s="113"/>
      <c r="Z284" s="113"/>
      <c r="AA284" s="113"/>
      <c r="AB284" s="113"/>
      <c r="AC284" s="113"/>
      <c r="AD284" s="113"/>
      <c r="AE284" s="113"/>
      <c r="AF284" s="113"/>
      <c r="AG284" s="113"/>
      <c r="AH284" s="113"/>
      <c r="AI284" s="113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36">
        <v>100</v>
      </c>
      <c r="AT284" s="113">
        <v>400</v>
      </c>
      <c r="AU284" s="113"/>
      <c r="AV284" s="113"/>
      <c r="AW284" s="113"/>
      <c r="AX284" s="113"/>
      <c r="AY284" s="113"/>
      <c r="AZ284" s="113"/>
      <c r="BA284" s="113"/>
      <c r="BB284" s="113"/>
      <c r="BC284" s="113"/>
      <c r="BD284" s="113"/>
      <c r="BE284" s="113"/>
      <c r="BF284" s="113"/>
      <c r="BG284" s="113"/>
      <c r="BH284" s="113"/>
      <c r="BI284" s="113"/>
      <c r="BJ284" s="113"/>
      <c r="BK284" s="113"/>
      <c r="BL284" s="113"/>
      <c r="BM284" s="113"/>
      <c r="BN284" s="113"/>
      <c r="BO284" s="113"/>
      <c r="BP284" s="113"/>
      <c r="BQ284" s="113"/>
      <c r="BR284" s="113"/>
      <c r="BS284" s="113"/>
      <c r="BT284" s="113"/>
      <c r="BU284" s="113"/>
      <c r="BV284" s="113"/>
      <c r="BW284" s="113"/>
      <c r="BX284" s="113">
        <v>1700.0000000000002</v>
      </c>
      <c r="BY284" s="113"/>
      <c r="BZ284" s="113"/>
      <c r="CA284" s="149">
        <v>4.7E-2</v>
      </c>
      <c r="CB284" s="107">
        <v>6</v>
      </c>
      <c r="CC284" s="113"/>
      <c r="CD284" s="113"/>
      <c r="CE284" s="113"/>
      <c r="CF284" s="113"/>
      <c r="CG284" s="113"/>
      <c r="CH284" s="113"/>
      <c r="CI284" s="113"/>
      <c r="CJ284" s="113"/>
      <c r="CK284" s="113"/>
      <c r="CL284" s="113"/>
      <c r="CM284" s="113"/>
      <c r="CN284" s="113"/>
      <c r="CO284" s="99"/>
      <c r="CP284" s="99"/>
      <c r="CQ284" s="99"/>
      <c r="CR284" s="99"/>
      <c r="CS284" s="99"/>
      <c r="CT284" s="99"/>
      <c r="CU284" s="99"/>
      <c r="CV284" s="99"/>
      <c r="CW284" s="99"/>
      <c r="CX284" s="113"/>
      <c r="CY284" s="113"/>
    </row>
    <row r="285" spans="1:301" s="60" customFormat="1" ht="15" customHeight="1" x14ac:dyDescent="0.15">
      <c r="A285" s="58" t="s">
        <v>616</v>
      </c>
      <c r="B285" s="58">
        <v>40051</v>
      </c>
      <c r="C285" s="58" t="s">
        <v>387</v>
      </c>
      <c r="D285" s="2" t="s">
        <v>105</v>
      </c>
      <c r="E285" s="58"/>
      <c r="F285" s="58"/>
      <c r="G285" s="23">
        <v>316596.68900200003</v>
      </c>
      <c r="H285" s="23">
        <v>8444917.5203200001</v>
      </c>
      <c r="I285" s="23"/>
      <c r="J285" s="61" t="s">
        <v>1040</v>
      </c>
      <c r="K285" s="58" t="s">
        <v>388</v>
      </c>
      <c r="L285" s="58">
        <v>1.2</v>
      </c>
      <c r="M285" s="58">
        <v>2</v>
      </c>
      <c r="N285" s="105">
        <v>2007</v>
      </c>
      <c r="O285" s="58"/>
      <c r="P285" s="60" t="s">
        <v>389</v>
      </c>
      <c r="Q285" s="1">
        <f>M285-L285</f>
        <v>0.8</v>
      </c>
      <c r="R285" s="2" t="s">
        <v>390</v>
      </c>
      <c r="S285" s="58" t="s">
        <v>617</v>
      </c>
      <c r="T285" s="60" t="s">
        <v>392</v>
      </c>
      <c r="X285" s="134"/>
      <c r="Y285" s="113"/>
      <c r="Z285" s="113"/>
      <c r="AA285" s="113"/>
      <c r="AB285" s="113"/>
      <c r="AC285" s="113"/>
      <c r="AD285" s="113"/>
      <c r="AE285" s="113"/>
      <c r="AF285" s="113"/>
      <c r="AG285" s="113"/>
      <c r="AH285" s="113"/>
      <c r="AI285" s="113"/>
      <c r="AJ285" s="113"/>
      <c r="AK285" s="113"/>
      <c r="AL285" s="113"/>
      <c r="AM285" s="113"/>
      <c r="AN285" s="113"/>
      <c r="AO285" s="113"/>
      <c r="AP285" s="113"/>
      <c r="AQ285" s="113"/>
      <c r="AR285" s="113"/>
      <c r="AS285" s="113"/>
      <c r="AT285" s="113">
        <v>1200</v>
      </c>
      <c r="AU285" s="113"/>
      <c r="AV285" s="113"/>
      <c r="AW285" s="113"/>
      <c r="AX285" s="113"/>
      <c r="AY285" s="113"/>
      <c r="AZ285" s="113"/>
      <c r="BA285" s="113"/>
      <c r="BB285" s="113"/>
      <c r="BC285" s="113"/>
      <c r="BD285" s="113"/>
      <c r="BE285" s="113"/>
      <c r="BF285" s="113"/>
      <c r="BG285" s="113"/>
      <c r="BH285" s="113"/>
      <c r="BI285" s="113"/>
      <c r="BJ285" s="113"/>
      <c r="BK285" s="113"/>
      <c r="BL285" s="113"/>
      <c r="BM285" s="113"/>
      <c r="BN285" s="113"/>
      <c r="BO285" s="113"/>
      <c r="BP285" s="113"/>
      <c r="BQ285" s="113"/>
      <c r="BR285" s="113"/>
      <c r="BS285" s="113"/>
      <c r="BT285" s="113"/>
      <c r="BU285" s="113"/>
      <c r="BV285" s="113"/>
      <c r="BW285" s="113"/>
      <c r="BX285" s="113">
        <v>100</v>
      </c>
      <c r="BY285" s="113"/>
      <c r="BZ285" s="113"/>
      <c r="CA285" s="156">
        <v>7.0000000000000001E-3</v>
      </c>
      <c r="CB285" s="107">
        <v>1</v>
      </c>
      <c r="CC285" s="113"/>
      <c r="CD285" s="113"/>
      <c r="CE285" s="113"/>
      <c r="CF285" s="113"/>
      <c r="CG285" s="113"/>
      <c r="CH285" s="113"/>
      <c r="CI285" s="113"/>
      <c r="CJ285" s="113"/>
      <c r="CK285" s="113"/>
      <c r="CL285" s="113"/>
      <c r="CM285" s="113"/>
      <c r="CN285" s="113"/>
      <c r="CO285" s="99"/>
      <c r="CP285" s="99"/>
      <c r="CQ285" s="99"/>
      <c r="CR285" s="99"/>
      <c r="CS285" s="99"/>
      <c r="CT285" s="99"/>
      <c r="CU285" s="99"/>
      <c r="CV285" s="99"/>
      <c r="CW285" s="99"/>
      <c r="CX285" s="113"/>
      <c r="CY285" s="113"/>
    </row>
    <row r="286" spans="1:301" s="60" customFormat="1" ht="15" customHeight="1" x14ac:dyDescent="0.15">
      <c r="A286" s="58" t="s">
        <v>618</v>
      </c>
      <c r="B286" s="58">
        <v>40200</v>
      </c>
      <c r="C286" s="58" t="s">
        <v>387</v>
      </c>
      <c r="D286" s="2" t="s">
        <v>105</v>
      </c>
      <c r="E286" s="58"/>
      <c r="F286" s="58"/>
      <c r="G286" s="23">
        <v>316596.68900200003</v>
      </c>
      <c r="H286" s="23">
        <v>8444917.5203200001</v>
      </c>
      <c r="I286" s="23"/>
      <c r="J286" s="61" t="s">
        <v>1040</v>
      </c>
      <c r="K286" s="58" t="s">
        <v>388</v>
      </c>
      <c r="L286" s="58">
        <v>0.4</v>
      </c>
      <c r="M286" s="58">
        <v>2</v>
      </c>
      <c r="N286" s="105">
        <v>2007</v>
      </c>
      <c r="O286" s="58"/>
      <c r="P286" s="60" t="s">
        <v>389</v>
      </c>
      <c r="Q286" s="1">
        <f>M286-L286</f>
        <v>1.6</v>
      </c>
      <c r="R286" s="2" t="s">
        <v>390</v>
      </c>
      <c r="S286" s="58" t="s">
        <v>619</v>
      </c>
      <c r="T286" s="60" t="s">
        <v>392</v>
      </c>
      <c r="U286" s="64"/>
      <c r="V286" s="64"/>
      <c r="W286" s="64"/>
      <c r="X286" s="135"/>
      <c r="Y286" s="113"/>
      <c r="Z286" s="113"/>
      <c r="AA286" s="113"/>
      <c r="AB286" s="113"/>
      <c r="AC286" s="113"/>
      <c r="AD286" s="113"/>
      <c r="AE286" s="113"/>
      <c r="AF286" s="113"/>
      <c r="AG286" s="113"/>
      <c r="AH286" s="113"/>
      <c r="AI286" s="113"/>
      <c r="AJ286" s="113"/>
      <c r="AK286" s="113"/>
      <c r="AL286" s="113"/>
      <c r="AM286" s="113"/>
      <c r="AN286" s="113"/>
      <c r="AO286" s="113"/>
      <c r="AP286" s="113"/>
      <c r="AQ286" s="113"/>
      <c r="AR286" s="113"/>
      <c r="AS286" s="136">
        <v>100</v>
      </c>
      <c r="AT286" s="113">
        <v>1300</v>
      </c>
      <c r="AU286" s="113"/>
      <c r="AV286" s="113"/>
      <c r="AW286" s="113"/>
      <c r="AX286" s="113"/>
      <c r="AY286" s="113"/>
      <c r="AZ286" s="113"/>
      <c r="BA286" s="113"/>
      <c r="BB286" s="113"/>
      <c r="BC286" s="113"/>
      <c r="BD286" s="113"/>
      <c r="BE286" s="113"/>
      <c r="BF286" s="113"/>
      <c r="BG286" s="113"/>
      <c r="BH286" s="113"/>
      <c r="BI286" s="113"/>
      <c r="BJ286" s="113"/>
      <c r="BK286" s="113"/>
      <c r="BL286" s="113"/>
      <c r="BM286" s="113"/>
      <c r="BN286" s="113"/>
      <c r="BO286" s="113"/>
      <c r="BP286" s="113"/>
      <c r="BQ286" s="113"/>
      <c r="BR286" s="113"/>
      <c r="BS286" s="113"/>
      <c r="BT286" s="113"/>
      <c r="BU286" s="113"/>
      <c r="BV286" s="113"/>
      <c r="BW286" s="113"/>
      <c r="BX286" s="113">
        <v>700.00000000000011</v>
      </c>
      <c r="BY286" s="113"/>
      <c r="BZ286" s="113"/>
      <c r="CA286" s="149">
        <v>0</v>
      </c>
      <c r="CB286" s="107">
        <v>2</v>
      </c>
      <c r="CC286" s="113"/>
      <c r="CD286" s="113"/>
      <c r="CE286" s="113"/>
      <c r="CF286" s="113"/>
      <c r="CG286" s="113"/>
      <c r="CH286" s="113"/>
      <c r="CI286" s="113"/>
      <c r="CJ286" s="113"/>
      <c r="CK286" s="113"/>
      <c r="CL286" s="113"/>
      <c r="CM286" s="113"/>
      <c r="CN286" s="113"/>
      <c r="CO286" s="99"/>
      <c r="CP286" s="99"/>
      <c r="CQ286" s="99"/>
      <c r="CR286" s="99"/>
      <c r="CS286" s="99"/>
      <c r="CT286" s="99"/>
      <c r="CU286" s="99"/>
      <c r="CV286" s="99"/>
      <c r="CW286" s="99"/>
      <c r="CX286" s="113"/>
      <c r="CY286" s="113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  <c r="DS286" s="64"/>
      <c r="DT286" s="64"/>
      <c r="DU286" s="64"/>
      <c r="DV286" s="64"/>
      <c r="DW286" s="64"/>
      <c r="DX286" s="64"/>
      <c r="DY286" s="64"/>
      <c r="DZ286" s="64"/>
      <c r="EA286" s="64"/>
      <c r="EB286" s="64"/>
      <c r="EC286" s="64"/>
      <c r="ED286" s="64"/>
      <c r="EE286" s="64"/>
      <c r="EF286" s="64"/>
      <c r="EG286" s="64"/>
      <c r="EH286" s="64"/>
      <c r="EI286" s="64"/>
      <c r="EJ286" s="64"/>
      <c r="EK286" s="64"/>
      <c r="EL286" s="64"/>
      <c r="EM286" s="64"/>
      <c r="EN286" s="64"/>
      <c r="EO286" s="64"/>
      <c r="EP286" s="64"/>
      <c r="EQ286" s="64"/>
      <c r="ER286" s="64"/>
      <c r="ES286" s="64"/>
      <c r="ET286" s="64"/>
      <c r="EU286" s="64"/>
      <c r="EV286" s="64"/>
      <c r="EW286" s="64"/>
      <c r="EX286" s="64"/>
      <c r="EY286" s="64"/>
      <c r="EZ286" s="64"/>
      <c r="FA286" s="64"/>
      <c r="FB286" s="64"/>
      <c r="FC286" s="64"/>
      <c r="FD286" s="64"/>
      <c r="FE286" s="64"/>
      <c r="FF286" s="64"/>
      <c r="FG286" s="64"/>
      <c r="FH286" s="64"/>
      <c r="FI286" s="64"/>
      <c r="FJ286" s="64"/>
      <c r="FK286" s="64"/>
      <c r="FL286" s="64"/>
      <c r="FM286" s="64"/>
      <c r="FN286" s="64"/>
      <c r="FO286" s="64"/>
      <c r="FP286" s="64"/>
      <c r="FQ286" s="64"/>
      <c r="FR286" s="64"/>
      <c r="FS286" s="64"/>
      <c r="FT286" s="64"/>
      <c r="FU286" s="64"/>
      <c r="FV286" s="64"/>
      <c r="FW286" s="64"/>
      <c r="FX286" s="64"/>
      <c r="FY286" s="64"/>
      <c r="FZ286" s="64"/>
      <c r="GA286" s="64"/>
      <c r="GB286" s="64"/>
      <c r="GC286" s="64"/>
      <c r="GD286" s="64"/>
      <c r="GE286" s="64"/>
      <c r="GF286" s="64"/>
      <c r="GG286" s="64"/>
      <c r="GH286" s="64"/>
      <c r="GI286" s="64"/>
      <c r="GJ286" s="64"/>
      <c r="GK286" s="64"/>
      <c r="GL286" s="64"/>
      <c r="GM286" s="64"/>
      <c r="GN286" s="64"/>
      <c r="GO286" s="64"/>
      <c r="GP286" s="64"/>
      <c r="GQ286" s="64"/>
      <c r="GR286" s="64"/>
      <c r="GS286" s="64"/>
      <c r="GT286" s="64"/>
      <c r="GU286" s="64"/>
      <c r="GV286" s="64"/>
      <c r="GW286" s="64"/>
      <c r="GX286" s="64"/>
      <c r="GY286" s="64"/>
      <c r="GZ286" s="64"/>
      <c r="HA286" s="64"/>
      <c r="HB286" s="64"/>
      <c r="HC286" s="64"/>
      <c r="HD286" s="64"/>
      <c r="HE286" s="64"/>
      <c r="HF286" s="64"/>
      <c r="HG286" s="64"/>
      <c r="HH286" s="64"/>
      <c r="HI286" s="64"/>
      <c r="HJ286" s="64"/>
      <c r="HK286" s="64"/>
      <c r="HL286" s="64"/>
      <c r="HM286" s="64"/>
      <c r="HN286" s="64"/>
      <c r="HO286" s="64"/>
      <c r="HP286" s="64"/>
      <c r="HQ286" s="64"/>
      <c r="HR286" s="64"/>
      <c r="HS286" s="64"/>
      <c r="HT286" s="64"/>
      <c r="HU286" s="64"/>
      <c r="HV286" s="64"/>
      <c r="HW286" s="64"/>
      <c r="HX286" s="64"/>
      <c r="HY286" s="64"/>
      <c r="HZ286" s="64"/>
      <c r="IA286" s="64"/>
      <c r="IB286" s="64"/>
      <c r="IC286" s="64"/>
      <c r="ID286" s="64"/>
      <c r="IE286" s="64"/>
      <c r="IF286" s="64"/>
      <c r="IG286" s="64"/>
      <c r="IH286" s="64"/>
      <c r="II286" s="64"/>
      <c r="IJ286" s="64"/>
      <c r="IK286" s="64"/>
      <c r="IL286" s="64"/>
      <c r="IM286" s="64"/>
      <c r="IN286" s="64"/>
      <c r="IO286" s="64"/>
      <c r="IP286" s="64"/>
      <c r="IQ286" s="64"/>
      <c r="IR286" s="64"/>
      <c r="IS286" s="64"/>
      <c r="IT286" s="64"/>
      <c r="IU286" s="64"/>
      <c r="IV286" s="64"/>
      <c r="IW286" s="64"/>
      <c r="IX286" s="64"/>
      <c r="IY286" s="64"/>
      <c r="IZ286" s="64"/>
      <c r="JA286" s="64"/>
      <c r="JB286" s="64"/>
      <c r="JC286" s="64"/>
      <c r="JD286" s="64"/>
      <c r="JE286" s="64"/>
      <c r="JF286" s="64"/>
      <c r="JG286" s="64"/>
      <c r="JH286" s="64"/>
      <c r="JI286" s="64"/>
      <c r="JJ286" s="64"/>
      <c r="JK286" s="64"/>
      <c r="JL286" s="64"/>
      <c r="JM286" s="64"/>
      <c r="JN286" s="64"/>
      <c r="JO286" s="64"/>
      <c r="JP286" s="64"/>
      <c r="JQ286" s="64"/>
      <c r="JR286" s="64"/>
      <c r="JS286" s="64"/>
      <c r="JT286" s="64"/>
      <c r="JU286" s="64"/>
      <c r="JV286" s="64"/>
      <c r="JW286" s="64"/>
      <c r="JX286" s="64"/>
      <c r="JY286" s="64"/>
      <c r="JZ286" s="64"/>
      <c r="KA286" s="64"/>
      <c r="KB286" s="64"/>
      <c r="KC286" s="64"/>
      <c r="KD286" s="64"/>
      <c r="KE286" s="64"/>
      <c r="KF286" s="64"/>
      <c r="KG286" s="64"/>
      <c r="KH286" s="64"/>
      <c r="KI286" s="64"/>
      <c r="KJ286" s="64"/>
      <c r="KK286" s="64"/>
      <c r="KL286" s="64"/>
      <c r="KM286" s="64"/>
      <c r="KN286" s="64"/>
      <c r="KO286" s="64"/>
    </row>
    <row r="287" spans="1:301" s="60" customFormat="1" ht="15" customHeight="1" x14ac:dyDescent="0.15">
      <c r="A287" s="58" t="s">
        <v>620</v>
      </c>
      <c r="B287" s="58">
        <v>40292</v>
      </c>
      <c r="C287" s="58" t="s">
        <v>387</v>
      </c>
      <c r="D287" s="2" t="s">
        <v>105</v>
      </c>
      <c r="E287" s="58"/>
      <c r="F287" s="58"/>
      <c r="G287" s="23">
        <v>316712.68837599998</v>
      </c>
      <c r="H287" s="23">
        <v>8444424.5269200001</v>
      </c>
      <c r="I287" s="23"/>
      <c r="J287" s="61" t="s">
        <v>1040</v>
      </c>
      <c r="K287" s="58" t="s">
        <v>388</v>
      </c>
      <c r="L287" s="58">
        <v>0.6</v>
      </c>
      <c r="M287" s="58">
        <v>2</v>
      </c>
      <c r="N287" s="105">
        <v>2007</v>
      </c>
      <c r="O287" s="58"/>
      <c r="P287" s="60" t="s">
        <v>389</v>
      </c>
      <c r="Q287" s="1">
        <f>M287-L287</f>
        <v>1.4</v>
      </c>
      <c r="R287" s="2" t="s">
        <v>390</v>
      </c>
      <c r="S287" s="58" t="s">
        <v>621</v>
      </c>
      <c r="T287" s="60" t="s">
        <v>392</v>
      </c>
      <c r="X287" s="134"/>
      <c r="Y287" s="113"/>
      <c r="Z287" s="113"/>
      <c r="AA287" s="113"/>
      <c r="AB287" s="113"/>
      <c r="AC287" s="113"/>
      <c r="AD287" s="113"/>
      <c r="AE287" s="113"/>
      <c r="AF287" s="113"/>
      <c r="AG287" s="113"/>
      <c r="AH287" s="113"/>
      <c r="AI287" s="113"/>
      <c r="AJ287" s="113"/>
      <c r="AK287" s="113"/>
      <c r="AL287" s="113"/>
      <c r="AM287" s="113"/>
      <c r="AN287" s="113"/>
      <c r="AO287" s="113"/>
      <c r="AP287" s="113"/>
      <c r="AQ287" s="113"/>
      <c r="AR287" s="113"/>
      <c r="AS287" s="113"/>
      <c r="AT287" s="113">
        <v>200</v>
      </c>
      <c r="AU287" s="113"/>
      <c r="AV287" s="113"/>
      <c r="AW287" s="113"/>
      <c r="AX287" s="113"/>
      <c r="AY287" s="113"/>
      <c r="AZ287" s="113"/>
      <c r="BA287" s="113"/>
      <c r="BB287" s="113"/>
      <c r="BC287" s="113"/>
      <c r="BD287" s="113"/>
      <c r="BE287" s="113"/>
      <c r="BF287" s="113"/>
      <c r="BG287" s="113"/>
      <c r="BH287" s="113"/>
      <c r="BI287" s="113"/>
      <c r="BJ287" s="113"/>
      <c r="BK287" s="113"/>
      <c r="BL287" s="113"/>
      <c r="BM287" s="113"/>
      <c r="BN287" s="113"/>
      <c r="BO287" s="113"/>
      <c r="BP287" s="113"/>
      <c r="BQ287" s="113"/>
      <c r="BR287" s="113"/>
      <c r="BS287" s="113"/>
      <c r="BT287" s="113"/>
      <c r="BU287" s="113"/>
      <c r="BV287" s="113"/>
      <c r="BW287" s="113"/>
      <c r="BX287" s="113">
        <v>100</v>
      </c>
      <c r="BY287" s="113"/>
      <c r="BZ287" s="113"/>
      <c r="CA287" s="156">
        <v>0.01</v>
      </c>
      <c r="CB287" s="107">
        <v>1</v>
      </c>
      <c r="CC287" s="113"/>
      <c r="CD287" s="113"/>
      <c r="CE287" s="113"/>
      <c r="CF287" s="113"/>
      <c r="CG287" s="113"/>
      <c r="CH287" s="113"/>
      <c r="CI287" s="113"/>
      <c r="CJ287" s="113"/>
      <c r="CK287" s="113"/>
      <c r="CL287" s="113"/>
      <c r="CM287" s="113"/>
      <c r="CN287" s="113"/>
      <c r="CO287" s="99"/>
      <c r="CP287" s="99"/>
      <c r="CQ287" s="99"/>
      <c r="CR287" s="99"/>
      <c r="CS287" s="99"/>
      <c r="CT287" s="99"/>
      <c r="CU287" s="99"/>
      <c r="CV287" s="99"/>
      <c r="CW287" s="99"/>
      <c r="CX287" s="113"/>
      <c r="CY287" s="113"/>
    </row>
    <row r="288" spans="1:301" s="60" customFormat="1" ht="15" customHeight="1" x14ac:dyDescent="0.15">
      <c r="A288" s="58" t="s">
        <v>622</v>
      </c>
      <c r="B288" s="58">
        <v>40351</v>
      </c>
      <c r="C288" s="58" t="s">
        <v>387</v>
      </c>
      <c r="D288" s="2" t="s">
        <v>105</v>
      </c>
      <c r="E288" s="58"/>
      <c r="F288" s="58"/>
      <c r="G288" s="23">
        <v>316712.68837599998</v>
      </c>
      <c r="H288" s="23">
        <v>8444424.5269200001</v>
      </c>
      <c r="I288" s="23"/>
      <c r="J288" s="61" t="s">
        <v>1040</v>
      </c>
      <c r="K288" s="58" t="s">
        <v>388</v>
      </c>
      <c r="L288" s="58">
        <v>2.4</v>
      </c>
      <c r="M288" s="58">
        <v>4</v>
      </c>
      <c r="N288" s="105">
        <v>2007</v>
      </c>
      <c r="O288" s="58"/>
      <c r="P288" s="60" t="s">
        <v>389</v>
      </c>
      <c r="Q288" s="1">
        <f>M288-L288</f>
        <v>1.6</v>
      </c>
      <c r="R288" s="2" t="s">
        <v>390</v>
      </c>
      <c r="S288" s="58" t="s">
        <v>623</v>
      </c>
      <c r="T288" s="60" t="s">
        <v>392</v>
      </c>
      <c r="U288" s="67"/>
      <c r="V288" s="67"/>
      <c r="W288" s="67"/>
      <c r="X288" s="83"/>
      <c r="Y288" s="113"/>
      <c r="Z288" s="113"/>
      <c r="AA288" s="113"/>
      <c r="AB288" s="113"/>
      <c r="AC288" s="113"/>
      <c r="AD288" s="113"/>
      <c r="AE288" s="113"/>
      <c r="AF288" s="113"/>
      <c r="AG288" s="113"/>
      <c r="AH288" s="113"/>
      <c r="AI288" s="113"/>
      <c r="AJ288" s="113"/>
      <c r="AK288" s="113"/>
      <c r="AL288" s="113"/>
      <c r="AM288" s="113"/>
      <c r="AN288" s="113"/>
      <c r="AO288" s="113"/>
      <c r="AP288" s="113"/>
      <c r="AQ288" s="113"/>
      <c r="AR288" s="113"/>
      <c r="AS288" s="113"/>
      <c r="AT288" s="113">
        <v>400</v>
      </c>
      <c r="AU288" s="113"/>
      <c r="AV288" s="113"/>
      <c r="AW288" s="113"/>
      <c r="AX288" s="113"/>
      <c r="AY288" s="113"/>
      <c r="AZ288" s="113"/>
      <c r="BA288" s="113"/>
      <c r="BB288" s="113"/>
      <c r="BC288" s="113"/>
      <c r="BD288" s="113"/>
      <c r="BE288" s="113"/>
      <c r="BF288" s="113"/>
      <c r="BG288" s="113"/>
      <c r="BH288" s="113"/>
      <c r="BI288" s="113"/>
      <c r="BJ288" s="113"/>
      <c r="BK288" s="113"/>
      <c r="BL288" s="113"/>
      <c r="BM288" s="113"/>
      <c r="BN288" s="113"/>
      <c r="BO288" s="113"/>
      <c r="BP288" s="113"/>
      <c r="BQ288" s="113"/>
      <c r="BR288" s="113"/>
      <c r="BS288" s="113"/>
      <c r="BT288" s="113"/>
      <c r="BU288" s="113"/>
      <c r="BV288" s="113"/>
      <c r="BW288" s="113"/>
      <c r="BX288" s="113">
        <v>200</v>
      </c>
      <c r="BY288" s="113"/>
      <c r="BZ288" s="113"/>
      <c r="CA288" s="149">
        <v>0</v>
      </c>
      <c r="CB288" s="107">
        <v>2</v>
      </c>
      <c r="CC288" s="113"/>
      <c r="CD288" s="113"/>
      <c r="CE288" s="113"/>
      <c r="CF288" s="113"/>
      <c r="CG288" s="113"/>
      <c r="CH288" s="113"/>
      <c r="CI288" s="113"/>
      <c r="CJ288" s="113"/>
      <c r="CK288" s="113"/>
      <c r="CL288" s="113"/>
      <c r="CM288" s="113"/>
      <c r="CN288" s="113"/>
      <c r="CO288" s="99"/>
      <c r="CP288" s="99"/>
      <c r="CQ288" s="99"/>
      <c r="CR288" s="99"/>
      <c r="CS288" s="99"/>
      <c r="CT288" s="99"/>
      <c r="CU288" s="99"/>
      <c r="CV288" s="99"/>
      <c r="CW288" s="99"/>
      <c r="CX288" s="113"/>
      <c r="CY288" s="113"/>
    </row>
    <row r="289" spans="1:301" ht="15" customHeight="1" x14ac:dyDescent="0.2">
      <c r="A289" s="58" t="s">
        <v>624</v>
      </c>
      <c r="B289" s="58">
        <v>40408</v>
      </c>
      <c r="C289" s="58" t="s">
        <v>387</v>
      </c>
      <c r="D289" s="2" t="s">
        <v>105</v>
      </c>
      <c r="E289" s="58"/>
      <c r="F289" s="58"/>
      <c r="G289" s="23">
        <v>316900.68642899999</v>
      </c>
      <c r="H289" s="23">
        <v>8444153.5307700001</v>
      </c>
      <c r="I289" s="23"/>
      <c r="J289" s="61" t="s">
        <v>1040</v>
      </c>
      <c r="K289" s="58" t="s">
        <v>388</v>
      </c>
      <c r="L289" s="58">
        <v>1.5</v>
      </c>
      <c r="M289" s="58">
        <v>4</v>
      </c>
      <c r="N289" s="105">
        <v>2007</v>
      </c>
      <c r="O289" s="58"/>
      <c r="P289" s="60" t="s">
        <v>389</v>
      </c>
      <c r="Q289" s="1">
        <f>M289-L289</f>
        <v>2.5</v>
      </c>
      <c r="R289" s="2" t="s">
        <v>390</v>
      </c>
      <c r="S289" s="58" t="s">
        <v>625</v>
      </c>
      <c r="T289" s="60" t="s">
        <v>392</v>
      </c>
      <c r="U289" s="60"/>
      <c r="V289" s="60"/>
      <c r="W289" s="60"/>
      <c r="X289" s="134"/>
      <c r="Y289" s="113"/>
      <c r="Z289" s="113"/>
      <c r="AA289" s="113"/>
      <c r="AB289" s="113"/>
      <c r="AC289" s="113"/>
      <c r="AD289" s="113"/>
      <c r="AE289" s="113"/>
      <c r="AF289" s="113"/>
      <c r="AG289" s="113"/>
      <c r="AH289" s="113"/>
      <c r="AI289" s="113"/>
      <c r="AJ289" s="113"/>
      <c r="AK289" s="113"/>
      <c r="AL289" s="113"/>
      <c r="AM289" s="113"/>
      <c r="AN289" s="113"/>
      <c r="AO289" s="113"/>
      <c r="AP289" s="113"/>
      <c r="AQ289" s="113"/>
      <c r="AR289" s="113"/>
      <c r="AS289" s="113"/>
      <c r="AT289" s="113">
        <v>200</v>
      </c>
      <c r="AU289" s="113"/>
      <c r="AV289" s="113"/>
      <c r="AW289" s="113"/>
      <c r="AX289" s="113"/>
      <c r="AY289" s="113"/>
      <c r="AZ289" s="113"/>
      <c r="BA289" s="113"/>
      <c r="BB289" s="113"/>
      <c r="BC289" s="113"/>
      <c r="BD289" s="113"/>
      <c r="BE289" s="113"/>
      <c r="BF289" s="113"/>
      <c r="BG289" s="113"/>
      <c r="BH289" s="113"/>
      <c r="BI289" s="113"/>
      <c r="BJ289" s="113"/>
      <c r="BK289" s="113"/>
      <c r="BL289" s="113"/>
      <c r="BM289" s="113"/>
      <c r="BN289" s="113"/>
      <c r="BO289" s="113"/>
      <c r="BP289" s="113"/>
      <c r="BQ289" s="113"/>
      <c r="BR289" s="113"/>
      <c r="BS289" s="113"/>
      <c r="BT289" s="113"/>
      <c r="BU289" s="113"/>
      <c r="BV289" s="113"/>
      <c r="BW289" s="113"/>
      <c r="BX289" s="113">
        <v>2100</v>
      </c>
      <c r="BY289" s="113"/>
      <c r="BZ289" s="113"/>
      <c r="CA289" s="156">
        <v>0.27700000000000002</v>
      </c>
      <c r="CB289" s="107">
        <v>2</v>
      </c>
      <c r="CC289" s="113"/>
      <c r="CD289" s="113"/>
      <c r="CE289" s="113"/>
      <c r="CF289" s="113"/>
      <c r="CG289" s="113"/>
      <c r="CH289" s="113"/>
      <c r="CI289" s="113"/>
      <c r="CJ289" s="113"/>
      <c r="CK289" s="113"/>
      <c r="CL289" s="113"/>
      <c r="CM289" s="113"/>
      <c r="CN289" s="113"/>
      <c r="CO289" s="99"/>
      <c r="CP289" s="99"/>
      <c r="CQ289" s="99"/>
      <c r="CR289" s="99"/>
      <c r="CS289" s="99"/>
      <c r="CT289" s="99"/>
      <c r="CU289" s="99"/>
      <c r="CV289" s="99"/>
      <c r="CW289" s="99"/>
      <c r="CX289" s="113"/>
      <c r="CY289" s="113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  <c r="DS289" s="60"/>
      <c r="DT289" s="60"/>
      <c r="DU289" s="60"/>
      <c r="DV289" s="60"/>
      <c r="DW289" s="60"/>
      <c r="DX289" s="60"/>
      <c r="DY289" s="60"/>
      <c r="DZ289" s="60"/>
      <c r="EA289" s="60"/>
      <c r="EB289" s="60"/>
      <c r="EC289" s="60"/>
      <c r="ED289" s="60"/>
      <c r="EE289" s="60"/>
      <c r="EF289" s="60"/>
      <c r="EG289" s="60"/>
      <c r="EH289" s="60"/>
      <c r="EI289" s="60"/>
      <c r="EJ289" s="60"/>
      <c r="EK289" s="60"/>
      <c r="EL289" s="60"/>
      <c r="EM289" s="60"/>
      <c r="EN289" s="60"/>
      <c r="EO289" s="60"/>
      <c r="EP289" s="60"/>
      <c r="EQ289" s="60"/>
      <c r="ER289" s="60"/>
      <c r="ES289" s="60"/>
      <c r="ET289" s="60"/>
      <c r="EU289" s="60"/>
      <c r="EV289" s="60"/>
      <c r="EW289" s="60"/>
      <c r="EX289" s="60"/>
      <c r="EY289" s="60"/>
      <c r="EZ289" s="60"/>
      <c r="FA289" s="60"/>
      <c r="FB289" s="60"/>
      <c r="FC289" s="60"/>
      <c r="FD289" s="60"/>
      <c r="FE289" s="60"/>
      <c r="FF289" s="60"/>
      <c r="FG289" s="60"/>
      <c r="FH289" s="60"/>
      <c r="FI289" s="60"/>
      <c r="FJ289" s="60"/>
      <c r="FK289" s="60"/>
      <c r="FL289" s="60"/>
      <c r="FM289" s="60"/>
      <c r="FN289" s="60"/>
      <c r="FO289" s="60"/>
      <c r="FP289" s="60"/>
      <c r="FQ289" s="60"/>
      <c r="FR289" s="60"/>
      <c r="FS289" s="60"/>
      <c r="FT289" s="60"/>
      <c r="FU289" s="60"/>
      <c r="FV289" s="60"/>
      <c r="FW289" s="60"/>
      <c r="FX289" s="60"/>
      <c r="FY289" s="60"/>
      <c r="FZ289" s="60"/>
      <c r="GA289" s="60"/>
      <c r="GB289" s="60"/>
      <c r="GC289" s="60"/>
      <c r="GD289" s="60"/>
      <c r="GE289" s="60"/>
      <c r="GF289" s="60"/>
      <c r="GG289" s="60"/>
      <c r="GH289" s="60"/>
      <c r="GI289" s="60"/>
      <c r="GJ289" s="60"/>
      <c r="GK289" s="60"/>
      <c r="GL289" s="60"/>
      <c r="GM289" s="60"/>
      <c r="GN289" s="60"/>
      <c r="GO289" s="60"/>
      <c r="GP289" s="60"/>
      <c r="GQ289" s="60"/>
      <c r="GR289" s="60"/>
      <c r="GS289" s="60"/>
      <c r="GT289" s="60"/>
      <c r="GU289" s="60"/>
      <c r="GV289" s="60"/>
      <c r="GW289" s="60"/>
      <c r="GX289" s="60"/>
      <c r="GY289" s="60"/>
      <c r="GZ289" s="60"/>
      <c r="HA289" s="60"/>
      <c r="HB289" s="60"/>
      <c r="HC289" s="60"/>
      <c r="HD289" s="60"/>
      <c r="HE289" s="60"/>
      <c r="HF289" s="60"/>
      <c r="HG289" s="60"/>
      <c r="HH289" s="60"/>
      <c r="HI289" s="60"/>
      <c r="HJ289" s="60"/>
      <c r="HK289" s="60"/>
      <c r="HL289" s="60"/>
      <c r="HM289" s="60"/>
      <c r="HN289" s="60"/>
      <c r="HO289" s="60"/>
      <c r="HP289" s="60"/>
      <c r="HQ289" s="60"/>
      <c r="HR289" s="60"/>
      <c r="HS289" s="60"/>
      <c r="HT289" s="60"/>
      <c r="HU289" s="60"/>
      <c r="HV289" s="60"/>
      <c r="HW289" s="60"/>
      <c r="HX289" s="60"/>
      <c r="HY289" s="60"/>
      <c r="HZ289" s="60"/>
      <c r="IA289" s="60"/>
      <c r="IB289" s="60"/>
      <c r="IC289" s="60"/>
      <c r="ID289" s="60"/>
      <c r="IE289" s="60"/>
      <c r="IF289" s="60"/>
      <c r="IG289" s="60"/>
      <c r="IH289" s="60"/>
      <c r="II289" s="60"/>
      <c r="IJ289" s="60"/>
      <c r="IK289" s="60"/>
      <c r="IL289" s="60"/>
      <c r="IM289" s="60"/>
      <c r="IN289" s="60"/>
      <c r="IO289" s="60"/>
      <c r="IP289" s="60"/>
      <c r="IQ289" s="60"/>
      <c r="IR289" s="60"/>
      <c r="IS289" s="60"/>
      <c r="IT289" s="60"/>
      <c r="IU289" s="60"/>
      <c r="IV289" s="60"/>
      <c r="IW289" s="60"/>
      <c r="IX289" s="60"/>
      <c r="IY289" s="60"/>
      <c r="IZ289" s="60"/>
      <c r="JA289" s="60"/>
      <c r="JB289" s="60"/>
      <c r="JC289" s="60"/>
      <c r="JD289" s="60"/>
      <c r="JE289" s="60"/>
      <c r="JF289" s="60"/>
      <c r="JG289" s="60"/>
      <c r="JH289" s="60"/>
      <c r="JI289" s="60"/>
      <c r="JJ289" s="60"/>
      <c r="JK289" s="60"/>
      <c r="JL289" s="60"/>
      <c r="JM289" s="60"/>
      <c r="JN289" s="60"/>
      <c r="JO289" s="60"/>
      <c r="JP289" s="60"/>
      <c r="JQ289" s="60"/>
      <c r="JR289" s="60"/>
      <c r="JS289" s="60"/>
      <c r="JT289" s="60"/>
      <c r="JU289" s="60"/>
      <c r="JV289" s="60"/>
      <c r="JW289" s="60"/>
      <c r="JX289" s="60"/>
      <c r="JY289" s="60"/>
      <c r="JZ289" s="60"/>
      <c r="KA289" s="60"/>
      <c r="KB289" s="60"/>
      <c r="KC289" s="60"/>
      <c r="KD289" s="60"/>
      <c r="KE289" s="60"/>
      <c r="KF289" s="60"/>
      <c r="KG289" s="60"/>
      <c r="KH289" s="60"/>
      <c r="KI289" s="60"/>
      <c r="KJ289" s="60"/>
      <c r="KK289" s="60"/>
      <c r="KL289" s="60"/>
      <c r="KM289" s="60"/>
      <c r="KN289" s="60"/>
      <c r="KO289" s="60"/>
    </row>
    <row r="290" spans="1:301" s="60" customFormat="1" ht="15" customHeight="1" x14ac:dyDescent="0.15">
      <c r="A290" s="58" t="s">
        <v>626</v>
      </c>
      <c r="B290" s="58">
        <v>40488</v>
      </c>
      <c r="C290" s="58" t="s">
        <v>387</v>
      </c>
      <c r="D290" s="2" t="s">
        <v>105</v>
      </c>
      <c r="E290" s="58"/>
      <c r="F290" s="58"/>
      <c r="G290" s="23">
        <v>316900.68642899999</v>
      </c>
      <c r="H290" s="23">
        <v>8444153.5307700001</v>
      </c>
      <c r="I290" s="23"/>
      <c r="J290" s="61" t="s">
        <v>1040</v>
      </c>
      <c r="K290" s="58" t="s">
        <v>388</v>
      </c>
      <c r="L290" s="58">
        <v>1.8</v>
      </c>
      <c r="M290" s="58">
        <v>4</v>
      </c>
      <c r="N290" s="105">
        <v>2007</v>
      </c>
      <c r="O290" s="58"/>
      <c r="P290" s="60" t="s">
        <v>389</v>
      </c>
      <c r="Q290" s="1">
        <f>M290-L290</f>
        <v>2.2000000000000002</v>
      </c>
      <c r="R290" s="2" t="s">
        <v>390</v>
      </c>
      <c r="S290" s="58" t="s">
        <v>627</v>
      </c>
      <c r="T290" s="60" t="s">
        <v>392</v>
      </c>
      <c r="X290" s="134"/>
      <c r="Y290" s="113"/>
      <c r="Z290" s="113"/>
      <c r="AA290" s="113"/>
      <c r="AB290" s="113"/>
      <c r="AC290" s="113"/>
      <c r="AD290" s="113"/>
      <c r="AE290" s="113"/>
      <c r="AF290" s="113"/>
      <c r="AG290" s="113"/>
      <c r="AH290" s="113"/>
      <c r="AI290" s="113"/>
      <c r="AJ290" s="113"/>
      <c r="AK290" s="113"/>
      <c r="AL290" s="113"/>
      <c r="AM290" s="113"/>
      <c r="AN290" s="113"/>
      <c r="AO290" s="113"/>
      <c r="AP290" s="113"/>
      <c r="AQ290" s="113"/>
      <c r="AR290" s="113"/>
      <c r="AS290" s="113">
        <v>900</v>
      </c>
      <c r="AT290" s="113">
        <v>300</v>
      </c>
      <c r="AU290" s="113"/>
      <c r="AV290" s="113"/>
      <c r="AW290" s="113"/>
      <c r="AX290" s="113"/>
      <c r="AY290" s="113"/>
      <c r="AZ290" s="113"/>
      <c r="BA290" s="113"/>
      <c r="BB290" s="113"/>
      <c r="BC290" s="113"/>
      <c r="BD290" s="113"/>
      <c r="BE290" s="113"/>
      <c r="BF290" s="113"/>
      <c r="BG290" s="113"/>
      <c r="BH290" s="113"/>
      <c r="BI290" s="113"/>
      <c r="BJ290" s="113"/>
      <c r="BK290" s="113"/>
      <c r="BL290" s="113"/>
      <c r="BM290" s="113"/>
      <c r="BN290" s="113"/>
      <c r="BO290" s="113"/>
      <c r="BP290" s="113"/>
      <c r="BQ290" s="113"/>
      <c r="BR290" s="113"/>
      <c r="BS290" s="113"/>
      <c r="BT290" s="113"/>
      <c r="BU290" s="113"/>
      <c r="BV290" s="113"/>
      <c r="BW290" s="113"/>
      <c r="BX290" s="113">
        <v>1000</v>
      </c>
      <c r="BY290" s="113"/>
      <c r="BZ290" s="113"/>
      <c r="CA290" s="149">
        <v>3.7999999999999999E-2</v>
      </c>
      <c r="CB290" s="107">
        <v>3</v>
      </c>
      <c r="CC290" s="113"/>
      <c r="CD290" s="113"/>
      <c r="CE290" s="113"/>
      <c r="CF290" s="113"/>
      <c r="CG290" s="113"/>
      <c r="CH290" s="113"/>
      <c r="CI290" s="113"/>
      <c r="CJ290" s="113"/>
      <c r="CK290" s="113"/>
      <c r="CL290" s="113"/>
      <c r="CM290" s="113"/>
      <c r="CN290" s="113"/>
      <c r="CO290" s="99"/>
      <c r="CP290" s="99"/>
      <c r="CQ290" s="99"/>
      <c r="CR290" s="99"/>
      <c r="CS290" s="99"/>
      <c r="CT290" s="99"/>
      <c r="CU290" s="99"/>
      <c r="CV290" s="99"/>
      <c r="CW290" s="99"/>
      <c r="CX290" s="113"/>
      <c r="CY290" s="113"/>
    </row>
    <row r="291" spans="1:301" s="60" customFormat="1" ht="15" customHeight="1" x14ac:dyDescent="0.15">
      <c r="A291" s="58" t="s">
        <v>628</v>
      </c>
      <c r="B291" s="58">
        <v>40730</v>
      </c>
      <c r="C291" s="58" t="s">
        <v>387</v>
      </c>
      <c r="D291" s="2" t="s">
        <v>105</v>
      </c>
      <c r="E291" s="58"/>
      <c r="F291" s="58"/>
      <c r="G291" s="23">
        <v>316853.68681500002</v>
      </c>
      <c r="H291" s="23">
        <v>8444278.5290699992</v>
      </c>
      <c r="I291" s="23"/>
      <c r="J291" s="61" t="s">
        <v>1040</v>
      </c>
      <c r="K291" s="58" t="s">
        <v>388</v>
      </c>
      <c r="L291" s="58">
        <v>0.6</v>
      </c>
      <c r="M291" s="58">
        <v>2</v>
      </c>
      <c r="N291" s="105">
        <v>2007</v>
      </c>
      <c r="O291" s="58"/>
      <c r="P291" s="60" t="s">
        <v>389</v>
      </c>
      <c r="Q291" s="1">
        <f>M291-L291</f>
        <v>1.4</v>
      </c>
      <c r="R291" s="2" t="s">
        <v>390</v>
      </c>
      <c r="S291" s="58" t="s">
        <v>629</v>
      </c>
      <c r="T291" s="60" t="s">
        <v>392</v>
      </c>
      <c r="X291" s="134"/>
      <c r="Y291" s="113"/>
      <c r="Z291" s="113"/>
      <c r="AA291" s="113"/>
      <c r="AB291" s="113"/>
      <c r="AC291" s="113"/>
      <c r="AD291" s="113"/>
      <c r="AE291" s="113"/>
      <c r="AF291" s="113"/>
      <c r="AG291" s="113"/>
      <c r="AH291" s="113"/>
      <c r="AI291" s="113"/>
      <c r="AJ291" s="113"/>
      <c r="AK291" s="113"/>
      <c r="AL291" s="113"/>
      <c r="AM291" s="113"/>
      <c r="AN291" s="113"/>
      <c r="AO291" s="113"/>
      <c r="AP291" s="113"/>
      <c r="AQ291" s="113"/>
      <c r="AR291" s="113"/>
      <c r="AS291" s="113"/>
      <c r="AT291" s="107">
        <v>100</v>
      </c>
      <c r="AU291" s="113"/>
      <c r="AV291" s="113"/>
      <c r="AW291" s="113"/>
      <c r="AX291" s="113"/>
      <c r="AY291" s="113"/>
      <c r="AZ291" s="113"/>
      <c r="BA291" s="113"/>
      <c r="BB291" s="113"/>
      <c r="BC291" s="113"/>
      <c r="BD291" s="113"/>
      <c r="BE291" s="113"/>
      <c r="BF291" s="113"/>
      <c r="BG291" s="113"/>
      <c r="BH291" s="113"/>
      <c r="BI291" s="113"/>
      <c r="BJ291" s="113"/>
      <c r="BK291" s="113"/>
      <c r="BL291" s="113"/>
      <c r="BM291" s="113"/>
      <c r="BN291" s="113"/>
      <c r="BO291" s="113"/>
      <c r="BP291" s="113"/>
      <c r="BQ291" s="113"/>
      <c r="BR291" s="113"/>
      <c r="BS291" s="113"/>
      <c r="BT291" s="113"/>
      <c r="BU291" s="113"/>
      <c r="BV291" s="113"/>
      <c r="BW291" s="113"/>
      <c r="BX291" s="113">
        <v>100</v>
      </c>
      <c r="BY291" s="113"/>
      <c r="BZ291" s="113"/>
      <c r="CA291" s="149">
        <v>0</v>
      </c>
      <c r="CB291" s="107">
        <v>0</v>
      </c>
      <c r="CC291" s="113"/>
      <c r="CD291" s="113"/>
      <c r="CE291" s="113"/>
      <c r="CF291" s="113"/>
      <c r="CG291" s="113"/>
      <c r="CH291" s="113"/>
      <c r="CI291" s="113"/>
      <c r="CJ291" s="113"/>
      <c r="CK291" s="113"/>
      <c r="CL291" s="113"/>
      <c r="CM291" s="113"/>
      <c r="CN291" s="113"/>
      <c r="CO291" s="99"/>
      <c r="CP291" s="99"/>
      <c r="CQ291" s="99"/>
      <c r="CR291" s="99"/>
      <c r="CS291" s="99"/>
      <c r="CT291" s="99"/>
      <c r="CU291" s="99"/>
      <c r="CV291" s="99"/>
      <c r="CW291" s="99"/>
      <c r="CX291" s="113"/>
      <c r="CY291" s="113"/>
    </row>
    <row r="292" spans="1:301" s="60" customFormat="1" ht="15" customHeight="1" x14ac:dyDescent="0.2">
      <c r="A292" s="58" t="s">
        <v>630</v>
      </c>
      <c r="B292" s="58">
        <v>42001</v>
      </c>
      <c r="C292" s="58" t="s">
        <v>387</v>
      </c>
      <c r="D292" s="2" t="s">
        <v>105</v>
      </c>
      <c r="E292" s="58"/>
      <c r="F292" s="58"/>
      <c r="G292" s="31">
        <v>315794.69852099998</v>
      </c>
      <c r="H292" s="31">
        <v>8445379.5129099991</v>
      </c>
      <c r="I292" s="23"/>
      <c r="J292" s="61" t="s">
        <v>1040</v>
      </c>
      <c r="K292" s="58" t="s">
        <v>388</v>
      </c>
      <c r="L292" s="58">
        <v>4</v>
      </c>
      <c r="M292" s="58">
        <v>6</v>
      </c>
      <c r="N292" s="105">
        <v>2008</v>
      </c>
      <c r="O292" s="58"/>
      <c r="P292" s="60" t="s">
        <v>389</v>
      </c>
      <c r="Q292" s="1">
        <f>M292-L292</f>
        <v>2</v>
      </c>
      <c r="R292" s="2" t="s">
        <v>390</v>
      </c>
      <c r="S292" s="58" t="s">
        <v>631</v>
      </c>
      <c r="T292" s="60" t="s">
        <v>392</v>
      </c>
      <c r="X292" s="134"/>
      <c r="Y292" s="106"/>
      <c r="Z292" s="106">
        <v>1.8520800889877642</v>
      </c>
      <c r="AA292" s="106">
        <v>5.7760787824529993</v>
      </c>
      <c r="AB292" s="106"/>
      <c r="AC292" s="106">
        <v>0.1255072442664725</v>
      </c>
      <c r="AD292" s="106">
        <v>1.3428947368421056</v>
      </c>
      <c r="AE292" s="106">
        <v>0.29383233532934133</v>
      </c>
      <c r="AF292" s="106"/>
      <c r="AG292" s="106">
        <v>0.68662404092071605</v>
      </c>
      <c r="AH292" s="106">
        <v>0.17643502824858759</v>
      </c>
      <c r="AI292" s="106"/>
      <c r="AJ292" s="106"/>
      <c r="AK292" s="106"/>
      <c r="AL292" s="106"/>
      <c r="AM292" s="106"/>
      <c r="AN292" s="106">
        <v>6</v>
      </c>
      <c r="AO292" s="106">
        <v>33</v>
      </c>
      <c r="AP292" s="106">
        <v>15</v>
      </c>
      <c r="AQ292" s="106">
        <v>16</v>
      </c>
      <c r="AR292" s="106">
        <v>27</v>
      </c>
      <c r="AS292" s="106">
        <v>43</v>
      </c>
      <c r="AT292" s="106">
        <v>199</v>
      </c>
      <c r="AU292" s="106">
        <v>0</v>
      </c>
      <c r="AV292" s="110">
        <v>0</v>
      </c>
      <c r="AW292" s="114">
        <v>0</v>
      </c>
      <c r="AX292" s="106"/>
      <c r="AY292" s="106">
        <v>30</v>
      </c>
      <c r="AZ292" s="106"/>
      <c r="BA292" s="106">
        <v>15</v>
      </c>
      <c r="BB292" s="106"/>
      <c r="BC292" s="106"/>
      <c r="BD292" s="113"/>
      <c r="BE292" s="113"/>
      <c r="BF292" s="106">
        <v>0.6</v>
      </c>
      <c r="BG292" s="106">
        <v>570</v>
      </c>
      <c r="BH292" s="106">
        <v>10</v>
      </c>
      <c r="BI292" s="106"/>
      <c r="BJ292" s="106"/>
      <c r="BK292" s="106"/>
      <c r="BL292" s="106"/>
      <c r="BM292" s="106"/>
      <c r="BN292" s="106"/>
      <c r="BO292" s="106"/>
      <c r="BP292" s="106"/>
      <c r="BQ292" s="106"/>
      <c r="BR292" s="106"/>
      <c r="BS292" s="106"/>
      <c r="BT292" s="106"/>
      <c r="BU292" s="106"/>
      <c r="BV292" s="106"/>
      <c r="BW292" s="106"/>
      <c r="BX292" s="106">
        <v>59</v>
      </c>
      <c r="BY292" s="106"/>
      <c r="BZ292" s="106">
        <v>0</v>
      </c>
      <c r="CA292" s="149">
        <v>7</v>
      </c>
      <c r="CB292" s="106">
        <v>0.7</v>
      </c>
      <c r="CC292" s="106">
        <v>0.36</v>
      </c>
      <c r="CD292" s="106">
        <v>24</v>
      </c>
      <c r="CE292" s="106"/>
      <c r="CF292" s="106"/>
      <c r="CG292" s="106"/>
      <c r="CH292" s="106">
        <v>3</v>
      </c>
      <c r="CI292" s="110">
        <v>0</v>
      </c>
      <c r="CJ292" s="106">
        <v>4.9000000000000004</v>
      </c>
      <c r="CK292" s="106">
        <v>40</v>
      </c>
      <c r="CL292" s="106"/>
      <c r="CM292" s="106"/>
      <c r="CN292" s="106"/>
      <c r="CO292" s="99"/>
      <c r="CP292" s="99"/>
      <c r="CQ292" s="99"/>
      <c r="CR292" s="99">
        <f>AG292/AD292</f>
        <v>0.5113014610030806</v>
      </c>
      <c r="CS292" s="99"/>
      <c r="CT292" s="99"/>
      <c r="CU292" s="99">
        <f>BG292/BH292</f>
        <v>57</v>
      </c>
      <c r="CV292" s="99"/>
      <c r="CW292" s="99"/>
      <c r="CX292" s="106"/>
      <c r="CY292" s="106">
        <v>2</v>
      </c>
      <c r="JY292" s="18"/>
      <c r="JZ292" s="18"/>
      <c r="KA292" s="18"/>
      <c r="KB292" s="18"/>
      <c r="KC292" s="18"/>
      <c r="KD292" s="18"/>
      <c r="KE292" s="18"/>
      <c r="KF292" s="18"/>
      <c r="KG292" s="18"/>
      <c r="KH292" s="18"/>
      <c r="KI292" s="18"/>
      <c r="KJ292" s="18"/>
      <c r="KK292" s="18"/>
      <c r="KL292" s="18"/>
      <c r="KM292" s="18"/>
      <c r="KN292" s="18"/>
      <c r="KO292" s="18"/>
    </row>
    <row r="293" spans="1:301" s="60" customFormat="1" ht="15" customHeight="1" x14ac:dyDescent="0.2">
      <c r="A293" s="58" t="s">
        <v>632</v>
      </c>
      <c r="B293" s="58">
        <v>42359</v>
      </c>
      <c r="C293" s="58" t="s">
        <v>400</v>
      </c>
      <c r="D293" s="2" t="s">
        <v>105</v>
      </c>
      <c r="E293" s="58"/>
      <c r="F293" s="58"/>
      <c r="G293" s="31">
        <v>316534.728</v>
      </c>
      <c r="H293" s="31">
        <v>8446802.4930000007</v>
      </c>
      <c r="I293" s="23">
        <v>4867.4750000000004</v>
      </c>
      <c r="J293" s="61" t="s">
        <v>1040</v>
      </c>
      <c r="K293" s="58" t="s">
        <v>388</v>
      </c>
      <c r="L293" s="62">
        <v>0</v>
      </c>
      <c r="M293" s="62">
        <v>6</v>
      </c>
      <c r="N293" s="105">
        <v>2008</v>
      </c>
      <c r="O293" s="58"/>
      <c r="P293" s="60" t="s">
        <v>389</v>
      </c>
      <c r="Q293" s="1">
        <f>M293-L293</f>
        <v>6</v>
      </c>
      <c r="R293" s="2" t="s">
        <v>390</v>
      </c>
      <c r="S293" s="58" t="s">
        <v>633</v>
      </c>
      <c r="T293" s="60" t="s">
        <v>392</v>
      </c>
      <c r="X293" s="134"/>
      <c r="Y293" s="106"/>
      <c r="Z293" s="106">
        <v>0.79374860956618465</v>
      </c>
      <c r="AA293" s="106">
        <v>4.2605729632945391</v>
      </c>
      <c r="AB293" s="106"/>
      <c r="AC293" s="106">
        <v>1.3428758645795413E-2</v>
      </c>
      <c r="AD293" s="106">
        <v>6.6315789473684217E-2</v>
      </c>
      <c r="AE293" s="106">
        <v>2.7984031936127744E-2</v>
      </c>
      <c r="AF293" s="106"/>
      <c r="AG293" s="106">
        <v>0.25296675191815854</v>
      </c>
      <c r="AH293" s="106">
        <v>3.4370460048426157E-2</v>
      </c>
      <c r="AI293" s="106"/>
      <c r="AJ293" s="106"/>
      <c r="AK293" s="106"/>
      <c r="AL293" s="106"/>
      <c r="AM293" s="106"/>
      <c r="AN293" s="106">
        <v>2</v>
      </c>
      <c r="AO293" s="106">
        <v>9</v>
      </c>
      <c r="AP293" s="106">
        <v>12</v>
      </c>
      <c r="AQ293" s="106">
        <v>11</v>
      </c>
      <c r="AR293" s="106">
        <v>28</v>
      </c>
      <c r="AS293" s="106">
        <v>8</v>
      </c>
      <c r="AT293" s="106">
        <v>381</v>
      </c>
      <c r="AU293" s="106">
        <v>0</v>
      </c>
      <c r="AV293" s="110">
        <v>0</v>
      </c>
      <c r="AW293" s="114">
        <v>0</v>
      </c>
      <c r="AX293" s="106"/>
      <c r="AY293" s="106">
        <v>77</v>
      </c>
      <c r="AZ293" s="106"/>
      <c r="BA293" s="106">
        <v>15</v>
      </c>
      <c r="BB293" s="106"/>
      <c r="BC293" s="106"/>
      <c r="BD293" s="113"/>
      <c r="BE293" s="113"/>
      <c r="BF293" s="106">
        <v>0.6</v>
      </c>
      <c r="BG293" s="106">
        <v>110</v>
      </c>
      <c r="BH293" s="106">
        <v>10</v>
      </c>
      <c r="BI293" s="106"/>
      <c r="BJ293" s="106"/>
      <c r="BK293" s="106"/>
      <c r="BL293" s="106"/>
      <c r="BM293" s="106"/>
      <c r="BN293" s="106"/>
      <c r="BO293" s="106"/>
      <c r="BP293" s="106"/>
      <c r="BQ293" s="106"/>
      <c r="BR293" s="106"/>
      <c r="BS293" s="106"/>
      <c r="BT293" s="106"/>
      <c r="BU293" s="106"/>
      <c r="BV293" s="106"/>
      <c r="BW293" s="106"/>
      <c r="BX293" s="106">
        <v>233</v>
      </c>
      <c r="BY293" s="106"/>
      <c r="BZ293" s="106">
        <v>0</v>
      </c>
      <c r="CA293" s="149">
        <v>1.2999999999999999E-2</v>
      </c>
      <c r="CB293" s="106">
        <v>0.8</v>
      </c>
      <c r="CC293" s="106">
        <v>3.33</v>
      </c>
      <c r="CD293" s="106">
        <v>162</v>
      </c>
      <c r="CE293" s="106"/>
      <c r="CF293" s="106"/>
      <c r="CG293" s="106"/>
      <c r="CH293" s="110">
        <v>0</v>
      </c>
      <c r="CI293" s="106">
        <v>10</v>
      </c>
      <c r="CJ293" s="106">
        <v>1.5</v>
      </c>
      <c r="CK293" s="106">
        <v>20</v>
      </c>
      <c r="CL293" s="106"/>
      <c r="CM293" s="106"/>
      <c r="CN293" s="106"/>
      <c r="CO293" s="99"/>
      <c r="CP293" s="99"/>
      <c r="CQ293" s="99"/>
      <c r="CR293" s="99">
        <f>AG293/AD293</f>
        <v>3.8145780051150888</v>
      </c>
      <c r="CS293" s="99"/>
      <c r="CT293" s="99"/>
      <c r="CU293" s="99">
        <f>BG293/BH293</f>
        <v>11</v>
      </c>
      <c r="CV293" s="99"/>
      <c r="CW293" s="99"/>
      <c r="CX293" s="106"/>
      <c r="CY293" s="106">
        <v>1</v>
      </c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  <c r="DS293" s="64"/>
      <c r="DT293" s="64"/>
      <c r="DU293" s="64"/>
      <c r="DV293" s="64"/>
      <c r="DW293" s="64"/>
      <c r="DX293" s="64"/>
      <c r="DY293" s="64"/>
      <c r="DZ293" s="64"/>
      <c r="EA293" s="64"/>
      <c r="EB293" s="64"/>
      <c r="EC293" s="64"/>
      <c r="ED293" s="64"/>
      <c r="EE293" s="64"/>
      <c r="EF293" s="64"/>
      <c r="EG293" s="64"/>
      <c r="EH293" s="64"/>
      <c r="EI293" s="64"/>
      <c r="EJ293" s="64"/>
      <c r="EK293" s="64"/>
      <c r="EL293" s="64"/>
      <c r="EM293" s="64"/>
      <c r="EN293" s="64"/>
      <c r="EO293" s="64"/>
      <c r="EP293" s="64"/>
      <c r="EQ293" s="64"/>
      <c r="ER293" s="64"/>
      <c r="ES293" s="64"/>
      <c r="ET293" s="64"/>
      <c r="EU293" s="64"/>
      <c r="EV293" s="64"/>
      <c r="EW293" s="64"/>
      <c r="EX293" s="64"/>
      <c r="EY293" s="64"/>
      <c r="EZ293" s="64"/>
      <c r="FA293" s="64"/>
      <c r="FB293" s="64"/>
      <c r="FC293" s="64"/>
      <c r="FD293" s="64"/>
      <c r="FE293" s="64"/>
      <c r="FF293" s="64"/>
      <c r="FG293" s="64"/>
      <c r="FH293" s="64"/>
      <c r="FI293" s="64"/>
      <c r="FJ293" s="64"/>
      <c r="FK293" s="64"/>
      <c r="FL293" s="64"/>
      <c r="FM293" s="64"/>
      <c r="FN293" s="64"/>
      <c r="FO293" s="64"/>
      <c r="FP293" s="64"/>
      <c r="FQ293" s="64"/>
      <c r="FR293" s="64"/>
      <c r="FS293" s="64"/>
      <c r="FT293" s="64"/>
      <c r="FU293" s="64"/>
      <c r="FV293" s="64"/>
      <c r="FW293" s="64"/>
      <c r="FX293" s="64"/>
      <c r="FY293" s="64"/>
      <c r="FZ293" s="64"/>
      <c r="GA293" s="64"/>
      <c r="GB293" s="64"/>
      <c r="GC293" s="64"/>
      <c r="GD293" s="64"/>
      <c r="GE293" s="64"/>
      <c r="GF293" s="64"/>
      <c r="GG293" s="64"/>
      <c r="GH293" s="64"/>
      <c r="GI293" s="64"/>
      <c r="GJ293" s="64"/>
      <c r="GK293" s="64"/>
      <c r="GL293" s="64"/>
      <c r="GM293" s="64"/>
      <c r="GN293" s="64"/>
      <c r="GO293" s="64"/>
      <c r="GP293" s="64"/>
      <c r="GQ293" s="64"/>
      <c r="GR293" s="64"/>
      <c r="GS293" s="64"/>
      <c r="GT293" s="64"/>
      <c r="GU293" s="64"/>
      <c r="GV293" s="64"/>
      <c r="GW293" s="64"/>
      <c r="GX293" s="64"/>
      <c r="GY293" s="64"/>
      <c r="GZ293" s="64"/>
      <c r="HA293" s="64"/>
      <c r="HB293" s="64"/>
      <c r="HC293" s="64"/>
      <c r="HD293" s="64"/>
      <c r="HE293" s="64"/>
      <c r="HF293" s="64"/>
      <c r="HG293" s="64"/>
      <c r="HH293" s="64"/>
      <c r="HI293" s="64"/>
      <c r="HJ293" s="64"/>
      <c r="HK293" s="64"/>
      <c r="HL293" s="64"/>
      <c r="HM293" s="64"/>
      <c r="HN293" s="64"/>
      <c r="HO293" s="64"/>
      <c r="HP293" s="64"/>
      <c r="HQ293" s="64"/>
      <c r="HR293" s="64"/>
      <c r="HS293" s="64"/>
      <c r="HT293" s="64"/>
      <c r="HU293" s="64"/>
      <c r="HV293" s="64"/>
      <c r="HW293" s="64"/>
      <c r="HX293" s="64"/>
      <c r="HY293" s="64"/>
      <c r="HZ293" s="64"/>
      <c r="IA293" s="64"/>
      <c r="IB293" s="64"/>
      <c r="IC293" s="64"/>
      <c r="ID293" s="64"/>
      <c r="IE293" s="64"/>
      <c r="IF293" s="64"/>
      <c r="IG293" s="64"/>
      <c r="IH293" s="64"/>
      <c r="II293" s="64"/>
      <c r="IJ293" s="64"/>
      <c r="IK293" s="64"/>
      <c r="IL293" s="64"/>
      <c r="IM293" s="64"/>
      <c r="IN293" s="64"/>
      <c r="IO293" s="64"/>
      <c r="IP293" s="64"/>
      <c r="IQ293" s="64"/>
      <c r="IR293" s="64"/>
      <c r="IS293" s="64"/>
      <c r="IT293" s="64"/>
      <c r="IU293" s="64"/>
      <c r="IV293" s="64"/>
      <c r="IW293" s="64"/>
      <c r="IX293" s="64"/>
      <c r="IY293" s="64"/>
      <c r="IZ293" s="64"/>
      <c r="JA293" s="64"/>
      <c r="JB293" s="64"/>
      <c r="JC293" s="64"/>
      <c r="JD293" s="64"/>
      <c r="JE293" s="64"/>
      <c r="JF293" s="64"/>
      <c r="JG293" s="64"/>
      <c r="JH293" s="64"/>
      <c r="JI293" s="64"/>
      <c r="JJ293" s="64"/>
      <c r="JK293" s="64"/>
      <c r="JL293" s="64"/>
      <c r="JM293" s="64"/>
      <c r="JN293" s="64"/>
      <c r="JO293" s="64"/>
      <c r="JP293" s="64"/>
      <c r="JQ293" s="64"/>
      <c r="JR293" s="64"/>
      <c r="JS293" s="64"/>
      <c r="JT293" s="64"/>
      <c r="JU293" s="64"/>
      <c r="JV293" s="64"/>
      <c r="JW293" s="64"/>
      <c r="JX293" s="18"/>
      <c r="JY293" s="18"/>
      <c r="JZ293" s="18"/>
      <c r="KA293" s="18"/>
      <c r="KB293" s="18"/>
      <c r="KC293" s="18"/>
      <c r="KD293" s="18"/>
      <c r="KE293" s="18"/>
      <c r="KF293" s="18"/>
      <c r="KG293" s="18"/>
      <c r="KH293" s="18"/>
      <c r="KI293" s="18"/>
      <c r="KJ293" s="18"/>
      <c r="KK293" s="18"/>
      <c r="KL293" s="18"/>
      <c r="KM293" s="18"/>
      <c r="KN293" s="18"/>
      <c r="KO293" s="18"/>
    </row>
    <row r="294" spans="1:301" s="60" customFormat="1" ht="15" customHeight="1" x14ac:dyDescent="0.15">
      <c r="A294" s="57" t="s">
        <v>634</v>
      </c>
      <c r="B294" s="69">
        <v>4976</v>
      </c>
      <c r="C294" s="59" t="s">
        <v>407</v>
      </c>
      <c r="D294" s="2" t="s">
        <v>105</v>
      </c>
      <c r="E294" s="57"/>
      <c r="F294" s="57"/>
      <c r="G294" s="23">
        <v>316475.08600000001</v>
      </c>
      <c r="H294" s="23">
        <v>8448000.2530000005</v>
      </c>
      <c r="I294" s="23">
        <v>4969.6779999999999</v>
      </c>
      <c r="J294" s="61" t="s">
        <v>1040</v>
      </c>
      <c r="K294" s="57" t="s">
        <v>404</v>
      </c>
      <c r="L294" s="58">
        <v>0</v>
      </c>
      <c r="M294" s="58">
        <v>2</v>
      </c>
      <c r="N294" s="120">
        <v>2005</v>
      </c>
      <c r="O294" s="57"/>
      <c r="P294" s="60" t="s">
        <v>389</v>
      </c>
      <c r="Q294" s="1">
        <f>M294-L294</f>
        <v>2</v>
      </c>
      <c r="R294" s="2" t="s">
        <v>390</v>
      </c>
      <c r="S294" s="57" t="s">
        <v>635</v>
      </c>
      <c r="T294" s="60" t="s">
        <v>392</v>
      </c>
      <c r="U294" s="64"/>
      <c r="V294" s="64"/>
      <c r="W294" s="64"/>
      <c r="X294" s="135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>
        <v>200</v>
      </c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  <c r="BF294" s="107"/>
      <c r="BG294" s="107"/>
      <c r="BH294" s="107"/>
      <c r="BI294" s="107"/>
      <c r="BJ294" s="107"/>
      <c r="BK294" s="107"/>
      <c r="BL294" s="107"/>
      <c r="BM294" s="107"/>
      <c r="BN294" s="107"/>
      <c r="BO294" s="107"/>
      <c r="BP294" s="107"/>
      <c r="BQ294" s="107"/>
      <c r="BR294" s="107"/>
      <c r="BS294" s="107"/>
      <c r="BT294" s="107"/>
      <c r="BU294" s="107"/>
      <c r="BV294" s="107"/>
      <c r="BW294" s="107"/>
      <c r="BX294" s="108">
        <v>2600</v>
      </c>
      <c r="BY294" s="108"/>
      <c r="BZ294" s="107"/>
      <c r="CA294" s="149"/>
      <c r="CB294" s="107">
        <v>178</v>
      </c>
      <c r="CC294" s="107"/>
      <c r="CD294" s="107"/>
      <c r="CE294" s="107"/>
      <c r="CF294" s="107"/>
      <c r="CG294" s="107"/>
      <c r="CH294" s="107"/>
      <c r="CI294" s="107"/>
      <c r="CJ294" s="107"/>
      <c r="CK294" s="107"/>
      <c r="CL294" s="107"/>
      <c r="CM294" s="107"/>
      <c r="CN294" s="107"/>
      <c r="CO294" s="99"/>
      <c r="CP294" s="99"/>
      <c r="CQ294" s="99"/>
      <c r="CR294" s="99"/>
      <c r="CS294" s="99"/>
      <c r="CT294" s="99"/>
      <c r="CU294" s="99"/>
      <c r="CV294" s="99"/>
      <c r="CW294" s="99"/>
      <c r="CX294" s="107"/>
      <c r="CY294" s="107"/>
    </row>
    <row r="295" spans="1:301" s="60" customFormat="1" ht="15" customHeight="1" x14ac:dyDescent="0.15">
      <c r="A295" s="57" t="s">
        <v>636</v>
      </c>
      <c r="B295" s="69">
        <v>9124</v>
      </c>
      <c r="C295" s="59" t="s">
        <v>407</v>
      </c>
      <c r="D295" s="2" t="s">
        <v>105</v>
      </c>
      <c r="E295" s="57"/>
      <c r="F295" s="57"/>
      <c r="G295" s="23">
        <v>316477.01299999998</v>
      </c>
      <c r="H295" s="23">
        <v>8448001.1520000007</v>
      </c>
      <c r="I295" s="23">
        <v>4969.7640000000001</v>
      </c>
      <c r="J295" s="61" t="s">
        <v>1040</v>
      </c>
      <c r="K295" s="67" t="s">
        <v>404</v>
      </c>
      <c r="L295" s="58">
        <v>1.2</v>
      </c>
      <c r="M295" s="58">
        <v>2</v>
      </c>
      <c r="N295" s="105">
        <v>2005</v>
      </c>
      <c r="O295" s="57"/>
      <c r="P295" s="60" t="s">
        <v>389</v>
      </c>
      <c r="Q295" s="1">
        <f>M295-L295</f>
        <v>0.8</v>
      </c>
      <c r="R295" s="2" t="s">
        <v>390</v>
      </c>
      <c r="S295" s="57" t="s">
        <v>637</v>
      </c>
      <c r="T295" s="60" t="s">
        <v>392</v>
      </c>
      <c r="U295" s="64"/>
      <c r="V295" s="64"/>
      <c r="W295" s="64"/>
      <c r="X295" s="135"/>
      <c r="Y295" s="108"/>
      <c r="Z295" s="108">
        <v>1.8898776418242491</v>
      </c>
      <c r="AA295" s="108">
        <v>1.844341987466428</v>
      </c>
      <c r="AB295" s="108"/>
      <c r="AC295" s="108">
        <v>7.6182380779031666E-2</v>
      </c>
      <c r="AD295" s="108">
        <v>8.2894736842105257E-2</v>
      </c>
      <c r="AE295" s="108">
        <v>0.19588822355289423</v>
      </c>
      <c r="AF295" s="108">
        <v>1.3479773814702046E-2</v>
      </c>
      <c r="AG295" s="108">
        <v>0.13250639386189259</v>
      </c>
      <c r="AH295" s="108">
        <v>2.2913640032284105E-5</v>
      </c>
      <c r="AI295" s="108"/>
      <c r="AJ295" s="108"/>
      <c r="AK295" s="108"/>
      <c r="AL295" s="108"/>
      <c r="AM295" s="108"/>
      <c r="AN295" s="108">
        <v>1.7</v>
      </c>
      <c r="AO295" s="108">
        <v>4</v>
      </c>
      <c r="AP295" s="108">
        <v>54</v>
      </c>
      <c r="AQ295" s="108">
        <v>11</v>
      </c>
      <c r="AR295" s="108">
        <v>6</v>
      </c>
      <c r="AS295" s="108">
        <v>13.3</v>
      </c>
      <c r="AT295" s="108">
        <v>444</v>
      </c>
      <c r="AU295" s="106">
        <v>0</v>
      </c>
      <c r="AV295" s="108">
        <v>8</v>
      </c>
      <c r="AW295" s="114">
        <v>0</v>
      </c>
      <c r="AX295" s="108">
        <v>36</v>
      </c>
      <c r="AY295" s="108">
        <v>372</v>
      </c>
      <c r="AZ295" s="108"/>
      <c r="BA295" s="108">
        <v>62.9</v>
      </c>
      <c r="BB295" s="108">
        <v>5.9</v>
      </c>
      <c r="BC295" s="108">
        <v>0</v>
      </c>
      <c r="BD295" s="108">
        <v>4.3</v>
      </c>
      <c r="BE295" s="108"/>
      <c r="BF295" s="108">
        <v>7</v>
      </c>
      <c r="BG295" s="108">
        <v>3980</v>
      </c>
      <c r="BH295" s="108">
        <v>6</v>
      </c>
      <c r="BI295" s="108"/>
      <c r="BJ295" s="108"/>
      <c r="BK295" s="108"/>
      <c r="BL295" s="108"/>
      <c r="BM295" s="108"/>
      <c r="BN295" s="108"/>
      <c r="BO295" s="108"/>
      <c r="BP295" s="108"/>
      <c r="BQ295" s="108"/>
      <c r="BR295" s="108"/>
      <c r="BS295" s="108"/>
      <c r="BT295" s="108"/>
      <c r="BU295" s="108"/>
      <c r="BV295" s="108"/>
      <c r="BW295" s="108"/>
      <c r="BX295" s="108">
        <v>342</v>
      </c>
      <c r="BY295" s="108"/>
      <c r="BZ295" s="108"/>
      <c r="CA295" s="149"/>
      <c r="CB295" s="108">
        <v>14</v>
      </c>
      <c r="CC295" s="108">
        <v>0.13</v>
      </c>
      <c r="CD295" s="108">
        <v>114</v>
      </c>
      <c r="CE295" s="108"/>
      <c r="CF295" s="108"/>
      <c r="CG295" s="108"/>
      <c r="CH295" s="110">
        <v>0</v>
      </c>
      <c r="CI295" s="108">
        <v>49</v>
      </c>
      <c r="CJ295" s="108">
        <v>10</v>
      </c>
      <c r="CK295" s="108"/>
      <c r="CL295" s="108"/>
      <c r="CM295" s="108"/>
      <c r="CN295" s="108"/>
      <c r="CO295" s="99"/>
      <c r="CP295" s="99"/>
      <c r="CQ295" s="99"/>
      <c r="CR295" s="99">
        <f>AG295/AD295</f>
        <v>1.5984898307148947</v>
      </c>
      <c r="CS295" s="99"/>
      <c r="CT295" s="99"/>
      <c r="CU295" s="99">
        <f>BG295/BH295</f>
        <v>663.33333333333337</v>
      </c>
      <c r="CV295" s="99"/>
      <c r="CW295" s="99"/>
      <c r="CX295" s="108"/>
      <c r="CY295" s="114">
        <v>0</v>
      </c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  <c r="KO295" s="2"/>
    </row>
    <row r="296" spans="1:301" s="60" customFormat="1" ht="15" customHeight="1" x14ac:dyDescent="0.15">
      <c r="A296" s="71" t="s">
        <v>638</v>
      </c>
      <c r="B296" s="71">
        <v>9448</v>
      </c>
      <c r="C296" s="59" t="s">
        <v>407</v>
      </c>
      <c r="D296" s="2" t="s">
        <v>105</v>
      </c>
      <c r="E296" s="71"/>
      <c r="F296" s="71"/>
      <c r="G296" s="23">
        <v>316475.07299999997</v>
      </c>
      <c r="H296" s="23">
        <v>8448000.7339999992</v>
      </c>
      <c r="I296" s="23">
        <v>4969.6350000000002</v>
      </c>
      <c r="J296" s="61" t="s">
        <v>1040</v>
      </c>
      <c r="K296" s="71" t="s">
        <v>404</v>
      </c>
      <c r="L296" s="71">
        <v>0</v>
      </c>
      <c r="M296" s="71">
        <v>2</v>
      </c>
      <c r="N296" s="120">
        <v>2005</v>
      </c>
      <c r="O296" s="71"/>
      <c r="P296" s="60" t="s">
        <v>389</v>
      </c>
      <c r="Q296" s="1">
        <f>M296-L296</f>
        <v>2</v>
      </c>
      <c r="R296" s="2" t="s">
        <v>390</v>
      </c>
      <c r="S296" s="71" t="s">
        <v>639</v>
      </c>
      <c r="T296" s="60" t="s">
        <v>392</v>
      </c>
      <c r="U296" s="64"/>
      <c r="V296" s="64"/>
      <c r="W296" s="64"/>
      <c r="X296" s="135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36">
        <v>100</v>
      </c>
      <c r="AT296" s="107">
        <v>300</v>
      </c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  <c r="BF296" s="107"/>
      <c r="BG296" s="107"/>
      <c r="BH296" s="107"/>
      <c r="BI296" s="107"/>
      <c r="BJ296" s="107"/>
      <c r="BK296" s="107"/>
      <c r="BL296" s="107"/>
      <c r="BM296" s="107"/>
      <c r="BN296" s="107"/>
      <c r="BO296" s="107"/>
      <c r="BP296" s="107"/>
      <c r="BQ296" s="107"/>
      <c r="BR296" s="107"/>
      <c r="BS296" s="107"/>
      <c r="BT296" s="107"/>
      <c r="BU296" s="107"/>
      <c r="BV296" s="107"/>
      <c r="BW296" s="107"/>
      <c r="BX296" s="108">
        <v>1500</v>
      </c>
      <c r="BY296" s="108"/>
      <c r="BZ296" s="107"/>
      <c r="CA296" s="152"/>
      <c r="CB296" s="107">
        <v>97</v>
      </c>
      <c r="CC296" s="107"/>
      <c r="CD296" s="107"/>
      <c r="CE296" s="107"/>
      <c r="CF296" s="107"/>
      <c r="CG296" s="107"/>
      <c r="CH296" s="107"/>
      <c r="CI296" s="107"/>
      <c r="CJ296" s="107"/>
      <c r="CK296" s="107"/>
      <c r="CL296" s="107"/>
      <c r="CM296" s="107"/>
      <c r="CN296" s="107"/>
      <c r="CO296" s="99"/>
      <c r="CP296" s="99"/>
      <c r="CQ296" s="99"/>
      <c r="CR296" s="99"/>
      <c r="CS296" s="99"/>
      <c r="CT296" s="99"/>
      <c r="CU296" s="99"/>
      <c r="CV296" s="99"/>
      <c r="CW296" s="99"/>
      <c r="CX296" s="107"/>
      <c r="CY296" s="107"/>
    </row>
    <row r="297" spans="1:301" s="60" customFormat="1" ht="15" customHeight="1" x14ac:dyDescent="0.15">
      <c r="A297" s="57" t="s">
        <v>640</v>
      </c>
      <c r="B297" s="72" t="s">
        <v>641</v>
      </c>
      <c r="C297" s="59" t="s">
        <v>407</v>
      </c>
      <c r="D297" s="2" t="s">
        <v>105</v>
      </c>
      <c r="E297" s="57"/>
      <c r="F297" s="57"/>
      <c r="G297" s="23">
        <v>316596.78399999999</v>
      </c>
      <c r="H297" s="23">
        <v>8447917.8159999996</v>
      </c>
      <c r="I297" s="23">
        <v>4969.4350000000004</v>
      </c>
      <c r="J297" s="61" t="s">
        <v>1040</v>
      </c>
      <c r="K297" s="57" t="s">
        <v>404</v>
      </c>
      <c r="L297" s="58">
        <v>0</v>
      </c>
      <c r="M297" s="58">
        <v>2</v>
      </c>
      <c r="N297" s="120">
        <v>2005</v>
      </c>
      <c r="O297" s="57"/>
      <c r="P297" s="60" t="s">
        <v>389</v>
      </c>
      <c r="Q297" s="1">
        <f>M297-L297</f>
        <v>2</v>
      </c>
      <c r="R297" s="2" t="s">
        <v>390</v>
      </c>
      <c r="S297" s="57" t="s">
        <v>642</v>
      </c>
      <c r="T297" s="60" t="s">
        <v>392</v>
      </c>
      <c r="U297" s="64"/>
      <c r="V297" s="64"/>
      <c r="W297" s="64"/>
      <c r="X297" s="135"/>
      <c r="Y297" s="108">
        <v>3.3361169102296452E-2</v>
      </c>
      <c r="Z297" s="108">
        <v>1.606395995550612</v>
      </c>
      <c r="AA297" s="108">
        <v>10.479865711727843</v>
      </c>
      <c r="AB297" s="108"/>
      <c r="AC297" s="108">
        <v>0.17754368401892975</v>
      </c>
      <c r="AD297" s="108">
        <v>0.18236842105263157</v>
      </c>
      <c r="AE297" s="108">
        <v>0.37778443113772459</v>
      </c>
      <c r="AF297" s="108"/>
      <c r="AG297" s="108">
        <v>0.15659846547314579</v>
      </c>
      <c r="AH297" s="108">
        <v>2.9787732041969334E-5</v>
      </c>
      <c r="AI297" s="108"/>
      <c r="AJ297" s="108"/>
      <c r="AK297" s="108"/>
      <c r="AL297" s="108"/>
      <c r="AM297" s="108"/>
      <c r="AN297" s="108">
        <v>2.8</v>
      </c>
      <c r="AO297" s="108">
        <v>7</v>
      </c>
      <c r="AP297" s="108">
        <v>20</v>
      </c>
      <c r="AQ297" s="108">
        <v>4</v>
      </c>
      <c r="AR297" s="110">
        <v>0</v>
      </c>
      <c r="AS297" s="108">
        <v>149</v>
      </c>
      <c r="AT297" s="108">
        <v>145</v>
      </c>
      <c r="AU297" s="110">
        <v>0</v>
      </c>
      <c r="AV297" s="110">
        <v>0</v>
      </c>
      <c r="AW297" s="108">
        <v>17</v>
      </c>
      <c r="AX297" s="110">
        <v>0</v>
      </c>
      <c r="AY297" s="108">
        <v>709</v>
      </c>
      <c r="AZ297" s="108"/>
      <c r="BA297" s="108">
        <v>250</v>
      </c>
      <c r="BB297" s="108">
        <v>6.9</v>
      </c>
      <c r="BC297" s="108">
        <v>0</v>
      </c>
      <c r="BD297" s="108">
        <v>3.8</v>
      </c>
      <c r="BE297" s="108"/>
      <c r="BF297" s="106">
        <v>0</v>
      </c>
      <c r="BG297" s="108">
        <v>675</v>
      </c>
      <c r="BH297" s="108">
        <v>6.4</v>
      </c>
      <c r="BI297" s="108"/>
      <c r="BJ297" s="108"/>
      <c r="BK297" s="108"/>
      <c r="BL297" s="108"/>
      <c r="BM297" s="108"/>
      <c r="BN297" s="108"/>
      <c r="BO297" s="108"/>
      <c r="BP297" s="108"/>
      <c r="BQ297" s="108"/>
      <c r="BR297" s="108"/>
      <c r="BS297" s="108"/>
      <c r="BT297" s="108"/>
      <c r="BU297" s="108"/>
      <c r="BV297" s="108"/>
      <c r="BW297" s="108"/>
      <c r="BX297" s="108">
        <v>5753</v>
      </c>
      <c r="BY297" s="108"/>
      <c r="BZ297" s="108"/>
      <c r="CA297" s="149"/>
      <c r="CB297" s="108">
        <v>50</v>
      </c>
      <c r="CC297" s="108">
        <v>0.94</v>
      </c>
      <c r="CD297" s="108">
        <v>708</v>
      </c>
      <c r="CE297" s="108"/>
      <c r="CF297" s="108"/>
      <c r="CG297" s="108"/>
      <c r="CH297" s="110">
        <v>0</v>
      </c>
      <c r="CI297" s="108">
        <v>35</v>
      </c>
      <c r="CJ297" s="108">
        <v>4.5999999999999996</v>
      </c>
      <c r="CK297" s="108"/>
      <c r="CL297" s="108"/>
      <c r="CM297" s="108"/>
      <c r="CN297" s="108"/>
      <c r="CO297" s="99"/>
      <c r="CP297" s="99"/>
      <c r="CQ297" s="99"/>
      <c r="CR297" s="99">
        <f>AG297/AD297</f>
        <v>0.8586928842683319</v>
      </c>
      <c r="CS297" s="99"/>
      <c r="CT297" s="99"/>
      <c r="CU297" s="99">
        <f>BG297/BH297</f>
        <v>105.46875</v>
      </c>
      <c r="CV297" s="99"/>
      <c r="CW297" s="99"/>
      <c r="CX297" s="108"/>
      <c r="CY297" s="108">
        <v>22</v>
      </c>
    </row>
    <row r="298" spans="1:301" s="60" customFormat="1" ht="15" customHeight="1" x14ac:dyDescent="0.15">
      <c r="A298" s="57" t="s">
        <v>643</v>
      </c>
      <c r="B298" s="69" t="s">
        <v>644</v>
      </c>
      <c r="C298" s="59" t="s">
        <v>407</v>
      </c>
      <c r="D298" s="2" t="s">
        <v>105</v>
      </c>
      <c r="E298" s="57"/>
      <c r="F298" s="57"/>
      <c r="G298" s="23">
        <v>316594.76699999999</v>
      </c>
      <c r="H298" s="23">
        <v>8447917.5079999994</v>
      </c>
      <c r="I298" s="23">
        <v>4969.6149999999998</v>
      </c>
      <c r="J298" s="61" t="s">
        <v>1040</v>
      </c>
      <c r="K298" s="57" t="s">
        <v>404</v>
      </c>
      <c r="L298" s="58">
        <v>0</v>
      </c>
      <c r="M298" s="58">
        <v>2</v>
      </c>
      <c r="N298" s="120">
        <v>2005</v>
      </c>
      <c r="O298" s="57"/>
      <c r="P298" s="60" t="s">
        <v>389</v>
      </c>
      <c r="Q298" s="1">
        <f>M298-L298</f>
        <v>2</v>
      </c>
      <c r="R298" s="2" t="s">
        <v>390</v>
      </c>
      <c r="S298" s="57" t="s">
        <v>645</v>
      </c>
      <c r="T298" s="60" t="s">
        <v>392</v>
      </c>
      <c r="U298" s="64"/>
      <c r="V298" s="64"/>
      <c r="W298" s="64"/>
      <c r="X298" s="135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36">
        <v>100</v>
      </c>
      <c r="AT298" s="107">
        <v>300</v>
      </c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  <c r="BF298" s="107"/>
      <c r="BG298" s="107"/>
      <c r="BH298" s="107"/>
      <c r="BI298" s="107"/>
      <c r="BJ298" s="107"/>
      <c r="BK298" s="107"/>
      <c r="BL298" s="107"/>
      <c r="BM298" s="107"/>
      <c r="BN298" s="107"/>
      <c r="BO298" s="107"/>
      <c r="BP298" s="107"/>
      <c r="BQ298" s="107"/>
      <c r="BR298" s="107"/>
      <c r="BS298" s="107"/>
      <c r="BT298" s="107"/>
      <c r="BU298" s="107"/>
      <c r="BV298" s="107"/>
      <c r="BW298" s="107"/>
      <c r="BX298" s="108">
        <v>6700</v>
      </c>
      <c r="BY298" s="108"/>
      <c r="BZ298" s="107"/>
      <c r="CA298" s="149"/>
      <c r="CB298" s="107">
        <v>253</v>
      </c>
      <c r="CC298" s="107"/>
      <c r="CD298" s="107"/>
      <c r="CE298" s="107"/>
      <c r="CF298" s="107"/>
      <c r="CG298" s="107"/>
      <c r="CH298" s="107"/>
      <c r="CI298" s="107"/>
      <c r="CJ298" s="107"/>
      <c r="CK298" s="107"/>
      <c r="CL298" s="107"/>
      <c r="CM298" s="107"/>
      <c r="CN298" s="107"/>
      <c r="CO298" s="99"/>
      <c r="CP298" s="99"/>
      <c r="CQ298" s="99"/>
      <c r="CR298" s="99"/>
      <c r="CS298" s="99"/>
      <c r="CT298" s="99"/>
      <c r="CU298" s="99"/>
      <c r="CV298" s="99"/>
      <c r="CW298" s="99"/>
      <c r="CX298" s="107"/>
      <c r="CY298" s="107"/>
    </row>
    <row r="299" spans="1:301" s="60" customFormat="1" ht="15" customHeight="1" x14ac:dyDescent="0.15">
      <c r="A299" s="58" t="s">
        <v>646</v>
      </c>
      <c r="B299" s="58">
        <v>22178</v>
      </c>
      <c r="C299" s="59" t="s">
        <v>407</v>
      </c>
      <c r="D299" s="2" t="s">
        <v>105</v>
      </c>
      <c r="E299" s="58"/>
      <c r="F299" s="58"/>
      <c r="G299" s="23">
        <v>316596.603</v>
      </c>
      <c r="H299" s="23">
        <v>8447918.6290000007</v>
      </c>
      <c r="I299" s="23">
        <v>4969.5870000000004</v>
      </c>
      <c r="J299" s="61" t="s">
        <v>1040</v>
      </c>
      <c r="K299" s="58" t="s">
        <v>388</v>
      </c>
      <c r="L299" s="58">
        <v>0</v>
      </c>
      <c r="M299" s="58">
        <v>2</v>
      </c>
      <c r="N299" s="105">
        <v>2006</v>
      </c>
      <c r="O299" s="58"/>
      <c r="P299" s="60" t="s">
        <v>389</v>
      </c>
      <c r="Q299" s="1">
        <f>M299-L299</f>
        <v>2</v>
      </c>
      <c r="R299" s="2" t="s">
        <v>390</v>
      </c>
      <c r="S299" s="58" t="s">
        <v>647</v>
      </c>
      <c r="T299" s="60" t="s">
        <v>392</v>
      </c>
      <c r="X299" s="134"/>
      <c r="Y299" s="113"/>
      <c r="Z299" s="113"/>
      <c r="AA299" s="113"/>
      <c r="AB299" s="113"/>
      <c r="AC299" s="113"/>
      <c r="AD299" s="113"/>
      <c r="AE299" s="113"/>
      <c r="AF299" s="113"/>
      <c r="AG299" s="113"/>
      <c r="AH299" s="113"/>
      <c r="AI299" s="113"/>
      <c r="AJ299" s="113"/>
      <c r="AK299" s="113"/>
      <c r="AL299" s="113"/>
      <c r="AM299" s="113"/>
      <c r="AN299" s="113"/>
      <c r="AO299" s="113"/>
      <c r="AP299" s="113"/>
      <c r="AQ299" s="113"/>
      <c r="AR299" s="113"/>
      <c r="AS299" s="113">
        <v>100</v>
      </c>
      <c r="AT299" s="113">
        <v>200</v>
      </c>
      <c r="AU299" s="113"/>
      <c r="AV299" s="113"/>
      <c r="AW299" s="113"/>
      <c r="AX299" s="113"/>
      <c r="AY299" s="113"/>
      <c r="AZ299" s="113"/>
      <c r="BA299" s="113"/>
      <c r="BB299" s="113"/>
      <c r="BC299" s="113"/>
      <c r="BD299" s="113"/>
      <c r="BE299" s="113"/>
      <c r="BF299" s="113"/>
      <c r="BG299" s="113"/>
      <c r="BH299" s="113"/>
      <c r="BI299" s="113"/>
      <c r="BJ299" s="113"/>
      <c r="BK299" s="113"/>
      <c r="BL299" s="113"/>
      <c r="BM299" s="113"/>
      <c r="BN299" s="113"/>
      <c r="BO299" s="113"/>
      <c r="BP299" s="113"/>
      <c r="BQ299" s="113"/>
      <c r="BR299" s="113"/>
      <c r="BS299" s="113"/>
      <c r="BT299" s="113"/>
      <c r="BU299" s="113"/>
      <c r="BV299" s="113"/>
      <c r="BW299" s="113"/>
      <c r="BX299" s="113">
        <v>9200</v>
      </c>
      <c r="BY299" s="113"/>
      <c r="BZ299" s="113"/>
      <c r="CA299" s="149"/>
      <c r="CB299" s="107">
        <v>176</v>
      </c>
      <c r="CC299" s="113"/>
      <c r="CD299" s="113"/>
      <c r="CE299" s="113"/>
      <c r="CF299" s="113"/>
      <c r="CG299" s="113"/>
      <c r="CH299" s="113"/>
      <c r="CI299" s="113"/>
      <c r="CJ299" s="113"/>
      <c r="CK299" s="113"/>
      <c r="CL299" s="113"/>
      <c r="CM299" s="113"/>
      <c r="CN299" s="113"/>
      <c r="CO299" s="99"/>
      <c r="CP299" s="99"/>
      <c r="CQ299" s="99"/>
      <c r="CR299" s="99"/>
      <c r="CS299" s="99"/>
      <c r="CT299" s="99"/>
      <c r="CU299" s="99"/>
      <c r="CV299" s="99"/>
      <c r="CW299" s="99"/>
      <c r="CX299" s="113"/>
      <c r="CY299" s="113"/>
    </row>
    <row r="300" spans="1:301" s="60" customFormat="1" ht="15" customHeight="1" x14ac:dyDescent="0.15">
      <c r="A300" s="57" t="s">
        <v>648</v>
      </c>
      <c r="B300" s="58">
        <v>6250</v>
      </c>
      <c r="C300" s="59" t="s">
        <v>400</v>
      </c>
      <c r="D300" s="2" t="s">
        <v>105</v>
      </c>
      <c r="E300" s="57"/>
      <c r="F300" s="57"/>
      <c r="G300" s="23">
        <v>315640.50199999998</v>
      </c>
      <c r="H300" s="23">
        <v>8447119.5549999997</v>
      </c>
      <c r="I300" s="23">
        <v>5023.8209999999999</v>
      </c>
      <c r="J300" s="61" t="s">
        <v>1040</v>
      </c>
      <c r="K300" s="57" t="s">
        <v>404</v>
      </c>
      <c r="L300" s="58">
        <v>0</v>
      </c>
      <c r="M300" s="58">
        <v>2</v>
      </c>
      <c r="N300" s="120">
        <v>2005</v>
      </c>
      <c r="O300" s="57"/>
      <c r="P300" s="60" t="s">
        <v>389</v>
      </c>
      <c r="Q300" s="1">
        <f>M300-L300</f>
        <v>2</v>
      </c>
      <c r="R300" s="2" t="s">
        <v>390</v>
      </c>
      <c r="S300" s="57" t="s">
        <v>649</v>
      </c>
      <c r="T300" s="60" t="s">
        <v>392</v>
      </c>
      <c r="U300" s="64"/>
      <c r="V300" s="64"/>
      <c r="W300" s="64"/>
      <c r="X300" s="135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>
        <v>700</v>
      </c>
      <c r="AT300" s="107">
        <v>2100</v>
      </c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  <c r="BF300" s="107"/>
      <c r="BG300" s="107"/>
      <c r="BH300" s="107"/>
      <c r="BI300" s="107"/>
      <c r="BJ300" s="107"/>
      <c r="BK300" s="107"/>
      <c r="BL300" s="107"/>
      <c r="BM300" s="107"/>
      <c r="BN300" s="107"/>
      <c r="BO300" s="107"/>
      <c r="BP300" s="107"/>
      <c r="BQ300" s="107"/>
      <c r="BR300" s="107"/>
      <c r="BS300" s="107"/>
      <c r="BT300" s="107"/>
      <c r="BU300" s="107"/>
      <c r="BV300" s="107"/>
      <c r="BW300" s="107"/>
      <c r="BX300" s="108">
        <v>17100</v>
      </c>
      <c r="BY300" s="108"/>
      <c r="BZ300" s="107"/>
      <c r="CA300" s="149"/>
      <c r="CB300" s="107">
        <v>60</v>
      </c>
      <c r="CC300" s="107"/>
      <c r="CD300" s="107"/>
      <c r="CE300" s="107"/>
      <c r="CF300" s="107"/>
      <c r="CG300" s="107"/>
      <c r="CH300" s="107"/>
      <c r="CI300" s="107"/>
      <c r="CJ300" s="107"/>
      <c r="CK300" s="107"/>
      <c r="CL300" s="107"/>
      <c r="CM300" s="107"/>
      <c r="CN300" s="107"/>
      <c r="CO300" s="99"/>
      <c r="CP300" s="99"/>
      <c r="CQ300" s="99"/>
      <c r="CR300" s="99"/>
      <c r="CS300" s="99"/>
      <c r="CT300" s="99"/>
      <c r="CU300" s="99"/>
      <c r="CV300" s="99"/>
      <c r="CW300" s="99"/>
      <c r="CX300" s="107"/>
      <c r="CY300" s="107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  <c r="DS300" s="64"/>
      <c r="DT300" s="64"/>
      <c r="DU300" s="64"/>
      <c r="DV300" s="64"/>
      <c r="DW300" s="64"/>
      <c r="DX300" s="64"/>
      <c r="DY300" s="64"/>
      <c r="DZ300" s="64"/>
      <c r="EA300" s="64"/>
      <c r="EB300" s="64"/>
      <c r="EC300" s="64"/>
      <c r="ED300" s="64"/>
      <c r="EE300" s="64"/>
      <c r="EF300" s="64"/>
      <c r="EG300" s="64"/>
      <c r="EH300" s="64"/>
      <c r="EI300" s="64"/>
      <c r="EJ300" s="64"/>
      <c r="EK300" s="64"/>
      <c r="EL300" s="64"/>
      <c r="EM300" s="64"/>
      <c r="EN300" s="64"/>
      <c r="EO300" s="64"/>
      <c r="EP300" s="64"/>
      <c r="EQ300" s="64"/>
      <c r="ER300" s="64"/>
      <c r="ES300" s="64"/>
      <c r="ET300" s="64"/>
      <c r="EU300" s="64"/>
      <c r="EV300" s="64"/>
      <c r="EW300" s="64"/>
      <c r="EX300" s="64"/>
      <c r="EY300" s="64"/>
      <c r="EZ300" s="64"/>
      <c r="FA300" s="64"/>
      <c r="FB300" s="64"/>
      <c r="FC300" s="64"/>
      <c r="FD300" s="64"/>
      <c r="FE300" s="64"/>
      <c r="FF300" s="64"/>
      <c r="FG300" s="64"/>
      <c r="FH300" s="64"/>
      <c r="FI300" s="64"/>
      <c r="FJ300" s="64"/>
      <c r="FK300" s="64"/>
      <c r="FL300" s="64"/>
      <c r="FM300" s="64"/>
      <c r="FN300" s="64"/>
      <c r="FO300" s="64"/>
      <c r="FP300" s="64"/>
      <c r="FQ300" s="64"/>
      <c r="FR300" s="64"/>
      <c r="FS300" s="64"/>
      <c r="FT300" s="64"/>
      <c r="FU300" s="64"/>
      <c r="FV300" s="64"/>
      <c r="FW300" s="64"/>
      <c r="FX300" s="64"/>
      <c r="FY300" s="64"/>
      <c r="FZ300" s="64"/>
      <c r="GA300" s="64"/>
      <c r="GB300" s="64"/>
      <c r="GC300" s="64"/>
      <c r="GD300" s="64"/>
      <c r="GE300" s="64"/>
      <c r="GF300" s="64"/>
      <c r="GG300" s="64"/>
      <c r="GH300" s="64"/>
      <c r="GI300" s="64"/>
      <c r="GJ300" s="64"/>
      <c r="GK300" s="64"/>
      <c r="GL300" s="64"/>
      <c r="GM300" s="64"/>
      <c r="GN300" s="64"/>
      <c r="GO300" s="64"/>
      <c r="GP300" s="64"/>
      <c r="GQ300" s="64"/>
      <c r="GR300" s="64"/>
      <c r="GS300" s="64"/>
      <c r="GT300" s="64"/>
      <c r="GU300" s="64"/>
      <c r="GV300" s="64"/>
      <c r="GW300" s="64"/>
      <c r="GX300" s="64"/>
      <c r="GY300" s="64"/>
      <c r="GZ300" s="64"/>
      <c r="HA300" s="64"/>
      <c r="HB300" s="64"/>
      <c r="HC300" s="64"/>
      <c r="HD300" s="64"/>
      <c r="HE300" s="64"/>
      <c r="HF300" s="64"/>
      <c r="HG300" s="64"/>
      <c r="HH300" s="64"/>
      <c r="HI300" s="64"/>
      <c r="HJ300" s="64"/>
      <c r="HK300" s="64"/>
      <c r="HL300" s="64"/>
      <c r="HM300" s="64"/>
      <c r="HN300" s="64"/>
      <c r="HO300" s="64"/>
      <c r="HP300" s="64"/>
      <c r="HQ300" s="64"/>
      <c r="HR300" s="64"/>
      <c r="HS300" s="64"/>
      <c r="HT300" s="64"/>
      <c r="HU300" s="64"/>
      <c r="HV300" s="64"/>
      <c r="HW300" s="64"/>
      <c r="HX300" s="64"/>
      <c r="HY300" s="64"/>
      <c r="HZ300" s="64"/>
      <c r="IA300" s="64"/>
      <c r="IB300" s="64"/>
      <c r="IC300" s="64"/>
      <c r="ID300" s="64"/>
      <c r="IE300" s="64"/>
      <c r="IF300" s="64"/>
      <c r="IG300" s="64"/>
      <c r="IH300" s="64"/>
      <c r="II300" s="64"/>
      <c r="IJ300" s="64"/>
      <c r="IK300" s="64"/>
      <c r="IL300" s="64"/>
      <c r="IM300" s="64"/>
      <c r="IN300" s="64"/>
      <c r="IO300" s="64"/>
      <c r="IP300" s="64"/>
      <c r="IQ300" s="64"/>
      <c r="IR300" s="64"/>
      <c r="IS300" s="64"/>
      <c r="IT300" s="64"/>
      <c r="IU300" s="64"/>
      <c r="IV300" s="64"/>
      <c r="IW300" s="64"/>
      <c r="IX300" s="64"/>
      <c r="IY300" s="64"/>
      <c r="IZ300" s="64"/>
      <c r="JA300" s="64"/>
      <c r="JB300" s="64"/>
      <c r="JC300" s="64"/>
      <c r="JD300" s="64"/>
      <c r="JE300" s="64"/>
      <c r="JF300" s="64"/>
      <c r="JG300" s="64"/>
      <c r="JH300" s="64"/>
      <c r="JI300" s="64"/>
      <c r="JJ300" s="64"/>
      <c r="JK300" s="64"/>
      <c r="JL300" s="64"/>
      <c r="JM300" s="64"/>
      <c r="JN300" s="64"/>
      <c r="JO300" s="64"/>
      <c r="JP300" s="64"/>
      <c r="JQ300" s="64"/>
      <c r="JR300" s="64"/>
      <c r="JS300" s="64"/>
      <c r="JT300" s="64"/>
      <c r="JU300" s="64"/>
      <c r="JV300" s="64"/>
      <c r="JW300" s="64"/>
      <c r="JX300" s="64"/>
      <c r="JY300" s="64"/>
      <c r="JZ300" s="64"/>
      <c r="KA300" s="64"/>
      <c r="KB300" s="64"/>
      <c r="KC300" s="64"/>
      <c r="KD300" s="64"/>
      <c r="KE300" s="64"/>
      <c r="KF300" s="64"/>
      <c r="KG300" s="64"/>
      <c r="KH300" s="64"/>
      <c r="KI300" s="64"/>
      <c r="KJ300" s="64"/>
      <c r="KK300" s="64"/>
      <c r="KL300" s="64"/>
      <c r="KM300" s="64"/>
      <c r="KN300" s="64"/>
      <c r="KO300" s="64"/>
    </row>
    <row r="301" spans="1:301" s="60" customFormat="1" ht="15" customHeight="1" x14ac:dyDescent="0.15">
      <c r="A301" s="57" t="s">
        <v>650</v>
      </c>
      <c r="B301" s="58">
        <v>6352</v>
      </c>
      <c r="C301" s="59" t="s">
        <v>400</v>
      </c>
      <c r="D301" s="2" t="s">
        <v>105</v>
      </c>
      <c r="E301" s="57"/>
      <c r="F301" s="57"/>
      <c r="G301" s="23">
        <v>315641.239</v>
      </c>
      <c r="H301" s="23">
        <v>8447119.5439999998</v>
      </c>
      <c r="I301" s="23">
        <v>5024.0339999999997</v>
      </c>
      <c r="J301" s="61" t="s">
        <v>1040</v>
      </c>
      <c r="K301" s="57" t="s">
        <v>404</v>
      </c>
      <c r="L301" s="58">
        <v>0</v>
      </c>
      <c r="M301" s="58">
        <v>2</v>
      </c>
      <c r="N301" s="120">
        <v>2005</v>
      </c>
      <c r="O301" s="57"/>
      <c r="P301" s="60" t="s">
        <v>389</v>
      </c>
      <c r="Q301" s="1">
        <f>M301-L301</f>
        <v>2</v>
      </c>
      <c r="R301" s="2" t="s">
        <v>390</v>
      </c>
      <c r="S301" s="57" t="s">
        <v>651</v>
      </c>
      <c r="T301" s="60" t="s">
        <v>392</v>
      </c>
      <c r="U301" s="64"/>
      <c r="V301" s="64"/>
      <c r="W301" s="64"/>
      <c r="X301" s="68"/>
      <c r="Y301" s="108">
        <v>5.0041753653444675E-2</v>
      </c>
      <c r="Z301" s="108">
        <v>0.8126473859844271</v>
      </c>
      <c r="AA301" s="108">
        <v>4.5322202327663383</v>
      </c>
      <c r="AB301" s="108"/>
      <c r="AC301" s="108">
        <v>0.2127941754641427</v>
      </c>
      <c r="AD301" s="108">
        <v>0.16578947368421051</v>
      </c>
      <c r="AE301" s="108"/>
      <c r="AF301" s="108"/>
      <c r="AG301" s="108">
        <v>0.24092071611253196</v>
      </c>
      <c r="AH301" s="108">
        <v>2.2913640032284105E-5</v>
      </c>
      <c r="AI301" s="108"/>
      <c r="AJ301" s="108"/>
      <c r="AK301" s="108"/>
      <c r="AL301" s="108"/>
      <c r="AM301" s="108"/>
      <c r="AN301" s="108">
        <v>1.2</v>
      </c>
      <c r="AO301" s="108">
        <v>6</v>
      </c>
      <c r="AP301" s="108">
        <v>13</v>
      </c>
      <c r="AQ301" s="108">
        <v>3</v>
      </c>
      <c r="AR301" s="108">
        <v>4</v>
      </c>
      <c r="AS301" s="108">
        <v>92.5</v>
      </c>
      <c r="AT301" s="108">
        <v>578</v>
      </c>
      <c r="AU301" s="106">
        <v>0</v>
      </c>
      <c r="AV301" s="110">
        <v>0</v>
      </c>
      <c r="AW301" s="108">
        <v>37</v>
      </c>
      <c r="AX301" s="108">
        <v>18</v>
      </c>
      <c r="AY301" s="108">
        <v>120</v>
      </c>
      <c r="AZ301" s="108"/>
      <c r="BA301" s="108">
        <v>54.7</v>
      </c>
      <c r="BB301" s="108">
        <v>2.2999999999999998</v>
      </c>
      <c r="BC301" s="108">
        <v>0</v>
      </c>
      <c r="BD301" s="108">
        <v>1.7</v>
      </c>
      <c r="BE301" s="108"/>
      <c r="BF301" s="108">
        <v>8</v>
      </c>
      <c r="BG301" s="108">
        <v>3668</v>
      </c>
      <c r="BH301" s="108">
        <v>4.7</v>
      </c>
      <c r="BI301" s="108"/>
      <c r="BJ301" s="108"/>
      <c r="BK301" s="108"/>
      <c r="BL301" s="108"/>
      <c r="BM301" s="108"/>
      <c r="BN301" s="108"/>
      <c r="BO301" s="108"/>
      <c r="BP301" s="108"/>
      <c r="BQ301" s="108"/>
      <c r="BR301" s="108"/>
      <c r="BS301" s="108"/>
      <c r="BT301" s="108"/>
      <c r="BU301" s="108"/>
      <c r="BV301" s="108"/>
      <c r="BW301" s="108"/>
      <c r="BX301" s="108">
        <v>4894</v>
      </c>
      <c r="BY301" s="108"/>
      <c r="BZ301" s="109"/>
      <c r="CA301" s="150"/>
      <c r="CB301" s="108">
        <v>63.8</v>
      </c>
      <c r="CC301" s="108">
        <v>0.16</v>
      </c>
      <c r="CD301" s="108">
        <v>39</v>
      </c>
      <c r="CE301" s="108"/>
      <c r="CF301" s="108"/>
      <c r="CG301" s="108"/>
      <c r="CH301" s="110">
        <v>0</v>
      </c>
      <c r="CI301" s="110">
        <v>0</v>
      </c>
      <c r="CJ301" s="108">
        <v>5.7</v>
      </c>
      <c r="CK301" s="108"/>
      <c r="CL301" s="108"/>
      <c r="CM301" s="108"/>
      <c r="CN301" s="108"/>
      <c r="CO301" s="99"/>
      <c r="CP301" s="99"/>
      <c r="CQ301" s="99"/>
      <c r="CR301" s="99">
        <f>AG301/AD301</f>
        <v>1.453172573377177</v>
      </c>
      <c r="CS301" s="99"/>
      <c r="CT301" s="99"/>
      <c r="CU301" s="99">
        <f>BG301/BH301</f>
        <v>780.42553191489355</v>
      </c>
      <c r="CV301" s="99"/>
      <c r="CW301" s="99"/>
      <c r="CX301" s="108"/>
      <c r="CY301" s="114">
        <v>0</v>
      </c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  <c r="KO301" s="2"/>
    </row>
    <row r="302" spans="1:301" s="60" customFormat="1" ht="15" customHeight="1" x14ac:dyDescent="0.15">
      <c r="A302" s="57" t="s">
        <v>652</v>
      </c>
      <c r="B302" s="69" t="s">
        <v>653</v>
      </c>
      <c r="C302" s="59" t="s">
        <v>407</v>
      </c>
      <c r="D302" s="2" t="s">
        <v>105</v>
      </c>
      <c r="E302" s="57"/>
      <c r="F302" s="57"/>
      <c r="G302" s="23">
        <v>316382.13299999997</v>
      </c>
      <c r="H302" s="23">
        <v>8448121.9979999997</v>
      </c>
      <c r="I302" s="23">
        <v>4945.07</v>
      </c>
      <c r="J302" s="61" t="s">
        <v>1040</v>
      </c>
      <c r="K302" s="57" t="s">
        <v>404</v>
      </c>
      <c r="L302" s="58">
        <v>0</v>
      </c>
      <c r="M302" s="58">
        <v>2</v>
      </c>
      <c r="N302" s="120">
        <v>2005</v>
      </c>
      <c r="O302" s="57"/>
      <c r="P302" s="60" t="s">
        <v>389</v>
      </c>
      <c r="Q302" s="1">
        <f>M302-L302</f>
        <v>2</v>
      </c>
      <c r="R302" s="2" t="s">
        <v>390</v>
      </c>
      <c r="S302" s="57" t="s">
        <v>654</v>
      </c>
      <c r="T302" s="60" t="s">
        <v>392</v>
      </c>
      <c r="U302" s="64"/>
      <c r="V302" s="64"/>
      <c r="W302" s="64"/>
      <c r="X302" s="135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36">
        <v>100</v>
      </c>
      <c r="AT302" s="107">
        <v>200</v>
      </c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  <c r="BF302" s="107"/>
      <c r="BG302" s="107"/>
      <c r="BH302" s="107"/>
      <c r="BI302" s="107"/>
      <c r="BJ302" s="107"/>
      <c r="BK302" s="107"/>
      <c r="BL302" s="107"/>
      <c r="BM302" s="107"/>
      <c r="BN302" s="107"/>
      <c r="BO302" s="107"/>
      <c r="BP302" s="107"/>
      <c r="BQ302" s="107"/>
      <c r="BR302" s="107"/>
      <c r="BS302" s="107"/>
      <c r="BT302" s="107"/>
      <c r="BU302" s="107"/>
      <c r="BV302" s="107"/>
      <c r="BW302" s="107"/>
      <c r="BX302" s="108">
        <v>2600</v>
      </c>
      <c r="BY302" s="108"/>
      <c r="BZ302" s="107"/>
      <c r="CA302" s="149"/>
      <c r="CB302" s="107">
        <v>36</v>
      </c>
      <c r="CC302" s="107"/>
      <c r="CD302" s="107"/>
      <c r="CE302" s="107"/>
      <c r="CF302" s="107"/>
      <c r="CG302" s="107"/>
      <c r="CH302" s="107"/>
      <c r="CI302" s="107"/>
      <c r="CJ302" s="107"/>
      <c r="CK302" s="107"/>
      <c r="CL302" s="107"/>
      <c r="CM302" s="107"/>
      <c r="CN302" s="107"/>
      <c r="CO302" s="99"/>
      <c r="CP302" s="99"/>
      <c r="CQ302" s="99"/>
      <c r="CR302" s="99"/>
      <c r="CS302" s="99"/>
      <c r="CT302" s="99"/>
      <c r="CU302" s="99"/>
      <c r="CV302" s="99"/>
      <c r="CW302" s="99"/>
      <c r="CX302" s="107"/>
      <c r="CY302" s="107"/>
    </row>
    <row r="303" spans="1:301" s="60" customFormat="1" ht="15" customHeight="1" x14ac:dyDescent="0.15">
      <c r="A303" s="57" t="s">
        <v>655</v>
      </c>
      <c r="B303" s="69">
        <v>6965</v>
      </c>
      <c r="C303" s="59" t="s">
        <v>407</v>
      </c>
      <c r="D303" s="2" t="s">
        <v>105</v>
      </c>
      <c r="E303" s="57"/>
      <c r="F303" s="57"/>
      <c r="G303" s="23">
        <v>316386.75599999999</v>
      </c>
      <c r="H303" s="23">
        <v>8448121.6500000004</v>
      </c>
      <c r="I303" s="23">
        <v>4945.6049999999996</v>
      </c>
      <c r="J303" s="61" t="s">
        <v>1040</v>
      </c>
      <c r="K303" s="57" t="s">
        <v>404</v>
      </c>
      <c r="L303" s="58">
        <v>0</v>
      </c>
      <c r="M303" s="58">
        <v>2</v>
      </c>
      <c r="N303" s="120">
        <v>2005</v>
      </c>
      <c r="O303" s="57"/>
      <c r="P303" s="60" t="s">
        <v>389</v>
      </c>
      <c r="Q303" s="1">
        <f>M303-L303</f>
        <v>2</v>
      </c>
      <c r="R303" s="2" t="s">
        <v>390</v>
      </c>
      <c r="S303" s="57" t="s">
        <v>656</v>
      </c>
      <c r="T303" s="60" t="s">
        <v>392</v>
      </c>
      <c r="U303" s="64"/>
      <c r="V303" s="64"/>
      <c r="W303" s="64"/>
      <c r="X303" s="135"/>
      <c r="Y303" s="108"/>
      <c r="Z303" s="108">
        <v>1.0016351501668521</v>
      </c>
      <c r="AA303" s="108">
        <v>3.4027394807520142</v>
      </c>
      <c r="AB303" s="108"/>
      <c r="AC303" s="108">
        <v>6.1978886057517286E-3</v>
      </c>
      <c r="AD303" s="108"/>
      <c r="AE303" s="108">
        <v>0.11193612774451098</v>
      </c>
      <c r="AF303" s="108"/>
      <c r="AG303" s="108">
        <v>0.10841432225063938</v>
      </c>
      <c r="AH303" s="108">
        <v>3.895318805488297E-5</v>
      </c>
      <c r="AI303" s="108"/>
      <c r="AJ303" s="108"/>
      <c r="AK303" s="108"/>
      <c r="AL303" s="108"/>
      <c r="AM303" s="108"/>
      <c r="AN303" s="108">
        <v>2</v>
      </c>
      <c r="AO303" s="108">
        <v>5</v>
      </c>
      <c r="AP303" s="108">
        <v>25</v>
      </c>
      <c r="AQ303" s="106">
        <v>0</v>
      </c>
      <c r="AR303" s="106">
        <v>0</v>
      </c>
      <c r="AS303" s="108">
        <v>317</v>
      </c>
      <c r="AT303" s="108">
        <v>91.8</v>
      </c>
      <c r="AU303" s="106">
        <v>0</v>
      </c>
      <c r="AV303" s="110">
        <v>0</v>
      </c>
      <c r="AW303" s="114">
        <v>0</v>
      </c>
      <c r="AX303" s="110">
        <v>0</v>
      </c>
      <c r="AY303" s="108">
        <v>338</v>
      </c>
      <c r="AZ303" s="108"/>
      <c r="BA303" s="108">
        <v>348</v>
      </c>
      <c r="BB303" s="108">
        <v>4.9000000000000004</v>
      </c>
      <c r="BC303" s="108">
        <v>0</v>
      </c>
      <c r="BD303" s="108">
        <v>2</v>
      </c>
      <c r="BE303" s="108"/>
      <c r="BF303" s="106">
        <v>0</v>
      </c>
      <c r="BG303" s="108">
        <v>1711</v>
      </c>
      <c r="BH303" s="108">
        <v>8.1999999999999993</v>
      </c>
      <c r="BI303" s="108"/>
      <c r="BJ303" s="108"/>
      <c r="BK303" s="108"/>
      <c r="BL303" s="108"/>
      <c r="BM303" s="108"/>
      <c r="BN303" s="108"/>
      <c r="BO303" s="108"/>
      <c r="BP303" s="108"/>
      <c r="BQ303" s="108"/>
      <c r="BR303" s="108"/>
      <c r="BS303" s="108"/>
      <c r="BT303" s="108"/>
      <c r="BU303" s="108"/>
      <c r="BV303" s="108"/>
      <c r="BW303" s="108"/>
      <c r="BX303" s="108">
        <v>8483</v>
      </c>
      <c r="BY303" s="108"/>
      <c r="BZ303" s="108"/>
      <c r="CA303" s="149"/>
      <c r="CB303" s="108">
        <v>41.9</v>
      </c>
      <c r="CC303" s="108">
        <v>0.18</v>
      </c>
      <c r="CD303" s="108">
        <v>85</v>
      </c>
      <c r="CE303" s="108"/>
      <c r="CF303" s="108"/>
      <c r="CG303" s="108"/>
      <c r="CH303" s="110">
        <v>0</v>
      </c>
      <c r="CI303" s="110">
        <v>0</v>
      </c>
      <c r="CJ303" s="108">
        <v>5.3</v>
      </c>
      <c r="CK303" s="108"/>
      <c r="CL303" s="108"/>
      <c r="CM303" s="108"/>
      <c r="CN303" s="108"/>
      <c r="CO303" s="99"/>
      <c r="CP303" s="99"/>
      <c r="CQ303" s="99"/>
      <c r="CR303" s="99"/>
      <c r="CS303" s="99"/>
      <c r="CT303" s="99"/>
      <c r="CU303" s="99">
        <f>BG303/BH303</f>
        <v>208.65853658536588</v>
      </c>
      <c r="CV303" s="99"/>
      <c r="CW303" s="99"/>
      <c r="CX303" s="108"/>
      <c r="CY303" s="114">
        <v>0</v>
      </c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  <c r="KO303" s="2"/>
    </row>
    <row r="304" spans="1:301" s="60" customFormat="1" ht="15" customHeight="1" x14ac:dyDescent="0.15">
      <c r="A304" s="57" t="s">
        <v>657</v>
      </c>
      <c r="B304" s="72" t="s">
        <v>658</v>
      </c>
      <c r="C304" s="59" t="s">
        <v>407</v>
      </c>
      <c r="D304" s="2" t="s">
        <v>105</v>
      </c>
      <c r="E304" s="57"/>
      <c r="F304" s="57"/>
      <c r="G304" s="23">
        <v>316385.315</v>
      </c>
      <c r="H304" s="23">
        <v>8448125.2249999996</v>
      </c>
      <c r="I304" s="23">
        <v>4945.5590000000002</v>
      </c>
      <c r="J304" s="61" t="s">
        <v>1040</v>
      </c>
      <c r="K304" s="57" t="s">
        <v>404</v>
      </c>
      <c r="L304" s="58">
        <v>0</v>
      </c>
      <c r="M304" s="58">
        <v>2</v>
      </c>
      <c r="N304" s="120">
        <v>2005</v>
      </c>
      <c r="O304" s="57"/>
      <c r="P304" s="60" t="s">
        <v>389</v>
      </c>
      <c r="Q304" s="1">
        <f>M304-L304</f>
        <v>2</v>
      </c>
      <c r="R304" s="2" t="s">
        <v>390</v>
      </c>
      <c r="S304" s="57" t="s">
        <v>659</v>
      </c>
      <c r="T304" s="60" t="s">
        <v>392</v>
      </c>
      <c r="U304" s="64"/>
      <c r="V304" s="64"/>
      <c r="W304" s="64"/>
      <c r="X304" s="135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>
        <v>100</v>
      </c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  <c r="BF304" s="107"/>
      <c r="BG304" s="107"/>
      <c r="BH304" s="107"/>
      <c r="BI304" s="107"/>
      <c r="BJ304" s="107"/>
      <c r="BK304" s="107"/>
      <c r="BL304" s="107"/>
      <c r="BM304" s="107"/>
      <c r="BN304" s="107"/>
      <c r="BO304" s="107"/>
      <c r="BP304" s="107"/>
      <c r="BQ304" s="107"/>
      <c r="BR304" s="107"/>
      <c r="BS304" s="107"/>
      <c r="BT304" s="107"/>
      <c r="BU304" s="107"/>
      <c r="BV304" s="107"/>
      <c r="BW304" s="107"/>
      <c r="BX304" s="108">
        <v>1100</v>
      </c>
      <c r="BY304" s="108"/>
      <c r="BZ304" s="107"/>
      <c r="CA304" s="149"/>
      <c r="CB304" s="107">
        <v>16</v>
      </c>
      <c r="CC304" s="107"/>
      <c r="CD304" s="107"/>
      <c r="CE304" s="107"/>
      <c r="CF304" s="107"/>
      <c r="CG304" s="107"/>
      <c r="CH304" s="107"/>
      <c r="CI304" s="107"/>
      <c r="CJ304" s="107"/>
      <c r="CK304" s="107"/>
      <c r="CL304" s="107"/>
      <c r="CM304" s="107"/>
      <c r="CN304" s="107"/>
      <c r="CO304" s="99"/>
      <c r="CP304" s="99"/>
      <c r="CQ304" s="99"/>
      <c r="CR304" s="99"/>
      <c r="CS304" s="99"/>
      <c r="CT304" s="99"/>
      <c r="CU304" s="99"/>
      <c r="CV304" s="99"/>
      <c r="CW304" s="99"/>
      <c r="CX304" s="107"/>
      <c r="CY304" s="107"/>
    </row>
    <row r="305" spans="1:301" s="60" customFormat="1" ht="15" customHeight="1" x14ac:dyDescent="0.15">
      <c r="A305" s="57" t="s">
        <v>660</v>
      </c>
      <c r="B305" s="58">
        <v>6462</v>
      </c>
      <c r="C305" s="67" t="s">
        <v>400</v>
      </c>
      <c r="D305" s="2" t="s">
        <v>105</v>
      </c>
      <c r="E305" s="57"/>
      <c r="F305" s="57"/>
      <c r="G305" s="23">
        <v>315707.174</v>
      </c>
      <c r="H305" s="23">
        <v>8446962.9289999995</v>
      </c>
      <c r="I305" s="23">
        <v>5072.62</v>
      </c>
      <c r="J305" s="61" t="s">
        <v>1040</v>
      </c>
      <c r="K305" s="67" t="s">
        <v>404</v>
      </c>
      <c r="L305" s="58">
        <v>0.7</v>
      </c>
      <c r="M305" s="58">
        <v>2</v>
      </c>
      <c r="N305" s="105">
        <v>2005</v>
      </c>
      <c r="O305" s="57"/>
      <c r="P305" s="60" t="s">
        <v>389</v>
      </c>
      <c r="Q305" s="1">
        <f>M305-L305</f>
        <v>1.3</v>
      </c>
      <c r="R305" s="2" t="s">
        <v>390</v>
      </c>
      <c r="S305" s="57" t="s">
        <v>661</v>
      </c>
      <c r="T305" s="60" t="s">
        <v>392</v>
      </c>
      <c r="U305" s="64"/>
      <c r="V305" s="64"/>
      <c r="W305" s="64"/>
      <c r="X305" s="135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>
        <v>600</v>
      </c>
      <c r="AT305" s="107">
        <v>1800</v>
      </c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  <c r="BF305" s="107"/>
      <c r="BG305" s="107"/>
      <c r="BH305" s="107"/>
      <c r="BI305" s="107"/>
      <c r="BJ305" s="107"/>
      <c r="BK305" s="107"/>
      <c r="BL305" s="107"/>
      <c r="BM305" s="107"/>
      <c r="BN305" s="107"/>
      <c r="BO305" s="107"/>
      <c r="BP305" s="107"/>
      <c r="BQ305" s="107"/>
      <c r="BR305" s="107"/>
      <c r="BS305" s="107"/>
      <c r="BT305" s="107"/>
      <c r="BU305" s="107"/>
      <c r="BV305" s="107"/>
      <c r="BW305" s="107"/>
      <c r="BX305" s="108">
        <v>25900</v>
      </c>
      <c r="BY305" s="108"/>
      <c r="BZ305" s="107"/>
      <c r="CA305" s="149"/>
      <c r="CB305" s="107">
        <v>64</v>
      </c>
      <c r="CC305" s="107"/>
      <c r="CD305" s="107"/>
      <c r="CE305" s="107"/>
      <c r="CF305" s="107"/>
      <c r="CG305" s="107"/>
      <c r="CH305" s="107"/>
      <c r="CI305" s="107"/>
      <c r="CJ305" s="107"/>
      <c r="CK305" s="107"/>
      <c r="CL305" s="107"/>
      <c r="CM305" s="107"/>
      <c r="CN305" s="107"/>
      <c r="CO305" s="99"/>
      <c r="CP305" s="99"/>
      <c r="CQ305" s="99"/>
      <c r="CR305" s="99"/>
      <c r="CS305" s="99"/>
      <c r="CT305" s="99"/>
      <c r="CU305" s="99"/>
      <c r="CV305" s="99"/>
      <c r="CW305" s="99"/>
      <c r="CX305" s="107"/>
      <c r="CY305" s="107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  <c r="DS305" s="64"/>
      <c r="DT305" s="64"/>
      <c r="DU305" s="64"/>
      <c r="DV305" s="64"/>
      <c r="DW305" s="64"/>
      <c r="DX305" s="64"/>
      <c r="DY305" s="64"/>
      <c r="DZ305" s="64"/>
      <c r="EA305" s="64"/>
      <c r="EB305" s="64"/>
      <c r="EC305" s="64"/>
      <c r="ED305" s="64"/>
      <c r="EE305" s="64"/>
      <c r="EF305" s="64"/>
      <c r="EG305" s="64"/>
      <c r="EH305" s="64"/>
      <c r="EI305" s="64"/>
      <c r="EJ305" s="64"/>
      <c r="EK305" s="64"/>
      <c r="EL305" s="64"/>
      <c r="EM305" s="64"/>
      <c r="EN305" s="64"/>
      <c r="EO305" s="64"/>
      <c r="EP305" s="64"/>
      <c r="EQ305" s="64"/>
      <c r="ER305" s="64"/>
      <c r="ES305" s="64"/>
      <c r="ET305" s="64"/>
      <c r="EU305" s="64"/>
      <c r="EV305" s="64"/>
      <c r="EW305" s="64"/>
      <c r="EX305" s="64"/>
      <c r="EY305" s="64"/>
      <c r="EZ305" s="64"/>
      <c r="FA305" s="64"/>
      <c r="FB305" s="64"/>
      <c r="FC305" s="64"/>
      <c r="FD305" s="64"/>
      <c r="FE305" s="64"/>
      <c r="FF305" s="64"/>
      <c r="FG305" s="64"/>
      <c r="FH305" s="64"/>
      <c r="FI305" s="64"/>
      <c r="FJ305" s="64"/>
      <c r="FK305" s="64"/>
      <c r="FL305" s="64"/>
      <c r="FM305" s="64"/>
      <c r="FN305" s="64"/>
      <c r="FO305" s="64"/>
      <c r="FP305" s="64"/>
      <c r="FQ305" s="64"/>
      <c r="FR305" s="64"/>
      <c r="FS305" s="64"/>
      <c r="FT305" s="64"/>
      <c r="FU305" s="64"/>
      <c r="FV305" s="64"/>
      <c r="FW305" s="64"/>
      <c r="FX305" s="64"/>
      <c r="FY305" s="64"/>
      <c r="FZ305" s="64"/>
      <c r="GA305" s="64"/>
      <c r="GB305" s="64"/>
      <c r="GC305" s="64"/>
      <c r="GD305" s="64"/>
      <c r="GE305" s="64"/>
      <c r="GF305" s="64"/>
      <c r="GG305" s="64"/>
      <c r="GH305" s="64"/>
      <c r="GI305" s="64"/>
      <c r="GJ305" s="64"/>
      <c r="GK305" s="64"/>
      <c r="GL305" s="64"/>
      <c r="GM305" s="64"/>
      <c r="GN305" s="64"/>
      <c r="GO305" s="64"/>
      <c r="GP305" s="64"/>
      <c r="GQ305" s="64"/>
      <c r="GR305" s="64"/>
      <c r="GS305" s="64"/>
      <c r="GT305" s="64"/>
      <c r="GU305" s="64"/>
      <c r="GV305" s="64"/>
      <c r="GW305" s="64"/>
      <c r="GX305" s="64"/>
      <c r="GY305" s="64"/>
      <c r="GZ305" s="64"/>
      <c r="HA305" s="64"/>
      <c r="HB305" s="64"/>
      <c r="HC305" s="64"/>
      <c r="HD305" s="64"/>
      <c r="HE305" s="64"/>
      <c r="HF305" s="64"/>
      <c r="HG305" s="64"/>
      <c r="HH305" s="64"/>
      <c r="HI305" s="64"/>
      <c r="HJ305" s="64"/>
      <c r="HK305" s="64"/>
      <c r="HL305" s="64"/>
      <c r="HM305" s="64"/>
      <c r="HN305" s="64"/>
      <c r="HO305" s="64"/>
      <c r="HP305" s="64"/>
      <c r="HQ305" s="64"/>
      <c r="HR305" s="64"/>
      <c r="HS305" s="64"/>
      <c r="HT305" s="64"/>
      <c r="HU305" s="64"/>
      <c r="HV305" s="64"/>
      <c r="HW305" s="64"/>
      <c r="HX305" s="64"/>
      <c r="HY305" s="64"/>
      <c r="HZ305" s="64"/>
      <c r="IA305" s="64"/>
      <c r="IB305" s="64"/>
      <c r="IC305" s="64"/>
      <c r="ID305" s="64"/>
      <c r="IE305" s="64"/>
      <c r="IF305" s="64"/>
      <c r="IG305" s="64"/>
      <c r="IH305" s="64"/>
      <c r="II305" s="64"/>
      <c r="IJ305" s="64"/>
      <c r="IK305" s="64"/>
      <c r="IL305" s="64"/>
      <c r="IM305" s="64"/>
      <c r="IN305" s="64"/>
      <c r="IO305" s="64"/>
      <c r="IP305" s="64"/>
      <c r="IQ305" s="64"/>
      <c r="IR305" s="64"/>
      <c r="IS305" s="64"/>
      <c r="IT305" s="64"/>
      <c r="IU305" s="64"/>
      <c r="IV305" s="64"/>
      <c r="IW305" s="64"/>
      <c r="IX305" s="64"/>
      <c r="IY305" s="64"/>
      <c r="IZ305" s="64"/>
      <c r="JA305" s="64"/>
      <c r="JB305" s="64"/>
      <c r="JC305" s="64"/>
      <c r="JD305" s="64"/>
      <c r="JE305" s="64"/>
      <c r="JF305" s="64"/>
      <c r="JG305" s="64"/>
      <c r="JH305" s="64"/>
      <c r="JI305" s="64"/>
      <c r="JJ305" s="64"/>
      <c r="JK305" s="64"/>
      <c r="JL305" s="64"/>
      <c r="JM305" s="64"/>
      <c r="JN305" s="64"/>
      <c r="JO305" s="64"/>
      <c r="JP305" s="64"/>
      <c r="JQ305" s="64"/>
      <c r="JR305" s="64"/>
      <c r="JS305" s="64"/>
      <c r="JT305" s="64"/>
      <c r="JU305" s="64"/>
      <c r="JV305" s="64"/>
      <c r="JW305" s="64"/>
      <c r="JX305" s="64"/>
      <c r="JY305" s="64"/>
      <c r="JZ305" s="64"/>
      <c r="KA305" s="64"/>
      <c r="KB305" s="64"/>
      <c r="KC305" s="64"/>
      <c r="KD305" s="64"/>
      <c r="KE305" s="64"/>
      <c r="KF305" s="64"/>
      <c r="KG305" s="64"/>
      <c r="KH305" s="64"/>
      <c r="KI305" s="64"/>
      <c r="KJ305" s="64"/>
      <c r="KK305" s="64"/>
      <c r="KL305" s="64"/>
      <c r="KM305" s="64"/>
      <c r="KN305" s="64"/>
      <c r="KO305" s="64"/>
    </row>
    <row r="306" spans="1:301" s="60" customFormat="1" ht="15" customHeight="1" x14ac:dyDescent="0.15">
      <c r="A306" s="71" t="s">
        <v>662</v>
      </c>
      <c r="B306" s="71">
        <v>6548</v>
      </c>
      <c r="C306" s="59" t="s">
        <v>400</v>
      </c>
      <c r="D306" s="2" t="s">
        <v>105</v>
      </c>
      <c r="E306" s="73"/>
      <c r="F306" s="73"/>
      <c r="G306" s="23">
        <v>315706.07799999998</v>
      </c>
      <c r="H306" s="23">
        <v>8446962.9649999999</v>
      </c>
      <c r="I306" s="23">
        <v>5072.6710000000003</v>
      </c>
      <c r="J306" s="61" t="s">
        <v>1040</v>
      </c>
      <c r="K306" s="67" t="s">
        <v>404</v>
      </c>
      <c r="L306" s="73">
        <v>2.1</v>
      </c>
      <c r="M306" s="73">
        <v>4</v>
      </c>
      <c r="N306" s="105">
        <v>2005</v>
      </c>
      <c r="O306" s="73"/>
      <c r="P306" s="60" t="s">
        <v>389</v>
      </c>
      <c r="Q306" s="1">
        <f>M306-L306</f>
        <v>1.9</v>
      </c>
      <c r="R306" s="2" t="s">
        <v>390</v>
      </c>
      <c r="S306" s="73" t="s">
        <v>663</v>
      </c>
      <c r="T306" s="60" t="s">
        <v>392</v>
      </c>
      <c r="U306" s="64"/>
      <c r="V306" s="64"/>
      <c r="W306" s="64"/>
      <c r="X306" s="135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>
        <v>200</v>
      </c>
      <c r="AT306" s="107">
        <v>800</v>
      </c>
      <c r="AU306" s="107"/>
      <c r="AV306" s="107"/>
      <c r="AW306" s="107"/>
      <c r="AX306" s="107"/>
      <c r="AY306" s="107"/>
      <c r="AZ306" s="107"/>
      <c r="BA306" s="107"/>
      <c r="BB306" s="107"/>
      <c r="BC306" s="107"/>
      <c r="BD306" s="107"/>
      <c r="BE306" s="107"/>
      <c r="BF306" s="107"/>
      <c r="BG306" s="107"/>
      <c r="BH306" s="107"/>
      <c r="BI306" s="107"/>
      <c r="BJ306" s="107"/>
      <c r="BK306" s="107"/>
      <c r="BL306" s="107"/>
      <c r="BM306" s="107"/>
      <c r="BN306" s="107"/>
      <c r="BO306" s="107"/>
      <c r="BP306" s="107"/>
      <c r="BQ306" s="107"/>
      <c r="BR306" s="107"/>
      <c r="BS306" s="107"/>
      <c r="BT306" s="107"/>
      <c r="BU306" s="107"/>
      <c r="BV306" s="107"/>
      <c r="BW306" s="107"/>
      <c r="BX306" s="108">
        <v>14200</v>
      </c>
      <c r="BY306" s="108"/>
      <c r="BZ306" s="107"/>
      <c r="CA306" s="153"/>
      <c r="CB306" s="107">
        <v>44</v>
      </c>
      <c r="CC306" s="107"/>
      <c r="CD306" s="107"/>
      <c r="CE306" s="107"/>
      <c r="CF306" s="107"/>
      <c r="CG306" s="107"/>
      <c r="CH306" s="107"/>
      <c r="CI306" s="107"/>
      <c r="CJ306" s="107"/>
      <c r="CK306" s="107"/>
      <c r="CL306" s="107"/>
      <c r="CM306" s="107"/>
      <c r="CN306" s="107"/>
      <c r="CO306" s="99"/>
      <c r="CP306" s="99"/>
      <c r="CQ306" s="99"/>
      <c r="CR306" s="99"/>
      <c r="CS306" s="99"/>
      <c r="CT306" s="99"/>
      <c r="CU306" s="99"/>
      <c r="CV306" s="99"/>
      <c r="CW306" s="99"/>
      <c r="CX306" s="107"/>
      <c r="CY306" s="107"/>
    </row>
    <row r="307" spans="1:301" s="60" customFormat="1" ht="15" customHeight="1" x14ac:dyDescent="0.15">
      <c r="A307" s="57" t="s">
        <v>664</v>
      </c>
      <c r="B307" s="72" t="s">
        <v>665</v>
      </c>
      <c r="C307" s="59" t="s">
        <v>407</v>
      </c>
      <c r="D307" s="2" t="s">
        <v>105</v>
      </c>
      <c r="E307" s="57"/>
      <c r="F307" s="57"/>
      <c r="G307" s="23">
        <v>316344.74</v>
      </c>
      <c r="H307" s="23">
        <v>8448173.4859999996</v>
      </c>
      <c r="I307" s="23">
        <v>4945.6549999999997</v>
      </c>
      <c r="J307" s="61" t="s">
        <v>1040</v>
      </c>
      <c r="K307" s="57" t="s">
        <v>404</v>
      </c>
      <c r="L307" s="58">
        <v>0</v>
      </c>
      <c r="M307" s="58">
        <v>2</v>
      </c>
      <c r="N307" s="120">
        <v>2005</v>
      </c>
      <c r="O307" s="57"/>
      <c r="P307" s="60" t="s">
        <v>389</v>
      </c>
      <c r="Q307" s="1">
        <f>M307-L307</f>
        <v>2</v>
      </c>
      <c r="R307" s="2" t="s">
        <v>390</v>
      </c>
      <c r="S307" s="57" t="s">
        <v>666</v>
      </c>
      <c r="T307" s="60" t="s">
        <v>392</v>
      </c>
      <c r="U307" s="64"/>
      <c r="V307" s="64"/>
      <c r="W307" s="64"/>
      <c r="X307" s="135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>
        <v>400</v>
      </c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  <c r="BE307" s="107"/>
      <c r="BF307" s="107"/>
      <c r="BG307" s="107"/>
      <c r="BH307" s="107"/>
      <c r="BI307" s="107"/>
      <c r="BJ307" s="107"/>
      <c r="BK307" s="107"/>
      <c r="BL307" s="107"/>
      <c r="BM307" s="107"/>
      <c r="BN307" s="107"/>
      <c r="BO307" s="107"/>
      <c r="BP307" s="107"/>
      <c r="BQ307" s="107"/>
      <c r="BR307" s="107"/>
      <c r="BS307" s="107"/>
      <c r="BT307" s="107"/>
      <c r="BU307" s="107"/>
      <c r="BV307" s="107"/>
      <c r="BW307" s="107"/>
      <c r="BX307" s="108">
        <v>300</v>
      </c>
      <c r="BY307" s="108"/>
      <c r="BZ307" s="107"/>
      <c r="CA307" s="149"/>
      <c r="CB307" s="107">
        <v>105</v>
      </c>
      <c r="CC307" s="107"/>
      <c r="CD307" s="107"/>
      <c r="CE307" s="107"/>
      <c r="CF307" s="107"/>
      <c r="CG307" s="107"/>
      <c r="CH307" s="107"/>
      <c r="CI307" s="107"/>
      <c r="CJ307" s="107"/>
      <c r="CK307" s="107"/>
      <c r="CL307" s="107"/>
      <c r="CM307" s="107"/>
      <c r="CN307" s="107"/>
      <c r="CO307" s="99"/>
      <c r="CP307" s="99"/>
      <c r="CQ307" s="99"/>
      <c r="CR307" s="99"/>
      <c r="CS307" s="99"/>
      <c r="CT307" s="99"/>
      <c r="CU307" s="99"/>
      <c r="CV307" s="99"/>
      <c r="CW307" s="99"/>
      <c r="CX307" s="107"/>
      <c r="CY307" s="107"/>
    </row>
    <row r="308" spans="1:301" s="60" customFormat="1" ht="15" customHeight="1" x14ac:dyDescent="0.15">
      <c r="A308" s="57" t="s">
        <v>667</v>
      </c>
      <c r="B308" s="67">
        <v>6849</v>
      </c>
      <c r="C308" s="59" t="s">
        <v>407</v>
      </c>
      <c r="D308" s="2" t="s">
        <v>105</v>
      </c>
      <c r="E308" s="57"/>
      <c r="F308" s="57"/>
      <c r="G308" s="23">
        <v>316343.69300000003</v>
      </c>
      <c r="H308" s="23">
        <v>8448173.307</v>
      </c>
      <c r="I308" s="23">
        <v>4945.5550000000003</v>
      </c>
      <c r="J308" s="61" t="s">
        <v>1040</v>
      </c>
      <c r="K308" s="57" t="s">
        <v>404</v>
      </c>
      <c r="L308" s="67">
        <v>0</v>
      </c>
      <c r="M308" s="67">
        <v>2</v>
      </c>
      <c r="N308" s="120">
        <v>2005</v>
      </c>
      <c r="O308" s="57"/>
      <c r="P308" s="60" t="s">
        <v>389</v>
      </c>
      <c r="Q308" s="1">
        <f>M308-L308</f>
        <v>2</v>
      </c>
      <c r="R308" s="2" t="s">
        <v>390</v>
      </c>
      <c r="S308" s="57" t="s">
        <v>668</v>
      </c>
      <c r="T308" s="60" t="s">
        <v>392</v>
      </c>
      <c r="U308" s="64"/>
      <c r="V308" s="64"/>
      <c r="W308" s="64"/>
      <c r="X308" s="135"/>
      <c r="Y308" s="108">
        <v>0.11676409185803759</v>
      </c>
      <c r="Z308" s="108">
        <v>2.7403225806451612</v>
      </c>
      <c r="AA308" s="108">
        <v>36.014709042076994</v>
      </c>
      <c r="AB308" s="108"/>
      <c r="AC308" s="108">
        <v>0.14358441936658173</v>
      </c>
      <c r="AD308" s="108">
        <v>0.41447368421052633</v>
      </c>
      <c r="AE308" s="108">
        <v>6.9960079840319364E-2</v>
      </c>
      <c r="AF308" s="108">
        <v>1.3479773814702046E-2</v>
      </c>
      <c r="AG308" s="108">
        <v>0.25296675191815854</v>
      </c>
      <c r="AH308" s="108">
        <v>6.8740920096852311E-6</v>
      </c>
      <c r="AI308" s="108"/>
      <c r="AJ308" s="108"/>
      <c r="AK308" s="108"/>
      <c r="AL308" s="108"/>
      <c r="AM308" s="108"/>
      <c r="AN308" s="108">
        <v>5.8</v>
      </c>
      <c r="AO308" s="108">
        <v>39</v>
      </c>
      <c r="AP308" s="108">
        <v>150</v>
      </c>
      <c r="AQ308" s="108">
        <v>10</v>
      </c>
      <c r="AR308" s="108">
        <v>21</v>
      </c>
      <c r="AS308" s="108">
        <v>5.9</v>
      </c>
      <c r="AT308" s="108">
        <v>300</v>
      </c>
      <c r="AU308" s="106">
        <v>0</v>
      </c>
      <c r="AV308" s="108">
        <v>7</v>
      </c>
      <c r="AW308" s="108">
        <v>33</v>
      </c>
      <c r="AX308" s="108">
        <v>13</v>
      </c>
      <c r="AY308" s="108">
        <v>2869</v>
      </c>
      <c r="AZ308" s="108"/>
      <c r="BA308" s="108">
        <v>57.3</v>
      </c>
      <c r="BB308" s="108">
        <v>8.3000000000000007</v>
      </c>
      <c r="BC308" s="108">
        <v>0</v>
      </c>
      <c r="BD308" s="108">
        <v>13.7</v>
      </c>
      <c r="BE308" s="108"/>
      <c r="BF308" s="108">
        <v>1</v>
      </c>
      <c r="BG308" s="108">
        <v>2392</v>
      </c>
      <c r="BH308" s="108">
        <v>6.1</v>
      </c>
      <c r="BI308" s="108"/>
      <c r="BJ308" s="108"/>
      <c r="BK308" s="108"/>
      <c r="BL308" s="108"/>
      <c r="BM308" s="108"/>
      <c r="BN308" s="108"/>
      <c r="BO308" s="108"/>
      <c r="BP308" s="108"/>
      <c r="BQ308" s="108"/>
      <c r="BR308" s="108"/>
      <c r="BS308" s="108"/>
      <c r="BT308" s="108"/>
      <c r="BU308" s="108"/>
      <c r="BV308" s="108"/>
      <c r="BW308" s="108"/>
      <c r="BX308" s="108">
        <v>294</v>
      </c>
      <c r="BY308" s="108"/>
      <c r="BZ308" s="108"/>
      <c r="CA308" s="149"/>
      <c r="CB308" s="108">
        <v>30.6</v>
      </c>
      <c r="CC308" s="108">
        <v>0.27</v>
      </c>
      <c r="CD308" s="108">
        <v>567</v>
      </c>
      <c r="CE308" s="108"/>
      <c r="CF308" s="108"/>
      <c r="CG308" s="108"/>
      <c r="CH308" s="110">
        <v>0</v>
      </c>
      <c r="CI308" s="110">
        <v>0</v>
      </c>
      <c r="CJ308" s="108">
        <v>19.5</v>
      </c>
      <c r="CK308" s="108"/>
      <c r="CL308" s="108"/>
      <c r="CM308" s="108"/>
      <c r="CN308" s="108"/>
      <c r="CO308" s="99"/>
      <c r="CP308" s="99"/>
      <c r="CQ308" s="99"/>
      <c r="CR308" s="99">
        <f>AG308/AD308</f>
        <v>0.61033248081841418</v>
      </c>
      <c r="CS308" s="99"/>
      <c r="CT308" s="99"/>
      <c r="CU308" s="99">
        <f>BG308/BH308</f>
        <v>392.13114754098365</v>
      </c>
      <c r="CV308" s="99"/>
      <c r="CW308" s="99"/>
      <c r="CX308" s="108"/>
      <c r="CY308" s="114">
        <v>0</v>
      </c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  <c r="KO308" s="2"/>
    </row>
    <row r="309" spans="1:301" s="60" customFormat="1" ht="15" customHeight="1" x14ac:dyDescent="0.15">
      <c r="A309" s="57" t="s">
        <v>669</v>
      </c>
      <c r="B309" s="58">
        <v>8911</v>
      </c>
      <c r="C309" s="59" t="s">
        <v>407</v>
      </c>
      <c r="D309" s="2" t="s">
        <v>105</v>
      </c>
      <c r="E309" s="57"/>
      <c r="F309" s="57"/>
      <c r="G309" s="23">
        <v>316340.77500000002</v>
      </c>
      <c r="H309" s="23">
        <v>8448173.1180000007</v>
      </c>
      <c r="I309" s="23">
        <v>4944.7060000000001</v>
      </c>
      <c r="J309" s="61" t="s">
        <v>1040</v>
      </c>
      <c r="K309" s="57" t="s">
        <v>404</v>
      </c>
      <c r="L309" s="58">
        <v>3</v>
      </c>
      <c r="M309" s="58">
        <v>4</v>
      </c>
      <c r="N309" s="120">
        <v>2005</v>
      </c>
      <c r="O309" s="57"/>
      <c r="P309" s="60" t="s">
        <v>389</v>
      </c>
      <c r="Q309" s="1">
        <f>M309-L309</f>
        <v>1</v>
      </c>
      <c r="R309" s="2" t="s">
        <v>390</v>
      </c>
      <c r="S309" s="57" t="s">
        <v>670</v>
      </c>
      <c r="T309" s="60" t="s">
        <v>392</v>
      </c>
      <c r="U309" s="64"/>
      <c r="V309" s="64"/>
      <c r="W309" s="64"/>
      <c r="X309" s="135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>
        <v>200</v>
      </c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  <c r="BF309" s="107"/>
      <c r="BG309" s="107"/>
      <c r="BH309" s="107"/>
      <c r="BI309" s="107"/>
      <c r="BJ309" s="107"/>
      <c r="BK309" s="107"/>
      <c r="BL309" s="107"/>
      <c r="BM309" s="107"/>
      <c r="BN309" s="107"/>
      <c r="BO309" s="107"/>
      <c r="BP309" s="107"/>
      <c r="BQ309" s="107"/>
      <c r="BR309" s="107"/>
      <c r="BS309" s="107"/>
      <c r="BT309" s="107"/>
      <c r="BU309" s="107"/>
      <c r="BV309" s="107"/>
      <c r="BW309" s="107"/>
      <c r="BX309" s="108">
        <v>100</v>
      </c>
      <c r="BY309" s="108"/>
      <c r="BZ309" s="107"/>
      <c r="CA309" s="149"/>
      <c r="CB309" s="107">
        <v>5</v>
      </c>
      <c r="CC309" s="107"/>
      <c r="CD309" s="107"/>
      <c r="CE309" s="107"/>
      <c r="CF309" s="107"/>
      <c r="CG309" s="107"/>
      <c r="CH309" s="107"/>
      <c r="CI309" s="107"/>
      <c r="CJ309" s="107"/>
      <c r="CK309" s="107"/>
      <c r="CL309" s="107"/>
      <c r="CM309" s="107"/>
      <c r="CN309" s="107"/>
      <c r="CO309" s="99"/>
      <c r="CP309" s="99"/>
      <c r="CQ309" s="99"/>
      <c r="CR309" s="99"/>
      <c r="CS309" s="99"/>
      <c r="CT309" s="99"/>
      <c r="CU309" s="99"/>
      <c r="CV309" s="99"/>
      <c r="CW309" s="99"/>
      <c r="CX309" s="107"/>
      <c r="CY309" s="107"/>
    </row>
    <row r="310" spans="1:301" s="60" customFormat="1" ht="15" customHeight="1" x14ac:dyDescent="0.15">
      <c r="A310" s="57" t="s">
        <v>671</v>
      </c>
      <c r="B310" s="58">
        <v>1027</v>
      </c>
      <c r="C310" s="59" t="s">
        <v>452</v>
      </c>
      <c r="D310" s="2" t="s">
        <v>105</v>
      </c>
      <c r="E310" s="57"/>
      <c r="F310" s="57"/>
      <c r="G310" s="23">
        <v>315681.09899999999</v>
      </c>
      <c r="H310" s="23">
        <v>8447767.341</v>
      </c>
      <c r="I310" s="23">
        <v>4951.8249999999998</v>
      </c>
      <c r="J310" s="61" t="s">
        <v>1040</v>
      </c>
      <c r="K310" s="57" t="s">
        <v>388</v>
      </c>
      <c r="L310" s="58">
        <v>0</v>
      </c>
      <c r="M310" s="58">
        <v>2</v>
      </c>
      <c r="N310" s="120">
        <v>2005</v>
      </c>
      <c r="O310" s="57"/>
      <c r="P310" s="60" t="s">
        <v>389</v>
      </c>
      <c r="Q310" s="1">
        <f>M310-L310</f>
        <v>2</v>
      </c>
      <c r="R310" s="2" t="s">
        <v>390</v>
      </c>
      <c r="S310" s="57" t="s">
        <v>672</v>
      </c>
      <c r="T310" s="60" t="s">
        <v>392</v>
      </c>
      <c r="U310" s="64"/>
      <c r="V310" s="64"/>
      <c r="W310" s="64"/>
      <c r="X310" s="135"/>
      <c r="Y310" s="106">
        <v>0.25020876826722338</v>
      </c>
      <c r="Z310" s="106">
        <v>2.7403225806451612</v>
      </c>
      <c r="AA310" s="106">
        <v>8.9786571172784253</v>
      </c>
      <c r="AB310" s="106"/>
      <c r="AC310" s="106">
        <v>1.1853461958500184</v>
      </c>
      <c r="AD310" s="106">
        <v>0.59684210526315784</v>
      </c>
      <c r="AE310" s="106">
        <v>0.11193612774451098</v>
      </c>
      <c r="AF310" s="106">
        <v>6.7398869073510226E-2</v>
      </c>
      <c r="AG310" s="106">
        <v>0.4938874680306905</v>
      </c>
      <c r="AH310" s="106">
        <v>0.67366101694915259</v>
      </c>
      <c r="AI310" s="106"/>
      <c r="AJ310" s="106"/>
      <c r="AK310" s="106"/>
      <c r="AL310" s="106"/>
      <c r="AM310" s="106"/>
      <c r="AN310" s="106">
        <v>7</v>
      </c>
      <c r="AO310" s="106">
        <v>50</v>
      </c>
      <c r="AP310" s="106">
        <v>187</v>
      </c>
      <c r="AQ310" s="106">
        <v>6</v>
      </c>
      <c r="AR310" s="106">
        <v>24</v>
      </c>
      <c r="AS310" s="106">
        <v>274</v>
      </c>
      <c r="AT310" s="106">
        <v>1060</v>
      </c>
      <c r="AU310" s="106">
        <v>10</v>
      </c>
      <c r="AV310" s="110">
        <v>0</v>
      </c>
      <c r="AW310" s="106">
        <v>30</v>
      </c>
      <c r="AX310" s="106"/>
      <c r="AY310" s="106">
        <v>305</v>
      </c>
      <c r="AZ310" s="106"/>
      <c r="BA310" s="106">
        <v>289</v>
      </c>
      <c r="BB310" s="106"/>
      <c r="BC310" s="106"/>
      <c r="BD310" s="107"/>
      <c r="BE310" s="107"/>
      <c r="BF310" s="106">
        <v>4.9000000000000004</v>
      </c>
      <c r="BG310" s="106">
        <v>5410</v>
      </c>
      <c r="BH310" s="106">
        <v>40</v>
      </c>
      <c r="BI310" s="106"/>
      <c r="BJ310" s="106"/>
      <c r="BK310" s="106"/>
      <c r="BL310" s="106"/>
      <c r="BM310" s="106"/>
      <c r="BN310" s="106"/>
      <c r="BO310" s="106"/>
      <c r="BP310" s="106"/>
      <c r="BQ310" s="106"/>
      <c r="BR310" s="106"/>
      <c r="BS310" s="106"/>
      <c r="BT310" s="106"/>
      <c r="BU310" s="106"/>
      <c r="BV310" s="106"/>
      <c r="BW310" s="106"/>
      <c r="BX310" s="106">
        <v>3390</v>
      </c>
      <c r="BY310" s="106"/>
      <c r="BZ310" s="106">
        <v>0</v>
      </c>
      <c r="CA310" s="149">
        <v>0</v>
      </c>
      <c r="CB310" s="106">
        <v>16.3</v>
      </c>
      <c r="CC310" s="106">
        <v>0.02</v>
      </c>
      <c r="CD310" s="106">
        <v>51</v>
      </c>
      <c r="CE310" s="106"/>
      <c r="CF310" s="106"/>
      <c r="CG310" s="106"/>
      <c r="CH310" s="110">
        <v>0</v>
      </c>
      <c r="CI310" s="110">
        <v>0</v>
      </c>
      <c r="CJ310" s="106">
        <v>18.2</v>
      </c>
      <c r="CK310" s="106">
        <v>30</v>
      </c>
      <c r="CL310" s="106"/>
      <c r="CM310" s="106"/>
      <c r="CN310" s="106"/>
      <c r="CO310" s="99"/>
      <c r="CP310" s="99"/>
      <c r="CQ310" s="99"/>
      <c r="CR310" s="99">
        <f>AG310/AD310</f>
        <v>0.82750104872867025</v>
      </c>
      <c r="CS310" s="99"/>
      <c r="CT310" s="99"/>
      <c r="CU310" s="99">
        <f>BG310/BH310</f>
        <v>135.25</v>
      </c>
      <c r="CV310" s="99"/>
      <c r="CW310" s="99"/>
      <c r="CX310" s="106"/>
      <c r="CY310" s="106">
        <v>1</v>
      </c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  <c r="DS310" s="67"/>
      <c r="DT310" s="67"/>
      <c r="DU310" s="67"/>
      <c r="DV310" s="67"/>
      <c r="DW310" s="67"/>
      <c r="DX310" s="67"/>
      <c r="DY310" s="67"/>
      <c r="DZ310" s="67"/>
      <c r="EA310" s="67"/>
      <c r="EB310" s="67"/>
      <c r="EC310" s="67"/>
      <c r="ED310" s="67"/>
      <c r="EE310" s="67"/>
      <c r="EF310" s="67"/>
      <c r="EG310" s="67"/>
      <c r="EH310" s="67"/>
      <c r="EI310" s="67"/>
      <c r="EJ310" s="67"/>
      <c r="EK310" s="67"/>
      <c r="EL310" s="67"/>
      <c r="EM310" s="67"/>
      <c r="EN310" s="67"/>
      <c r="EO310" s="67"/>
      <c r="EP310" s="67"/>
      <c r="EQ310" s="67"/>
      <c r="ER310" s="67"/>
      <c r="ES310" s="67"/>
      <c r="ET310" s="67"/>
      <c r="EU310" s="67"/>
      <c r="EV310" s="67"/>
      <c r="EW310" s="67"/>
      <c r="EX310" s="67"/>
      <c r="EY310" s="67"/>
      <c r="EZ310" s="67"/>
      <c r="FA310" s="67"/>
      <c r="FB310" s="67"/>
      <c r="FC310" s="67"/>
      <c r="FD310" s="67"/>
      <c r="FE310" s="67"/>
      <c r="FF310" s="67"/>
      <c r="FG310" s="67"/>
      <c r="FH310" s="67"/>
      <c r="FI310" s="67"/>
      <c r="FJ310" s="67"/>
      <c r="FK310" s="67"/>
      <c r="FL310" s="67"/>
      <c r="FM310" s="67"/>
      <c r="FN310" s="67"/>
      <c r="FO310" s="67"/>
      <c r="FP310" s="67"/>
      <c r="FQ310" s="67"/>
      <c r="FR310" s="67"/>
      <c r="FS310" s="67"/>
      <c r="FT310" s="67"/>
      <c r="FU310" s="67"/>
      <c r="FV310" s="67"/>
      <c r="FW310" s="67"/>
      <c r="FX310" s="67"/>
      <c r="FY310" s="67"/>
      <c r="FZ310" s="67"/>
      <c r="GA310" s="67"/>
      <c r="GB310" s="67"/>
      <c r="GC310" s="67"/>
      <c r="GD310" s="67"/>
      <c r="GE310" s="67"/>
      <c r="GF310" s="67"/>
      <c r="GG310" s="67"/>
      <c r="GH310" s="67"/>
      <c r="GI310" s="67"/>
      <c r="GJ310" s="67"/>
      <c r="GK310" s="67"/>
      <c r="GL310" s="67"/>
      <c r="GM310" s="67"/>
      <c r="GN310" s="67"/>
      <c r="GO310" s="67"/>
      <c r="GP310" s="67"/>
      <c r="GQ310" s="67"/>
      <c r="GR310" s="67"/>
      <c r="GS310" s="67"/>
      <c r="GT310" s="67"/>
      <c r="GU310" s="67"/>
      <c r="GV310" s="67"/>
      <c r="GW310" s="67"/>
      <c r="GX310" s="67"/>
      <c r="GY310" s="67"/>
      <c r="GZ310" s="67"/>
      <c r="HA310" s="67"/>
      <c r="HB310" s="67"/>
      <c r="HC310" s="67"/>
      <c r="HD310" s="67"/>
      <c r="HE310" s="67"/>
      <c r="HF310" s="67"/>
      <c r="HG310" s="67"/>
      <c r="HH310" s="67"/>
      <c r="HI310" s="67"/>
      <c r="HJ310" s="67"/>
      <c r="HK310" s="67"/>
      <c r="HL310" s="67"/>
      <c r="HM310" s="67"/>
      <c r="HN310" s="67"/>
      <c r="HO310" s="67"/>
      <c r="HP310" s="67"/>
      <c r="HQ310" s="67"/>
      <c r="HR310" s="67"/>
      <c r="HS310" s="67"/>
      <c r="HT310" s="67"/>
      <c r="HU310" s="67"/>
      <c r="HV310" s="67"/>
      <c r="HW310" s="67"/>
      <c r="HX310" s="67"/>
      <c r="HY310" s="67"/>
      <c r="HZ310" s="67"/>
      <c r="IA310" s="67"/>
      <c r="IB310" s="67"/>
      <c r="IC310" s="67"/>
      <c r="ID310" s="67"/>
      <c r="IE310" s="67"/>
      <c r="IF310" s="67"/>
      <c r="IG310" s="67"/>
      <c r="IH310" s="67"/>
      <c r="II310" s="67"/>
      <c r="IJ310" s="67"/>
      <c r="IK310" s="67"/>
      <c r="IL310" s="67"/>
      <c r="IM310" s="67"/>
      <c r="IN310" s="67"/>
      <c r="IO310" s="67"/>
      <c r="IP310" s="67"/>
      <c r="IQ310" s="67"/>
      <c r="IR310" s="67"/>
      <c r="IS310" s="67"/>
      <c r="IT310" s="67"/>
      <c r="IU310" s="67"/>
      <c r="IV310" s="67"/>
      <c r="IW310" s="67"/>
      <c r="IX310" s="67"/>
      <c r="IY310" s="67"/>
      <c r="IZ310" s="67"/>
      <c r="JA310" s="67"/>
      <c r="JB310" s="67"/>
      <c r="JC310" s="67"/>
      <c r="JD310" s="67"/>
      <c r="JE310" s="67"/>
      <c r="JF310" s="67"/>
      <c r="JG310" s="67"/>
      <c r="JH310" s="67"/>
      <c r="JI310" s="67"/>
      <c r="JJ310" s="67"/>
      <c r="JK310" s="67"/>
      <c r="JL310" s="67"/>
      <c r="JM310" s="67"/>
      <c r="JN310" s="67"/>
      <c r="JO310" s="67"/>
      <c r="JP310" s="67"/>
      <c r="JQ310" s="67"/>
      <c r="JR310" s="67"/>
      <c r="JS310" s="67"/>
      <c r="JT310" s="67"/>
      <c r="JU310" s="67"/>
      <c r="JV310" s="67"/>
      <c r="JW310" s="67"/>
      <c r="JX310" s="67"/>
      <c r="JY310" s="67"/>
      <c r="JZ310" s="67"/>
      <c r="KA310" s="67"/>
      <c r="KB310" s="67"/>
      <c r="KC310" s="67"/>
      <c r="KD310" s="67"/>
      <c r="KE310" s="67"/>
      <c r="KF310" s="67"/>
      <c r="KG310" s="67"/>
      <c r="KH310" s="67"/>
      <c r="KI310" s="67"/>
      <c r="KJ310" s="67"/>
      <c r="KK310" s="67"/>
      <c r="KL310" s="67"/>
      <c r="KM310" s="67"/>
      <c r="KN310" s="67"/>
      <c r="KO310" s="67"/>
    </row>
    <row r="311" spans="1:301" s="60" customFormat="1" ht="15" customHeight="1" x14ac:dyDescent="0.15">
      <c r="A311" s="57" t="s">
        <v>673</v>
      </c>
      <c r="B311" s="58">
        <v>2288</v>
      </c>
      <c r="C311" s="59" t="s">
        <v>452</v>
      </c>
      <c r="D311" s="2" t="s">
        <v>105</v>
      </c>
      <c r="E311" s="57"/>
      <c r="F311" s="57"/>
      <c r="G311" s="23">
        <v>315679.68400000001</v>
      </c>
      <c r="H311" s="23">
        <v>8447763.7660000008</v>
      </c>
      <c r="I311" s="23">
        <v>5002.6000000000004</v>
      </c>
      <c r="J311" s="61" t="s">
        <v>1040</v>
      </c>
      <c r="K311" s="57" t="s">
        <v>388</v>
      </c>
      <c r="L311" s="58">
        <v>0</v>
      </c>
      <c r="M311" s="58">
        <v>2</v>
      </c>
      <c r="N311" s="120">
        <v>2005</v>
      </c>
      <c r="O311" s="57"/>
      <c r="P311" s="60" t="s">
        <v>389</v>
      </c>
      <c r="Q311" s="1">
        <f>M311-L311</f>
        <v>2</v>
      </c>
      <c r="R311" s="2" t="s">
        <v>390</v>
      </c>
      <c r="S311" s="57" t="s">
        <v>674</v>
      </c>
      <c r="T311" s="60" t="s">
        <v>392</v>
      </c>
      <c r="X311" s="134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>
        <v>1400</v>
      </c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  <c r="BF311" s="107"/>
      <c r="BG311" s="107"/>
      <c r="BH311" s="107"/>
      <c r="BI311" s="107"/>
      <c r="BJ311" s="107"/>
      <c r="BK311" s="107"/>
      <c r="BL311" s="107"/>
      <c r="BM311" s="107"/>
      <c r="BN311" s="107"/>
      <c r="BO311" s="107"/>
      <c r="BP311" s="107"/>
      <c r="BQ311" s="107"/>
      <c r="BR311" s="107"/>
      <c r="BS311" s="107"/>
      <c r="BT311" s="107"/>
      <c r="BU311" s="107"/>
      <c r="BV311" s="107"/>
      <c r="BW311" s="107"/>
      <c r="BX311" s="108">
        <v>3300</v>
      </c>
      <c r="BY311" s="108"/>
      <c r="BZ311" s="107"/>
      <c r="CA311" s="149"/>
      <c r="CB311" s="107">
        <v>46</v>
      </c>
      <c r="CC311" s="107"/>
      <c r="CD311" s="107"/>
      <c r="CE311" s="107"/>
      <c r="CF311" s="107"/>
      <c r="CG311" s="107"/>
      <c r="CH311" s="107"/>
      <c r="CI311" s="107"/>
      <c r="CJ311" s="107"/>
      <c r="CK311" s="107"/>
      <c r="CL311" s="107"/>
      <c r="CM311" s="107"/>
      <c r="CN311" s="107"/>
      <c r="CO311" s="99"/>
      <c r="CP311" s="99"/>
      <c r="CQ311" s="99"/>
      <c r="CR311" s="99"/>
      <c r="CS311" s="99"/>
      <c r="CT311" s="99"/>
      <c r="CU311" s="99"/>
      <c r="CV311" s="99"/>
      <c r="CW311" s="99"/>
      <c r="CX311" s="107"/>
      <c r="CY311" s="107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  <c r="DS311" s="64"/>
      <c r="DT311" s="64"/>
      <c r="DU311" s="64"/>
      <c r="DV311" s="64"/>
      <c r="DW311" s="64"/>
      <c r="DX311" s="64"/>
      <c r="DY311" s="64"/>
      <c r="DZ311" s="64"/>
      <c r="EA311" s="64"/>
      <c r="EB311" s="64"/>
      <c r="EC311" s="64"/>
      <c r="ED311" s="64"/>
      <c r="EE311" s="64"/>
      <c r="EF311" s="64"/>
      <c r="EG311" s="64"/>
      <c r="EH311" s="64"/>
      <c r="EI311" s="64"/>
      <c r="EJ311" s="64"/>
      <c r="EK311" s="64"/>
      <c r="EL311" s="64"/>
      <c r="EM311" s="64"/>
      <c r="EN311" s="64"/>
      <c r="EO311" s="64"/>
      <c r="EP311" s="64"/>
      <c r="EQ311" s="64"/>
      <c r="ER311" s="64"/>
      <c r="ES311" s="64"/>
      <c r="ET311" s="64"/>
      <c r="EU311" s="64"/>
      <c r="EV311" s="64"/>
      <c r="EW311" s="64"/>
      <c r="EX311" s="64"/>
      <c r="EY311" s="64"/>
      <c r="EZ311" s="64"/>
      <c r="FA311" s="64"/>
      <c r="FB311" s="64"/>
      <c r="FC311" s="64"/>
      <c r="FD311" s="64"/>
      <c r="FE311" s="64"/>
      <c r="FF311" s="64"/>
      <c r="FG311" s="64"/>
      <c r="FH311" s="64"/>
      <c r="FI311" s="64"/>
      <c r="FJ311" s="64"/>
      <c r="FK311" s="64"/>
      <c r="FL311" s="64"/>
      <c r="FM311" s="64"/>
      <c r="FN311" s="64"/>
      <c r="FO311" s="64"/>
      <c r="FP311" s="64"/>
      <c r="FQ311" s="64"/>
      <c r="FR311" s="64"/>
      <c r="FS311" s="64"/>
      <c r="FT311" s="64"/>
      <c r="FU311" s="64"/>
      <c r="FV311" s="64"/>
      <c r="FW311" s="64"/>
      <c r="FX311" s="64"/>
      <c r="FY311" s="64"/>
      <c r="FZ311" s="64"/>
      <c r="GA311" s="64"/>
      <c r="GB311" s="64"/>
      <c r="GC311" s="64"/>
      <c r="GD311" s="64"/>
      <c r="GE311" s="64"/>
      <c r="GF311" s="64"/>
      <c r="GG311" s="64"/>
      <c r="GH311" s="64"/>
      <c r="GI311" s="64"/>
      <c r="GJ311" s="64"/>
      <c r="GK311" s="64"/>
      <c r="GL311" s="64"/>
      <c r="GM311" s="64"/>
      <c r="GN311" s="64"/>
      <c r="GO311" s="64"/>
      <c r="GP311" s="64"/>
      <c r="GQ311" s="64"/>
      <c r="GR311" s="64"/>
      <c r="GS311" s="64"/>
      <c r="GT311" s="64"/>
      <c r="GU311" s="64"/>
      <c r="GV311" s="64"/>
      <c r="GW311" s="64"/>
      <c r="GX311" s="64"/>
      <c r="GY311" s="64"/>
      <c r="GZ311" s="64"/>
      <c r="HA311" s="64"/>
      <c r="HB311" s="64"/>
      <c r="HC311" s="64"/>
      <c r="HD311" s="64"/>
      <c r="HE311" s="64"/>
      <c r="HF311" s="64"/>
      <c r="HG311" s="64"/>
      <c r="HH311" s="64"/>
      <c r="HI311" s="64"/>
      <c r="HJ311" s="64"/>
      <c r="HK311" s="64"/>
      <c r="HL311" s="64"/>
      <c r="HM311" s="64"/>
      <c r="HN311" s="64"/>
      <c r="HO311" s="64"/>
      <c r="HP311" s="64"/>
      <c r="HQ311" s="64"/>
      <c r="HR311" s="64"/>
      <c r="HS311" s="64"/>
      <c r="HT311" s="64"/>
      <c r="HU311" s="64"/>
      <c r="HV311" s="64"/>
      <c r="HW311" s="64"/>
      <c r="HX311" s="64"/>
      <c r="HY311" s="64"/>
      <c r="HZ311" s="64"/>
      <c r="IA311" s="64"/>
      <c r="IB311" s="64"/>
      <c r="IC311" s="64"/>
      <c r="ID311" s="64"/>
      <c r="IE311" s="64"/>
      <c r="IF311" s="64"/>
      <c r="IG311" s="64"/>
      <c r="IH311" s="64"/>
      <c r="II311" s="64"/>
      <c r="IJ311" s="64"/>
      <c r="IK311" s="64"/>
      <c r="IL311" s="64"/>
      <c r="IM311" s="64"/>
      <c r="IN311" s="64"/>
      <c r="IO311" s="64"/>
      <c r="IP311" s="64"/>
      <c r="IQ311" s="64"/>
      <c r="IR311" s="64"/>
      <c r="IS311" s="64"/>
      <c r="IT311" s="64"/>
      <c r="IU311" s="64"/>
      <c r="IV311" s="64"/>
      <c r="IW311" s="64"/>
      <c r="IX311" s="64"/>
      <c r="IY311" s="64"/>
      <c r="IZ311" s="64"/>
      <c r="JA311" s="64"/>
      <c r="JB311" s="64"/>
      <c r="JC311" s="64"/>
      <c r="JD311" s="64"/>
      <c r="JE311" s="64"/>
      <c r="JF311" s="64"/>
      <c r="JG311" s="64"/>
      <c r="JH311" s="64"/>
      <c r="JI311" s="64"/>
      <c r="JJ311" s="64"/>
      <c r="JK311" s="64"/>
      <c r="JL311" s="64"/>
      <c r="JM311" s="64"/>
      <c r="JN311" s="64"/>
      <c r="JO311" s="64"/>
      <c r="JP311" s="64"/>
      <c r="JQ311" s="64"/>
      <c r="JR311" s="64"/>
      <c r="JS311" s="64"/>
      <c r="JT311" s="64"/>
      <c r="JU311" s="64"/>
      <c r="JV311" s="64"/>
      <c r="JW311" s="64"/>
      <c r="JX311" s="64"/>
      <c r="JY311" s="64"/>
      <c r="JZ311" s="64"/>
      <c r="KA311" s="64"/>
      <c r="KB311" s="64"/>
      <c r="KC311" s="64"/>
      <c r="KD311" s="64"/>
      <c r="KE311" s="64"/>
      <c r="KF311" s="64"/>
      <c r="KG311" s="64"/>
      <c r="KH311" s="64"/>
      <c r="KI311" s="64"/>
      <c r="KJ311" s="64"/>
      <c r="KK311" s="64"/>
      <c r="KL311" s="64"/>
      <c r="KM311" s="64"/>
      <c r="KN311" s="64"/>
      <c r="KO311" s="64"/>
    </row>
    <row r="312" spans="1:301" s="60" customFormat="1" ht="15" customHeight="1" x14ac:dyDescent="0.15">
      <c r="A312" s="74" t="s">
        <v>675</v>
      </c>
      <c r="B312" s="69">
        <v>1127</v>
      </c>
      <c r="C312" s="59" t="s">
        <v>400</v>
      </c>
      <c r="D312" s="2" t="s">
        <v>105</v>
      </c>
      <c r="E312" s="74"/>
      <c r="F312" s="74"/>
      <c r="G312" s="23">
        <v>315737.72700000001</v>
      </c>
      <c r="H312" s="23">
        <v>8446923.7829999998</v>
      </c>
      <c r="I312" s="23">
        <v>5085.7520000000004</v>
      </c>
      <c r="J312" s="61" t="s">
        <v>1040</v>
      </c>
      <c r="K312" s="74" t="s">
        <v>388</v>
      </c>
      <c r="L312" s="75">
        <v>0</v>
      </c>
      <c r="M312" s="69">
        <v>2</v>
      </c>
      <c r="N312" s="121">
        <v>2005</v>
      </c>
      <c r="O312" s="74"/>
      <c r="P312" s="60" t="s">
        <v>389</v>
      </c>
      <c r="Q312" s="1">
        <f>M312-L312</f>
        <v>2</v>
      </c>
      <c r="R312" s="2" t="s">
        <v>390</v>
      </c>
      <c r="S312" s="74" t="s">
        <v>676</v>
      </c>
      <c r="T312" s="60" t="s">
        <v>392</v>
      </c>
      <c r="X312" s="134"/>
      <c r="Y312" s="110">
        <v>1.6680584551148226E-2</v>
      </c>
      <c r="Z312" s="110">
        <v>1.0961290322580644</v>
      </c>
      <c r="AA312" s="110">
        <v>19.086794986571174</v>
      </c>
      <c r="AB312" s="110"/>
      <c r="AC312" s="110">
        <v>3.4734000728066983</v>
      </c>
      <c r="AD312" s="110"/>
      <c r="AE312" s="110">
        <v>1.3992015968063872E-2</v>
      </c>
      <c r="AF312" s="110">
        <v>1.3479773814702046E-2</v>
      </c>
      <c r="AG312" s="110">
        <v>0.14455242966751919</v>
      </c>
      <c r="AH312" s="110">
        <v>0.20851412429378532</v>
      </c>
      <c r="AI312" s="110"/>
      <c r="AJ312" s="110"/>
      <c r="AK312" s="110"/>
      <c r="AL312" s="110"/>
      <c r="AM312" s="110"/>
      <c r="AN312" s="110">
        <v>1</v>
      </c>
      <c r="AO312" s="110">
        <v>3</v>
      </c>
      <c r="AP312" s="110">
        <v>12</v>
      </c>
      <c r="AQ312" s="110">
        <v>11</v>
      </c>
      <c r="AR312" s="110">
        <v>3</v>
      </c>
      <c r="AS312" s="110">
        <v>741</v>
      </c>
      <c r="AT312" s="110">
        <v>669</v>
      </c>
      <c r="AU312" s="106">
        <v>0</v>
      </c>
      <c r="AV312" s="110">
        <v>2</v>
      </c>
      <c r="AW312" s="110">
        <v>50</v>
      </c>
      <c r="AX312" s="110"/>
      <c r="AY312" s="110">
        <v>218</v>
      </c>
      <c r="AZ312" s="110"/>
      <c r="BA312" s="110">
        <v>76</v>
      </c>
      <c r="BB312" s="110"/>
      <c r="BC312" s="110"/>
      <c r="BD312" s="110"/>
      <c r="BE312" s="110"/>
      <c r="BF312" s="110">
        <v>1.7</v>
      </c>
      <c r="BG312" s="110">
        <v>2030</v>
      </c>
      <c r="BH312" s="110">
        <v>0</v>
      </c>
      <c r="BI312" s="110"/>
      <c r="BJ312" s="110"/>
      <c r="BK312" s="110"/>
      <c r="BL312" s="110"/>
      <c r="BM312" s="110"/>
      <c r="BN312" s="110"/>
      <c r="BO312" s="110"/>
      <c r="BP312" s="110"/>
      <c r="BQ312" s="110"/>
      <c r="BR312" s="110"/>
      <c r="BS312" s="110"/>
      <c r="BT312" s="110"/>
      <c r="BU312" s="110"/>
      <c r="BV312" s="110"/>
      <c r="BW312" s="110"/>
      <c r="BX312" s="108">
        <v>24900.000000000004</v>
      </c>
      <c r="BY312" s="108"/>
      <c r="BZ312" s="110">
        <v>10</v>
      </c>
      <c r="CA312" s="154">
        <v>8.9999999999999993E-3</v>
      </c>
      <c r="CB312" s="110">
        <v>75.599999999999994</v>
      </c>
      <c r="CC312" s="110">
        <v>0.04</v>
      </c>
      <c r="CD312" s="110">
        <v>1685</v>
      </c>
      <c r="CE312" s="110"/>
      <c r="CF312" s="110"/>
      <c r="CG312" s="110"/>
      <c r="CH312" s="110">
        <v>2</v>
      </c>
      <c r="CI312" s="110">
        <v>10</v>
      </c>
      <c r="CJ312" s="110">
        <v>15.1</v>
      </c>
      <c r="CK312" s="110">
        <v>10</v>
      </c>
      <c r="CL312" s="110"/>
      <c r="CM312" s="110"/>
      <c r="CN312" s="110"/>
      <c r="CO312" s="99"/>
      <c r="CP312" s="99"/>
      <c r="CQ312" s="99"/>
      <c r="CR312" s="99"/>
      <c r="CS312" s="99"/>
      <c r="CT312" s="99"/>
      <c r="CU312" s="99"/>
      <c r="CV312" s="99"/>
      <c r="CW312" s="99"/>
      <c r="CX312" s="110"/>
      <c r="CY312" s="110">
        <v>3</v>
      </c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</row>
    <row r="313" spans="1:301" s="60" customFormat="1" ht="15" customHeight="1" x14ac:dyDescent="0.2">
      <c r="A313" s="57" t="s">
        <v>677</v>
      </c>
      <c r="B313" s="72" t="s">
        <v>678</v>
      </c>
      <c r="C313" s="59" t="s">
        <v>400</v>
      </c>
      <c r="D313" s="2" t="s">
        <v>105</v>
      </c>
      <c r="E313" s="57"/>
      <c r="F313" s="57"/>
      <c r="G313" s="23">
        <v>315645.141</v>
      </c>
      <c r="H313" s="23">
        <v>8446969.2949999999</v>
      </c>
      <c r="I313" s="23">
        <v>5054.6229999999996</v>
      </c>
      <c r="J313" s="61" t="s">
        <v>1040</v>
      </c>
      <c r="K313" s="67" t="s">
        <v>404</v>
      </c>
      <c r="L313" s="58">
        <v>1.1000000000000001</v>
      </c>
      <c r="M313" s="58">
        <v>2</v>
      </c>
      <c r="N313" s="105">
        <v>2005</v>
      </c>
      <c r="O313" s="57"/>
      <c r="P313" s="60" t="s">
        <v>389</v>
      </c>
      <c r="Q313" s="1">
        <f>M313-L313</f>
        <v>0.89999999999999991</v>
      </c>
      <c r="R313" s="2" t="s">
        <v>390</v>
      </c>
      <c r="S313" s="57" t="s">
        <v>679</v>
      </c>
      <c r="T313" s="60" t="s">
        <v>392</v>
      </c>
      <c r="U313" s="64"/>
      <c r="V313" s="64"/>
      <c r="W313" s="64"/>
      <c r="X313" s="68"/>
      <c r="Y313" s="108">
        <v>0.15012526096033402</v>
      </c>
      <c r="Z313" s="108">
        <v>1.757586206896552</v>
      </c>
      <c r="AA313" s="108">
        <v>3.0310116383169201</v>
      </c>
      <c r="AB313" s="108"/>
      <c r="AC313" s="108">
        <v>1.304139060793593</v>
      </c>
      <c r="AD313" s="108">
        <v>0.39789473684210525</v>
      </c>
      <c r="AE313" s="108"/>
      <c r="AF313" s="108">
        <v>2.6959547629404092E-2</v>
      </c>
      <c r="AG313" s="108">
        <v>0.56616368286445007</v>
      </c>
      <c r="AH313" s="108">
        <v>2.2913640032284105E-5</v>
      </c>
      <c r="AI313" s="108"/>
      <c r="AJ313" s="108"/>
      <c r="AK313" s="108"/>
      <c r="AL313" s="108"/>
      <c r="AM313" s="108"/>
      <c r="AN313" s="108">
        <v>2.8</v>
      </c>
      <c r="AO313" s="108">
        <v>14</v>
      </c>
      <c r="AP313" s="108">
        <v>99</v>
      </c>
      <c r="AQ313" s="108">
        <v>5</v>
      </c>
      <c r="AR313" s="108">
        <v>8</v>
      </c>
      <c r="AS313" s="108">
        <v>103</v>
      </c>
      <c r="AT313" s="108">
        <v>493</v>
      </c>
      <c r="AU313" s="106">
        <v>0</v>
      </c>
      <c r="AV313" s="110">
        <v>0</v>
      </c>
      <c r="AW313" s="114">
        <v>0</v>
      </c>
      <c r="AX313" s="110">
        <v>0</v>
      </c>
      <c r="AY313" s="108">
        <v>23</v>
      </c>
      <c r="AZ313" s="108"/>
      <c r="BA313" s="108">
        <v>45.3</v>
      </c>
      <c r="BB313" s="108">
        <v>6.1</v>
      </c>
      <c r="BC313" s="108">
        <v>1</v>
      </c>
      <c r="BD313" s="108">
        <v>4.2</v>
      </c>
      <c r="BE313" s="108"/>
      <c r="BF313" s="108">
        <v>6</v>
      </c>
      <c r="BG313" s="108">
        <v>5908</v>
      </c>
      <c r="BH313" s="108">
        <v>11.6</v>
      </c>
      <c r="BI313" s="108"/>
      <c r="BJ313" s="108"/>
      <c r="BK313" s="108"/>
      <c r="BL313" s="108"/>
      <c r="BM313" s="108"/>
      <c r="BN313" s="108"/>
      <c r="BO313" s="108"/>
      <c r="BP313" s="108"/>
      <c r="BQ313" s="108"/>
      <c r="BR313" s="108"/>
      <c r="BS313" s="108"/>
      <c r="BT313" s="108"/>
      <c r="BU313" s="108"/>
      <c r="BV313" s="108"/>
      <c r="BW313" s="108"/>
      <c r="BX313" s="108">
        <v>3155</v>
      </c>
      <c r="BY313" s="108"/>
      <c r="BZ313" s="109"/>
      <c r="CA313" s="150"/>
      <c r="CB313" s="108">
        <v>16.899999999999999</v>
      </c>
      <c r="CC313" s="108">
        <v>0.1</v>
      </c>
      <c r="CD313" s="108">
        <v>124</v>
      </c>
      <c r="CE313" s="108"/>
      <c r="CF313" s="108"/>
      <c r="CG313" s="108"/>
      <c r="CH313" s="110">
        <v>0</v>
      </c>
      <c r="CI313" s="108">
        <v>10</v>
      </c>
      <c r="CJ313" s="108">
        <v>5.0999999999999996</v>
      </c>
      <c r="CK313" s="108"/>
      <c r="CL313" s="108"/>
      <c r="CM313" s="108"/>
      <c r="CN313" s="108"/>
      <c r="CO313" s="99"/>
      <c r="CP313" s="99"/>
      <c r="CQ313" s="99"/>
      <c r="CR313" s="99">
        <f>AG313/AD313</f>
        <v>1.4228981447651523</v>
      </c>
      <c r="CS313" s="99"/>
      <c r="CT313" s="99"/>
      <c r="CU313" s="99">
        <f>BG313/BH313</f>
        <v>509.31034482758622</v>
      </c>
      <c r="CV313" s="99"/>
      <c r="CW313" s="99"/>
      <c r="CX313" s="108"/>
      <c r="CY313" s="114">
        <v>0</v>
      </c>
      <c r="CZ313" s="78"/>
      <c r="DA313" s="78"/>
      <c r="DB313" s="78"/>
      <c r="DC313" s="78"/>
      <c r="DD313" s="78"/>
      <c r="DE313" s="78"/>
      <c r="DF313" s="78"/>
      <c r="DG313" s="78"/>
      <c r="DH313" s="78"/>
      <c r="DI313" s="78"/>
      <c r="DJ313" s="78"/>
      <c r="DK313" s="78"/>
      <c r="DL313" s="78"/>
      <c r="DM313" s="78"/>
      <c r="DN313" s="78"/>
      <c r="DO313" s="78"/>
      <c r="DP313" s="78"/>
      <c r="DQ313" s="78"/>
      <c r="DR313" s="78"/>
      <c r="DS313" s="78"/>
      <c r="DT313" s="78"/>
      <c r="DU313" s="78"/>
      <c r="DV313" s="78"/>
      <c r="DW313" s="78"/>
      <c r="DX313" s="78"/>
      <c r="DY313" s="78"/>
      <c r="DZ313" s="78"/>
      <c r="EA313" s="78"/>
      <c r="EB313" s="78"/>
      <c r="EC313" s="78"/>
      <c r="ED313" s="78"/>
      <c r="EE313" s="78"/>
      <c r="EF313" s="78"/>
      <c r="EG313" s="78"/>
      <c r="EH313" s="78"/>
      <c r="EI313" s="78"/>
      <c r="EJ313" s="78"/>
      <c r="EK313" s="78"/>
      <c r="EL313" s="78"/>
      <c r="EM313" s="78"/>
      <c r="EN313" s="78"/>
      <c r="EO313" s="78"/>
      <c r="EP313" s="78"/>
      <c r="EQ313" s="78"/>
      <c r="ER313" s="78"/>
      <c r="ES313" s="78"/>
      <c r="ET313" s="78"/>
      <c r="EU313" s="78"/>
      <c r="EV313" s="78"/>
      <c r="EW313" s="78"/>
      <c r="EX313" s="78"/>
      <c r="EY313" s="78"/>
      <c r="EZ313" s="78"/>
      <c r="FA313" s="78"/>
      <c r="FB313" s="78"/>
      <c r="FC313" s="78"/>
      <c r="FD313" s="78"/>
      <c r="FE313" s="78"/>
      <c r="FF313" s="78"/>
      <c r="FG313" s="78"/>
      <c r="FH313" s="78"/>
      <c r="FI313" s="78"/>
      <c r="FJ313" s="78"/>
      <c r="FK313" s="78"/>
      <c r="FL313" s="78"/>
      <c r="FM313" s="78"/>
      <c r="FN313" s="78"/>
      <c r="FO313" s="78"/>
      <c r="FP313" s="78"/>
      <c r="FQ313" s="78"/>
      <c r="FR313" s="78"/>
      <c r="FS313" s="78"/>
      <c r="FT313" s="78"/>
      <c r="FU313" s="78"/>
      <c r="FV313" s="78"/>
      <c r="FW313" s="78"/>
      <c r="FX313" s="78"/>
      <c r="FY313" s="78"/>
      <c r="FZ313" s="78"/>
      <c r="GA313" s="78"/>
      <c r="GB313" s="78"/>
      <c r="GC313" s="78"/>
      <c r="GD313" s="78"/>
      <c r="GE313" s="78"/>
      <c r="GF313" s="78"/>
      <c r="GG313" s="78"/>
      <c r="GH313" s="78"/>
      <c r="GI313" s="78"/>
      <c r="GJ313" s="78"/>
      <c r="GK313" s="78"/>
      <c r="GL313" s="78"/>
      <c r="GM313" s="78"/>
      <c r="GN313" s="78"/>
      <c r="GO313" s="78"/>
      <c r="GP313" s="78"/>
      <c r="GQ313" s="78"/>
      <c r="GR313" s="78"/>
      <c r="GS313" s="78"/>
      <c r="GT313" s="78"/>
      <c r="GU313" s="78"/>
      <c r="GV313" s="78"/>
      <c r="GW313" s="78"/>
      <c r="GX313" s="78"/>
      <c r="GY313" s="78"/>
      <c r="GZ313" s="78"/>
      <c r="HA313" s="78"/>
      <c r="HB313" s="78"/>
      <c r="HC313" s="78"/>
      <c r="HD313" s="78"/>
      <c r="HE313" s="78"/>
      <c r="HF313" s="78"/>
      <c r="HG313" s="78"/>
      <c r="HH313" s="78"/>
      <c r="HI313" s="78"/>
      <c r="HJ313" s="78"/>
      <c r="HK313" s="78"/>
      <c r="HL313" s="78"/>
      <c r="HM313" s="78"/>
      <c r="HN313" s="78"/>
      <c r="HO313" s="78"/>
      <c r="HP313" s="78"/>
      <c r="HQ313" s="78"/>
      <c r="HR313" s="78"/>
      <c r="HS313" s="78"/>
      <c r="HT313" s="78"/>
      <c r="HU313" s="78"/>
      <c r="HV313" s="78"/>
      <c r="HW313" s="78"/>
      <c r="HX313" s="78"/>
      <c r="HY313" s="78"/>
      <c r="HZ313" s="78"/>
      <c r="IA313" s="78"/>
      <c r="IB313" s="78"/>
      <c r="IC313" s="78"/>
      <c r="ID313" s="78"/>
      <c r="IE313" s="78"/>
      <c r="IF313" s="78"/>
      <c r="IG313" s="78"/>
      <c r="IH313" s="78"/>
      <c r="II313" s="78"/>
      <c r="IJ313" s="78"/>
      <c r="IK313" s="78"/>
      <c r="IL313" s="78"/>
      <c r="IM313" s="78"/>
      <c r="IN313" s="78"/>
      <c r="IO313" s="78"/>
      <c r="IP313" s="78"/>
      <c r="IQ313" s="78"/>
      <c r="IR313" s="78"/>
      <c r="IS313" s="78"/>
      <c r="IT313" s="78"/>
      <c r="IU313" s="78"/>
      <c r="IV313" s="78"/>
      <c r="IW313" s="78"/>
      <c r="IX313" s="78"/>
      <c r="IY313" s="78"/>
      <c r="IZ313" s="78"/>
      <c r="JA313" s="78"/>
      <c r="JB313" s="78"/>
      <c r="JC313" s="78"/>
      <c r="JD313" s="78"/>
      <c r="JE313" s="78"/>
      <c r="JF313" s="78"/>
      <c r="JG313" s="78"/>
      <c r="JH313" s="78"/>
      <c r="JI313" s="78"/>
      <c r="JJ313" s="78"/>
      <c r="JK313" s="78"/>
      <c r="JL313" s="78"/>
      <c r="JM313" s="78"/>
      <c r="JN313" s="78"/>
      <c r="JO313" s="78"/>
      <c r="JP313" s="78"/>
      <c r="JQ313" s="78"/>
      <c r="JR313" s="78"/>
      <c r="JS313" s="78"/>
      <c r="JT313" s="78"/>
      <c r="JU313" s="78"/>
      <c r="JV313" s="78"/>
      <c r="JW313" s="78"/>
      <c r="JX313" s="78"/>
      <c r="JY313" s="78"/>
      <c r="JZ313" s="78"/>
      <c r="KA313" s="78"/>
      <c r="KB313" s="78"/>
      <c r="KC313" s="78"/>
      <c r="KD313" s="78"/>
      <c r="KE313" s="78"/>
      <c r="KF313" s="78"/>
      <c r="KG313" s="78"/>
      <c r="KH313" s="78"/>
      <c r="KI313" s="78"/>
      <c r="KJ313" s="78"/>
      <c r="KK313" s="78"/>
      <c r="KL313" s="78"/>
      <c r="KM313" s="78"/>
      <c r="KN313" s="78"/>
      <c r="KO313" s="78"/>
    </row>
    <row r="314" spans="1:301" s="60" customFormat="1" ht="15" customHeight="1" x14ac:dyDescent="0.15">
      <c r="A314" s="71" t="s">
        <v>680</v>
      </c>
      <c r="B314" s="71">
        <v>8138</v>
      </c>
      <c r="C314" s="59" t="s">
        <v>452</v>
      </c>
      <c r="D314" s="2" t="s">
        <v>105</v>
      </c>
      <c r="E314" s="71"/>
      <c r="F314" s="71"/>
      <c r="G314" s="23">
        <v>315691.53700000001</v>
      </c>
      <c r="H314" s="23">
        <v>8448136.2929999996</v>
      </c>
      <c r="I314" s="23">
        <v>4910.7719999999999</v>
      </c>
      <c r="J314" s="61" t="s">
        <v>1040</v>
      </c>
      <c r="K314" s="67" t="s">
        <v>404</v>
      </c>
      <c r="L314" s="71">
        <v>2.4</v>
      </c>
      <c r="M314" s="71">
        <v>4</v>
      </c>
      <c r="N314" s="105">
        <v>2005</v>
      </c>
      <c r="O314" s="71"/>
      <c r="P314" s="60" t="s">
        <v>389</v>
      </c>
      <c r="Q314" s="1">
        <f>M314-L314</f>
        <v>1.6</v>
      </c>
      <c r="R314" s="2" t="s">
        <v>390</v>
      </c>
      <c r="S314" s="71" t="s">
        <v>681</v>
      </c>
      <c r="T314" s="60" t="s">
        <v>392</v>
      </c>
      <c r="X314" s="134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>
        <v>300</v>
      </c>
      <c r="AT314" s="107">
        <v>800</v>
      </c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  <c r="BF314" s="107"/>
      <c r="BG314" s="107"/>
      <c r="BH314" s="107"/>
      <c r="BI314" s="107"/>
      <c r="BJ314" s="107"/>
      <c r="BK314" s="107"/>
      <c r="BL314" s="107"/>
      <c r="BM314" s="107"/>
      <c r="BN314" s="107"/>
      <c r="BO314" s="107"/>
      <c r="BP314" s="107"/>
      <c r="BQ314" s="107"/>
      <c r="BR314" s="107"/>
      <c r="BS314" s="107"/>
      <c r="BT314" s="107"/>
      <c r="BU314" s="107"/>
      <c r="BV314" s="107"/>
      <c r="BW314" s="107"/>
      <c r="BX314" s="108">
        <v>8400</v>
      </c>
      <c r="BY314" s="108"/>
      <c r="BZ314" s="107"/>
      <c r="CA314" s="152"/>
      <c r="CB314" s="107">
        <v>10</v>
      </c>
      <c r="CC314" s="107"/>
      <c r="CD314" s="107"/>
      <c r="CE314" s="107"/>
      <c r="CF314" s="107"/>
      <c r="CG314" s="107"/>
      <c r="CH314" s="107"/>
      <c r="CI314" s="107"/>
      <c r="CJ314" s="107"/>
      <c r="CK314" s="107"/>
      <c r="CL314" s="107"/>
      <c r="CM314" s="107"/>
      <c r="CN314" s="107"/>
      <c r="CO314" s="99"/>
      <c r="CP314" s="99"/>
      <c r="CQ314" s="99"/>
      <c r="CR314" s="99"/>
      <c r="CS314" s="99"/>
      <c r="CT314" s="99"/>
      <c r="CU314" s="99"/>
      <c r="CV314" s="99"/>
      <c r="CW314" s="99"/>
      <c r="CX314" s="107"/>
      <c r="CY314" s="107"/>
    </row>
    <row r="315" spans="1:301" s="60" customFormat="1" ht="15" customHeight="1" x14ac:dyDescent="0.15">
      <c r="A315" s="71" t="s">
        <v>682</v>
      </c>
      <c r="B315" s="71">
        <v>8228</v>
      </c>
      <c r="C315" s="59" t="s">
        <v>452</v>
      </c>
      <c r="D315" s="2" t="s">
        <v>105</v>
      </c>
      <c r="E315" s="71"/>
      <c r="F315" s="71"/>
      <c r="G315" s="23">
        <v>315691.53600000002</v>
      </c>
      <c r="H315" s="23">
        <v>8448136.3059999999</v>
      </c>
      <c r="I315" s="23">
        <v>4910.7740000000003</v>
      </c>
      <c r="J315" s="61" t="s">
        <v>1040</v>
      </c>
      <c r="K315" s="67" t="s">
        <v>404</v>
      </c>
      <c r="L315" s="71">
        <v>2</v>
      </c>
      <c r="M315" s="71">
        <v>4</v>
      </c>
      <c r="N315" s="105">
        <v>2005</v>
      </c>
      <c r="O315" s="71"/>
      <c r="P315" s="60" t="s">
        <v>389</v>
      </c>
      <c r="Q315" s="1">
        <f>M315-L315</f>
        <v>2</v>
      </c>
      <c r="R315" s="2" t="s">
        <v>390</v>
      </c>
      <c r="S315" s="71" t="s">
        <v>683</v>
      </c>
      <c r="T315" s="60" t="s">
        <v>392</v>
      </c>
      <c r="X315" s="134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>
        <v>500</v>
      </c>
      <c r="AT315" s="107">
        <v>1700</v>
      </c>
      <c r="AU315" s="107"/>
      <c r="AV315" s="107"/>
      <c r="AW315" s="107"/>
      <c r="AX315" s="107"/>
      <c r="AY315" s="107"/>
      <c r="AZ315" s="107"/>
      <c r="BA315" s="107"/>
      <c r="BB315" s="107"/>
      <c r="BC315" s="107"/>
      <c r="BD315" s="107"/>
      <c r="BE315" s="107"/>
      <c r="BF315" s="107"/>
      <c r="BG315" s="107"/>
      <c r="BH315" s="107"/>
      <c r="BI315" s="107"/>
      <c r="BJ315" s="107"/>
      <c r="BK315" s="107"/>
      <c r="BL315" s="107"/>
      <c r="BM315" s="107"/>
      <c r="BN315" s="107"/>
      <c r="BO315" s="107"/>
      <c r="BP315" s="107"/>
      <c r="BQ315" s="107"/>
      <c r="BR315" s="107"/>
      <c r="BS315" s="107"/>
      <c r="BT315" s="107"/>
      <c r="BU315" s="107"/>
      <c r="BV315" s="107"/>
      <c r="BW315" s="107"/>
      <c r="BX315" s="108">
        <v>5800</v>
      </c>
      <c r="BY315" s="108"/>
      <c r="BZ315" s="107"/>
      <c r="CA315" s="152"/>
      <c r="CB315" s="107">
        <v>11</v>
      </c>
      <c r="CC315" s="107"/>
      <c r="CD315" s="107"/>
      <c r="CE315" s="107"/>
      <c r="CF315" s="107"/>
      <c r="CG315" s="107"/>
      <c r="CH315" s="107"/>
      <c r="CI315" s="107"/>
      <c r="CJ315" s="107"/>
      <c r="CK315" s="107"/>
      <c r="CL315" s="107"/>
      <c r="CM315" s="107"/>
      <c r="CN315" s="107"/>
      <c r="CO315" s="99"/>
      <c r="CP315" s="99"/>
      <c r="CQ315" s="99"/>
      <c r="CR315" s="99"/>
      <c r="CS315" s="99"/>
      <c r="CT315" s="99"/>
      <c r="CU315" s="99"/>
      <c r="CV315" s="99"/>
      <c r="CW315" s="99"/>
      <c r="CX315" s="107"/>
      <c r="CY315" s="107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  <c r="DS315" s="64"/>
      <c r="DT315" s="64"/>
      <c r="DU315" s="64"/>
      <c r="DV315" s="64"/>
      <c r="DW315" s="64"/>
      <c r="DX315" s="64"/>
      <c r="DY315" s="64"/>
      <c r="DZ315" s="64"/>
      <c r="EA315" s="64"/>
      <c r="EB315" s="64"/>
      <c r="EC315" s="64"/>
      <c r="ED315" s="64"/>
      <c r="EE315" s="64"/>
      <c r="EF315" s="64"/>
      <c r="EG315" s="64"/>
      <c r="EH315" s="64"/>
      <c r="EI315" s="64"/>
      <c r="EJ315" s="64"/>
      <c r="EK315" s="64"/>
      <c r="EL315" s="64"/>
      <c r="EM315" s="64"/>
      <c r="EN315" s="64"/>
      <c r="EO315" s="64"/>
      <c r="EP315" s="64"/>
      <c r="EQ315" s="64"/>
      <c r="ER315" s="64"/>
      <c r="ES315" s="64"/>
      <c r="ET315" s="64"/>
      <c r="EU315" s="64"/>
      <c r="EV315" s="64"/>
      <c r="EW315" s="64"/>
      <c r="EX315" s="64"/>
      <c r="EY315" s="64"/>
      <c r="EZ315" s="64"/>
      <c r="FA315" s="64"/>
      <c r="FB315" s="64"/>
      <c r="FC315" s="64"/>
      <c r="FD315" s="64"/>
      <c r="FE315" s="64"/>
      <c r="FF315" s="64"/>
      <c r="FG315" s="64"/>
      <c r="FH315" s="64"/>
      <c r="FI315" s="64"/>
      <c r="FJ315" s="64"/>
      <c r="FK315" s="64"/>
      <c r="FL315" s="64"/>
      <c r="FM315" s="64"/>
      <c r="FN315" s="64"/>
      <c r="FO315" s="64"/>
      <c r="FP315" s="64"/>
      <c r="FQ315" s="64"/>
      <c r="FR315" s="64"/>
      <c r="FS315" s="64"/>
      <c r="FT315" s="64"/>
      <c r="FU315" s="64"/>
      <c r="FV315" s="64"/>
      <c r="FW315" s="64"/>
      <c r="FX315" s="64"/>
      <c r="FY315" s="64"/>
      <c r="FZ315" s="64"/>
      <c r="GA315" s="64"/>
      <c r="GB315" s="64"/>
      <c r="GC315" s="64"/>
      <c r="GD315" s="64"/>
      <c r="GE315" s="64"/>
      <c r="GF315" s="64"/>
      <c r="GG315" s="64"/>
      <c r="GH315" s="64"/>
      <c r="GI315" s="64"/>
      <c r="GJ315" s="64"/>
      <c r="GK315" s="64"/>
      <c r="GL315" s="64"/>
      <c r="GM315" s="64"/>
      <c r="GN315" s="64"/>
      <c r="GO315" s="64"/>
      <c r="GP315" s="64"/>
      <c r="GQ315" s="64"/>
      <c r="GR315" s="64"/>
      <c r="GS315" s="64"/>
      <c r="GT315" s="64"/>
      <c r="GU315" s="64"/>
      <c r="GV315" s="64"/>
      <c r="GW315" s="64"/>
      <c r="GX315" s="64"/>
      <c r="GY315" s="64"/>
      <c r="GZ315" s="64"/>
      <c r="HA315" s="64"/>
      <c r="HB315" s="64"/>
      <c r="HC315" s="64"/>
      <c r="HD315" s="64"/>
      <c r="HE315" s="64"/>
      <c r="HF315" s="64"/>
      <c r="HG315" s="64"/>
      <c r="HH315" s="64"/>
      <c r="HI315" s="64"/>
      <c r="HJ315" s="64"/>
      <c r="HK315" s="64"/>
      <c r="HL315" s="64"/>
      <c r="HM315" s="64"/>
      <c r="HN315" s="64"/>
      <c r="HO315" s="64"/>
      <c r="HP315" s="64"/>
      <c r="HQ315" s="64"/>
      <c r="HR315" s="64"/>
      <c r="HS315" s="64"/>
      <c r="HT315" s="64"/>
      <c r="HU315" s="64"/>
      <c r="HV315" s="64"/>
      <c r="HW315" s="64"/>
      <c r="HX315" s="64"/>
      <c r="HY315" s="64"/>
      <c r="HZ315" s="64"/>
      <c r="IA315" s="64"/>
      <c r="IB315" s="64"/>
      <c r="IC315" s="64"/>
      <c r="ID315" s="64"/>
      <c r="IE315" s="64"/>
      <c r="IF315" s="64"/>
      <c r="IG315" s="64"/>
      <c r="IH315" s="64"/>
      <c r="II315" s="64"/>
      <c r="IJ315" s="64"/>
      <c r="IK315" s="64"/>
      <c r="IL315" s="64"/>
      <c r="IM315" s="64"/>
      <c r="IN315" s="64"/>
      <c r="IO315" s="64"/>
      <c r="IP315" s="64"/>
      <c r="IQ315" s="64"/>
      <c r="IR315" s="64"/>
      <c r="IS315" s="64"/>
      <c r="IT315" s="64"/>
      <c r="IU315" s="64"/>
      <c r="IV315" s="64"/>
      <c r="IW315" s="64"/>
      <c r="IX315" s="64"/>
      <c r="IY315" s="64"/>
      <c r="IZ315" s="64"/>
      <c r="JA315" s="64"/>
      <c r="JB315" s="64"/>
      <c r="JC315" s="64"/>
      <c r="JD315" s="64"/>
      <c r="JE315" s="64"/>
      <c r="JF315" s="64"/>
      <c r="JG315" s="64"/>
      <c r="JH315" s="64"/>
      <c r="JI315" s="64"/>
      <c r="JJ315" s="64"/>
      <c r="JK315" s="64"/>
      <c r="JL315" s="64"/>
      <c r="JM315" s="64"/>
      <c r="JN315" s="64"/>
      <c r="JO315" s="64"/>
      <c r="JP315" s="64"/>
      <c r="JQ315" s="64"/>
      <c r="JR315" s="64"/>
      <c r="JS315" s="64"/>
      <c r="JT315" s="64"/>
      <c r="JU315" s="64"/>
      <c r="JV315" s="64"/>
      <c r="JW315" s="64"/>
      <c r="JX315" s="64"/>
      <c r="JY315" s="64"/>
      <c r="JZ315" s="64"/>
      <c r="KA315" s="64"/>
      <c r="KB315" s="64"/>
      <c r="KC315" s="64"/>
      <c r="KD315" s="64"/>
      <c r="KE315" s="64"/>
      <c r="KF315" s="64"/>
      <c r="KG315" s="64"/>
      <c r="KH315" s="64"/>
      <c r="KI315" s="64"/>
      <c r="KJ315" s="64"/>
      <c r="KK315" s="64"/>
      <c r="KL315" s="64"/>
      <c r="KM315" s="64"/>
      <c r="KN315" s="64"/>
      <c r="KO315" s="64"/>
    </row>
    <row r="316" spans="1:301" s="60" customFormat="1" ht="15" customHeight="1" x14ac:dyDescent="0.15">
      <c r="A316" s="71" t="s">
        <v>684</v>
      </c>
      <c r="B316" s="71">
        <v>7225</v>
      </c>
      <c r="C316" s="59" t="s">
        <v>400</v>
      </c>
      <c r="D316" s="2" t="s">
        <v>105</v>
      </c>
      <c r="E316" s="59"/>
      <c r="F316" s="59"/>
      <c r="G316" s="23">
        <v>315594.60600000003</v>
      </c>
      <c r="H316" s="23">
        <v>8447201.3139999993</v>
      </c>
      <c r="I316" s="23">
        <v>4981.9870000000001</v>
      </c>
      <c r="J316" s="61" t="s">
        <v>1040</v>
      </c>
      <c r="K316" s="67" t="s">
        <v>404</v>
      </c>
      <c r="L316" s="71">
        <v>0.65</v>
      </c>
      <c r="M316" s="71">
        <v>2</v>
      </c>
      <c r="N316" s="105">
        <v>2005</v>
      </c>
      <c r="O316" s="59"/>
      <c r="P316" s="60" t="s">
        <v>389</v>
      </c>
      <c r="Q316" s="1">
        <f>M316-L316</f>
        <v>1.35</v>
      </c>
      <c r="R316" s="2" t="s">
        <v>390</v>
      </c>
      <c r="S316" s="59" t="s">
        <v>685</v>
      </c>
      <c r="T316" s="60" t="s">
        <v>392</v>
      </c>
      <c r="X316" s="134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>
        <v>100</v>
      </c>
      <c r="AT316" s="107">
        <v>500</v>
      </c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07"/>
      <c r="BK316" s="107"/>
      <c r="BL316" s="107"/>
      <c r="BM316" s="107"/>
      <c r="BN316" s="107"/>
      <c r="BO316" s="107"/>
      <c r="BP316" s="107"/>
      <c r="BQ316" s="107"/>
      <c r="BR316" s="107"/>
      <c r="BS316" s="107"/>
      <c r="BT316" s="107"/>
      <c r="BU316" s="107"/>
      <c r="BV316" s="107"/>
      <c r="BW316" s="107"/>
      <c r="BX316" s="108">
        <v>2700</v>
      </c>
      <c r="BY316" s="108"/>
      <c r="BZ316" s="107"/>
      <c r="CA316" s="152"/>
      <c r="CB316" s="107">
        <v>20</v>
      </c>
      <c r="CC316" s="107"/>
      <c r="CD316" s="107"/>
      <c r="CE316" s="107"/>
      <c r="CF316" s="107"/>
      <c r="CG316" s="107"/>
      <c r="CH316" s="107"/>
      <c r="CI316" s="107"/>
      <c r="CJ316" s="107"/>
      <c r="CK316" s="107"/>
      <c r="CL316" s="107"/>
      <c r="CM316" s="107"/>
      <c r="CN316" s="107"/>
      <c r="CO316" s="99"/>
      <c r="CP316" s="99"/>
      <c r="CQ316" s="99"/>
      <c r="CR316" s="99"/>
      <c r="CS316" s="99"/>
      <c r="CT316" s="99"/>
      <c r="CU316" s="99"/>
      <c r="CV316" s="99"/>
      <c r="CW316" s="99"/>
      <c r="CX316" s="107"/>
      <c r="CY316" s="107"/>
    </row>
    <row r="317" spans="1:301" s="60" customFormat="1" ht="15" customHeight="1" x14ac:dyDescent="0.15">
      <c r="A317" s="71" t="s">
        <v>686</v>
      </c>
      <c r="B317" s="71">
        <v>7319</v>
      </c>
      <c r="C317" s="59" t="s">
        <v>400</v>
      </c>
      <c r="D317" s="2" t="s">
        <v>105</v>
      </c>
      <c r="E317" s="71"/>
      <c r="F317" s="71"/>
      <c r="G317" s="23">
        <v>315593.88799999998</v>
      </c>
      <c r="H317" s="23">
        <v>8447200.9590000007</v>
      </c>
      <c r="I317" s="23">
        <v>4981.8360000000002</v>
      </c>
      <c r="J317" s="61" t="s">
        <v>1040</v>
      </c>
      <c r="K317" s="71" t="s">
        <v>404</v>
      </c>
      <c r="L317" s="71">
        <v>0</v>
      </c>
      <c r="M317" s="71">
        <v>2</v>
      </c>
      <c r="N317" s="120">
        <v>2005</v>
      </c>
      <c r="O317" s="71"/>
      <c r="P317" s="60" t="s">
        <v>389</v>
      </c>
      <c r="Q317" s="1">
        <f>M317-L317</f>
        <v>2</v>
      </c>
      <c r="R317" s="2" t="s">
        <v>390</v>
      </c>
      <c r="S317" s="71" t="s">
        <v>687</v>
      </c>
      <c r="T317" s="60" t="s">
        <v>392</v>
      </c>
      <c r="U317" s="64"/>
      <c r="V317" s="64"/>
      <c r="W317" s="64"/>
      <c r="X317" s="68"/>
      <c r="Y317" s="108">
        <v>0.13344467640918581</v>
      </c>
      <c r="Z317" s="108">
        <v>1.4930033370411568</v>
      </c>
      <c r="AA317" s="108">
        <v>6.2478871978513881</v>
      </c>
      <c r="AB317" s="108"/>
      <c r="AC317" s="108">
        <v>0.6840919548598472</v>
      </c>
      <c r="AD317" s="108">
        <v>0.36473684210526314</v>
      </c>
      <c r="AE317" s="108"/>
      <c r="AF317" s="108">
        <v>2.6959547629404092E-2</v>
      </c>
      <c r="AG317" s="108">
        <v>0.45774936061381072</v>
      </c>
      <c r="AH317" s="108">
        <v>1.8330912025827282E-5</v>
      </c>
      <c r="AI317" s="108"/>
      <c r="AJ317" s="108"/>
      <c r="AK317" s="108"/>
      <c r="AL317" s="108"/>
      <c r="AM317" s="108"/>
      <c r="AN317" s="108">
        <v>3.1</v>
      </c>
      <c r="AO317" s="108">
        <v>17</v>
      </c>
      <c r="AP317" s="108">
        <v>32</v>
      </c>
      <c r="AQ317" s="108">
        <v>3</v>
      </c>
      <c r="AR317" s="108">
        <v>4</v>
      </c>
      <c r="AS317" s="108">
        <v>188</v>
      </c>
      <c r="AT317" s="108">
        <v>631</v>
      </c>
      <c r="AU317" s="108">
        <v>11</v>
      </c>
      <c r="AV317" s="110">
        <v>0</v>
      </c>
      <c r="AW317" s="108">
        <v>21</v>
      </c>
      <c r="AX317" s="110">
        <v>0</v>
      </c>
      <c r="AY317" s="108">
        <v>149</v>
      </c>
      <c r="AZ317" s="108"/>
      <c r="BA317" s="108">
        <v>43.5</v>
      </c>
      <c r="BB317" s="108">
        <v>6.5</v>
      </c>
      <c r="BC317" s="108">
        <v>2</v>
      </c>
      <c r="BD317" s="108">
        <v>2.9</v>
      </c>
      <c r="BE317" s="108"/>
      <c r="BF317" s="108">
        <v>2</v>
      </c>
      <c r="BG317" s="108">
        <v>2500</v>
      </c>
      <c r="BH317" s="108">
        <v>8.6999999999999993</v>
      </c>
      <c r="BI317" s="108"/>
      <c r="BJ317" s="108"/>
      <c r="BK317" s="108"/>
      <c r="BL317" s="108"/>
      <c r="BM317" s="108"/>
      <c r="BN317" s="108"/>
      <c r="BO317" s="108"/>
      <c r="BP317" s="108"/>
      <c r="BQ317" s="108"/>
      <c r="BR317" s="108"/>
      <c r="BS317" s="108"/>
      <c r="BT317" s="108"/>
      <c r="BU317" s="108"/>
      <c r="BV317" s="108"/>
      <c r="BW317" s="108"/>
      <c r="BX317" s="108">
        <v>4881</v>
      </c>
      <c r="BY317" s="108"/>
      <c r="BZ317" s="109"/>
      <c r="CA317" s="150"/>
      <c r="CB317" s="108">
        <v>15.9</v>
      </c>
      <c r="CC317" s="108">
        <v>0.17</v>
      </c>
      <c r="CD317" s="108">
        <v>55</v>
      </c>
      <c r="CE317" s="108"/>
      <c r="CF317" s="108"/>
      <c r="CG317" s="108"/>
      <c r="CH317" s="110">
        <v>0</v>
      </c>
      <c r="CI317" s="110">
        <v>0</v>
      </c>
      <c r="CJ317" s="108">
        <v>9.9</v>
      </c>
      <c r="CK317" s="108"/>
      <c r="CL317" s="108"/>
      <c r="CM317" s="108"/>
      <c r="CN317" s="108"/>
      <c r="CO317" s="99"/>
      <c r="CP317" s="99"/>
      <c r="CQ317" s="99"/>
      <c r="CR317" s="99">
        <f>AG317/AD317</f>
        <v>1.255012677007562</v>
      </c>
      <c r="CS317" s="99"/>
      <c r="CT317" s="99"/>
      <c r="CU317" s="99">
        <f>BG317/BH317</f>
        <v>287.35632183908046</v>
      </c>
      <c r="CV317" s="99"/>
      <c r="CW317" s="99"/>
      <c r="CX317" s="108"/>
      <c r="CY317" s="114">
        <v>0</v>
      </c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</row>
    <row r="318" spans="1:301" s="60" customFormat="1" ht="15" customHeight="1" x14ac:dyDescent="0.15">
      <c r="A318" s="58" t="s">
        <v>688</v>
      </c>
      <c r="B318" s="58">
        <v>8343</v>
      </c>
      <c r="C318" s="59" t="s">
        <v>452</v>
      </c>
      <c r="D318" s="2" t="s">
        <v>105</v>
      </c>
      <c r="E318" s="58"/>
      <c r="F318" s="58"/>
      <c r="G318" s="23">
        <v>315625.85600000003</v>
      </c>
      <c r="H318" s="23">
        <v>8447635.0830000006</v>
      </c>
      <c r="I318" s="23">
        <v>4951.1670000000004</v>
      </c>
      <c r="J318" s="61" t="s">
        <v>1040</v>
      </c>
      <c r="K318" s="67" t="s">
        <v>404</v>
      </c>
      <c r="L318" s="58">
        <v>2</v>
      </c>
      <c r="M318" s="58">
        <v>4</v>
      </c>
      <c r="N318" s="105">
        <v>2005</v>
      </c>
      <c r="O318" s="58"/>
      <c r="P318" s="60" t="s">
        <v>389</v>
      </c>
      <c r="Q318" s="1">
        <f>M318-L318</f>
        <v>2</v>
      </c>
      <c r="R318" s="2" t="s">
        <v>390</v>
      </c>
      <c r="S318" s="58" t="s">
        <v>689</v>
      </c>
      <c r="T318" s="60" t="s">
        <v>392</v>
      </c>
      <c r="U318" s="64"/>
      <c r="V318" s="64"/>
      <c r="W318" s="64"/>
      <c r="X318" s="68"/>
      <c r="Y318" s="108">
        <v>0.15012526096033402</v>
      </c>
      <c r="Z318" s="108">
        <v>1.7953837597330367</v>
      </c>
      <c r="AA318" s="108">
        <v>10.765810205908684</v>
      </c>
      <c r="AB318" s="108"/>
      <c r="AC318" s="108">
        <v>4.11901346923917</v>
      </c>
      <c r="AD318" s="108">
        <v>0.44763157894736844</v>
      </c>
      <c r="AE318" s="108"/>
      <c r="AF318" s="108">
        <v>1.3479773814702046E-2</v>
      </c>
      <c r="AG318" s="108">
        <v>0.38547314578005115</v>
      </c>
      <c r="AH318" s="108">
        <v>1.122768361581921E-4</v>
      </c>
      <c r="AI318" s="108"/>
      <c r="AJ318" s="108"/>
      <c r="AK318" s="108"/>
      <c r="AL318" s="108"/>
      <c r="AM318" s="108"/>
      <c r="AN318" s="108">
        <v>3.1</v>
      </c>
      <c r="AO318" s="108">
        <v>47</v>
      </c>
      <c r="AP318" s="108">
        <v>107</v>
      </c>
      <c r="AQ318" s="108">
        <v>24</v>
      </c>
      <c r="AR318" s="108">
        <v>15</v>
      </c>
      <c r="AS318" s="108">
        <v>503</v>
      </c>
      <c r="AT318" s="108">
        <v>1445</v>
      </c>
      <c r="AU318" s="106">
        <v>0</v>
      </c>
      <c r="AV318" s="110">
        <v>0</v>
      </c>
      <c r="AW318" s="108">
        <v>34</v>
      </c>
      <c r="AX318" s="110">
        <v>0</v>
      </c>
      <c r="AY318" s="108">
        <v>393</v>
      </c>
      <c r="AZ318" s="108"/>
      <c r="BA318" s="108">
        <v>378</v>
      </c>
      <c r="BB318" s="108">
        <v>9.3000000000000007</v>
      </c>
      <c r="BC318" s="108">
        <v>0</v>
      </c>
      <c r="BD318" s="108">
        <v>25.3</v>
      </c>
      <c r="BE318" s="108"/>
      <c r="BF318" s="108">
        <v>4</v>
      </c>
      <c r="BG318" s="108">
        <v>2119</v>
      </c>
      <c r="BH318" s="108">
        <v>34.4</v>
      </c>
      <c r="BI318" s="108"/>
      <c r="BJ318" s="108"/>
      <c r="BK318" s="108"/>
      <c r="BL318" s="108"/>
      <c r="BM318" s="108"/>
      <c r="BN318" s="108"/>
      <c r="BO318" s="108"/>
      <c r="BP318" s="108"/>
      <c r="BQ318" s="108"/>
      <c r="BR318" s="108"/>
      <c r="BS318" s="108"/>
      <c r="BT318" s="108"/>
      <c r="BU318" s="108"/>
      <c r="BV318" s="108"/>
      <c r="BW318" s="108"/>
      <c r="BX318" s="108">
        <v>11399.999999999998</v>
      </c>
      <c r="BY318" s="108"/>
      <c r="BZ318" s="109"/>
      <c r="CA318" s="150"/>
      <c r="CB318" s="106">
        <v>148</v>
      </c>
      <c r="CC318" s="108">
        <v>1.1100000000000001</v>
      </c>
      <c r="CD318" s="108">
        <v>266</v>
      </c>
      <c r="CE318" s="108"/>
      <c r="CF318" s="108"/>
      <c r="CG318" s="108"/>
      <c r="CH318" s="110">
        <v>0</v>
      </c>
      <c r="CI318" s="108">
        <v>26</v>
      </c>
      <c r="CJ318" s="108">
        <v>14.7</v>
      </c>
      <c r="CK318" s="108"/>
      <c r="CL318" s="108"/>
      <c r="CM318" s="108"/>
      <c r="CN318" s="108"/>
      <c r="CO318" s="99"/>
      <c r="CP318" s="99"/>
      <c r="CQ318" s="99"/>
      <c r="CR318" s="99">
        <f>AG318/AD318</f>
        <v>0.86113930274203077</v>
      </c>
      <c r="CS318" s="99"/>
      <c r="CT318" s="99"/>
      <c r="CU318" s="99">
        <f>BG318/BH318</f>
        <v>61.598837209302332</v>
      </c>
      <c r="CV318" s="99"/>
      <c r="CW318" s="99"/>
      <c r="CX318" s="108"/>
      <c r="CY318" s="108">
        <v>4</v>
      </c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</row>
    <row r="319" spans="1:301" s="60" customFormat="1" ht="15" customHeight="1" x14ac:dyDescent="0.15">
      <c r="A319" s="71" t="s">
        <v>690</v>
      </c>
      <c r="B319" s="71">
        <v>8472</v>
      </c>
      <c r="C319" s="59" t="s">
        <v>452</v>
      </c>
      <c r="D319" s="2" t="s">
        <v>105</v>
      </c>
      <c r="E319" s="71"/>
      <c r="F319" s="71"/>
      <c r="G319" s="23">
        <v>315625.87</v>
      </c>
      <c r="H319" s="23">
        <v>8447635.0830000006</v>
      </c>
      <c r="I319" s="23">
        <v>4951.1790000000001</v>
      </c>
      <c r="J319" s="61" t="s">
        <v>1040</v>
      </c>
      <c r="K319" s="67" t="s">
        <v>404</v>
      </c>
      <c r="L319" s="71">
        <v>2.5</v>
      </c>
      <c r="M319" s="71">
        <v>4</v>
      </c>
      <c r="N319" s="105">
        <v>2005</v>
      </c>
      <c r="O319" s="71"/>
      <c r="P319" s="60" t="s">
        <v>389</v>
      </c>
      <c r="Q319" s="1">
        <f>M319-L319</f>
        <v>1.5</v>
      </c>
      <c r="R319" s="2" t="s">
        <v>390</v>
      </c>
      <c r="S319" s="71" t="s">
        <v>691</v>
      </c>
      <c r="T319" s="60" t="s">
        <v>392</v>
      </c>
      <c r="X319" s="134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>
        <v>1400</v>
      </c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  <c r="BF319" s="107"/>
      <c r="BG319" s="107"/>
      <c r="BH319" s="107"/>
      <c r="BI319" s="107"/>
      <c r="BJ319" s="107"/>
      <c r="BK319" s="107"/>
      <c r="BL319" s="107"/>
      <c r="BM319" s="107"/>
      <c r="BN319" s="107"/>
      <c r="BO319" s="107"/>
      <c r="BP319" s="107"/>
      <c r="BQ319" s="107"/>
      <c r="BR319" s="107"/>
      <c r="BS319" s="107"/>
      <c r="BT319" s="107"/>
      <c r="BU319" s="107"/>
      <c r="BV319" s="107"/>
      <c r="BW319" s="107"/>
      <c r="BX319" s="108">
        <v>10600</v>
      </c>
      <c r="BY319" s="108"/>
      <c r="BZ319" s="107"/>
      <c r="CA319" s="152"/>
      <c r="CB319" s="107">
        <v>91</v>
      </c>
      <c r="CC319" s="107"/>
      <c r="CD319" s="107"/>
      <c r="CE319" s="107"/>
      <c r="CF319" s="107"/>
      <c r="CG319" s="107"/>
      <c r="CH319" s="107"/>
      <c r="CI319" s="107"/>
      <c r="CJ319" s="107"/>
      <c r="CK319" s="107"/>
      <c r="CL319" s="107"/>
      <c r="CM319" s="107"/>
      <c r="CN319" s="107"/>
      <c r="CO319" s="99"/>
      <c r="CP319" s="99"/>
      <c r="CQ319" s="99"/>
      <c r="CR319" s="99"/>
      <c r="CS319" s="99"/>
      <c r="CT319" s="99"/>
      <c r="CU319" s="99"/>
      <c r="CV319" s="99"/>
      <c r="CW319" s="99"/>
      <c r="CX319" s="107"/>
      <c r="CY319" s="107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  <c r="DS319" s="64"/>
      <c r="DT319" s="64"/>
      <c r="DU319" s="64"/>
      <c r="DV319" s="64"/>
      <c r="DW319" s="64"/>
      <c r="DX319" s="64"/>
      <c r="DY319" s="64"/>
      <c r="DZ319" s="64"/>
      <c r="EA319" s="64"/>
      <c r="EB319" s="64"/>
      <c r="EC319" s="64"/>
      <c r="ED319" s="64"/>
      <c r="EE319" s="64"/>
      <c r="EF319" s="64"/>
      <c r="EG319" s="64"/>
      <c r="EH319" s="64"/>
      <c r="EI319" s="64"/>
      <c r="EJ319" s="64"/>
      <c r="EK319" s="64"/>
      <c r="EL319" s="64"/>
      <c r="EM319" s="64"/>
      <c r="EN319" s="64"/>
      <c r="EO319" s="64"/>
      <c r="EP319" s="64"/>
      <c r="EQ319" s="64"/>
      <c r="ER319" s="64"/>
      <c r="ES319" s="64"/>
      <c r="ET319" s="64"/>
      <c r="EU319" s="64"/>
      <c r="EV319" s="64"/>
      <c r="EW319" s="64"/>
      <c r="EX319" s="64"/>
      <c r="EY319" s="64"/>
      <c r="EZ319" s="64"/>
      <c r="FA319" s="64"/>
      <c r="FB319" s="64"/>
      <c r="FC319" s="64"/>
      <c r="FD319" s="64"/>
      <c r="FE319" s="64"/>
      <c r="FF319" s="64"/>
      <c r="FG319" s="64"/>
      <c r="FH319" s="64"/>
      <c r="FI319" s="64"/>
      <c r="FJ319" s="64"/>
      <c r="FK319" s="64"/>
      <c r="FL319" s="64"/>
      <c r="FM319" s="64"/>
      <c r="FN319" s="64"/>
      <c r="FO319" s="64"/>
      <c r="FP319" s="64"/>
      <c r="FQ319" s="64"/>
      <c r="FR319" s="64"/>
      <c r="FS319" s="64"/>
      <c r="FT319" s="64"/>
      <c r="FU319" s="64"/>
      <c r="FV319" s="64"/>
      <c r="FW319" s="64"/>
      <c r="FX319" s="64"/>
      <c r="FY319" s="64"/>
      <c r="FZ319" s="64"/>
      <c r="GA319" s="64"/>
      <c r="GB319" s="64"/>
      <c r="GC319" s="64"/>
      <c r="GD319" s="64"/>
      <c r="GE319" s="64"/>
      <c r="GF319" s="64"/>
      <c r="GG319" s="64"/>
      <c r="GH319" s="64"/>
      <c r="GI319" s="64"/>
      <c r="GJ319" s="64"/>
      <c r="GK319" s="64"/>
      <c r="GL319" s="64"/>
      <c r="GM319" s="64"/>
      <c r="GN319" s="64"/>
      <c r="GO319" s="64"/>
      <c r="GP319" s="64"/>
      <c r="GQ319" s="64"/>
      <c r="GR319" s="64"/>
      <c r="GS319" s="64"/>
      <c r="GT319" s="64"/>
      <c r="GU319" s="64"/>
      <c r="GV319" s="64"/>
      <c r="GW319" s="64"/>
      <c r="GX319" s="64"/>
      <c r="GY319" s="64"/>
      <c r="GZ319" s="64"/>
      <c r="HA319" s="64"/>
      <c r="HB319" s="64"/>
      <c r="HC319" s="64"/>
      <c r="HD319" s="64"/>
      <c r="HE319" s="64"/>
      <c r="HF319" s="64"/>
      <c r="HG319" s="64"/>
      <c r="HH319" s="64"/>
      <c r="HI319" s="64"/>
      <c r="HJ319" s="64"/>
      <c r="HK319" s="64"/>
      <c r="HL319" s="64"/>
      <c r="HM319" s="64"/>
      <c r="HN319" s="64"/>
      <c r="HO319" s="64"/>
      <c r="HP319" s="64"/>
      <c r="HQ319" s="64"/>
      <c r="HR319" s="64"/>
      <c r="HS319" s="64"/>
      <c r="HT319" s="64"/>
      <c r="HU319" s="64"/>
      <c r="HV319" s="64"/>
      <c r="HW319" s="64"/>
      <c r="HX319" s="64"/>
      <c r="HY319" s="64"/>
      <c r="HZ319" s="64"/>
      <c r="IA319" s="64"/>
      <c r="IB319" s="64"/>
      <c r="IC319" s="64"/>
      <c r="ID319" s="64"/>
      <c r="IE319" s="64"/>
      <c r="IF319" s="64"/>
      <c r="IG319" s="64"/>
      <c r="IH319" s="64"/>
      <c r="II319" s="64"/>
      <c r="IJ319" s="64"/>
      <c r="IK319" s="64"/>
      <c r="IL319" s="64"/>
      <c r="IM319" s="64"/>
      <c r="IN319" s="64"/>
      <c r="IO319" s="64"/>
      <c r="IP319" s="64"/>
      <c r="IQ319" s="64"/>
      <c r="IR319" s="64"/>
      <c r="IS319" s="64"/>
      <c r="IT319" s="64"/>
      <c r="IU319" s="64"/>
      <c r="IV319" s="64"/>
      <c r="IW319" s="64"/>
      <c r="IX319" s="64"/>
      <c r="IY319" s="64"/>
      <c r="IZ319" s="64"/>
      <c r="JA319" s="64"/>
      <c r="JB319" s="64"/>
      <c r="JC319" s="64"/>
      <c r="JD319" s="64"/>
      <c r="JE319" s="64"/>
      <c r="JF319" s="64"/>
      <c r="JG319" s="64"/>
      <c r="JH319" s="64"/>
      <c r="JI319" s="64"/>
      <c r="JJ319" s="64"/>
      <c r="JK319" s="64"/>
      <c r="JL319" s="64"/>
      <c r="JM319" s="64"/>
      <c r="JN319" s="64"/>
      <c r="JO319" s="64"/>
      <c r="JP319" s="64"/>
      <c r="JQ319" s="64"/>
      <c r="JR319" s="64"/>
      <c r="JS319" s="64"/>
      <c r="JT319" s="64"/>
      <c r="JU319" s="64"/>
      <c r="JV319" s="64"/>
      <c r="JW319" s="64"/>
      <c r="JX319" s="64"/>
      <c r="JY319" s="64"/>
      <c r="JZ319" s="64"/>
      <c r="KA319" s="64"/>
      <c r="KB319" s="64"/>
      <c r="KC319" s="64"/>
      <c r="KD319" s="64"/>
      <c r="KE319" s="64"/>
      <c r="KF319" s="64"/>
      <c r="KG319" s="64"/>
      <c r="KH319" s="64"/>
      <c r="KI319" s="64"/>
      <c r="KJ319" s="64"/>
      <c r="KK319" s="64"/>
      <c r="KL319" s="64"/>
      <c r="KM319" s="64"/>
      <c r="KN319" s="64"/>
      <c r="KO319" s="64"/>
    </row>
    <row r="320" spans="1:301" s="60" customFormat="1" ht="15" customHeight="1" x14ac:dyDescent="0.15">
      <c r="A320" s="71" t="s">
        <v>692</v>
      </c>
      <c r="B320" s="71">
        <v>9539</v>
      </c>
      <c r="C320" s="59" t="s">
        <v>407</v>
      </c>
      <c r="D320" s="2" t="s">
        <v>105</v>
      </c>
      <c r="E320" s="71"/>
      <c r="F320" s="71"/>
      <c r="G320" s="23">
        <v>316286.88199999998</v>
      </c>
      <c r="H320" s="23">
        <v>8448239.0920000002</v>
      </c>
      <c r="I320" s="23">
        <v>4933.4660000000003</v>
      </c>
      <c r="J320" s="61" t="s">
        <v>1040</v>
      </c>
      <c r="K320" s="71" t="s">
        <v>404</v>
      </c>
      <c r="L320" s="71">
        <v>0</v>
      </c>
      <c r="M320" s="71">
        <v>2</v>
      </c>
      <c r="N320" s="120">
        <v>2005</v>
      </c>
      <c r="O320" s="71"/>
      <c r="P320" s="60" t="s">
        <v>389</v>
      </c>
      <c r="Q320" s="1">
        <f>M320-L320</f>
        <v>2</v>
      </c>
      <c r="R320" s="2" t="s">
        <v>390</v>
      </c>
      <c r="S320" s="71" t="s">
        <v>693</v>
      </c>
      <c r="T320" s="60" t="s">
        <v>392</v>
      </c>
      <c r="X320" s="134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>
        <v>200</v>
      </c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  <c r="BF320" s="107"/>
      <c r="BG320" s="107"/>
      <c r="BH320" s="107"/>
      <c r="BI320" s="107"/>
      <c r="BJ320" s="107"/>
      <c r="BK320" s="107"/>
      <c r="BL320" s="107"/>
      <c r="BM320" s="107"/>
      <c r="BN320" s="107"/>
      <c r="BO320" s="107"/>
      <c r="BP320" s="107"/>
      <c r="BQ320" s="107"/>
      <c r="BR320" s="107"/>
      <c r="BS320" s="107"/>
      <c r="BT320" s="107"/>
      <c r="BU320" s="107"/>
      <c r="BV320" s="107"/>
      <c r="BW320" s="107"/>
      <c r="BX320" s="108">
        <v>500</v>
      </c>
      <c r="BY320" s="108"/>
      <c r="BZ320" s="107"/>
      <c r="CA320" s="152"/>
      <c r="CB320" s="107">
        <v>39</v>
      </c>
      <c r="CC320" s="107"/>
      <c r="CD320" s="107"/>
      <c r="CE320" s="107"/>
      <c r="CF320" s="107"/>
      <c r="CG320" s="107"/>
      <c r="CH320" s="107"/>
      <c r="CI320" s="107"/>
      <c r="CJ320" s="107"/>
      <c r="CK320" s="107"/>
      <c r="CL320" s="107"/>
      <c r="CM320" s="107"/>
      <c r="CN320" s="107"/>
      <c r="CO320" s="99"/>
      <c r="CP320" s="99"/>
      <c r="CQ320" s="99"/>
      <c r="CR320" s="99"/>
      <c r="CS320" s="99"/>
      <c r="CT320" s="99"/>
      <c r="CU320" s="99"/>
      <c r="CV320" s="99"/>
      <c r="CW320" s="99"/>
      <c r="CX320" s="107"/>
      <c r="CY320" s="107"/>
    </row>
    <row r="321" spans="1:301" s="60" customFormat="1" ht="15" customHeight="1" x14ac:dyDescent="0.15">
      <c r="A321" s="71" t="s">
        <v>694</v>
      </c>
      <c r="B321" s="71">
        <v>9644</v>
      </c>
      <c r="C321" s="59" t="s">
        <v>407</v>
      </c>
      <c r="D321" s="2" t="s">
        <v>105</v>
      </c>
      <c r="E321" s="71"/>
      <c r="F321" s="71"/>
      <c r="G321" s="23">
        <v>316287.92300000001</v>
      </c>
      <c r="H321" s="23">
        <v>8448239.5040000007</v>
      </c>
      <c r="I321" s="23">
        <v>4933.7259999999997</v>
      </c>
      <c r="J321" s="61" t="s">
        <v>1040</v>
      </c>
      <c r="K321" s="71" t="s">
        <v>404</v>
      </c>
      <c r="L321" s="71">
        <v>0</v>
      </c>
      <c r="M321" s="71">
        <v>2</v>
      </c>
      <c r="N321" s="120">
        <v>2005</v>
      </c>
      <c r="O321" s="71"/>
      <c r="P321" s="60" t="s">
        <v>389</v>
      </c>
      <c r="Q321" s="1">
        <f>M321-L321</f>
        <v>2</v>
      </c>
      <c r="R321" s="2" t="s">
        <v>390</v>
      </c>
      <c r="S321" s="71" t="s">
        <v>695</v>
      </c>
      <c r="T321" s="60" t="s">
        <v>392</v>
      </c>
      <c r="X321" s="134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>
        <v>200</v>
      </c>
      <c r="AU321" s="107"/>
      <c r="AV321" s="107"/>
      <c r="AW321" s="107"/>
      <c r="AX321" s="107"/>
      <c r="AY321" s="107"/>
      <c r="AZ321" s="107"/>
      <c r="BA321" s="107"/>
      <c r="BB321" s="107"/>
      <c r="BC321" s="107"/>
      <c r="BD321" s="107"/>
      <c r="BE321" s="107"/>
      <c r="BF321" s="107"/>
      <c r="BG321" s="107"/>
      <c r="BH321" s="107"/>
      <c r="BI321" s="107"/>
      <c r="BJ321" s="107"/>
      <c r="BK321" s="107"/>
      <c r="BL321" s="107"/>
      <c r="BM321" s="107"/>
      <c r="BN321" s="107"/>
      <c r="BO321" s="107"/>
      <c r="BP321" s="107"/>
      <c r="BQ321" s="107"/>
      <c r="BR321" s="107"/>
      <c r="BS321" s="107"/>
      <c r="BT321" s="107"/>
      <c r="BU321" s="107"/>
      <c r="BV321" s="107"/>
      <c r="BW321" s="107"/>
      <c r="BX321" s="108">
        <v>500</v>
      </c>
      <c r="BY321" s="108"/>
      <c r="BZ321" s="107"/>
      <c r="CA321" s="152"/>
      <c r="CB321" s="107">
        <v>34</v>
      </c>
      <c r="CC321" s="107"/>
      <c r="CD321" s="107"/>
      <c r="CE321" s="107"/>
      <c r="CF321" s="107"/>
      <c r="CG321" s="107"/>
      <c r="CH321" s="107"/>
      <c r="CI321" s="107"/>
      <c r="CJ321" s="107"/>
      <c r="CK321" s="107"/>
      <c r="CL321" s="107"/>
      <c r="CM321" s="107"/>
      <c r="CN321" s="107"/>
      <c r="CO321" s="99"/>
      <c r="CP321" s="99"/>
      <c r="CQ321" s="99"/>
      <c r="CR321" s="99"/>
      <c r="CS321" s="99"/>
      <c r="CT321" s="99"/>
      <c r="CU321" s="99"/>
      <c r="CV321" s="99"/>
      <c r="CW321" s="99"/>
      <c r="CX321" s="107"/>
      <c r="CY321" s="107"/>
    </row>
    <row r="322" spans="1:301" s="60" customFormat="1" ht="15" customHeight="1" x14ac:dyDescent="0.15">
      <c r="A322" s="79" t="s">
        <v>696</v>
      </c>
      <c r="B322" s="79">
        <v>9803</v>
      </c>
      <c r="C322" s="59" t="s">
        <v>407</v>
      </c>
      <c r="D322" s="2" t="s">
        <v>105</v>
      </c>
      <c r="E322" s="79"/>
      <c r="F322" s="79"/>
      <c r="G322" s="23">
        <v>316286.53100000002</v>
      </c>
      <c r="H322" s="23">
        <v>8448240.3599999994</v>
      </c>
      <c r="I322" s="23">
        <v>4933.7349999999997</v>
      </c>
      <c r="J322" s="61" t="s">
        <v>1040</v>
      </c>
      <c r="K322" s="79" t="s">
        <v>388</v>
      </c>
      <c r="L322" s="79">
        <v>0</v>
      </c>
      <c r="M322" s="79">
        <v>2</v>
      </c>
      <c r="N322" s="105">
        <v>2006</v>
      </c>
      <c r="O322" s="79"/>
      <c r="P322" s="60" t="s">
        <v>389</v>
      </c>
      <c r="Q322" s="1">
        <f>M322-L322</f>
        <v>2</v>
      </c>
      <c r="R322" s="2" t="s">
        <v>390</v>
      </c>
      <c r="S322" s="79" t="s">
        <v>697</v>
      </c>
      <c r="T322" s="60" t="s">
        <v>392</v>
      </c>
      <c r="X322" s="134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>
        <v>300</v>
      </c>
      <c r="AU322" s="113"/>
      <c r="AV322" s="113"/>
      <c r="AW322" s="113"/>
      <c r="AX322" s="113"/>
      <c r="AY322" s="113"/>
      <c r="AZ322" s="113"/>
      <c r="BA322" s="113"/>
      <c r="BB322" s="113"/>
      <c r="BC322" s="113"/>
      <c r="BD322" s="113"/>
      <c r="BE322" s="113"/>
      <c r="BF322" s="113"/>
      <c r="BG322" s="113"/>
      <c r="BH322" s="113"/>
      <c r="BI322" s="113"/>
      <c r="BJ322" s="113"/>
      <c r="BK322" s="113"/>
      <c r="BL322" s="113"/>
      <c r="BM322" s="113"/>
      <c r="BN322" s="113"/>
      <c r="BO322" s="113"/>
      <c r="BP322" s="113"/>
      <c r="BQ322" s="113"/>
      <c r="BR322" s="113"/>
      <c r="BS322" s="113"/>
      <c r="BT322" s="113"/>
      <c r="BU322" s="113"/>
      <c r="BV322" s="113"/>
      <c r="BW322" s="113"/>
      <c r="BX322" s="113">
        <v>500</v>
      </c>
      <c r="BY322" s="113"/>
      <c r="BZ322" s="113"/>
      <c r="CA322" s="157"/>
      <c r="CB322" s="107">
        <v>22</v>
      </c>
      <c r="CC322" s="113"/>
      <c r="CD322" s="113"/>
      <c r="CE322" s="113"/>
      <c r="CF322" s="113"/>
      <c r="CG322" s="113"/>
      <c r="CH322" s="113"/>
      <c r="CI322" s="113"/>
      <c r="CJ322" s="113"/>
      <c r="CK322" s="113"/>
      <c r="CL322" s="113"/>
      <c r="CM322" s="113"/>
      <c r="CN322" s="113"/>
      <c r="CO322" s="99"/>
      <c r="CP322" s="99"/>
      <c r="CQ322" s="99"/>
      <c r="CR322" s="99"/>
      <c r="CS322" s="99"/>
      <c r="CT322" s="99"/>
      <c r="CU322" s="99"/>
      <c r="CV322" s="99"/>
      <c r="CW322" s="99"/>
      <c r="CX322" s="113"/>
      <c r="CY322" s="113"/>
    </row>
    <row r="323" spans="1:301" s="60" customFormat="1" ht="15" customHeight="1" x14ac:dyDescent="0.15">
      <c r="A323" s="79" t="s">
        <v>698</v>
      </c>
      <c r="B323" s="79">
        <v>10316</v>
      </c>
      <c r="C323" s="59" t="s">
        <v>407</v>
      </c>
      <c r="D323" s="2" t="s">
        <v>105</v>
      </c>
      <c r="E323" s="79"/>
      <c r="F323" s="79"/>
      <c r="G323" s="23">
        <v>316283.74400000001</v>
      </c>
      <c r="H323" s="23">
        <v>8448237.0769999996</v>
      </c>
      <c r="I323" s="23">
        <v>4933.2340000000004</v>
      </c>
      <c r="J323" s="61" t="s">
        <v>1040</v>
      </c>
      <c r="K323" s="79" t="s">
        <v>388</v>
      </c>
      <c r="L323" s="79">
        <v>0</v>
      </c>
      <c r="M323" s="79">
        <v>2</v>
      </c>
      <c r="N323" s="105">
        <v>2006</v>
      </c>
      <c r="O323" s="79"/>
      <c r="P323" s="60" t="s">
        <v>389</v>
      </c>
      <c r="Q323" s="1">
        <f>M323-L323</f>
        <v>2</v>
      </c>
      <c r="R323" s="2" t="s">
        <v>390</v>
      </c>
      <c r="S323" s="79" t="s">
        <v>699</v>
      </c>
      <c r="T323" s="60" t="s">
        <v>392</v>
      </c>
      <c r="X323" s="134"/>
      <c r="Y323" s="108">
        <v>6.6722338204592904E-2</v>
      </c>
      <c r="Z323" s="108">
        <v>1.0205339265850946</v>
      </c>
      <c r="AA323" s="108">
        <v>2.4877170993733215</v>
      </c>
      <c r="AB323" s="108"/>
      <c r="AC323" s="108">
        <v>6.7143793228977063E-3</v>
      </c>
      <c r="AD323" s="108">
        <v>0.16578947368421051</v>
      </c>
      <c r="AE323" s="108"/>
      <c r="AF323" s="108">
        <v>1.3479773814702046E-2</v>
      </c>
      <c r="AG323" s="108">
        <v>0.28910485933503838</v>
      </c>
      <c r="AH323" s="108">
        <v>0.20622276029055692</v>
      </c>
      <c r="AI323" s="108"/>
      <c r="AJ323" s="108"/>
      <c r="AK323" s="108"/>
      <c r="AL323" s="108"/>
      <c r="AM323" s="108"/>
      <c r="AN323" s="108">
        <v>2.4</v>
      </c>
      <c r="AO323" s="108">
        <v>12</v>
      </c>
      <c r="AP323" s="108">
        <v>16</v>
      </c>
      <c r="AQ323" s="106">
        <v>0</v>
      </c>
      <c r="AR323" s="106">
        <v>0</v>
      </c>
      <c r="AS323" s="108">
        <v>21.9</v>
      </c>
      <c r="AT323" s="108">
        <v>93.5</v>
      </c>
      <c r="AU323" s="106">
        <v>0</v>
      </c>
      <c r="AV323" s="108">
        <v>2</v>
      </c>
      <c r="AW323" s="114">
        <v>0</v>
      </c>
      <c r="AX323" s="110">
        <v>0</v>
      </c>
      <c r="AY323" s="108">
        <v>276</v>
      </c>
      <c r="AZ323" s="108"/>
      <c r="BA323" s="108">
        <v>61.3</v>
      </c>
      <c r="BB323" s="108">
        <v>3.1</v>
      </c>
      <c r="BC323" s="108">
        <v>0</v>
      </c>
      <c r="BD323" s="108">
        <v>1.4</v>
      </c>
      <c r="BE323" s="108"/>
      <c r="BF323" s="106">
        <v>0</v>
      </c>
      <c r="BG323" s="108">
        <v>2407</v>
      </c>
      <c r="BH323" s="108">
        <v>9</v>
      </c>
      <c r="BI323" s="108"/>
      <c r="BJ323" s="108"/>
      <c r="BK323" s="108"/>
      <c r="BL323" s="108"/>
      <c r="BM323" s="108"/>
      <c r="BN323" s="108"/>
      <c r="BO323" s="108"/>
      <c r="BP323" s="108"/>
      <c r="BQ323" s="108"/>
      <c r="BR323" s="108"/>
      <c r="BS323" s="108"/>
      <c r="BT323" s="108"/>
      <c r="BU323" s="108"/>
      <c r="BV323" s="108"/>
      <c r="BW323" s="108"/>
      <c r="BX323" s="108">
        <v>543</v>
      </c>
      <c r="BY323" s="108"/>
      <c r="BZ323" s="108"/>
      <c r="CA323" s="157"/>
      <c r="CB323" s="108">
        <v>22.2</v>
      </c>
      <c r="CC323" s="108">
        <v>0.09</v>
      </c>
      <c r="CD323" s="108">
        <v>273</v>
      </c>
      <c r="CE323" s="108"/>
      <c r="CF323" s="108"/>
      <c r="CG323" s="108"/>
      <c r="CH323" s="110">
        <v>0</v>
      </c>
      <c r="CI323" s="110">
        <v>0</v>
      </c>
      <c r="CJ323" s="108">
        <v>1.8</v>
      </c>
      <c r="CK323" s="108"/>
      <c r="CL323" s="108"/>
      <c r="CM323" s="108"/>
      <c r="CN323" s="108"/>
      <c r="CO323" s="99"/>
      <c r="CP323" s="99"/>
      <c r="CQ323" s="99"/>
      <c r="CR323" s="99">
        <f>AG323/AD323</f>
        <v>1.7438070880526126</v>
      </c>
      <c r="CS323" s="99"/>
      <c r="CT323" s="99"/>
      <c r="CU323" s="99">
        <f>BG323/BH323</f>
        <v>267.44444444444446</v>
      </c>
      <c r="CV323" s="99"/>
      <c r="CW323" s="99"/>
      <c r="CX323" s="108"/>
      <c r="CY323" s="114">
        <v>0</v>
      </c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</row>
    <row r="324" spans="1:301" s="60" customFormat="1" ht="15" customHeight="1" x14ac:dyDescent="0.15">
      <c r="A324" s="58" t="s">
        <v>700</v>
      </c>
      <c r="B324" s="58">
        <v>10423</v>
      </c>
      <c r="C324" s="59" t="s">
        <v>407</v>
      </c>
      <c r="D324" s="2" t="s">
        <v>105</v>
      </c>
      <c r="E324" s="58"/>
      <c r="F324" s="58"/>
      <c r="G324" s="23">
        <v>316285.02799999999</v>
      </c>
      <c r="H324" s="23">
        <v>8448238.3249999993</v>
      </c>
      <c r="I324" s="23">
        <v>4933.3519999999999</v>
      </c>
      <c r="J324" s="61" t="s">
        <v>1040</v>
      </c>
      <c r="K324" s="58" t="s">
        <v>388</v>
      </c>
      <c r="L324" s="58">
        <v>0</v>
      </c>
      <c r="M324" s="58">
        <v>2</v>
      </c>
      <c r="N324" s="105">
        <v>2006</v>
      </c>
      <c r="O324" s="58"/>
      <c r="P324" s="60" t="s">
        <v>389</v>
      </c>
      <c r="Q324" s="1">
        <f>M324-L324</f>
        <v>2</v>
      </c>
      <c r="R324" s="2" t="s">
        <v>390</v>
      </c>
      <c r="S324" s="58" t="s">
        <v>701</v>
      </c>
      <c r="T324" s="60" t="s">
        <v>392</v>
      </c>
      <c r="X324" s="134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>
        <v>200</v>
      </c>
      <c r="AU324" s="113"/>
      <c r="AV324" s="113"/>
      <c r="AW324" s="113"/>
      <c r="AX324" s="113"/>
      <c r="AY324" s="113"/>
      <c r="AZ324" s="113"/>
      <c r="BA324" s="113"/>
      <c r="BB324" s="113"/>
      <c r="BC324" s="113"/>
      <c r="BD324" s="113"/>
      <c r="BE324" s="113"/>
      <c r="BF324" s="113"/>
      <c r="BG324" s="113"/>
      <c r="BH324" s="113"/>
      <c r="BI324" s="113"/>
      <c r="BJ324" s="113"/>
      <c r="BK324" s="113"/>
      <c r="BL324" s="113"/>
      <c r="BM324" s="113"/>
      <c r="BN324" s="113"/>
      <c r="BO324" s="113"/>
      <c r="BP324" s="113"/>
      <c r="BQ324" s="113"/>
      <c r="BR324" s="113"/>
      <c r="BS324" s="113"/>
      <c r="BT324" s="113"/>
      <c r="BU324" s="113"/>
      <c r="BV324" s="113"/>
      <c r="BW324" s="113"/>
      <c r="BX324" s="113">
        <v>500</v>
      </c>
      <c r="BY324" s="113"/>
      <c r="BZ324" s="113"/>
      <c r="CA324" s="149"/>
      <c r="CB324" s="107">
        <v>33</v>
      </c>
      <c r="CC324" s="113"/>
      <c r="CD324" s="113"/>
      <c r="CE324" s="113"/>
      <c r="CF324" s="113"/>
      <c r="CG324" s="113"/>
      <c r="CH324" s="113"/>
      <c r="CI324" s="113"/>
      <c r="CJ324" s="113"/>
      <c r="CK324" s="113"/>
      <c r="CL324" s="113"/>
      <c r="CM324" s="113"/>
      <c r="CN324" s="113"/>
      <c r="CO324" s="99"/>
      <c r="CP324" s="99"/>
      <c r="CQ324" s="99"/>
      <c r="CR324" s="99"/>
      <c r="CS324" s="99"/>
      <c r="CT324" s="99"/>
      <c r="CU324" s="99"/>
      <c r="CV324" s="99"/>
      <c r="CW324" s="99"/>
      <c r="CX324" s="113"/>
      <c r="CY324" s="113"/>
    </row>
    <row r="325" spans="1:301" s="60" customFormat="1" ht="15" customHeight="1" x14ac:dyDescent="0.15">
      <c r="A325" s="71" t="s">
        <v>702</v>
      </c>
      <c r="B325" s="71">
        <v>7433</v>
      </c>
      <c r="C325" s="59" t="s">
        <v>387</v>
      </c>
      <c r="D325" s="2" t="s">
        <v>105</v>
      </c>
      <c r="E325" s="71"/>
      <c r="F325" s="71"/>
      <c r="G325" s="23">
        <v>316653.68962700001</v>
      </c>
      <c r="H325" s="23">
        <v>8444146.5304300003</v>
      </c>
      <c r="I325" s="23"/>
      <c r="J325" s="61" t="s">
        <v>1040</v>
      </c>
      <c r="K325" s="71" t="s">
        <v>404</v>
      </c>
      <c r="L325" s="71">
        <v>0</v>
      </c>
      <c r="M325" s="71">
        <v>2</v>
      </c>
      <c r="N325" s="120">
        <v>2005</v>
      </c>
      <c r="O325" s="71"/>
      <c r="P325" s="60" t="s">
        <v>389</v>
      </c>
      <c r="Q325" s="1">
        <f>M325-L325</f>
        <v>2</v>
      </c>
      <c r="R325" s="2" t="s">
        <v>390</v>
      </c>
      <c r="S325" s="71" t="s">
        <v>703</v>
      </c>
      <c r="T325" s="60" t="s">
        <v>392</v>
      </c>
      <c r="X325" s="134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>
        <v>100</v>
      </c>
      <c r="AU325" s="107"/>
      <c r="AV325" s="107"/>
      <c r="AW325" s="107"/>
      <c r="AX325" s="107"/>
      <c r="AY325" s="107"/>
      <c r="AZ325" s="107"/>
      <c r="BA325" s="107"/>
      <c r="BB325" s="107"/>
      <c r="BC325" s="107"/>
      <c r="BD325" s="107"/>
      <c r="BE325" s="107"/>
      <c r="BF325" s="107"/>
      <c r="BG325" s="107"/>
      <c r="BH325" s="107"/>
      <c r="BI325" s="107"/>
      <c r="BJ325" s="107"/>
      <c r="BK325" s="107"/>
      <c r="BL325" s="107"/>
      <c r="BM325" s="107"/>
      <c r="BN325" s="107"/>
      <c r="BO325" s="107"/>
      <c r="BP325" s="107"/>
      <c r="BQ325" s="107"/>
      <c r="BR325" s="107"/>
      <c r="BS325" s="107"/>
      <c r="BT325" s="107"/>
      <c r="BU325" s="107"/>
      <c r="BV325" s="107"/>
      <c r="BW325" s="107"/>
      <c r="BX325" s="108">
        <v>2200</v>
      </c>
      <c r="BY325" s="108"/>
      <c r="BZ325" s="107"/>
      <c r="CA325" s="152">
        <v>0.248</v>
      </c>
      <c r="CB325" s="107">
        <v>15</v>
      </c>
      <c r="CC325" s="107"/>
      <c r="CD325" s="107"/>
      <c r="CE325" s="107"/>
      <c r="CF325" s="107"/>
      <c r="CG325" s="107"/>
      <c r="CH325" s="107"/>
      <c r="CI325" s="107"/>
      <c r="CJ325" s="107"/>
      <c r="CK325" s="107"/>
      <c r="CL325" s="107"/>
      <c r="CM325" s="107"/>
      <c r="CN325" s="107"/>
      <c r="CO325" s="99"/>
      <c r="CP325" s="99"/>
      <c r="CQ325" s="99"/>
      <c r="CR325" s="99"/>
      <c r="CS325" s="99"/>
      <c r="CT325" s="99"/>
      <c r="CU325" s="99"/>
      <c r="CV325" s="99"/>
      <c r="CW325" s="99"/>
      <c r="CX325" s="107"/>
      <c r="CY325" s="107"/>
    </row>
    <row r="326" spans="1:301" s="60" customFormat="1" ht="15" customHeight="1" x14ac:dyDescent="0.2">
      <c r="A326" s="71" t="s">
        <v>704</v>
      </c>
      <c r="B326" s="71">
        <v>7488</v>
      </c>
      <c r="C326" s="59" t="s">
        <v>387</v>
      </c>
      <c r="D326" s="2" t="s">
        <v>105</v>
      </c>
      <c r="E326" s="71"/>
      <c r="F326" s="71"/>
      <c r="G326" s="23">
        <v>316653.68962700001</v>
      </c>
      <c r="H326" s="23">
        <v>8444146.5304300003</v>
      </c>
      <c r="I326" s="23"/>
      <c r="J326" s="61" t="s">
        <v>1040</v>
      </c>
      <c r="K326" s="71" t="s">
        <v>404</v>
      </c>
      <c r="L326" s="71">
        <v>2</v>
      </c>
      <c r="M326" s="71">
        <v>4</v>
      </c>
      <c r="N326" s="120">
        <v>2005</v>
      </c>
      <c r="O326" s="71"/>
      <c r="P326" s="60" t="s">
        <v>389</v>
      </c>
      <c r="Q326" s="1">
        <f>M326-L326</f>
        <v>2</v>
      </c>
      <c r="R326" s="2" t="s">
        <v>390</v>
      </c>
      <c r="S326" s="71" t="s">
        <v>705</v>
      </c>
      <c r="T326" s="60" t="s">
        <v>392</v>
      </c>
      <c r="X326" s="134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  <c r="BC326" s="107"/>
      <c r="BD326" s="107"/>
      <c r="BE326" s="107"/>
      <c r="BF326" s="107"/>
      <c r="BG326" s="107"/>
      <c r="BH326" s="107"/>
      <c r="BI326" s="107"/>
      <c r="BJ326" s="107"/>
      <c r="BK326" s="107"/>
      <c r="BL326" s="107"/>
      <c r="BM326" s="107"/>
      <c r="BN326" s="107"/>
      <c r="BO326" s="107"/>
      <c r="BP326" s="107"/>
      <c r="BQ326" s="107"/>
      <c r="BR326" s="107"/>
      <c r="BS326" s="107"/>
      <c r="BT326" s="107"/>
      <c r="BU326" s="107"/>
      <c r="BV326" s="107"/>
      <c r="BW326" s="107"/>
      <c r="BX326" s="108">
        <v>900</v>
      </c>
      <c r="BY326" s="108"/>
      <c r="BZ326" s="107"/>
      <c r="CA326" s="152">
        <v>0.221</v>
      </c>
      <c r="CB326" s="107">
        <v>4</v>
      </c>
      <c r="CC326" s="107"/>
      <c r="CD326" s="107"/>
      <c r="CE326" s="107"/>
      <c r="CF326" s="107"/>
      <c r="CG326" s="107"/>
      <c r="CH326" s="107"/>
      <c r="CI326" s="107"/>
      <c r="CJ326" s="107"/>
      <c r="CK326" s="107"/>
      <c r="CL326" s="107"/>
      <c r="CM326" s="107"/>
      <c r="CN326" s="107"/>
      <c r="CO326" s="99"/>
      <c r="CP326" s="99"/>
      <c r="CQ326" s="99"/>
      <c r="CR326" s="99"/>
      <c r="CS326" s="99"/>
      <c r="CT326" s="99"/>
      <c r="CU326" s="99"/>
      <c r="CV326" s="99"/>
      <c r="CW326" s="99"/>
      <c r="CX326" s="107"/>
      <c r="CY326" s="107"/>
      <c r="CZ326" s="78"/>
      <c r="DA326" s="78"/>
      <c r="DB326" s="78"/>
      <c r="DC326" s="78"/>
      <c r="DD326" s="78"/>
      <c r="DE326" s="78"/>
      <c r="DF326" s="78"/>
      <c r="DG326" s="78"/>
      <c r="DH326" s="78"/>
      <c r="DI326" s="78"/>
      <c r="DJ326" s="78"/>
      <c r="DK326" s="78"/>
      <c r="DL326" s="78"/>
      <c r="DM326" s="78"/>
      <c r="DN326" s="78"/>
      <c r="DO326" s="78"/>
      <c r="DP326" s="78"/>
      <c r="DQ326" s="78"/>
      <c r="DR326" s="78"/>
      <c r="DS326" s="78"/>
      <c r="DT326" s="78"/>
      <c r="DU326" s="78"/>
      <c r="DV326" s="78"/>
      <c r="DW326" s="78"/>
      <c r="DX326" s="78"/>
      <c r="DY326" s="78"/>
      <c r="DZ326" s="78"/>
      <c r="EA326" s="78"/>
      <c r="EB326" s="78"/>
      <c r="EC326" s="78"/>
      <c r="ED326" s="78"/>
      <c r="EE326" s="78"/>
      <c r="EF326" s="78"/>
      <c r="EG326" s="78"/>
      <c r="EH326" s="78"/>
      <c r="EI326" s="78"/>
      <c r="EJ326" s="78"/>
      <c r="EK326" s="78"/>
      <c r="EL326" s="78"/>
      <c r="EM326" s="78"/>
      <c r="EN326" s="78"/>
      <c r="EO326" s="78"/>
      <c r="EP326" s="78"/>
      <c r="EQ326" s="78"/>
      <c r="ER326" s="78"/>
      <c r="ES326" s="78"/>
      <c r="ET326" s="78"/>
      <c r="EU326" s="78"/>
      <c r="EV326" s="78"/>
      <c r="EW326" s="78"/>
      <c r="EX326" s="78"/>
      <c r="EY326" s="78"/>
      <c r="EZ326" s="78"/>
      <c r="FA326" s="78"/>
      <c r="FB326" s="78"/>
      <c r="FC326" s="78"/>
      <c r="FD326" s="78"/>
      <c r="FE326" s="78"/>
      <c r="FF326" s="78"/>
      <c r="FG326" s="78"/>
      <c r="FH326" s="78"/>
      <c r="FI326" s="78"/>
      <c r="FJ326" s="78"/>
      <c r="FK326" s="78"/>
      <c r="FL326" s="78"/>
      <c r="FM326" s="78"/>
      <c r="FN326" s="78"/>
      <c r="FO326" s="78"/>
      <c r="FP326" s="78"/>
      <c r="FQ326" s="78"/>
      <c r="FR326" s="78"/>
      <c r="FS326" s="78"/>
      <c r="FT326" s="78"/>
      <c r="FU326" s="78"/>
      <c r="FV326" s="78"/>
      <c r="FW326" s="78"/>
      <c r="FX326" s="78"/>
      <c r="FY326" s="78"/>
      <c r="FZ326" s="78"/>
      <c r="GA326" s="78"/>
      <c r="GB326" s="78"/>
      <c r="GC326" s="78"/>
      <c r="GD326" s="78"/>
      <c r="GE326" s="78"/>
      <c r="GF326" s="78"/>
      <c r="GG326" s="78"/>
      <c r="GH326" s="78"/>
      <c r="GI326" s="78"/>
      <c r="GJ326" s="78"/>
      <c r="GK326" s="78"/>
      <c r="GL326" s="78"/>
      <c r="GM326" s="78"/>
      <c r="GN326" s="78"/>
      <c r="GO326" s="78"/>
      <c r="GP326" s="78"/>
      <c r="GQ326" s="78"/>
      <c r="GR326" s="78"/>
      <c r="GS326" s="78"/>
      <c r="GT326" s="78"/>
      <c r="GU326" s="78"/>
      <c r="GV326" s="78"/>
      <c r="GW326" s="78"/>
      <c r="GX326" s="78"/>
      <c r="GY326" s="78"/>
      <c r="GZ326" s="78"/>
      <c r="HA326" s="78"/>
      <c r="HB326" s="78"/>
      <c r="HC326" s="78"/>
      <c r="HD326" s="78"/>
      <c r="HE326" s="78"/>
      <c r="HF326" s="78"/>
      <c r="HG326" s="78"/>
      <c r="HH326" s="78"/>
      <c r="HI326" s="78"/>
      <c r="HJ326" s="78"/>
      <c r="HK326" s="78"/>
      <c r="HL326" s="78"/>
      <c r="HM326" s="78"/>
      <c r="HN326" s="78"/>
      <c r="HO326" s="78"/>
      <c r="HP326" s="78"/>
      <c r="HQ326" s="78"/>
      <c r="HR326" s="78"/>
      <c r="HS326" s="78"/>
      <c r="HT326" s="78"/>
      <c r="HU326" s="78"/>
      <c r="HV326" s="78"/>
      <c r="HW326" s="78"/>
      <c r="HX326" s="78"/>
      <c r="HY326" s="78"/>
      <c r="HZ326" s="78"/>
      <c r="IA326" s="78"/>
      <c r="IB326" s="78"/>
      <c r="IC326" s="78"/>
      <c r="ID326" s="78"/>
      <c r="IE326" s="78"/>
      <c r="IF326" s="78"/>
      <c r="IG326" s="78"/>
      <c r="IH326" s="78"/>
      <c r="II326" s="78"/>
      <c r="IJ326" s="78"/>
      <c r="IK326" s="78"/>
      <c r="IL326" s="78"/>
      <c r="IM326" s="78"/>
      <c r="IN326" s="78"/>
      <c r="IO326" s="78"/>
      <c r="IP326" s="78"/>
      <c r="IQ326" s="78"/>
      <c r="IR326" s="78"/>
      <c r="IS326" s="78"/>
      <c r="IT326" s="78"/>
      <c r="IU326" s="78"/>
      <c r="IV326" s="78"/>
      <c r="IW326" s="78"/>
      <c r="IX326" s="78"/>
      <c r="IY326" s="78"/>
      <c r="IZ326" s="78"/>
      <c r="JA326" s="78"/>
      <c r="JB326" s="78"/>
      <c r="JC326" s="78"/>
      <c r="JD326" s="78"/>
      <c r="JE326" s="78"/>
      <c r="JF326" s="78"/>
      <c r="JG326" s="78"/>
      <c r="JH326" s="78"/>
      <c r="JI326" s="78"/>
      <c r="JJ326" s="78"/>
      <c r="JK326" s="78"/>
      <c r="JL326" s="78"/>
      <c r="JM326" s="78"/>
      <c r="JN326" s="78"/>
      <c r="JO326" s="78"/>
      <c r="JP326" s="78"/>
      <c r="JQ326" s="78"/>
      <c r="JR326" s="78"/>
      <c r="JS326" s="78"/>
      <c r="JT326" s="78"/>
      <c r="JU326" s="78"/>
      <c r="JV326" s="78"/>
      <c r="JW326" s="78"/>
      <c r="JX326" s="78"/>
      <c r="JY326" s="78"/>
      <c r="JZ326" s="78"/>
      <c r="KA326" s="78"/>
      <c r="KB326" s="78"/>
      <c r="KC326" s="78"/>
      <c r="KD326" s="78"/>
      <c r="KE326" s="78"/>
      <c r="KF326" s="78"/>
      <c r="KG326" s="78"/>
      <c r="KH326" s="78"/>
      <c r="KI326" s="78"/>
      <c r="KJ326" s="78"/>
      <c r="KK326" s="78"/>
      <c r="KL326" s="78"/>
      <c r="KM326" s="78"/>
      <c r="KN326" s="78"/>
      <c r="KO326" s="78"/>
    </row>
    <row r="327" spans="1:301" s="60" customFormat="1" ht="15" customHeight="1" x14ac:dyDescent="0.2">
      <c r="A327" s="71" t="s">
        <v>706</v>
      </c>
      <c r="B327" s="71">
        <v>7539</v>
      </c>
      <c r="C327" s="59" t="s">
        <v>387</v>
      </c>
      <c r="D327" s="2" t="s">
        <v>105</v>
      </c>
      <c r="E327" s="71"/>
      <c r="F327" s="71"/>
      <c r="G327" s="23">
        <v>316653.68962700001</v>
      </c>
      <c r="H327" s="23">
        <v>8444146.5304300003</v>
      </c>
      <c r="I327" s="23"/>
      <c r="J327" s="61" t="s">
        <v>1040</v>
      </c>
      <c r="K327" s="71" t="s">
        <v>404</v>
      </c>
      <c r="L327" s="71">
        <v>2</v>
      </c>
      <c r="M327" s="71">
        <v>4</v>
      </c>
      <c r="N327" s="120">
        <v>2005</v>
      </c>
      <c r="O327" s="71"/>
      <c r="P327" s="60" t="s">
        <v>389</v>
      </c>
      <c r="Q327" s="1">
        <f>M327-L327</f>
        <v>2</v>
      </c>
      <c r="R327" s="2" t="s">
        <v>390</v>
      </c>
      <c r="S327" s="71" t="s">
        <v>707</v>
      </c>
      <c r="T327" s="60" t="s">
        <v>392</v>
      </c>
      <c r="X327" s="134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  <c r="AZ327" s="107"/>
      <c r="BA327" s="107"/>
      <c r="BB327" s="107"/>
      <c r="BC327" s="107"/>
      <c r="BD327" s="107"/>
      <c r="BE327" s="107"/>
      <c r="BF327" s="107"/>
      <c r="BG327" s="107"/>
      <c r="BH327" s="107"/>
      <c r="BI327" s="107"/>
      <c r="BJ327" s="107"/>
      <c r="BK327" s="107"/>
      <c r="BL327" s="107"/>
      <c r="BM327" s="107"/>
      <c r="BN327" s="107"/>
      <c r="BO327" s="107"/>
      <c r="BP327" s="107"/>
      <c r="BQ327" s="107"/>
      <c r="BR327" s="107"/>
      <c r="BS327" s="107"/>
      <c r="BT327" s="107"/>
      <c r="BU327" s="107"/>
      <c r="BV327" s="107"/>
      <c r="BW327" s="107"/>
      <c r="BX327" s="108">
        <v>2000</v>
      </c>
      <c r="BY327" s="108"/>
      <c r="BZ327" s="107"/>
      <c r="CA327" s="152">
        <v>7.6999999999999999E-2</v>
      </c>
      <c r="CB327" s="107">
        <v>5</v>
      </c>
      <c r="CC327" s="107"/>
      <c r="CD327" s="107"/>
      <c r="CE327" s="107"/>
      <c r="CF327" s="107"/>
      <c r="CG327" s="107"/>
      <c r="CH327" s="107"/>
      <c r="CI327" s="107"/>
      <c r="CJ327" s="107"/>
      <c r="CK327" s="107"/>
      <c r="CL327" s="107"/>
      <c r="CM327" s="107"/>
      <c r="CN327" s="107"/>
      <c r="CO327" s="99"/>
      <c r="CP327" s="99"/>
      <c r="CQ327" s="99"/>
      <c r="CR327" s="99"/>
      <c r="CS327" s="99"/>
      <c r="CT327" s="99"/>
      <c r="CU327" s="99"/>
      <c r="CV327" s="99"/>
      <c r="CW327" s="99"/>
      <c r="CX327" s="107"/>
      <c r="CY327" s="107"/>
      <c r="CZ327" s="78"/>
      <c r="DA327" s="78"/>
      <c r="DB327" s="78"/>
      <c r="DC327" s="78"/>
      <c r="DD327" s="78"/>
      <c r="DE327" s="78"/>
      <c r="DF327" s="78"/>
      <c r="DG327" s="78"/>
      <c r="DH327" s="78"/>
      <c r="DI327" s="78"/>
      <c r="DJ327" s="78"/>
      <c r="DK327" s="78"/>
      <c r="DL327" s="78"/>
      <c r="DM327" s="78"/>
      <c r="DN327" s="78"/>
      <c r="DO327" s="78"/>
      <c r="DP327" s="78"/>
      <c r="DQ327" s="78"/>
      <c r="DR327" s="78"/>
      <c r="DS327" s="78"/>
      <c r="DT327" s="78"/>
      <c r="DU327" s="78"/>
      <c r="DV327" s="78"/>
      <c r="DW327" s="78"/>
      <c r="DX327" s="78"/>
      <c r="DY327" s="78"/>
      <c r="DZ327" s="78"/>
      <c r="EA327" s="78"/>
      <c r="EB327" s="78"/>
      <c r="EC327" s="78"/>
      <c r="ED327" s="78"/>
      <c r="EE327" s="78"/>
      <c r="EF327" s="78"/>
      <c r="EG327" s="78"/>
      <c r="EH327" s="78"/>
      <c r="EI327" s="78"/>
      <c r="EJ327" s="78"/>
      <c r="EK327" s="78"/>
      <c r="EL327" s="78"/>
      <c r="EM327" s="78"/>
      <c r="EN327" s="78"/>
      <c r="EO327" s="78"/>
      <c r="EP327" s="78"/>
      <c r="EQ327" s="78"/>
      <c r="ER327" s="78"/>
      <c r="ES327" s="78"/>
      <c r="ET327" s="78"/>
      <c r="EU327" s="78"/>
      <c r="EV327" s="78"/>
      <c r="EW327" s="78"/>
      <c r="EX327" s="78"/>
      <c r="EY327" s="78"/>
      <c r="EZ327" s="78"/>
      <c r="FA327" s="78"/>
      <c r="FB327" s="78"/>
      <c r="FC327" s="78"/>
      <c r="FD327" s="78"/>
      <c r="FE327" s="78"/>
      <c r="FF327" s="78"/>
      <c r="FG327" s="78"/>
      <c r="FH327" s="78"/>
      <c r="FI327" s="78"/>
      <c r="FJ327" s="78"/>
      <c r="FK327" s="78"/>
      <c r="FL327" s="78"/>
      <c r="FM327" s="78"/>
      <c r="FN327" s="78"/>
      <c r="FO327" s="78"/>
      <c r="FP327" s="78"/>
      <c r="FQ327" s="78"/>
      <c r="FR327" s="78"/>
      <c r="FS327" s="78"/>
      <c r="FT327" s="78"/>
      <c r="FU327" s="78"/>
      <c r="FV327" s="78"/>
      <c r="FW327" s="78"/>
      <c r="FX327" s="78"/>
      <c r="FY327" s="78"/>
      <c r="FZ327" s="78"/>
      <c r="GA327" s="78"/>
      <c r="GB327" s="78"/>
      <c r="GC327" s="78"/>
      <c r="GD327" s="78"/>
      <c r="GE327" s="78"/>
      <c r="GF327" s="78"/>
      <c r="GG327" s="78"/>
      <c r="GH327" s="78"/>
      <c r="GI327" s="78"/>
      <c r="GJ327" s="78"/>
      <c r="GK327" s="78"/>
      <c r="GL327" s="78"/>
      <c r="GM327" s="78"/>
      <c r="GN327" s="78"/>
      <c r="GO327" s="78"/>
      <c r="GP327" s="78"/>
      <c r="GQ327" s="78"/>
      <c r="GR327" s="78"/>
      <c r="GS327" s="78"/>
      <c r="GT327" s="78"/>
      <c r="GU327" s="78"/>
      <c r="GV327" s="78"/>
      <c r="GW327" s="78"/>
      <c r="GX327" s="78"/>
      <c r="GY327" s="78"/>
      <c r="GZ327" s="78"/>
      <c r="HA327" s="78"/>
      <c r="HB327" s="78"/>
      <c r="HC327" s="78"/>
      <c r="HD327" s="78"/>
      <c r="HE327" s="78"/>
      <c r="HF327" s="78"/>
      <c r="HG327" s="78"/>
      <c r="HH327" s="78"/>
      <c r="HI327" s="78"/>
      <c r="HJ327" s="78"/>
      <c r="HK327" s="78"/>
      <c r="HL327" s="78"/>
      <c r="HM327" s="78"/>
      <c r="HN327" s="78"/>
      <c r="HO327" s="78"/>
      <c r="HP327" s="78"/>
      <c r="HQ327" s="78"/>
      <c r="HR327" s="78"/>
      <c r="HS327" s="78"/>
      <c r="HT327" s="78"/>
      <c r="HU327" s="78"/>
      <c r="HV327" s="78"/>
      <c r="HW327" s="78"/>
      <c r="HX327" s="78"/>
      <c r="HY327" s="78"/>
      <c r="HZ327" s="78"/>
      <c r="IA327" s="78"/>
      <c r="IB327" s="78"/>
      <c r="IC327" s="78"/>
      <c r="ID327" s="78"/>
      <c r="IE327" s="78"/>
      <c r="IF327" s="78"/>
      <c r="IG327" s="78"/>
      <c r="IH327" s="78"/>
      <c r="II327" s="78"/>
      <c r="IJ327" s="78"/>
      <c r="IK327" s="78"/>
      <c r="IL327" s="78"/>
      <c r="IM327" s="78"/>
      <c r="IN327" s="78"/>
      <c r="IO327" s="78"/>
      <c r="IP327" s="78"/>
      <c r="IQ327" s="78"/>
      <c r="IR327" s="78"/>
      <c r="IS327" s="78"/>
      <c r="IT327" s="78"/>
      <c r="IU327" s="78"/>
      <c r="IV327" s="78"/>
      <c r="IW327" s="78"/>
      <c r="IX327" s="78"/>
      <c r="IY327" s="78"/>
      <c r="IZ327" s="78"/>
      <c r="JA327" s="78"/>
      <c r="JB327" s="78"/>
      <c r="JC327" s="78"/>
      <c r="JD327" s="78"/>
      <c r="JE327" s="78"/>
      <c r="JF327" s="78"/>
      <c r="JG327" s="78"/>
      <c r="JH327" s="78"/>
      <c r="JI327" s="78"/>
      <c r="JJ327" s="78"/>
      <c r="JK327" s="78"/>
      <c r="JL327" s="78"/>
      <c r="JM327" s="78"/>
      <c r="JN327" s="78"/>
      <c r="JO327" s="78"/>
      <c r="JP327" s="78"/>
      <c r="JQ327" s="78"/>
      <c r="JR327" s="78"/>
      <c r="JS327" s="78"/>
      <c r="JT327" s="78"/>
      <c r="JU327" s="78"/>
      <c r="JV327" s="78"/>
      <c r="JW327" s="78"/>
      <c r="JX327" s="78"/>
      <c r="JY327" s="78"/>
      <c r="JZ327" s="78"/>
      <c r="KA327" s="78"/>
      <c r="KB327" s="78"/>
      <c r="KC327" s="78"/>
      <c r="KD327" s="78"/>
      <c r="KE327" s="78"/>
      <c r="KF327" s="78"/>
      <c r="KG327" s="78"/>
      <c r="KH327" s="78"/>
      <c r="KI327" s="78"/>
      <c r="KJ327" s="78"/>
      <c r="KK327" s="78"/>
      <c r="KL327" s="78"/>
      <c r="KM327" s="78"/>
      <c r="KN327" s="78"/>
      <c r="KO327" s="78"/>
    </row>
    <row r="328" spans="1:301" s="60" customFormat="1" ht="15" customHeight="1" x14ac:dyDescent="0.15">
      <c r="A328" s="58" t="s">
        <v>708</v>
      </c>
      <c r="B328" s="58">
        <v>9899</v>
      </c>
      <c r="C328" s="59" t="s">
        <v>407</v>
      </c>
      <c r="D328" s="2" t="s">
        <v>105</v>
      </c>
      <c r="E328" s="58"/>
      <c r="F328" s="58"/>
      <c r="G328" s="23">
        <v>316265.772</v>
      </c>
      <c r="H328" s="23">
        <v>8448295.4169999994</v>
      </c>
      <c r="I328" s="23">
        <v>4926.4170000000004</v>
      </c>
      <c r="J328" s="61" t="s">
        <v>1040</v>
      </c>
      <c r="K328" s="58" t="s">
        <v>388</v>
      </c>
      <c r="L328" s="58">
        <v>0</v>
      </c>
      <c r="M328" s="58">
        <v>2</v>
      </c>
      <c r="N328" s="105">
        <v>2006</v>
      </c>
      <c r="O328" s="58"/>
      <c r="P328" s="60" t="s">
        <v>389</v>
      </c>
      <c r="Q328" s="1">
        <f>M328-L328</f>
        <v>2</v>
      </c>
      <c r="R328" s="2" t="s">
        <v>390</v>
      </c>
      <c r="S328" s="58" t="s">
        <v>709</v>
      </c>
      <c r="T328" s="60" t="s">
        <v>392</v>
      </c>
      <c r="X328" s="134"/>
      <c r="Y328" s="113"/>
      <c r="Z328" s="113"/>
      <c r="AA328" s="113"/>
      <c r="AB328" s="113"/>
      <c r="AC328" s="113"/>
      <c r="AD328" s="113"/>
      <c r="AE328" s="113"/>
      <c r="AF328" s="113"/>
      <c r="AG328" s="113"/>
      <c r="AH328" s="113"/>
      <c r="AI328" s="113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>
        <v>500</v>
      </c>
      <c r="AU328" s="113"/>
      <c r="AV328" s="113"/>
      <c r="AW328" s="113"/>
      <c r="AX328" s="113"/>
      <c r="AY328" s="113"/>
      <c r="AZ328" s="113"/>
      <c r="BA328" s="113"/>
      <c r="BB328" s="113"/>
      <c r="BC328" s="113"/>
      <c r="BD328" s="113"/>
      <c r="BE328" s="113"/>
      <c r="BF328" s="113"/>
      <c r="BG328" s="113"/>
      <c r="BH328" s="113"/>
      <c r="BI328" s="113"/>
      <c r="BJ328" s="113"/>
      <c r="BK328" s="113"/>
      <c r="BL328" s="113"/>
      <c r="BM328" s="113"/>
      <c r="BN328" s="113"/>
      <c r="BO328" s="113"/>
      <c r="BP328" s="113"/>
      <c r="BQ328" s="113"/>
      <c r="BR328" s="113"/>
      <c r="BS328" s="113"/>
      <c r="BT328" s="113"/>
      <c r="BU328" s="113"/>
      <c r="BV328" s="113"/>
      <c r="BW328" s="113"/>
      <c r="BX328" s="113">
        <v>2500</v>
      </c>
      <c r="BY328" s="113"/>
      <c r="BZ328" s="113"/>
      <c r="CA328" s="149"/>
      <c r="CB328" s="107">
        <v>33</v>
      </c>
      <c r="CC328" s="113"/>
      <c r="CD328" s="113"/>
      <c r="CE328" s="113"/>
      <c r="CF328" s="113"/>
      <c r="CG328" s="113"/>
      <c r="CH328" s="113"/>
      <c r="CI328" s="113"/>
      <c r="CJ328" s="113"/>
      <c r="CK328" s="113"/>
      <c r="CL328" s="113"/>
      <c r="CM328" s="113"/>
      <c r="CN328" s="113"/>
      <c r="CO328" s="99"/>
      <c r="CP328" s="99"/>
      <c r="CQ328" s="99"/>
      <c r="CR328" s="99"/>
      <c r="CS328" s="99"/>
      <c r="CT328" s="99"/>
      <c r="CU328" s="99"/>
      <c r="CV328" s="99"/>
      <c r="CW328" s="99"/>
      <c r="CX328" s="113"/>
      <c r="CY328" s="113"/>
    </row>
    <row r="329" spans="1:301" s="60" customFormat="1" ht="15" customHeight="1" x14ac:dyDescent="0.15">
      <c r="A329" s="58" t="s">
        <v>710</v>
      </c>
      <c r="B329" s="58">
        <v>10035</v>
      </c>
      <c r="C329" s="59" t="s">
        <v>407</v>
      </c>
      <c r="D329" s="2" t="s">
        <v>105</v>
      </c>
      <c r="E329" s="58"/>
      <c r="F329" s="58"/>
      <c r="G329" s="23">
        <v>316266.61900000001</v>
      </c>
      <c r="H329" s="23">
        <v>8448295.1140000001</v>
      </c>
      <c r="I329" s="23">
        <v>4926.848</v>
      </c>
      <c r="J329" s="61" t="s">
        <v>1040</v>
      </c>
      <c r="K329" s="58" t="s">
        <v>388</v>
      </c>
      <c r="L329" s="58">
        <v>0</v>
      </c>
      <c r="M329" s="58">
        <v>2</v>
      </c>
      <c r="N329" s="105">
        <v>2006</v>
      </c>
      <c r="O329" s="58"/>
      <c r="P329" s="60" t="s">
        <v>389</v>
      </c>
      <c r="Q329" s="1">
        <f>M329-L329</f>
        <v>2</v>
      </c>
      <c r="R329" s="2" t="s">
        <v>390</v>
      </c>
      <c r="S329" s="58" t="s">
        <v>711</v>
      </c>
      <c r="T329" s="60" t="s">
        <v>392</v>
      </c>
      <c r="X329" s="134"/>
      <c r="Y329" s="113"/>
      <c r="Z329" s="113"/>
      <c r="AA329" s="113"/>
      <c r="AB329" s="113"/>
      <c r="AC329" s="113"/>
      <c r="AD329" s="113"/>
      <c r="AE329" s="113"/>
      <c r="AF329" s="113"/>
      <c r="AG329" s="113"/>
      <c r="AH329" s="113"/>
      <c r="AI329" s="113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>
        <v>1200</v>
      </c>
      <c r="AU329" s="113"/>
      <c r="AV329" s="113"/>
      <c r="AW329" s="113"/>
      <c r="AX329" s="113"/>
      <c r="AY329" s="113"/>
      <c r="AZ329" s="113"/>
      <c r="BA329" s="113"/>
      <c r="BB329" s="113"/>
      <c r="BC329" s="113"/>
      <c r="BD329" s="113"/>
      <c r="BE329" s="113"/>
      <c r="BF329" s="113"/>
      <c r="BG329" s="113"/>
      <c r="BH329" s="113"/>
      <c r="BI329" s="113"/>
      <c r="BJ329" s="113"/>
      <c r="BK329" s="113"/>
      <c r="BL329" s="113"/>
      <c r="BM329" s="113"/>
      <c r="BN329" s="113"/>
      <c r="BO329" s="113"/>
      <c r="BP329" s="113"/>
      <c r="BQ329" s="113"/>
      <c r="BR329" s="113"/>
      <c r="BS329" s="113"/>
      <c r="BT329" s="113"/>
      <c r="BU329" s="113"/>
      <c r="BV329" s="113"/>
      <c r="BW329" s="113"/>
      <c r="BX329" s="113">
        <v>2500</v>
      </c>
      <c r="BY329" s="113"/>
      <c r="BZ329" s="113"/>
      <c r="CA329" s="149"/>
      <c r="CB329" s="107">
        <v>29</v>
      </c>
      <c r="CC329" s="113"/>
      <c r="CD329" s="113"/>
      <c r="CE329" s="113"/>
      <c r="CF329" s="113"/>
      <c r="CG329" s="113"/>
      <c r="CH329" s="113"/>
      <c r="CI329" s="113"/>
      <c r="CJ329" s="113"/>
      <c r="CK329" s="113"/>
      <c r="CL329" s="113"/>
      <c r="CM329" s="113"/>
      <c r="CN329" s="113"/>
      <c r="CO329" s="99"/>
      <c r="CP329" s="99"/>
      <c r="CQ329" s="99"/>
      <c r="CR329" s="99"/>
      <c r="CS329" s="99"/>
      <c r="CT329" s="99"/>
      <c r="CU329" s="99"/>
      <c r="CV329" s="99"/>
      <c r="CW329" s="99"/>
      <c r="CX329" s="113"/>
      <c r="CY329" s="113"/>
    </row>
    <row r="330" spans="1:301" s="60" customFormat="1" ht="15" customHeight="1" x14ac:dyDescent="0.15">
      <c r="A330" s="58" t="s">
        <v>712</v>
      </c>
      <c r="B330" s="58">
        <v>10223</v>
      </c>
      <c r="C330" s="59" t="s">
        <v>407</v>
      </c>
      <c r="D330" s="2" t="s">
        <v>105</v>
      </c>
      <c r="E330" s="58"/>
      <c r="F330" s="58"/>
      <c r="G330" s="23">
        <v>316262.72600000002</v>
      </c>
      <c r="H330" s="23">
        <v>8448293.7569999993</v>
      </c>
      <c r="I330" s="23">
        <v>4925.7839999999997</v>
      </c>
      <c r="J330" s="61" t="s">
        <v>1040</v>
      </c>
      <c r="K330" s="58" t="s">
        <v>388</v>
      </c>
      <c r="L330" s="58">
        <v>1.7</v>
      </c>
      <c r="M330" s="58">
        <v>4</v>
      </c>
      <c r="N330" s="105">
        <v>2006</v>
      </c>
      <c r="O330" s="58"/>
      <c r="P330" s="60" t="s">
        <v>389</v>
      </c>
      <c r="Q330" s="1">
        <f>M330-L330</f>
        <v>2.2999999999999998</v>
      </c>
      <c r="R330" s="2" t="s">
        <v>390</v>
      </c>
      <c r="S330" s="58" t="s">
        <v>713</v>
      </c>
      <c r="T330" s="60" t="s">
        <v>392</v>
      </c>
      <c r="X330" s="134"/>
      <c r="Y330" s="108">
        <v>0.10008350730688935</v>
      </c>
      <c r="Z330" s="108">
        <v>1.757586206896552</v>
      </c>
      <c r="AA330" s="108">
        <v>1.9301253357206807</v>
      </c>
      <c r="AB330" s="108"/>
      <c r="AC330" s="108">
        <v>1.3816126683654895E-2</v>
      </c>
      <c r="AD330" s="108">
        <v>0.26526315789473687</v>
      </c>
      <c r="AE330" s="108">
        <v>5.5968063872255489E-2</v>
      </c>
      <c r="AF330" s="108">
        <v>1.3479773814702046E-2</v>
      </c>
      <c r="AG330" s="108">
        <v>0.44570332480818414</v>
      </c>
      <c r="AH330" s="108">
        <v>0.27496368038740926</v>
      </c>
      <c r="AI330" s="108"/>
      <c r="AJ330" s="108"/>
      <c r="AK330" s="108"/>
      <c r="AL330" s="108"/>
      <c r="AM330" s="108"/>
      <c r="AN330" s="108">
        <v>3.1</v>
      </c>
      <c r="AO330" s="108">
        <v>19</v>
      </c>
      <c r="AP330" s="108">
        <v>28</v>
      </c>
      <c r="AQ330" s="108">
        <v>2</v>
      </c>
      <c r="AR330" s="108">
        <v>2</v>
      </c>
      <c r="AS330" s="108">
        <v>23.2</v>
      </c>
      <c r="AT330" s="108">
        <v>126</v>
      </c>
      <c r="AU330" s="106">
        <v>0</v>
      </c>
      <c r="AV330" s="108">
        <v>3</v>
      </c>
      <c r="AW330" s="108">
        <v>20</v>
      </c>
      <c r="AX330" s="110">
        <v>0</v>
      </c>
      <c r="AY330" s="108">
        <v>212</v>
      </c>
      <c r="AZ330" s="108"/>
      <c r="BA330" s="108">
        <v>101</v>
      </c>
      <c r="BB330" s="108">
        <v>5.4</v>
      </c>
      <c r="BC330" s="108">
        <v>0</v>
      </c>
      <c r="BD330" s="108">
        <v>3.9</v>
      </c>
      <c r="BE330" s="108"/>
      <c r="BF330" s="106">
        <v>0</v>
      </c>
      <c r="BG330" s="108">
        <v>4672</v>
      </c>
      <c r="BH330" s="108">
        <v>16.399999999999999</v>
      </c>
      <c r="BI330" s="108"/>
      <c r="BJ330" s="108"/>
      <c r="BK330" s="108"/>
      <c r="BL330" s="108"/>
      <c r="BM330" s="108"/>
      <c r="BN330" s="108"/>
      <c r="BO330" s="108"/>
      <c r="BP330" s="108"/>
      <c r="BQ330" s="108"/>
      <c r="BR330" s="108"/>
      <c r="BS330" s="108"/>
      <c r="BT330" s="108"/>
      <c r="BU330" s="108"/>
      <c r="BV330" s="108"/>
      <c r="BW330" s="108"/>
      <c r="BX330" s="108">
        <v>819</v>
      </c>
      <c r="BY330" s="108"/>
      <c r="BZ330" s="108"/>
      <c r="CA330" s="149"/>
      <c r="CB330" s="108">
        <v>2.7</v>
      </c>
      <c r="CC330" s="108">
        <v>7.0000000000000007E-2</v>
      </c>
      <c r="CD330" s="108">
        <v>43</v>
      </c>
      <c r="CE330" s="108"/>
      <c r="CF330" s="108"/>
      <c r="CG330" s="108"/>
      <c r="CH330" s="108">
        <v>6</v>
      </c>
      <c r="CI330" s="110">
        <v>0</v>
      </c>
      <c r="CJ330" s="108">
        <v>6.3</v>
      </c>
      <c r="CK330" s="108"/>
      <c r="CL330" s="108"/>
      <c r="CM330" s="108"/>
      <c r="CN330" s="108"/>
      <c r="CO330" s="99"/>
      <c r="CP330" s="99"/>
      <c r="CQ330" s="99"/>
      <c r="CR330" s="99">
        <f>AG330/AD330</f>
        <v>1.6802307879673606</v>
      </c>
      <c r="CS330" s="99"/>
      <c r="CT330" s="99"/>
      <c r="CU330" s="99">
        <f>BG330/BH330</f>
        <v>284.8780487804878</v>
      </c>
      <c r="CV330" s="99"/>
      <c r="CW330" s="99"/>
      <c r="CX330" s="108"/>
      <c r="CY330" s="114">
        <v>0</v>
      </c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  <c r="KO330" s="2"/>
    </row>
    <row r="331" spans="1:301" s="60" customFormat="1" ht="15" customHeight="1" x14ac:dyDescent="0.15">
      <c r="A331" s="58" t="s">
        <v>714</v>
      </c>
      <c r="B331" s="58">
        <v>8578</v>
      </c>
      <c r="C331" s="59" t="s">
        <v>452</v>
      </c>
      <c r="D331" s="2" t="s">
        <v>105</v>
      </c>
      <c r="E331" s="58"/>
      <c r="F331" s="58"/>
      <c r="G331" s="23">
        <v>315640.98</v>
      </c>
      <c r="H331" s="23">
        <v>8447633.2039999999</v>
      </c>
      <c r="I331" s="23">
        <v>4949.6850000000004</v>
      </c>
      <c r="J331" s="61" t="s">
        <v>1040</v>
      </c>
      <c r="K331" s="58" t="s">
        <v>388</v>
      </c>
      <c r="L331" s="58">
        <v>0.5</v>
      </c>
      <c r="M331" s="58">
        <v>2</v>
      </c>
      <c r="N331" s="105">
        <v>2006</v>
      </c>
      <c r="O331" s="58"/>
      <c r="P331" s="60" t="s">
        <v>389</v>
      </c>
      <c r="Q331" s="1">
        <f>M331-L331</f>
        <v>1.5</v>
      </c>
      <c r="R331" s="2" t="s">
        <v>390</v>
      </c>
      <c r="S331" s="58" t="s">
        <v>715</v>
      </c>
      <c r="T331" s="60" t="s">
        <v>392</v>
      </c>
      <c r="X331" s="134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3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36">
        <v>100</v>
      </c>
      <c r="AT331" s="113">
        <v>200</v>
      </c>
      <c r="AU331" s="113"/>
      <c r="AV331" s="113"/>
      <c r="AW331" s="113"/>
      <c r="AX331" s="113"/>
      <c r="AY331" s="113"/>
      <c r="AZ331" s="113"/>
      <c r="BA331" s="113"/>
      <c r="BB331" s="113"/>
      <c r="BC331" s="113"/>
      <c r="BD331" s="113"/>
      <c r="BE331" s="113"/>
      <c r="BF331" s="113"/>
      <c r="BG331" s="113"/>
      <c r="BH331" s="113"/>
      <c r="BI331" s="113"/>
      <c r="BJ331" s="113"/>
      <c r="BK331" s="113"/>
      <c r="BL331" s="113"/>
      <c r="BM331" s="113"/>
      <c r="BN331" s="113"/>
      <c r="BO331" s="113"/>
      <c r="BP331" s="113"/>
      <c r="BQ331" s="113"/>
      <c r="BR331" s="113"/>
      <c r="BS331" s="113"/>
      <c r="BT331" s="113"/>
      <c r="BU331" s="113"/>
      <c r="BV331" s="113"/>
      <c r="BW331" s="113"/>
      <c r="BX331" s="113">
        <v>6200</v>
      </c>
      <c r="BY331" s="113"/>
      <c r="BZ331" s="113"/>
      <c r="CA331" s="149"/>
      <c r="CB331" s="107">
        <v>24</v>
      </c>
      <c r="CC331" s="113"/>
      <c r="CD331" s="113"/>
      <c r="CE331" s="113"/>
      <c r="CF331" s="113"/>
      <c r="CG331" s="113"/>
      <c r="CH331" s="113"/>
      <c r="CI331" s="113"/>
      <c r="CJ331" s="113"/>
      <c r="CK331" s="113"/>
      <c r="CL331" s="113"/>
      <c r="CM331" s="113"/>
      <c r="CN331" s="113"/>
      <c r="CO331" s="99"/>
      <c r="CP331" s="99"/>
      <c r="CQ331" s="99"/>
      <c r="CR331" s="99"/>
      <c r="CS331" s="99"/>
      <c r="CT331" s="99"/>
      <c r="CU331" s="99"/>
      <c r="CV331" s="99"/>
      <c r="CW331" s="99"/>
      <c r="CX331" s="113"/>
      <c r="CY331" s="113"/>
    </row>
    <row r="332" spans="1:301" s="60" customFormat="1" ht="15" customHeight="1" x14ac:dyDescent="0.15">
      <c r="A332" s="58" t="s">
        <v>716</v>
      </c>
      <c r="B332" s="58">
        <v>8687</v>
      </c>
      <c r="C332" s="59" t="s">
        <v>452</v>
      </c>
      <c r="D332" s="2" t="s">
        <v>105</v>
      </c>
      <c r="E332" s="58"/>
      <c r="F332" s="58"/>
      <c r="G332" s="23">
        <v>315639.98300000001</v>
      </c>
      <c r="H332" s="23">
        <v>8447632.8959999997</v>
      </c>
      <c r="I332" s="23">
        <v>4949.7920000000004</v>
      </c>
      <c r="J332" s="61" t="s">
        <v>1040</v>
      </c>
      <c r="K332" s="58" t="s">
        <v>388</v>
      </c>
      <c r="L332" s="58">
        <v>0</v>
      </c>
      <c r="M332" s="58">
        <v>2</v>
      </c>
      <c r="N332" s="105">
        <v>2006</v>
      </c>
      <c r="O332" s="58"/>
      <c r="P332" s="60" t="s">
        <v>389</v>
      </c>
      <c r="Q332" s="1">
        <f>M332-L332</f>
        <v>2</v>
      </c>
      <c r="R332" s="2" t="s">
        <v>390</v>
      </c>
      <c r="S332" s="58" t="s">
        <v>717</v>
      </c>
      <c r="T332" s="60" t="s">
        <v>392</v>
      </c>
      <c r="X332" s="134"/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36">
        <v>100</v>
      </c>
      <c r="AT332" s="113">
        <v>300</v>
      </c>
      <c r="AU332" s="113"/>
      <c r="AV332" s="113"/>
      <c r="AW332" s="113"/>
      <c r="AX332" s="113"/>
      <c r="AY332" s="113"/>
      <c r="AZ332" s="113"/>
      <c r="BA332" s="113"/>
      <c r="BB332" s="113"/>
      <c r="BC332" s="113"/>
      <c r="BD332" s="113"/>
      <c r="BE332" s="113"/>
      <c r="BF332" s="113"/>
      <c r="BG332" s="113"/>
      <c r="BH332" s="113"/>
      <c r="BI332" s="113"/>
      <c r="BJ332" s="113"/>
      <c r="BK332" s="113"/>
      <c r="BL332" s="113"/>
      <c r="BM332" s="113"/>
      <c r="BN332" s="113"/>
      <c r="BO332" s="113"/>
      <c r="BP332" s="113"/>
      <c r="BQ332" s="113"/>
      <c r="BR332" s="113"/>
      <c r="BS332" s="113"/>
      <c r="BT332" s="113"/>
      <c r="BU332" s="113"/>
      <c r="BV332" s="113"/>
      <c r="BW332" s="113"/>
      <c r="BX332" s="113">
        <v>7400</v>
      </c>
      <c r="BY332" s="113"/>
      <c r="BZ332" s="113"/>
      <c r="CA332" s="149"/>
      <c r="CB332" s="107">
        <v>10</v>
      </c>
      <c r="CC332" s="113"/>
      <c r="CD332" s="113"/>
      <c r="CE332" s="113"/>
      <c r="CF332" s="113"/>
      <c r="CG332" s="113"/>
      <c r="CH332" s="113"/>
      <c r="CI332" s="113"/>
      <c r="CJ332" s="113"/>
      <c r="CK332" s="113"/>
      <c r="CL332" s="113"/>
      <c r="CM332" s="113"/>
      <c r="CN332" s="113"/>
      <c r="CO332" s="99"/>
      <c r="CP332" s="99"/>
      <c r="CQ332" s="99"/>
      <c r="CR332" s="99"/>
      <c r="CS332" s="99"/>
      <c r="CT332" s="99"/>
      <c r="CU332" s="99"/>
      <c r="CV332" s="99"/>
      <c r="CW332" s="99"/>
      <c r="CX332" s="113"/>
      <c r="CY332" s="113"/>
    </row>
    <row r="333" spans="1:301" s="60" customFormat="1" ht="15" customHeight="1" x14ac:dyDescent="0.15">
      <c r="A333" s="58" t="s">
        <v>718</v>
      </c>
      <c r="B333" s="58">
        <v>7636</v>
      </c>
      <c r="C333" s="59" t="s">
        <v>400</v>
      </c>
      <c r="D333" s="2" t="s">
        <v>105</v>
      </c>
      <c r="E333" s="58"/>
      <c r="F333" s="58"/>
      <c r="G333" s="23">
        <v>315722.93900000001</v>
      </c>
      <c r="H333" s="23">
        <v>8446779.3019999992</v>
      </c>
      <c r="I333" s="23">
        <v>5118.5010000000002</v>
      </c>
      <c r="J333" s="61" t="s">
        <v>1040</v>
      </c>
      <c r="K333" s="58" t="s">
        <v>388</v>
      </c>
      <c r="L333" s="58">
        <v>1.5</v>
      </c>
      <c r="M333" s="58">
        <v>4</v>
      </c>
      <c r="N333" s="105">
        <v>2006</v>
      </c>
      <c r="O333" s="58"/>
      <c r="P333" s="60" t="s">
        <v>389</v>
      </c>
      <c r="Q333" s="1">
        <f>M333-L333</f>
        <v>2.5</v>
      </c>
      <c r="R333" s="2" t="s">
        <v>390</v>
      </c>
      <c r="S333" s="58" t="s">
        <v>719</v>
      </c>
      <c r="T333" s="60" t="s">
        <v>392</v>
      </c>
      <c r="X333" s="134"/>
      <c r="Y333" s="108">
        <v>0.15012526096033402</v>
      </c>
      <c r="Z333" s="108">
        <v>1.757586206896552</v>
      </c>
      <c r="AA333" s="108">
        <v>2.7450671441360788</v>
      </c>
      <c r="AB333" s="108"/>
      <c r="AC333" s="108">
        <v>0.34372457226064801</v>
      </c>
      <c r="AD333" s="108">
        <v>0.46421052631578952</v>
      </c>
      <c r="AE333" s="108"/>
      <c r="AF333" s="108">
        <v>2.6959547629404092E-2</v>
      </c>
      <c r="AG333" s="108">
        <v>0.56616368286445007</v>
      </c>
      <c r="AH333" s="108">
        <v>0.34370460048426149</v>
      </c>
      <c r="AI333" s="108"/>
      <c r="AJ333" s="108"/>
      <c r="AK333" s="108"/>
      <c r="AL333" s="108"/>
      <c r="AM333" s="108"/>
      <c r="AN333" s="108">
        <v>2.9</v>
      </c>
      <c r="AO333" s="108">
        <v>17</v>
      </c>
      <c r="AP333" s="108">
        <v>36</v>
      </c>
      <c r="AQ333" s="108">
        <v>4</v>
      </c>
      <c r="AR333" s="108">
        <v>3</v>
      </c>
      <c r="AS333" s="108">
        <v>159</v>
      </c>
      <c r="AT333" s="108">
        <v>163</v>
      </c>
      <c r="AU333" s="106">
        <v>0</v>
      </c>
      <c r="AV333" s="110">
        <v>0</v>
      </c>
      <c r="AW333" s="114">
        <v>0</v>
      </c>
      <c r="AX333" s="108">
        <v>13</v>
      </c>
      <c r="AY333" s="108">
        <v>24</v>
      </c>
      <c r="AZ333" s="108"/>
      <c r="BA333" s="108">
        <v>23.3</v>
      </c>
      <c r="BB333" s="108">
        <v>3.2</v>
      </c>
      <c r="BC333" s="108">
        <v>0</v>
      </c>
      <c r="BD333" s="108">
        <v>1.9</v>
      </c>
      <c r="BE333" s="108"/>
      <c r="BF333" s="108">
        <v>2</v>
      </c>
      <c r="BG333" s="108">
        <v>3046</v>
      </c>
      <c r="BH333" s="108">
        <v>13.7</v>
      </c>
      <c r="BI333" s="108"/>
      <c r="BJ333" s="108"/>
      <c r="BK333" s="108"/>
      <c r="BL333" s="108"/>
      <c r="BM333" s="108"/>
      <c r="BN333" s="108"/>
      <c r="BO333" s="108"/>
      <c r="BP333" s="108"/>
      <c r="BQ333" s="108"/>
      <c r="BR333" s="108"/>
      <c r="BS333" s="108"/>
      <c r="BT333" s="108"/>
      <c r="BU333" s="108"/>
      <c r="BV333" s="108"/>
      <c r="BW333" s="108"/>
      <c r="BX333" s="108">
        <v>7932</v>
      </c>
      <c r="BY333" s="108"/>
      <c r="BZ333" s="108"/>
      <c r="CA333" s="149"/>
      <c r="CB333" s="108">
        <v>24.8</v>
      </c>
      <c r="CC333" s="108">
        <v>0.06</v>
      </c>
      <c r="CD333" s="108">
        <v>62</v>
      </c>
      <c r="CE333" s="108"/>
      <c r="CF333" s="108"/>
      <c r="CG333" s="108"/>
      <c r="CH333" s="110">
        <v>0</v>
      </c>
      <c r="CI333" s="110">
        <v>0</v>
      </c>
      <c r="CJ333" s="108">
        <v>4.7</v>
      </c>
      <c r="CK333" s="108"/>
      <c r="CL333" s="108"/>
      <c r="CM333" s="108"/>
      <c r="CN333" s="108"/>
      <c r="CO333" s="99"/>
      <c r="CP333" s="99"/>
      <c r="CQ333" s="99"/>
      <c r="CR333" s="99">
        <f>AG333/AD333</f>
        <v>1.2196269812272733</v>
      </c>
      <c r="CS333" s="99"/>
      <c r="CT333" s="99"/>
      <c r="CU333" s="99">
        <f>BG333/BH333</f>
        <v>222.33576642335768</v>
      </c>
      <c r="CV333" s="99"/>
      <c r="CW333" s="99"/>
      <c r="CX333" s="108"/>
      <c r="CY333" s="114">
        <v>0</v>
      </c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  <c r="KO333" s="2"/>
    </row>
    <row r="334" spans="1:301" s="60" customFormat="1" ht="15" customHeight="1" x14ac:dyDescent="0.15">
      <c r="A334" s="58" t="s">
        <v>720</v>
      </c>
      <c r="B334" s="58">
        <v>7763</v>
      </c>
      <c r="C334" s="59" t="s">
        <v>400</v>
      </c>
      <c r="D334" s="2" t="s">
        <v>105</v>
      </c>
      <c r="E334" s="58"/>
      <c r="F334" s="58"/>
      <c r="G334" s="23">
        <v>315722</v>
      </c>
      <c r="H334" s="23">
        <v>8446778.7909999993</v>
      </c>
      <c r="I334" s="23">
        <v>5118.5640000000003</v>
      </c>
      <c r="J334" s="61" t="s">
        <v>1040</v>
      </c>
      <c r="K334" s="58" t="s">
        <v>388</v>
      </c>
      <c r="L334" s="58">
        <v>0.6</v>
      </c>
      <c r="M334" s="58">
        <v>2</v>
      </c>
      <c r="N334" s="105">
        <v>2006</v>
      </c>
      <c r="O334" s="58"/>
      <c r="P334" s="60" t="s">
        <v>389</v>
      </c>
      <c r="Q334" s="1">
        <f>M334-L334</f>
        <v>1.4</v>
      </c>
      <c r="R334" s="2" t="s">
        <v>390</v>
      </c>
      <c r="S334" s="58" t="s">
        <v>721</v>
      </c>
      <c r="T334" s="60" t="s">
        <v>392</v>
      </c>
      <c r="X334" s="134"/>
      <c r="Y334" s="113"/>
      <c r="Z334" s="113"/>
      <c r="AA334" s="113"/>
      <c r="AB334" s="113"/>
      <c r="AC334" s="113"/>
      <c r="AD334" s="113"/>
      <c r="AE334" s="113"/>
      <c r="AF334" s="113"/>
      <c r="AG334" s="113"/>
      <c r="AH334" s="113"/>
      <c r="AI334" s="113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36">
        <v>100</v>
      </c>
      <c r="AT334" s="113">
        <v>200</v>
      </c>
      <c r="AU334" s="113"/>
      <c r="AV334" s="113"/>
      <c r="AW334" s="113"/>
      <c r="AX334" s="113"/>
      <c r="AY334" s="113"/>
      <c r="AZ334" s="113"/>
      <c r="BA334" s="113"/>
      <c r="BB334" s="113"/>
      <c r="BC334" s="113"/>
      <c r="BD334" s="113"/>
      <c r="BE334" s="113"/>
      <c r="BF334" s="113"/>
      <c r="BG334" s="113"/>
      <c r="BH334" s="113"/>
      <c r="BI334" s="113"/>
      <c r="BJ334" s="113"/>
      <c r="BK334" s="113"/>
      <c r="BL334" s="113"/>
      <c r="BM334" s="113"/>
      <c r="BN334" s="113"/>
      <c r="BO334" s="113"/>
      <c r="BP334" s="113"/>
      <c r="BQ334" s="113"/>
      <c r="BR334" s="113"/>
      <c r="BS334" s="113"/>
      <c r="BT334" s="113"/>
      <c r="BU334" s="113"/>
      <c r="BV334" s="113"/>
      <c r="BW334" s="113"/>
      <c r="BX334" s="113">
        <v>7200</v>
      </c>
      <c r="BY334" s="113"/>
      <c r="BZ334" s="113"/>
      <c r="CA334" s="149"/>
      <c r="CB334" s="107">
        <v>39</v>
      </c>
      <c r="CC334" s="113"/>
      <c r="CD334" s="113"/>
      <c r="CE334" s="113"/>
      <c r="CF334" s="113"/>
      <c r="CG334" s="113"/>
      <c r="CH334" s="113"/>
      <c r="CI334" s="113"/>
      <c r="CJ334" s="113"/>
      <c r="CK334" s="113"/>
      <c r="CL334" s="113"/>
      <c r="CM334" s="113"/>
      <c r="CN334" s="113"/>
      <c r="CO334" s="99"/>
      <c r="CP334" s="99"/>
      <c r="CQ334" s="99"/>
      <c r="CR334" s="99"/>
      <c r="CS334" s="99"/>
      <c r="CT334" s="99"/>
      <c r="CU334" s="99"/>
      <c r="CV334" s="99"/>
      <c r="CW334" s="99"/>
      <c r="CX334" s="113"/>
      <c r="CY334" s="113"/>
    </row>
    <row r="335" spans="1:301" s="60" customFormat="1" ht="15" customHeight="1" x14ac:dyDescent="0.15">
      <c r="A335" s="57" t="s">
        <v>722</v>
      </c>
      <c r="B335" s="58">
        <v>1983</v>
      </c>
      <c r="C335" s="59" t="s">
        <v>400</v>
      </c>
      <c r="D335" s="2" t="s">
        <v>105</v>
      </c>
      <c r="E335" s="57"/>
      <c r="F335" s="57"/>
      <c r="G335" s="23">
        <v>315737.31400000001</v>
      </c>
      <c r="H335" s="23">
        <v>8446923.3460000008</v>
      </c>
      <c r="I335" s="23">
        <v>5085.8130000000001</v>
      </c>
      <c r="J335" s="61" t="s">
        <v>1040</v>
      </c>
      <c r="K335" s="67" t="s">
        <v>388</v>
      </c>
      <c r="L335" s="66">
        <v>1.9</v>
      </c>
      <c r="M335" s="58">
        <v>4</v>
      </c>
      <c r="N335" s="105">
        <v>2005</v>
      </c>
      <c r="O335" s="57"/>
      <c r="P335" s="60" t="s">
        <v>389</v>
      </c>
      <c r="Q335" s="1">
        <f>M335-L335</f>
        <v>2.1</v>
      </c>
      <c r="R335" s="2" t="s">
        <v>390</v>
      </c>
      <c r="S335" s="57" t="s">
        <v>723</v>
      </c>
      <c r="T335" s="60" t="s">
        <v>392</v>
      </c>
      <c r="X335" s="134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>
        <v>600</v>
      </c>
      <c r="AT335" s="107">
        <v>1300</v>
      </c>
      <c r="AU335" s="107"/>
      <c r="AV335" s="107"/>
      <c r="AW335" s="107"/>
      <c r="AX335" s="107"/>
      <c r="AY335" s="107"/>
      <c r="AZ335" s="107"/>
      <c r="BA335" s="107"/>
      <c r="BB335" s="107"/>
      <c r="BC335" s="107"/>
      <c r="BD335" s="107"/>
      <c r="BE335" s="107"/>
      <c r="BF335" s="107"/>
      <c r="BG335" s="107"/>
      <c r="BH335" s="107"/>
      <c r="BI335" s="107"/>
      <c r="BJ335" s="107"/>
      <c r="BK335" s="107"/>
      <c r="BL335" s="107"/>
      <c r="BM335" s="107"/>
      <c r="BN335" s="107"/>
      <c r="BO335" s="107"/>
      <c r="BP335" s="107"/>
      <c r="BQ335" s="107"/>
      <c r="BR335" s="107"/>
      <c r="BS335" s="107"/>
      <c r="BT335" s="107"/>
      <c r="BU335" s="107"/>
      <c r="BV335" s="107"/>
      <c r="BW335" s="107"/>
      <c r="BX335" s="108">
        <v>24000</v>
      </c>
      <c r="BY335" s="108"/>
      <c r="BZ335" s="107"/>
      <c r="CA335" s="149"/>
      <c r="CB335" s="107">
        <v>138</v>
      </c>
      <c r="CC335" s="107"/>
      <c r="CD335" s="107"/>
      <c r="CE335" s="107"/>
      <c r="CF335" s="107"/>
      <c r="CG335" s="107"/>
      <c r="CH335" s="107"/>
      <c r="CI335" s="107"/>
      <c r="CJ335" s="107"/>
      <c r="CK335" s="107"/>
      <c r="CL335" s="107"/>
      <c r="CM335" s="107"/>
      <c r="CN335" s="107"/>
      <c r="CO335" s="99"/>
      <c r="CP335" s="99"/>
      <c r="CQ335" s="99"/>
      <c r="CR335" s="99"/>
      <c r="CS335" s="99"/>
      <c r="CT335" s="99"/>
      <c r="CU335" s="99"/>
      <c r="CV335" s="99"/>
      <c r="CW335" s="99"/>
      <c r="CX335" s="107"/>
      <c r="CY335" s="107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  <c r="DS335" s="64"/>
      <c r="DT335" s="64"/>
      <c r="DU335" s="64"/>
      <c r="DV335" s="64"/>
      <c r="DW335" s="64"/>
      <c r="DX335" s="64"/>
      <c r="DY335" s="64"/>
      <c r="DZ335" s="64"/>
      <c r="EA335" s="64"/>
      <c r="EB335" s="64"/>
      <c r="EC335" s="64"/>
      <c r="ED335" s="64"/>
      <c r="EE335" s="64"/>
      <c r="EF335" s="64"/>
      <c r="EG335" s="64"/>
      <c r="EH335" s="64"/>
      <c r="EI335" s="64"/>
      <c r="EJ335" s="64"/>
      <c r="EK335" s="64"/>
      <c r="EL335" s="64"/>
      <c r="EM335" s="64"/>
      <c r="EN335" s="64"/>
      <c r="EO335" s="64"/>
      <c r="EP335" s="64"/>
      <c r="EQ335" s="64"/>
      <c r="ER335" s="64"/>
      <c r="ES335" s="64"/>
      <c r="ET335" s="64"/>
      <c r="EU335" s="64"/>
      <c r="EV335" s="64"/>
      <c r="EW335" s="64"/>
      <c r="EX335" s="64"/>
      <c r="EY335" s="64"/>
      <c r="EZ335" s="64"/>
      <c r="FA335" s="64"/>
      <c r="FB335" s="64"/>
      <c r="FC335" s="64"/>
      <c r="FD335" s="64"/>
      <c r="FE335" s="64"/>
      <c r="FF335" s="64"/>
      <c r="FG335" s="64"/>
      <c r="FH335" s="64"/>
      <c r="FI335" s="64"/>
      <c r="FJ335" s="64"/>
      <c r="FK335" s="64"/>
      <c r="FL335" s="64"/>
      <c r="FM335" s="64"/>
      <c r="FN335" s="64"/>
      <c r="FO335" s="64"/>
      <c r="FP335" s="64"/>
      <c r="FQ335" s="64"/>
      <c r="FR335" s="64"/>
      <c r="FS335" s="64"/>
      <c r="FT335" s="64"/>
      <c r="FU335" s="64"/>
      <c r="FV335" s="64"/>
      <c r="FW335" s="64"/>
      <c r="FX335" s="64"/>
      <c r="FY335" s="64"/>
      <c r="FZ335" s="64"/>
      <c r="GA335" s="64"/>
      <c r="GB335" s="64"/>
      <c r="GC335" s="64"/>
      <c r="GD335" s="64"/>
      <c r="GE335" s="64"/>
      <c r="GF335" s="64"/>
      <c r="GG335" s="64"/>
      <c r="GH335" s="64"/>
      <c r="GI335" s="64"/>
      <c r="GJ335" s="64"/>
      <c r="GK335" s="64"/>
      <c r="GL335" s="64"/>
      <c r="GM335" s="64"/>
      <c r="GN335" s="64"/>
      <c r="GO335" s="64"/>
      <c r="GP335" s="64"/>
      <c r="GQ335" s="64"/>
      <c r="GR335" s="64"/>
      <c r="GS335" s="64"/>
      <c r="GT335" s="64"/>
      <c r="GU335" s="64"/>
      <c r="GV335" s="64"/>
      <c r="GW335" s="64"/>
      <c r="GX335" s="64"/>
      <c r="GY335" s="64"/>
      <c r="GZ335" s="64"/>
      <c r="HA335" s="64"/>
      <c r="HB335" s="64"/>
      <c r="HC335" s="64"/>
      <c r="HD335" s="64"/>
      <c r="HE335" s="64"/>
      <c r="HF335" s="64"/>
      <c r="HG335" s="64"/>
      <c r="HH335" s="64"/>
      <c r="HI335" s="64"/>
      <c r="HJ335" s="64"/>
      <c r="HK335" s="64"/>
      <c r="HL335" s="64"/>
      <c r="HM335" s="64"/>
      <c r="HN335" s="64"/>
      <c r="HO335" s="64"/>
      <c r="HP335" s="64"/>
      <c r="HQ335" s="64"/>
      <c r="HR335" s="64"/>
      <c r="HS335" s="64"/>
      <c r="HT335" s="64"/>
      <c r="HU335" s="64"/>
      <c r="HV335" s="64"/>
      <c r="HW335" s="64"/>
      <c r="HX335" s="64"/>
      <c r="HY335" s="64"/>
      <c r="HZ335" s="64"/>
      <c r="IA335" s="64"/>
      <c r="IB335" s="64"/>
      <c r="IC335" s="64"/>
      <c r="ID335" s="64"/>
      <c r="IE335" s="64"/>
      <c r="IF335" s="64"/>
      <c r="IG335" s="64"/>
      <c r="IH335" s="64"/>
      <c r="II335" s="64"/>
      <c r="IJ335" s="64"/>
      <c r="IK335" s="64"/>
      <c r="IL335" s="64"/>
      <c r="IM335" s="64"/>
      <c r="IN335" s="64"/>
      <c r="IO335" s="64"/>
      <c r="IP335" s="64"/>
      <c r="IQ335" s="64"/>
      <c r="IR335" s="64"/>
      <c r="IS335" s="64"/>
      <c r="IT335" s="64"/>
      <c r="IU335" s="64"/>
      <c r="IV335" s="64"/>
      <c r="IW335" s="64"/>
      <c r="IX335" s="64"/>
      <c r="IY335" s="64"/>
      <c r="IZ335" s="64"/>
      <c r="JA335" s="64"/>
      <c r="JB335" s="64"/>
      <c r="JC335" s="64"/>
      <c r="JD335" s="64"/>
      <c r="JE335" s="64"/>
      <c r="JF335" s="64"/>
      <c r="JG335" s="64"/>
      <c r="JH335" s="64"/>
      <c r="JI335" s="64"/>
      <c r="JJ335" s="64"/>
      <c r="JK335" s="64"/>
      <c r="JL335" s="64"/>
      <c r="JM335" s="64"/>
      <c r="JN335" s="64"/>
      <c r="JO335" s="64"/>
      <c r="JP335" s="64"/>
      <c r="JQ335" s="64"/>
      <c r="JR335" s="64"/>
      <c r="JS335" s="64"/>
      <c r="JT335" s="64"/>
      <c r="JU335" s="64"/>
      <c r="JV335" s="64"/>
      <c r="JW335" s="64"/>
      <c r="JX335" s="64"/>
      <c r="JY335" s="64"/>
      <c r="JZ335" s="64"/>
      <c r="KA335" s="64"/>
      <c r="KB335" s="64"/>
      <c r="KC335" s="64"/>
      <c r="KD335" s="64"/>
      <c r="KE335" s="64"/>
      <c r="KF335" s="64"/>
      <c r="KG335" s="64"/>
      <c r="KH335" s="64"/>
      <c r="KI335" s="64"/>
      <c r="KJ335" s="64"/>
      <c r="KK335" s="64"/>
      <c r="KL335" s="64"/>
      <c r="KM335" s="64"/>
      <c r="KN335" s="64"/>
      <c r="KO335" s="64"/>
    </row>
    <row r="336" spans="1:301" s="60" customFormat="1" ht="15" customHeight="1" x14ac:dyDescent="0.15">
      <c r="A336" s="57" t="s">
        <v>724</v>
      </c>
      <c r="B336" s="58">
        <v>1180</v>
      </c>
      <c r="C336" s="59" t="s">
        <v>452</v>
      </c>
      <c r="D336" s="2" t="s">
        <v>105</v>
      </c>
      <c r="E336" s="57"/>
      <c r="F336" s="57"/>
      <c r="G336" s="23">
        <v>315659.80599999998</v>
      </c>
      <c r="H336" s="23">
        <v>8447732.3359999992</v>
      </c>
      <c r="I336" s="23">
        <v>4961.4610000000002</v>
      </c>
      <c r="J336" s="61" t="s">
        <v>1040</v>
      </c>
      <c r="K336" s="57" t="s">
        <v>404</v>
      </c>
      <c r="L336" s="66">
        <v>0</v>
      </c>
      <c r="M336" s="58">
        <v>2</v>
      </c>
      <c r="N336" s="120">
        <v>2005</v>
      </c>
      <c r="O336" s="57"/>
      <c r="P336" s="60" t="s">
        <v>389</v>
      </c>
      <c r="Q336" s="1">
        <f>M336-L336</f>
        <v>2</v>
      </c>
      <c r="R336" s="2" t="s">
        <v>390</v>
      </c>
      <c r="S336" s="57" t="s">
        <v>725</v>
      </c>
      <c r="T336" s="60" t="s">
        <v>392</v>
      </c>
      <c r="X336" s="134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>
        <v>300</v>
      </c>
      <c r="AT336" s="107">
        <v>1000</v>
      </c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  <c r="BK336" s="107"/>
      <c r="BL336" s="107"/>
      <c r="BM336" s="107"/>
      <c r="BN336" s="107"/>
      <c r="BO336" s="107"/>
      <c r="BP336" s="107"/>
      <c r="BQ336" s="107"/>
      <c r="BR336" s="107"/>
      <c r="BS336" s="107"/>
      <c r="BT336" s="107"/>
      <c r="BU336" s="107"/>
      <c r="BV336" s="107"/>
      <c r="BW336" s="107"/>
      <c r="BX336" s="108">
        <v>7700</v>
      </c>
      <c r="BY336" s="108"/>
      <c r="BZ336" s="107"/>
      <c r="CA336" s="149">
        <v>0</v>
      </c>
      <c r="CB336" s="107">
        <v>73</v>
      </c>
      <c r="CC336" s="107"/>
      <c r="CD336" s="107"/>
      <c r="CE336" s="107"/>
      <c r="CF336" s="107"/>
      <c r="CG336" s="107"/>
      <c r="CH336" s="107"/>
      <c r="CI336" s="107"/>
      <c r="CJ336" s="107"/>
      <c r="CK336" s="107"/>
      <c r="CL336" s="107"/>
      <c r="CM336" s="107"/>
      <c r="CN336" s="107"/>
      <c r="CO336" s="99"/>
      <c r="CP336" s="99"/>
      <c r="CQ336" s="99"/>
      <c r="CR336" s="99"/>
      <c r="CS336" s="99"/>
      <c r="CT336" s="99"/>
      <c r="CU336" s="99"/>
      <c r="CV336" s="99"/>
      <c r="CW336" s="99"/>
      <c r="CX336" s="107"/>
      <c r="CY336" s="107"/>
    </row>
    <row r="337" spans="1:301" s="60" customFormat="1" ht="15" customHeight="1" x14ac:dyDescent="0.15">
      <c r="A337" s="58" t="s">
        <v>726</v>
      </c>
      <c r="B337" s="58">
        <v>11002</v>
      </c>
      <c r="C337" s="59" t="s">
        <v>387</v>
      </c>
      <c r="D337" s="2" t="s">
        <v>105</v>
      </c>
      <c r="E337" s="58"/>
      <c r="F337" s="58"/>
      <c r="G337" s="23">
        <v>316619.689831</v>
      </c>
      <c r="H337" s="23">
        <v>8444279.5286400001</v>
      </c>
      <c r="I337" s="23"/>
      <c r="J337" s="61" t="s">
        <v>1040</v>
      </c>
      <c r="K337" s="58" t="s">
        <v>388</v>
      </c>
      <c r="L337" s="58">
        <v>0</v>
      </c>
      <c r="M337" s="58">
        <v>2</v>
      </c>
      <c r="N337" s="105">
        <v>2006</v>
      </c>
      <c r="O337" s="58"/>
      <c r="P337" s="60" t="s">
        <v>389</v>
      </c>
      <c r="Q337" s="1">
        <f>M337-L337</f>
        <v>2</v>
      </c>
      <c r="R337" s="2" t="s">
        <v>390</v>
      </c>
      <c r="S337" s="58" t="s">
        <v>727</v>
      </c>
      <c r="T337" s="60" t="s">
        <v>392</v>
      </c>
      <c r="X337" s="134"/>
      <c r="Y337" s="113"/>
      <c r="Z337" s="113"/>
      <c r="AA337" s="113"/>
      <c r="AB337" s="113"/>
      <c r="AC337" s="113"/>
      <c r="AD337" s="113"/>
      <c r="AE337" s="113"/>
      <c r="AF337" s="113"/>
      <c r="AG337" s="113"/>
      <c r="AH337" s="113"/>
      <c r="AI337" s="113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36">
        <v>100</v>
      </c>
      <c r="AT337" s="113">
        <v>400</v>
      </c>
      <c r="AU337" s="113"/>
      <c r="AV337" s="113"/>
      <c r="AW337" s="113"/>
      <c r="AX337" s="113"/>
      <c r="AY337" s="113"/>
      <c r="AZ337" s="113"/>
      <c r="BA337" s="113"/>
      <c r="BB337" s="113"/>
      <c r="BC337" s="113"/>
      <c r="BD337" s="113"/>
      <c r="BE337" s="113"/>
      <c r="BF337" s="113"/>
      <c r="BG337" s="113"/>
      <c r="BH337" s="113"/>
      <c r="BI337" s="113"/>
      <c r="BJ337" s="113"/>
      <c r="BK337" s="113"/>
      <c r="BL337" s="113"/>
      <c r="BM337" s="113"/>
      <c r="BN337" s="113"/>
      <c r="BO337" s="113"/>
      <c r="BP337" s="113"/>
      <c r="BQ337" s="113"/>
      <c r="BR337" s="113"/>
      <c r="BS337" s="113"/>
      <c r="BT337" s="113"/>
      <c r="BU337" s="113"/>
      <c r="BV337" s="113"/>
      <c r="BW337" s="113"/>
      <c r="BX337" s="113">
        <v>100</v>
      </c>
      <c r="BY337" s="113"/>
      <c r="BZ337" s="113"/>
      <c r="CA337" s="149">
        <v>7.0000000000000001E-3</v>
      </c>
      <c r="CB337" s="113"/>
      <c r="CC337" s="113"/>
      <c r="CD337" s="113"/>
      <c r="CE337" s="113"/>
      <c r="CF337" s="113"/>
      <c r="CG337" s="113"/>
      <c r="CH337" s="113"/>
      <c r="CI337" s="113"/>
      <c r="CJ337" s="113"/>
      <c r="CK337" s="113"/>
      <c r="CL337" s="113"/>
      <c r="CM337" s="113"/>
      <c r="CN337" s="113"/>
      <c r="CO337" s="99"/>
      <c r="CP337" s="99"/>
      <c r="CQ337" s="99"/>
      <c r="CR337" s="99"/>
      <c r="CS337" s="99"/>
      <c r="CT337" s="99"/>
      <c r="CU337" s="99"/>
      <c r="CV337" s="99"/>
      <c r="CW337" s="99"/>
      <c r="CX337" s="113"/>
      <c r="CY337" s="113"/>
    </row>
    <row r="338" spans="1:301" s="60" customFormat="1" ht="15" customHeight="1" x14ac:dyDescent="0.15">
      <c r="A338" s="58" t="s">
        <v>728</v>
      </c>
      <c r="B338" s="58">
        <v>11043</v>
      </c>
      <c r="C338" s="59" t="s">
        <v>387</v>
      </c>
      <c r="D338" s="2" t="s">
        <v>105</v>
      </c>
      <c r="E338" s="58"/>
      <c r="F338" s="58"/>
      <c r="G338" s="23">
        <v>316619.689831</v>
      </c>
      <c r="H338" s="23">
        <v>8444279.5286400001</v>
      </c>
      <c r="I338" s="23"/>
      <c r="J338" s="61" t="s">
        <v>1040</v>
      </c>
      <c r="K338" s="58" t="s">
        <v>388</v>
      </c>
      <c r="L338" s="58">
        <v>0</v>
      </c>
      <c r="M338" s="58">
        <v>2</v>
      </c>
      <c r="N338" s="105">
        <v>2006</v>
      </c>
      <c r="O338" s="58"/>
      <c r="P338" s="60" t="s">
        <v>389</v>
      </c>
      <c r="Q338" s="1">
        <f>M338-L338</f>
        <v>2</v>
      </c>
      <c r="R338" s="2" t="s">
        <v>390</v>
      </c>
      <c r="S338" s="58" t="s">
        <v>729</v>
      </c>
      <c r="T338" s="60" t="s">
        <v>392</v>
      </c>
      <c r="X338" s="134"/>
      <c r="Y338" s="113"/>
      <c r="Z338" s="113"/>
      <c r="AA338" s="113"/>
      <c r="AB338" s="113"/>
      <c r="AC338" s="113"/>
      <c r="AD338" s="113"/>
      <c r="AE338" s="113"/>
      <c r="AF338" s="113"/>
      <c r="AG338" s="113"/>
      <c r="AH338" s="113"/>
      <c r="AI338" s="113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>
        <v>300</v>
      </c>
      <c r="AU338" s="113"/>
      <c r="AV338" s="113"/>
      <c r="AW338" s="113"/>
      <c r="AX338" s="113"/>
      <c r="AY338" s="113"/>
      <c r="AZ338" s="113"/>
      <c r="BA338" s="113"/>
      <c r="BB338" s="113"/>
      <c r="BC338" s="113"/>
      <c r="BD338" s="113"/>
      <c r="BE338" s="113"/>
      <c r="BF338" s="113"/>
      <c r="BG338" s="113"/>
      <c r="BH338" s="113"/>
      <c r="BI338" s="113"/>
      <c r="BJ338" s="113"/>
      <c r="BK338" s="113"/>
      <c r="BL338" s="113"/>
      <c r="BM338" s="113"/>
      <c r="BN338" s="113"/>
      <c r="BO338" s="113"/>
      <c r="BP338" s="113"/>
      <c r="BQ338" s="113"/>
      <c r="BR338" s="113"/>
      <c r="BS338" s="113"/>
      <c r="BT338" s="113"/>
      <c r="BU338" s="113"/>
      <c r="BV338" s="113"/>
      <c r="BW338" s="113"/>
      <c r="BX338" s="113">
        <v>200</v>
      </c>
      <c r="BY338" s="113"/>
      <c r="BZ338" s="113"/>
      <c r="CA338" s="149">
        <v>0</v>
      </c>
      <c r="CB338" s="107">
        <v>1</v>
      </c>
      <c r="CC338" s="113"/>
      <c r="CD338" s="113"/>
      <c r="CE338" s="113"/>
      <c r="CF338" s="113"/>
      <c r="CG338" s="113"/>
      <c r="CH338" s="113"/>
      <c r="CI338" s="113"/>
      <c r="CJ338" s="113"/>
      <c r="CK338" s="113"/>
      <c r="CL338" s="113"/>
      <c r="CM338" s="113"/>
      <c r="CN338" s="113"/>
      <c r="CO338" s="99"/>
      <c r="CP338" s="99"/>
      <c r="CQ338" s="99"/>
      <c r="CR338" s="99"/>
      <c r="CS338" s="99"/>
      <c r="CT338" s="99"/>
      <c r="CU338" s="99"/>
      <c r="CV338" s="99"/>
      <c r="CW338" s="99"/>
      <c r="CX338" s="113"/>
      <c r="CY338" s="113"/>
    </row>
    <row r="339" spans="1:301" s="60" customFormat="1" ht="15" customHeight="1" x14ac:dyDescent="0.15">
      <c r="A339" s="58" t="s">
        <v>730</v>
      </c>
      <c r="B339" s="58">
        <v>7868</v>
      </c>
      <c r="C339" s="59" t="s">
        <v>400</v>
      </c>
      <c r="D339" s="2" t="s">
        <v>105</v>
      </c>
      <c r="E339" s="58"/>
      <c r="F339" s="58"/>
      <c r="G339" s="23">
        <v>315758.39199999999</v>
      </c>
      <c r="H339" s="23">
        <v>8446730.4260000009</v>
      </c>
      <c r="I339" s="23">
        <v>5126.1499999999996</v>
      </c>
      <c r="J339" s="61" t="s">
        <v>1040</v>
      </c>
      <c r="K339" s="58" t="s">
        <v>388</v>
      </c>
      <c r="L339" s="58">
        <v>0</v>
      </c>
      <c r="M339" s="58">
        <v>2</v>
      </c>
      <c r="N339" s="105">
        <v>2006</v>
      </c>
      <c r="O339" s="58"/>
      <c r="P339" s="60" t="s">
        <v>389</v>
      </c>
      <c r="Q339" s="1">
        <f>M339-L339</f>
        <v>2</v>
      </c>
      <c r="R339" s="2" t="s">
        <v>390</v>
      </c>
      <c r="S339" s="58" t="s">
        <v>731</v>
      </c>
      <c r="T339" s="60" t="s">
        <v>392</v>
      </c>
      <c r="X339" s="134"/>
      <c r="Y339" s="113"/>
      <c r="Z339" s="113"/>
      <c r="AA339" s="113"/>
      <c r="AB339" s="113"/>
      <c r="AC339" s="113"/>
      <c r="AD339" s="113"/>
      <c r="AE339" s="113"/>
      <c r="AF339" s="113"/>
      <c r="AG339" s="113"/>
      <c r="AH339" s="113"/>
      <c r="AI339" s="113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>
        <v>600</v>
      </c>
      <c r="AT339" s="113">
        <v>900</v>
      </c>
      <c r="AU339" s="113"/>
      <c r="AV339" s="113"/>
      <c r="AW339" s="113"/>
      <c r="AX339" s="113"/>
      <c r="AY339" s="113"/>
      <c r="AZ339" s="113"/>
      <c r="BA339" s="113"/>
      <c r="BB339" s="113"/>
      <c r="BC339" s="113"/>
      <c r="BD339" s="113"/>
      <c r="BE339" s="113"/>
      <c r="BF339" s="113"/>
      <c r="BG339" s="113"/>
      <c r="BH339" s="113"/>
      <c r="BI339" s="113"/>
      <c r="BJ339" s="113"/>
      <c r="BK339" s="113"/>
      <c r="BL339" s="113"/>
      <c r="BM339" s="113"/>
      <c r="BN339" s="113"/>
      <c r="BO339" s="113"/>
      <c r="BP339" s="113"/>
      <c r="BQ339" s="113"/>
      <c r="BR339" s="113"/>
      <c r="BS339" s="113"/>
      <c r="BT339" s="113"/>
      <c r="BU339" s="113"/>
      <c r="BV339" s="113"/>
      <c r="BW339" s="113"/>
      <c r="BX339" s="113">
        <v>21000</v>
      </c>
      <c r="BY339" s="113"/>
      <c r="BZ339" s="113"/>
      <c r="CA339" s="149"/>
      <c r="CB339" s="107">
        <v>72</v>
      </c>
      <c r="CC339" s="113"/>
      <c r="CD339" s="113"/>
      <c r="CE339" s="113"/>
      <c r="CF339" s="113"/>
      <c r="CG339" s="113"/>
      <c r="CH339" s="113"/>
      <c r="CI339" s="113"/>
      <c r="CJ339" s="113"/>
      <c r="CK339" s="113"/>
      <c r="CL339" s="113"/>
      <c r="CM339" s="113"/>
      <c r="CN339" s="113"/>
      <c r="CO339" s="99"/>
      <c r="CP339" s="99"/>
      <c r="CQ339" s="99"/>
      <c r="CR339" s="99"/>
      <c r="CS339" s="99"/>
      <c r="CT339" s="99"/>
      <c r="CU339" s="99"/>
      <c r="CV339" s="99"/>
      <c r="CW339" s="99"/>
      <c r="CX339" s="113"/>
      <c r="CY339" s="113"/>
    </row>
    <row r="340" spans="1:301" s="60" customFormat="1" ht="15" customHeight="1" x14ac:dyDescent="0.15">
      <c r="A340" s="58" t="s">
        <v>732</v>
      </c>
      <c r="B340" s="58">
        <v>7979</v>
      </c>
      <c r="C340" s="59" t="s">
        <v>400</v>
      </c>
      <c r="D340" s="2" t="s">
        <v>105</v>
      </c>
      <c r="E340" s="58"/>
      <c r="F340" s="58"/>
      <c r="G340" s="23">
        <v>315759.995</v>
      </c>
      <c r="H340" s="23">
        <v>8446730.8399999999</v>
      </c>
      <c r="I340" s="23">
        <v>5126.2179999999998</v>
      </c>
      <c r="J340" s="61" t="s">
        <v>1040</v>
      </c>
      <c r="K340" s="58" t="s">
        <v>388</v>
      </c>
      <c r="L340" s="58">
        <v>0</v>
      </c>
      <c r="M340" s="58">
        <v>2</v>
      </c>
      <c r="N340" s="105">
        <v>2006</v>
      </c>
      <c r="O340" s="58"/>
      <c r="P340" s="60" t="s">
        <v>389</v>
      </c>
      <c r="Q340" s="1">
        <f>M340-L340</f>
        <v>2</v>
      </c>
      <c r="R340" s="2" t="s">
        <v>390</v>
      </c>
      <c r="S340" s="58" t="s">
        <v>733</v>
      </c>
      <c r="T340" s="60" t="s">
        <v>392</v>
      </c>
      <c r="X340" s="134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>
        <v>400</v>
      </c>
      <c r="AT340" s="113">
        <v>900</v>
      </c>
      <c r="AU340" s="113"/>
      <c r="AV340" s="113"/>
      <c r="AW340" s="113"/>
      <c r="AX340" s="113"/>
      <c r="AY340" s="113"/>
      <c r="AZ340" s="113"/>
      <c r="BA340" s="113"/>
      <c r="BB340" s="113"/>
      <c r="BC340" s="113"/>
      <c r="BD340" s="113"/>
      <c r="BE340" s="113"/>
      <c r="BF340" s="113"/>
      <c r="BG340" s="113"/>
      <c r="BH340" s="113"/>
      <c r="BI340" s="113"/>
      <c r="BJ340" s="113"/>
      <c r="BK340" s="113"/>
      <c r="BL340" s="113"/>
      <c r="BM340" s="113"/>
      <c r="BN340" s="113"/>
      <c r="BO340" s="113"/>
      <c r="BP340" s="113"/>
      <c r="BQ340" s="113"/>
      <c r="BR340" s="113"/>
      <c r="BS340" s="113"/>
      <c r="BT340" s="113"/>
      <c r="BU340" s="113"/>
      <c r="BV340" s="113"/>
      <c r="BW340" s="113"/>
      <c r="BX340" s="113">
        <v>16000</v>
      </c>
      <c r="BY340" s="113"/>
      <c r="BZ340" s="113"/>
      <c r="CA340" s="149"/>
      <c r="CB340" s="107">
        <v>62</v>
      </c>
      <c r="CC340" s="113"/>
      <c r="CD340" s="113"/>
      <c r="CE340" s="113"/>
      <c r="CF340" s="113"/>
      <c r="CG340" s="113"/>
      <c r="CH340" s="113"/>
      <c r="CI340" s="113"/>
      <c r="CJ340" s="113"/>
      <c r="CK340" s="113"/>
      <c r="CL340" s="113"/>
      <c r="CM340" s="113"/>
      <c r="CN340" s="113"/>
      <c r="CO340" s="99"/>
      <c r="CP340" s="99"/>
      <c r="CQ340" s="99"/>
      <c r="CR340" s="99"/>
      <c r="CS340" s="99"/>
      <c r="CT340" s="99"/>
      <c r="CU340" s="99"/>
      <c r="CV340" s="99"/>
      <c r="CW340" s="99"/>
      <c r="CX340" s="113"/>
      <c r="CY340" s="113"/>
    </row>
    <row r="341" spans="1:301" s="60" customFormat="1" ht="15" customHeight="1" x14ac:dyDescent="0.15">
      <c r="A341" s="58" t="s">
        <v>734</v>
      </c>
      <c r="B341" s="58">
        <v>10551</v>
      </c>
      <c r="C341" s="59" t="s">
        <v>407</v>
      </c>
      <c r="D341" s="2" t="s">
        <v>105</v>
      </c>
      <c r="E341" s="58"/>
      <c r="F341" s="58"/>
      <c r="G341" s="23">
        <v>316428.63900000002</v>
      </c>
      <c r="H341" s="23">
        <v>8448083.9800000004</v>
      </c>
      <c r="I341" s="23">
        <v>4967.2309999999998</v>
      </c>
      <c r="J341" s="61" t="s">
        <v>1040</v>
      </c>
      <c r="K341" s="58" t="s">
        <v>388</v>
      </c>
      <c r="L341" s="58">
        <v>0</v>
      </c>
      <c r="M341" s="58">
        <v>2</v>
      </c>
      <c r="N341" s="105">
        <v>2006</v>
      </c>
      <c r="O341" s="58"/>
      <c r="P341" s="60" t="s">
        <v>389</v>
      </c>
      <c r="Q341" s="1">
        <f>M341-L341</f>
        <v>2</v>
      </c>
      <c r="R341" s="2" t="s">
        <v>390</v>
      </c>
      <c r="S341" s="58" t="s">
        <v>735</v>
      </c>
      <c r="T341" s="60" t="s">
        <v>392</v>
      </c>
      <c r="X341" s="134"/>
      <c r="Y341" s="113"/>
      <c r="Z341" s="113"/>
      <c r="AA341" s="113"/>
      <c r="AB341" s="113"/>
      <c r="AC341" s="113"/>
      <c r="AD341" s="113"/>
      <c r="AE341" s="113"/>
      <c r="AF341" s="113"/>
      <c r="AG341" s="113"/>
      <c r="AH341" s="113"/>
      <c r="AI341" s="113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36">
        <v>100</v>
      </c>
      <c r="AT341" s="107">
        <v>100</v>
      </c>
      <c r="AU341" s="113"/>
      <c r="AV341" s="113"/>
      <c r="AW341" s="113"/>
      <c r="AX341" s="113"/>
      <c r="AY341" s="113"/>
      <c r="AZ341" s="113"/>
      <c r="BA341" s="113"/>
      <c r="BB341" s="113"/>
      <c r="BC341" s="113"/>
      <c r="BD341" s="113"/>
      <c r="BE341" s="113"/>
      <c r="BF341" s="113"/>
      <c r="BG341" s="113"/>
      <c r="BH341" s="113"/>
      <c r="BI341" s="113"/>
      <c r="BJ341" s="113"/>
      <c r="BK341" s="113"/>
      <c r="BL341" s="113"/>
      <c r="BM341" s="113"/>
      <c r="BN341" s="113"/>
      <c r="BO341" s="113"/>
      <c r="BP341" s="113"/>
      <c r="BQ341" s="113"/>
      <c r="BR341" s="113"/>
      <c r="BS341" s="113"/>
      <c r="BT341" s="113"/>
      <c r="BU341" s="113"/>
      <c r="BV341" s="113"/>
      <c r="BW341" s="113"/>
      <c r="BX341" s="113">
        <v>3000</v>
      </c>
      <c r="BY341" s="113"/>
      <c r="BZ341" s="113"/>
      <c r="CA341" s="149"/>
      <c r="CB341" s="107">
        <v>51</v>
      </c>
      <c r="CC341" s="113"/>
      <c r="CD341" s="113"/>
      <c r="CE341" s="113"/>
      <c r="CF341" s="113"/>
      <c r="CG341" s="113"/>
      <c r="CH341" s="113"/>
      <c r="CI341" s="113"/>
      <c r="CJ341" s="113"/>
      <c r="CK341" s="113"/>
      <c r="CL341" s="113"/>
      <c r="CM341" s="113"/>
      <c r="CN341" s="113"/>
      <c r="CO341" s="99"/>
      <c r="CP341" s="99"/>
      <c r="CQ341" s="99"/>
      <c r="CR341" s="99"/>
      <c r="CS341" s="99"/>
      <c r="CT341" s="99"/>
      <c r="CU341" s="99"/>
      <c r="CV341" s="99"/>
      <c r="CW341" s="99"/>
      <c r="CX341" s="113"/>
      <c r="CY341" s="113"/>
    </row>
    <row r="342" spans="1:301" s="60" customFormat="1" ht="15" customHeight="1" x14ac:dyDescent="0.15">
      <c r="A342" s="81" t="s">
        <v>736</v>
      </c>
      <c r="B342" s="81">
        <v>10660</v>
      </c>
      <c r="C342" s="59" t="s">
        <v>407</v>
      </c>
      <c r="D342" s="2" t="s">
        <v>105</v>
      </c>
      <c r="E342" s="81"/>
      <c r="F342" s="81"/>
      <c r="G342" s="23">
        <v>316426.78700000001</v>
      </c>
      <c r="H342" s="23">
        <v>8448084.6339999996</v>
      </c>
      <c r="I342" s="23">
        <v>4966.625</v>
      </c>
      <c r="J342" s="61" t="s">
        <v>1040</v>
      </c>
      <c r="K342" s="58" t="s">
        <v>388</v>
      </c>
      <c r="L342" s="81">
        <v>4.4000000000000004</v>
      </c>
      <c r="M342" s="81">
        <v>6</v>
      </c>
      <c r="N342" s="105">
        <v>2006</v>
      </c>
      <c r="O342" s="81"/>
      <c r="P342" s="60" t="s">
        <v>389</v>
      </c>
      <c r="Q342" s="1">
        <f>M342-L342</f>
        <v>1.5999999999999996</v>
      </c>
      <c r="R342" s="2" t="s">
        <v>390</v>
      </c>
      <c r="S342" s="81" t="s">
        <v>737</v>
      </c>
      <c r="T342" s="60" t="s">
        <v>392</v>
      </c>
      <c r="X342" s="134"/>
      <c r="Y342" s="113"/>
      <c r="Z342" s="113"/>
      <c r="AA342" s="113"/>
      <c r="AB342" s="113"/>
      <c r="AC342" s="113"/>
      <c r="AD342" s="113"/>
      <c r="AE342" s="113"/>
      <c r="AF342" s="113"/>
      <c r="AG342" s="113"/>
      <c r="AH342" s="113"/>
      <c r="AI342" s="113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>
        <v>200</v>
      </c>
      <c r="AT342" s="113">
        <v>300</v>
      </c>
      <c r="AU342" s="113"/>
      <c r="AV342" s="113"/>
      <c r="AW342" s="113"/>
      <c r="AX342" s="113"/>
      <c r="AY342" s="113"/>
      <c r="AZ342" s="113"/>
      <c r="BA342" s="113"/>
      <c r="BB342" s="113"/>
      <c r="BC342" s="113"/>
      <c r="BD342" s="113"/>
      <c r="BE342" s="113"/>
      <c r="BF342" s="113"/>
      <c r="BG342" s="113"/>
      <c r="BH342" s="113"/>
      <c r="BI342" s="113"/>
      <c r="BJ342" s="113"/>
      <c r="BK342" s="113"/>
      <c r="BL342" s="113"/>
      <c r="BM342" s="113"/>
      <c r="BN342" s="113"/>
      <c r="BO342" s="113"/>
      <c r="BP342" s="113"/>
      <c r="BQ342" s="113"/>
      <c r="BR342" s="113"/>
      <c r="BS342" s="113"/>
      <c r="BT342" s="113"/>
      <c r="BU342" s="113"/>
      <c r="BV342" s="113"/>
      <c r="BW342" s="113"/>
      <c r="BX342" s="113">
        <v>500</v>
      </c>
      <c r="BY342" s="113"/>
      <c r="BZ342" s="113"/>
      <c r="CA342" s="158"/>
      <c r="CB342" s="107">
        <v>12</v>
      </c>
      <c r="CC342" s="113"/>
      <c r="CD342" s="113"/>
      <c r="CE342" s="113"/>
      <c r="CF342" s="113"/>
      <c r="CG342" s="113"/>
      <c r="CH342" s="113"/>
      <c r="CI342" s="113"/>
      <c r="CJ342" s="113"/>
      <c r="CK342" s="113"/>
      <c r="CL342" s="113"/>
      <c r="CM342" s="113"/>
      <c r="CN342" s="113"/>
      <c r="CO342" s="99"/>
      <c r="CP342" s="99"/>
      <c r="CQ342" s="99"/>
      <c r="CR342" s="99"/>
      <c r="CS342" s="99"/>
      <c r="CT342" s="99"/>
      <c r="CU342" s="99"/>
      <c r="CV342" s="99"/>
      <c r="CW342" s="99"/>
      <c r="CX342" s="113"/>
      <c r="CY342" s="113"/>
    </row>
    <row r="343" spans="1:301" s="60" customFormat="1" ht="15" customHeight="1" x14ac:dyDescent="0.15">
      <c r="A343" s="58" t="s">
        <v>738</v>
      </c>
      <c r="B343" s="58">
        <v>10745</v>
      </c>
      <c r="C343" s="59" t="s">
        <v>407</v>
      </c>
      <c r="D343" s="2" t="s">
        <v>105</v>
      </c>
      <c r="E343" s="58"/>
      <c r="F343" s="58"/>
      <c r="G343" s="23">
        <v>316428.48700000002</v>
      </c>
      <c r="H343" s="23">
        <v>8448088.7410000004</v>
      </c>
      <c r="I343" s="23">
        <v>4967.6009999999997</v>
      </c>
      <c r="J343" s="61" t="s">
        <v>1040</v>
      </c>
      <c r="K343" s="58" t="s">
        <v>388</v>
      </c>
      <c r="L343" s="58">
        <v>2.5499999999999998</v>
      </c>
      <c r="M343" s="58">
        <v>4</v>
      </c>
      <c r="N343" s="105">
        <v>2006</v>
      </c>
      <c r="O343" s="58"/>
      <c r="P343" s="60" t="s">
        <v>389</v>
      </c>
      <c r="Q343" s="1">
        <f>M343-L343</f>
        <v>1.4500000000000002</v>
      </c>
      <c r="R343" s="2" t="s">
        <v>390</v>
      </c>
      <c r="S343" s="58" t="s">
        <v>739</v>
      </c>
      <c r="T343" s="60" t="s">
        <v>392</v>
      </c>
      <c r="X343" s="134"/>
      <c r="Y343" s="108">
        <v>6.6722338204592904E-2</v>
      </c>
      <c r="Z343" s="108">
        <v>1.039432703003337</v>
      </c>
      <c r="AA343" s="108">
        <v>2.5020143240823636</v>
      </c>
      <c r="AB343" s="108"/>
      <c r="AC343" s="108">
        <v>8.2638514743356394E-3</v>
      </c>
      <c r="AD343" s="108">
        <v>0.14921052631578946</v>
      </c>
      <c r="AE343" s="108">
        <v>1.3992015968063872E-2</v>
      </c>
      <c r="AF343" s="108">
        <v>1.3479773814702046E-2</v>
      </c>
      <c r="AG343" s="108">
        <v>0.26501278772378517</v>
      </c>
      <c r="AH343" s="108">
        <v>0.11456820016142052</v>
      </c>
      <c r="AI343" s="108"/>
      <c r="AJ343" s="108"/>
      <c r="AK343" s="108"/>
      <c r="AL343" s="108"/>
      <c r="AM343" s="108"/>
      <c r="AN343" s="108">
        <v>1.7</v>
      </c>
      <c r="AO343" s="108">
        <v>7</v>
      </c>
      <c r="AP343" s="108">
        <v>26</v>
      </c>
      <c r="AQ343" s="108">
        <v>2</v>
      </c>
      <c r="AR343" s="108">
        <v>3</v>
      </c>
      <c r="AS343" s="108">
        <v>18.399999999999999</v>
      </c>
      <c r="AT343" s="108">
        <v>87.3</v>
      </c>
      <c r="AU343" s="106">
        <v>0</v>
      </c>
      <c r="AV343" s="110">
        <v>0</v>
      </c>
      <c r="AW343" s="114">
        <v>0</v>
      </c>
      <c r="AX343" s="110">
        <v>0</v>
      </c>
      <c r="AY343" s="108">
        <v>68</v>
      </c>
      <c r="AZ343" s="108"/>
      <c r="BA343" s="108">
        <v>63.5</v>
      </c>
      <c r="BB343" s="108">
        <v>6.3</v>
      </c>
      <c r="BC343" s="108">
        <v>0</v>
      </c>
      <c r="BD343" s="108">
        <v>1.8</v>
      </c>
      <c r="BE343" s="108"/>
      <c r="BF343" s="106">
        <v>0</v>
      </c>
      <c r="BG343" s="108">
        <v>3078</v>
      </c>
      <c r="BH343" s="108">
        <v>7.1</v>
      </c>
      <c r="BI343" s="108"/>
      <c r="BJ343" s="108"/>
      <c r="BK343" s="108"/>
      <c r="BL343" s="108"/>
      <c r="BM343" s="108"/>
      <c r="BN343" s="108"/>
      <c r="BO343" s="108"/>
      <c r="BP343" s="108"/>
      <c r="BQ343" s="108"/>
      <c r="BR343" s="108"/>
      <c r="BS343" s="108"/>
      <c r="BT343" s="108"/>
      <c r="BU343" s="108"/>
      <c r="BV343" s="108"/>
      <c r="BW343" s="108"/>
      <c r="BX343" s="108">
        <v>943</v>
      </c>
      <c r="BY343" s="108"/>
      <c r="BZ343" s="108"/>
      <c r="CA343" s="149"/>
      <c r="CB343" s="108">
        <v>25.7</v>
      </c>
      <c r="CC343" s="108">
        <v>0.08</v>
      </c>
      <c r="CD343" s="108">
        <v>45</v>
      </c>
      <c r="CE343" s="108"/>
      <c r="CF343" s="108"/>
      <c r="CG343" s="108"/>
      <c r="CH343" s="110">
        <v>0</v>
      </c>
      <c r="CI343" s="110">
        <v>0</v>
      </c>
      <c r="CJ343" s="108">
        <v>3.7</v>
      </c>
      <c r="CK343" s="108"/>
      <c r="CL343" s="108"/>
      <c r="CM343" s="108"/>
      <c r="CN343" s="108"/>
      <c r="CO343" s="99"/>
      <c r="CP343" s="99"/>
      <c r="CQ343" s="99"/>
      <c r="CR343" s="99">
        <f>AG343/AD343</f>
        <v>1.7760998119054388</v>
      </c>
      <c r="CS343" s="99"/>
      <c r="CT343" s="99"/>
      <c r="CU343" s="99">
        <f>BG343/BH343</f>
        <v>433.52112676056339</v>
      </c>
      <c r="CV343" s="99"/>
      <c r="CW343" s="99"/>
      <c r="CX343" s="108"/>
      <c r="CY343" s="114">
        <v>0</v>
      </c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  <c r="IY343" s="2"/>
      <c r="IZ343" s="2"/>
      <c r="JA343" s="2"/>
      <c r="JB343" s="2"/>
      <c r="JC343" s="2"/>
      <c r="JD343" s="2"/>
      <c r="JE343" s="2"/>
      <c r="JF343" s="2"/>
      <c r="JG343" s="2"/>
      <c r="JH343" s="2"/>
      <c r="JI343" s="2"/>
      <c r="JJ343" s="2"/>
      <c r="JK343" s="2"/>
      <c r="JL343" s="2"/>
      <c r="JM343" s="2"/>
      <c r="JN343" s="2"/>
      <c r="JO343" s="2"/>
      <c r="JP343" s="2"/>
      <c r="JQ343" s="2"/>
      <c r="JR343" s="2"/>
      <c r="JS343" s="2"/>
      <c r="JT343" s="2"/>
      <c r="JU343" s="2"/>
      <c r="JV343" s="2"/>
      <c r="JW343" s="2"/>
      <c r="JX343" s="2"/>
      <c r="JY343" s="2"/>
      <c r="JZ343" s="2"/>
      <c r="KA343" s="2"/>
      <c r="KB343" s="2"/>
      <c r="KC343" s="2"/>
      <c r="KD343" s="2"/>
      <c r="KE343" s="2"/>
      <c r="KF343" s="2"/>
      <c r="KG343" s="2"/>
      <c r="KH343" s="2"/>
      <c r="KI343" s="2"/>
      <c r="KJ343" s="2"/>
      <c r="KK343" s="2"/>
      <c r="KL343" s="2"/>
      <c r="KM343" s="2"/>
      <c r="KN343" s="2"/>
      <c r="KO343" s="2"/>
    </row>
    <row r="344" spans="1:301" s="60" customFormat="1" ht="15" customHeight="1" x14ac:dyDescent="0.15">
      <c r="A344" s="58" t="s">
        <v>740</v>
      </c>
      <c r="B344" s="58">
        <v>11083</v>
      </c>
      <c r="C344" s="59" t="s">
        <v>387</v>
      </c>
      <c r="D344" s="2" t="s">
        <v>105</v>
      </c>
      <c r="E344" s="58"/>
      <c r="F344" s="58"/>
      <c r="G344" s="23">
        <v>316645.689885</v>
      </c>
      <c r="H344" s="23">
        <v>8444058.53156</v>
      </c>
      <c r="I344" s="23"/>
      <c r="J344" s="61" t="s">
        <v>1040</v>
      </c>
      <c r="K344" s="58" t="s">
        <v>388</v>
      </c>
      <c r="L344" s="58">
        <v>0</v>
      </c>
      <c r="M344" s="58">
        <v>2</v>
      </c>
      <c r="N344" s="105">
        <v>2006</v>
      </c>
      <c r="O344" s="58"/>
      <c r="P344" s="60" t="s">
        <v>389</v>
      </c>
      <c r="Q344" s="1">
        <f>M344-L344</f>
        <v>2</v>
      </c>
      <c r="R344" s="2" t="s">
        <v>390</v>
      </c>
      <c r="S344" s="58" t="s">
        <v>741</v>
      </c>
      <c r="T344" s="60" t="s">
        <v>392</v>
      </c>
      <c r="X344" s="134"/>
      <c r="Y344" s="113"/>
      <c r="Z344" s="113"/>
      <c r="AA344" s="113"/>
      <c r="AB344" s="113"/>
      <c r="AC344" s="113"/>
      <c r="AD344" s="113"/>
      <c r="AE344" s="113"/>
      <c r="AF344" s="113"/>
      <c r="AG344" s="113"/>
      <c r="AH344" s="113"/>
      <c r="AI344" s="113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36">
        <v>100</v>
      </c>
      <c r="AT344" s="113"/>
      <c r="AU344" s="113"/>
      <c r="AV344" s="113"/>
      <c r="AW344" s="113"/>
      <c r="AX344" s="113"/>
      <c r="AY344" s="113"/>
      <c r="AZ344" s="113"/>
      <c r="BA344" s="113"/>
      <c r="BB344" s="113"/>
      <c r="BC344" s="113"/>
      <c r="BD344" s="113"/>
      <c r="BE344" s="113"/>
      <c r="BF344" s="113"/>
      <c r="BG344" s="113"/>
      <c r="BH344" s="113"/>
      <c r="BI344" s="113"/>
      <c r="BJ344" s="113"/>
      <c r="BK344" s="113"/>
      <c r="BL344" s="113"/>
      <c r="BM344" s="113"/>
      <c r="BN344" s="113"/>
      <c r="BO344" s="113"/>
      <c r="BP344" s="113"/>
      <c r="BQ344" s="113"/>
      <c r="BR344" s="113"/>
      <c r="BS344" s="113"/>
      <c r="BT344" s="113"/>
      <c r="BU344" s="113"/>
      <c r="BV344" s="113"/>
      <c r="BW344" s="113"/>
      <c r="BX344" s="113">
        <v>5300</v>
      </c>
      <c r="BY344" s="113"/>
      <c r="BZ344" s="113"/>
      <c r="CA344" s="149">
        <v>1.1599999999999999</v>
      </c>
      <c r="CB344" s="107">
        <v>33</v>
      </c>
      <c r="CC344" s="113"/>
      <c r="CD344" s="113"/>
      <c r="CE344" s="113"/>
      <c r="CF344" s="113"/>
      <c r="CG344" s="113"/>
      <c r="CH344" s="113"/>
      <c r="CI344" s="113"/>
      <c r="CJ344" s="113"/>
      <c r="CK344" s="113"/>
      <c r="CL344" s="113"/>
      <c r="CM344" s="113"/>
      <c r="CN344" s="113"/>
      <c r="CO344" s="99"/>
      <c r="CP344" s="99"/>
      <c r="CQ344" s="99"/>
      <c r="CR344" s="99"/>
      <c r="CS344" s="99"/>
      <c r="CT344" s="99"/>
      <c r="CU344" s="99"/>
      <c r="CV344" s="99"/>
      <c r="CW344" s="99"/>
      <c r="CX344" s="113"/>
      <c r="CY344" s="113"/>
    </row>
    <row r="345" spans="1:301" s="60" customFormat="1" ht="15" customHeight="1" x14ac:dyDescent="0.15">
      <c r="A345" s="58" t="s">
        <v>742</v>
      </c>
      <c r="B345" s="58">
        <v>11106</v>
      </c>
      <c r="C345" s="59" t="s">
        <v>387</v>
      </c>
      <c r="D345" s="2" t="s">
        <v>105</v>
      </c>
      <c r="E345" s="58"/>
      <c r="F345" s="58"/>
      <c r="G345" s="23">
        <v>316645.689885</v>
      </c>
      <c r="H345" s="23">
        <v>8444058.53156</v>
      </c>
      <c r="I345" s="23"/>
      <c r="J345" s="61" t="s">
        <v>1040</v>
      </c>
      <c r="K345" s="58" t="s">
        <v>388</v>
      </c>
      <c r="L345" s="58">
        <v>0</v>
      </c>
      <c r="M345" s="58">
        <v>2</v>
      </c>
      <c r="N345" s="105">
        <v>2006</v>
      </c>
      <c r="O345" s="58"/>
      <c r="P345" s="60" t="s">
        <v>389</v>
      </c>
      <c r="Q345" s="1">
        <f>M345-L345</f>
        <v>2</v>
      </c>
      <c r="R345" s="2" t="s">
        <v>390</v>
      </c>
      <c r="S345" s="58" t="s">
        <v>743</v>
      </c>
      <c r="T345" s="60" t="s">
        <v>392</v>
      </c>
      <c r="X345" s="134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  <c r="AI345" s="113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>
        <v>200</v>
      </c>
      <c r="AT345" s="107">
        <v>100</v>
      </c>
      <c r="AU345" s="113"/>
      <c r="AV345" s="113"/>
      <c r="AW345" s="113"/>
      <c r="AX345" s="113"/>
      <c r="AY345" s="113"/>
      <c r="AZ345" s="113"/>
      <c r="BA345" s="113"/>
      <c r="BB345" s="113"/>
      <c r="BC345" s="113"/>
      <c r="BD345" s="113"/>
      <c r="BE345" s="113"/>
      <c r="BF345" s="113"/>
      <c r="BG345" s="113"/>
      <c r="BH345" s="113"/>
      <c r="BI345" s="113"/>
      <c r="BJ345" s="113"/>
      <c r="BK345" s="113"/>
      <c r="BL345" s="113"/>
      <c r="BM345" s="113"/>
      <c r="BN345" s="113"/>
      <c r="BO345" s="113"/>
      <c r="BP345" s="113"/>
      <c r="BQ345" s="113"/>
      <c r="BR345" s="113"/>
      <c r="BS345" s="113"/>
      <c r="BT345" s="113"/>
      <c r="BU345" s="113"/>
      <c r="BV345" s="113"/>
      <c r="BW345" s="113"/>
      <c r="BX345" s="113">
        <v>27100</v>
      </c>
      <c r="BY345" s="113"/>
      <c r="BZ345" s="113"/>
      <c r="CA345" s="149">
        <v>1.1000000000000001</v>
      </c>
      <c r="CB345" s="107">
        <v>26</v>
      </c>
      <c r="CC345" s="113"/>
      <c r="CD345" s="113"/>
      <c r="CE345" s="113"/>
      <c r="CF345" s="113"/>
      <c r="CG345" s="113"/>
      <c r="CH345" s="113"/>
      <c r="CI345" s="113"/>
      <c r="CJ345" s="113"/>
      <c r="CK345" s="113"/>
      <c r="CL345" s="113"/>
      <c r="CM345" s="113"/>
      <c r="CN345" s="113"/>
      <c r="CO345" s="99"/>
      <c r="CP345" s="99"/>
      <c r="CQ345" s="99"/>
      <c r="CR345" s="99"/>
      <c r="CS345" s="99"/>
      <c r="CT345" s="99"/>
      <c r="CU345" s="99"/>
      <c r="CV345" s="99"/>
      <c r="CW345" s="99"/>
      <c r="CX345" s="113"/>
      <c r="CY345" s="113"/>
    </row>
    <row r="346" spans="1:301" s="60" customFormat="1" ht="15" customHeight="1" x14ac:dyDescent="0.2">
      <c r="A346" s="58" t="s">
        <v>744</v>
      </c>
      <c r="B346" s="58">
        <v>11133</v>
      </c>
      <c r="C346" s="59" t="s">
        <v>387</v>
      </c>
      <c r="D346" s="2" t="s">
        <v>105</v>
      </c>
      <c r="E346" s="58"/>
      <c r="F346" s="58"/>
      <c r="G346" s="23">
        <v>316645.689885</v>
      </c>
      <c r="H346" s="23">
        <v>8444058.53156</v>
      </c>
      <c r="I346" s="23"/>
      <c r="J346" s="61" t="s">
        <v>1040</v>
      </c>
      <c r="K346" s="58" t="s">
        <v>388</v>
      </c>
      <c r="L346" s="58">
        <v>0</v>
      </c>
      <c r="M346" s="58">
        <v>2</v>
      </c>
      <c r="N346" s="105">
        <v>2006</v>
      </c>
      <c r="O346" s="58"/>
      <c r="P346" s="60" t="s">
        <v>389</v>
      </c>
      <c r="Q346" s="1">
        <f>M346-L346</f>
        <v>2</v>
      </c>
      <c r="R346" s="2" t="s">
        <v>390</v>
      </c>
      <c r="S346" s="58" t="s">
        <v>745</v>
      </c>
      <c r="T346" s="60" t="s">
        <v>392</v>
      </c>
      <c r="X346" s="134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3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36">
        <v>100</v>
      </c>
      <c r="AT346" s="113"/>
      <c r="AU346" s="113"/>
      <c r="AV346" s="113"/>
      <c r="AW346" s="113"/>
      <c r="AX346" s="113"/>
      <c r="AY346" s="113"/>
      <c r="AZ346" s="113"/>
      <c r="BA346" s="113"/>
      <c r="BB346" s="113"/>
      <c r="BC346" s="113"/>
      <c r="BD346" s="113"/>
      <c r="BE346" s="113"/>
      <c r="BF346" s="113"/>
      <c r="BG346" s="113"/>
      <c r="BH346" s="113"/>
      <c r="BI346" s="113"/>
      <c r="BJ346" s="113"/>
      <c r="BK346" s="113"/>
      <c r="BL346" s="113"/>
      <c r="BM346" s="113"/>
      <c r="BN346" s="113"/>
      <c r="BO346" s="113"/>
      <c r="BP346" s="113"/>
      <c r="BQ346" s="113"/>
      <c r="BR346" s="113"/>
      <c r="BS346" s="113"/>
      <c r="BT346" s="113"/>
      <c r="BU346" s="113"/>
      <c r="BV346" s="113"/>
      <c r="BW346" s="113"/>
      <c r="BX346" s="113">
        <v>13899.999999999998</v>
      </c>
      <c r="BY346" s="113"/>
      <c r="BZ346" s="113"/>
      <c r="CA346" s="149">
        <v>0.41</v>
      </c>
      <c r="CB346" s="107">
        <v>10</v>
      </c>
      <c r="CC346" s="113"/>
      <c r="CD346" s="113"/>
      <c r="CE346" s="113"/>
      <c r="CF346" s="113"/>
      <c r="CG346" s="113"/>
      <c r="CH346" s="113"/>
      <c r="CI346" s="113"/>
      <c r="CJ346" s="113"/>
      <c r="CK346" s="113"/>
      <c r="CL346" s="113"/>
      <c r="CM346" s="113"/>
      <c r="CN346" s="113"/>
      <c r="CO346" s="99"/>
      <c r="CP346" s="99"/>
      <c r="CQ346" s="99"/>
      <c r="CR346" s="99"/>
      <c r="CS346" s="99"/>
      <c r="CT346" s="99"/>
      <c r="CU346" s="99"/>
      <c r="CV346" s="99"/>
      <c r="CW346" s="99"/>
      <c r="CX346" s="113"/>
      <c r="CY346" s="113"/>
      <c r="CZ346" s="78"/>
      <c r="DA346" s="78"/>
      <c r="DB346" s="78"/>
      <c r="DC346" s="78"/>
      <c r="DD346" s="78"/>
      <c r="DE346" s="78"/>
      <c r="DF346" s="78"/>
      <c r="DG346" s="78"/>
      <c r="DH346" s="78"/>
      <c r="DI346" s="78"/>
      <c r="DJ346" s="78"/>
      <c r="DK346" s="78"/>
      <c r="DL346" s="78"/>
      <c r="DM346" s="78"/>
      <c r="DN346" s="78"/>
      <c r="DO346" s="78"/>
      <c r="DP346" s="78"/>
      <c r="DQ346" s="78"/>
      <c r="DR346" s="78"/>
      <c r="DS346" s="78"/>
      <c r="DT346" s="78"/>
      <c r="DU346" s="78"/>
      <c r="DV346" s="78"/>
      <c r="DW346" s="78"/>
      <c r="DX346" s="78"/>
      <c r="DY346" s="78"/>
      <c r="DZ346" s="78"/>
      <c r="EA346" s="78"/>
      <c r="EB346" s="78"/>
      <c r="EC346" s="78"/>
      <c r="ED346" s="78"/>
      <c r="EE346" s="78"/>
      <c r="EF346" s="78"/>
      <c r="EG346" s="78"/>
      <c r="EH346" s="78"/>
      <c r="EI346" s="78"/>
      <c r="EJ346" s="78"/>
      <c r="EK346" s="78"/>
      <c r="EL346" s="78"/>
      <c r="EM346" s="78"/>
      <c r="EN346" s="78"/>
      <c r="EO346" s="78"/>
      <c r="EP346" s="78"/>
      <c r="EQ346" s="78"/>
      <c r="ER346" s="78"/>
      <c r="ES346" s="78"/>
      <c r="ET346" s="78"/>
      <c r="EU346" s="78"/>
      <c r="EV346" s="78"/>
      <c r="EW346" s="78"/>
      <c r="EX346" s="78"/>
      <c r="EY346" s="78"/>
      <c r="EZ346" s="78"/>
      <c r="FA346" s="78"/>
      <c r="FB346" s="78"/>
      <c r="FC346" s="78"/>
      <c r="FD346" s="78"/>
      <c r="FE346" s="78"/>
      <c r="FF346" s="78"/>
      <c r="FG346" s="78"/>
      <c r="FH346" s="78"/>
      <c r="FI346" s="78"/>
      <c r="FJ346" s="78"/>
      <c r="FK346" s="78"/>
      <c r="FL346" s="78"/>
      <c r="FM346" s="78"/>
      <c r="FN346" s="78"/>
      <c r="FO346" s="78"/>
      <c r="FP346" s="78"/>
      <c r="FQ346" s="78"/>
      <c r="FR346" s="78"/>
      <c r="FS346" s="78"/>
      <c r="FT346" s="78"/>
      <c r="FU346" s="78"/>
      <c r="FV346" s="78"/>
      <c r="FW346" s="78"/>
      <c r="FX346" s="78"/>
      <c r="FY346" s="78"/>
      <c r="FZ346" s="78"/>
      <c r="GA346" s="78"/>
      <c r="GB346" s="78"/>
      <c r="GC346" s="78"/>
      <c r="GD346" s="78"/>
      <c r="GE346" s="78"/>
      <c r="GF346" s="78"/>
      <c r="GG346" s="78"/>
      <c r="GH346" s="78"/>
      <c r="GI346" s="78"/>
      <c r="GJ346" s="78"/>
      <c r="GK346" s="78"/>
      <c r="GL346" s="78"/>
      <c r="GM346" s="78"/>
      <c r="GN346" s="78"/>
      <c r="GO346" s="78"/>
      <c r="GP346" s="78"/>
      <c r="GQ346" s="78"/>
      <c r="GR346" s="78"/>
      <c r="GS346" s="78"/>
      <c r="GT346" s="78"/>
      <c r="GU346" s="78"/>
      <c r="GV346" s="78"/>
      <c r="GW346" s="78"/>
      <c r="GX346" s="78"/>
      <c r="GY346" s="78"/>
      <c r="GZ346" s="78"/>
      <c r="HA346" s="78"/>
      <c r="HB346" s="78"/>
      <c r="HC346" s="78"/>
      <c r="HD346" s="78"/>
      <c r="HE346" s="78"/>
      <c r="HF346" s="78"/>
      <c r="HG346" s="78"/>
      <c r="HH346" s="78"/>
      <c r="HI346" s="78"/>
      <c r="HJ346" s="78"/>
      <c r="HK346" s="78"/>
      <c r="HL346" s="78"/>
      <c r="HM346" s="78"/>
      <c r="HN346" s="78"/>
      <c r="HO346" s="78"/>
      <c r="HP346" s="78"/>
      <c r="HQ346" s="78"/>
      <c r="HR346" s="78"/>
      <c r="HS346" s="78"/>
      <c r="HT346" s="78"/>
      <c r="HU346" s="78"/>
      <c r="HV346" s="78"/>
      <c r="HW346" s="78"/>
      <c r="HX346" s="78"/>
      <c r="HY346" s="78"/>
      <c r="HZ346" s="78"/>
      <c r="IA346" s="78"/>
      <c r="IB346" s="78"/>
      <c r="IC346" s="78"/>
      <c r="ID346" s="78"/>
      <c r="IE346" s="78"/>
      <c r="IF346" s="78"/>
      <c r="IG346" s="78"/>
      <c r="IH346" s="78"/>
      <c r="II346" s="78"/>
      <c r="IJ346" s="78"/>
      <c r="IK346" s="78"/>
      <c r="IL346" s="78"/>
      <c r="IM346" s="78"/>
      <c r="IN346" s="78"/>
      <c r="IO346" s="78"/>
      <c r="IP346" s="78"/>
      <c r="IQ346" s="78"/>
      <c r="IR346" s="78"/>
      <c r="IS346" s="78"/>
      <c r="IT346" s="78"/>
      <c r="IU346" s="78"/>
      <c r="IV346" s="78"/>
      <c r="IW346" s="78"/>
      <c r="IX346" s="78"/>
      <c r="IY346" s="78"/>
      <c r="IZ346" s="78"/>
      <c r="JA346" s="78"/>
      <c r="JB346" s="78"/>
      <c r="JC346" s="78"/>
      <c r="JD346" s="78"/>
      <c r="JE346" s="78"/>
      <c r="JF346" s="78"/>
      <c r="JG346" s="78"/>
      <c r="JH346" s="78"/>
      <c r="JI346" s="78"/>
      <c r="JJ346" s="78"/>
      <c r="JK346" s="78"/>
      <c r="JL346" s="78"/>
      <c r="JM346" s="78"/>
      <c r="JN346" s="78"/>
      <c r="JO346" s="78"/>
      <c r="JP346" s="78"/>
      <c r="JQ346" s="78"/>
      <c r="JR346" s="78"/>
      <c r="JS346" s="78"/>
      <c r="JT346" s="78"/>
      <c r="JU346" s="78"/>
      <c r="JV346" s="78"/>
      <c r="JW346" s="78"/>
      <c r="JX346" s="78"/>
      <c r="JY346" s="78"/>
      <c r="JZ346" s="78"/>
      <c r="KA346" s="78"/>
      <c r="KB346" s="78"/>
      <c r="KC346" s="78"/>
      <c r="KD346" s="78"/>
      <c r="KE346" s="78"/>
      <c r="KF346" s="78"/>
      <c r="KG346" s="78"/>
      <c r="KH346" s="78"/>
      <c r="KI346" s="78"/>
      <c r="KJ346" s="78"/>
      <c r="KK346" s="78"/>
      <c r="KL346" s="78"/>
      <c r="KM346" s="78"/>
      <c r="KN346" s="78"/>
      <c r="KO346" s="78"/>
    </row>
    <row r="347" spans="1:301" s="60" customFormat="1" ht="15" customHeight="1" x14ac:dyDescent="0.15">
      <c r="A347" s="58" t="s">
        <v>746</v>
      </c>
      <c r="B347" s="58">
        <v>11163</v>
      </c>
      <c r="C347" s="59" t="s">
        <v>387</v>
      </c>
      <c r="D347" s="2" t="s">
        <v>105</v>
      </c>
      <c r="E347" s="58"/>
      <c r="F347" s="58"/>
      <c r="G347" s="23">
        <v>316631.690275</v>
      </c>
      <c r="H347" s="23">
        <v>8443939.5330800004</v>
      </c>
      <c r="I347" s="23"/>
      <c r="J347" s="61" t="s">
        <v>1040</v>
      </c>
      <c r="K347" s="58" t="s">
        <v>388</v>
      </c>
      <c r="L347" s="58">
        <v>0</v>
      </c>
      <c r="M347" s="58">
        <v>2</v>
      </c>
      <c r="N347" s="105">
        <v>2006</v>
      </c>
      <c r="O347" s="58"/>
      <c r="P347" s="60" t="s">
        <v>389</v>
      </c>
      <c r="Q347" s="1">
        <f>M347-L347</f>
        <v>2</v>
      </c>
      <c r="R347" s="2" t="s">
        <v>390</v>
      </c>
      <c r="S347" s="58" t="s">
        <v>747</v>
      </c>
      <c r="T347" s="60" t="s">
        <v>392</v>
      </c>
      <c r="X347" s="134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3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36">
        <v>100</v>
      </c>
      <c r="AT347" s="107">
        <v>100</v>
      </c>
      <c r="AU347" s="113"/>
      <c r="AV347" s="113"/>
      <c r="AW347" s="113"/>
      <c r="AX347" s="113"/>
      <c r="AY347" s="113"/>
      <c r="AZ347" s="113"/>
      <c r="BA347" s="113"/>
      <c r="BB347" s="113"/>
      <c r="BC347" s="113"/>
      <c r="BD347" s="113"/>
      <c r="BE347" s="113"/>
      <c r="BF347" s="113"/>
      <c r="BG347" s="113"/>
      <c r="BH347" s="113"/>
      <c r="BI347" s="113"/>
      <c r="BJ347" s="113"/>
      <c r="BK347" s="113"/>
      <c r="BL347" s="113"/>
      <c r="BM347" s="113"/>
      <c r="BN347" s="113"/>
      <c r="BO347" s="113"/>
      <c r="BP347" s="113"/>
      <c r="BQ347" s="113"/>
      <c r="BR347" s="113"/>
      <c r="BS347" s="113"/>
      <c r="BT347" s="113"/>
      <c r="BU347" s="113"/>
      <c r="BV347" s="113"/>
      <c r="BW347" s="113"/>
      <c r="BX347" s="113">
        <v>1900</v>
      </c>
      <c r="BY347" s="113"/>
      <c r="BZ347" s="113"/>
      <c r="CA347" s="149">
        <v>2.9000000000000001E-2</v>
      </c>
      <c r="CB347" s="107">
        <v>4</v>
      </c>
      <c r="CC347" s="113"/>
      <c r="CD347" s="113"/>
      <c r="CE347" s="113"/>
      <c r="CF347" s="113"/>
      <c r="CG347" s="113"/>
      <c r="CH347" s="113"/>
      <c r="CI347" s="113"/>
      <c r="CJ347" s="113"/>
      <c r="CK347" s="113"/>
      <c r="CL347" s="113"/>
      <c r="CM347" s="113"/>
      <c r="CN347" s="113"/>
      <c r="CO347" s="99"/>
      <c r="CP347" s="99"/>
      <c r="CQ347" s="99"/>
      <c r="CR347" s="99"/>
      <c r="CS347" s="99"/>
      <c r="CT347" s="99"/>
      <c r="CU347" s="99"/>
      <c r="CV347" s="99"/>
      <c r="CW347" s="99"/>
      <c r="CX347" s="113"/>
      <c r="CY347" s="113"/>
    </row>
    <row r="348" spans="1:301" s="60" customFormat="1" ht="15" customHeight="1" x14ac:dyDescent="0.15">
      <c r="A348" s="58" t="s">
        <v>748</v>
      </c>
      <c r="B348" s="58">
        <v>11210</v>
      </c>
      <c r="C348" s="59" t="s">
        <v>387</v>
      </c>
      <c r="D348" s="2" t="s">
        <v>105</v>
      </c>
      <c r="E348" s="58"/>
      <c r="F348" s="58"/>
      <c r="G348" s="23">
        <v>316631.690275</v>
      </c>
      <c r="H348" s="23">
        <v>8443939.5330800004</v>
      </c>
      <c r="I348" s="23"/>
      <c r="J348" s="61" t="s">
        <v>1040</v>
      </c>
      <c r="K348" s="58" t="s">
        <v>388</v>
      </c>
      <c r="L348" s="58">
        <v>0</v>
      </c>
      <c r="M348" s="58">
        <v>2</v>
      </c>
      <c r="N348" s="105">
        <v>2006</v>
      </c>
      <c r="O348" s="58"/>
      <c r="P348" s="60" t="s">
        <v>389</v>
      </c>
      <c r="Q348" s="1">
        <f>M348-L348</f>
        <v>2</v>
      </c>
      <c r="R348" s="2" t="s">
        <v>390</v>
      </c>
      <c r="S348" s="58" t="s">
        <v>749</v>
      </c>
      <c r="T348" s="60" t="s">
        <v>392</v>
      </c>
      <c r="X348" s="134"/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>
        <v>200</v>
      </c>
      <c r="AT348" s="113"/>
      <c r="AU348" s="113"/>
      <c r="AV348" s="113"/>
      <c r="AW348" s="113"/>
      <c r="AX348" s="113"/>
      <c r="AY348" s="113"/>
      <c r="AZ348" s="113"/>
      <c r="BA348" s="113"/>
      <c r="BB348" s="113"/>
      <c r="BC348" s="113"/>
      <c r="BD348" s="113"/>
      <c r="BE348" s="113"/>
      <c r="BF348" s="113"/>
      <c r="BG348" s="113"/>
      <c r="BH348" s="113"/>
      <c r="BI348" s="113"/>
      <c r="BJ348" s="113"/>
      <c r="BK348" s="113"/>
      <c r="BL348" s="113"/>
      <c r="BM348" s="113"/>
      <c r="BN348" s="113"/>
      <c r="BO348" s="113"/>
      <c r="BP348" s="113"/>
      <c r="BQ348" s="113"/>
      <c r="BR348" s="113"/>
      <c r="BS348" s="113"/>
      <c r="BT348" s="113"/>
      <c r="BU348" s="113"/>
      <c r="BV348" s="113"/>
      <c r="BW348" s="113"/>
      <c r="BX348" s="113">
        <v>3300</v>
      </c>
      <c r="BY348" s="113"/>
      <c r="BZ348" s="113"/>
      <c r="CA348" s="149">
        <v>6.0999999999999999E-2</v>
      </c>
      <c r="CB348" s="107">
        <v>10</v>
      </c>
      <c r="CC348" s="113"/>
      <c r="CD348" s="113"/>
      <c r="CE348" s="113"/>
      <c r="CF348" s="113"/>
      <c r="CG348" s="113"/>
      <c r="CH348" s="113"/>
      <c r="CI348" s="113"/>
      <c r="CJ348" s="113"/>
      <c r="CK348" s="113"/>
      <c r="CL348" s="113"/>
      <c r="CM348" s="113"/>
      <c r="CN348" s="113"/>
      <c r="CO348" s="99"/>
      <c r="CP348" s="99"/>
      <c r="CQ348" s="99"/>
      <c r="CR348" s="99"/>
      <c r="CS348" s="99"/>
      <c r="CT348" s="99"/>
      <c r="CU348" s="99"/>
      <c r="CV348" s="99"/>
      <c r="CW348" s="99"/>
      <c r="CX348" s="113"/>
      <c r="CY348" s="113"/>
    </row>
    <row r="349" spans="1:301" s="60" customFormat="1" ht="15" customHeight="1" x14ac:dyDescent="0.15">
      <c r="A349" s="58" t="s">
        <v>750</v>
      </c>
      <c r="B349" s="58">
        <v>12074</v>
      </c>
      <c r="C349" s="59" t="s">
        <v>400</v>
      </c>
      <c r="D349" s="2" t="s">
        <v>105</v>
      </c>
      <c r="E349" s="58"/>
      <c r="F349" s="58"/>
      <c r="G349" s="23">
        <v>315870.24200000003</v>
      </c>
      <c r="H349" s="23">
        <v>8447217.3629999999</v>
      </c>
      <c r="I349" s="23">
        <v>4970.2079999999996</v>
      </c>
      <c r="J349" s="61" t="s">
        <v>1040</v>
      </c>
      <c r="K349" s="58" t="s">
        <v>388</v>
      </c>
      <c r="L349" s="58">
        <v>2.5</v>
      </c>
      <c r="M349" s="58">
        <v>4</v>
      </c>
      <c r="N349" s="105">
        <v>2006</v>
      </c>
      <c r="O349" s="58"/>
      <c r="P349" s="60" t="s">
        <v>389</v>
      </c>
      <c r="Q349" s="1">
        <f>M349-L349</f>
        <v>1.5</v>
      </c>
      <c r="R349" s="2" t="s">
        <v>390</v>
      </c>
      <c r="S349" s="58" t="s">
        <v>751</v>
      </c>
      <c r="T349" s="60" t="s">
        <v>392</v>
      </c>
      <c r="X349" s="134"/>
      <c r="Y349" s="113"/>
      <c r="Z349" s="113"/>
      <c r="AA349" s="113"/>
      <c r="AB349" s="113"/>
      <c r="AC349" s="113"/>
      <c r="AD349" s="113"/>
      <c r="AE349" s="113"/>
      <c r="AF349" s="113"/>
      <c r="AG349" s="113"/>
      <c r="AH349" s="113"/>
      <c r="AI349" s="113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>
        <v>200</v>
      </c>
      <c r="AT349" s="107">
        <v>100</v>
      </c>
      <c r="AU349" s="113"/>
      <c r="AV349" s="113"/>
      <c r="AW349" s="113"/>
      <c r="AX349" s="113"/>
      <c r="AY349" s="113"/>
      <c r="AZ349" s="113"/>
      <c r="BA349" s="113"/>
      <c r="BB349" s="113"/>
      <c r="BC349" s="113"/>
      <c r="BD349" s="113"/>
      <c r="BE349" s="113"/>
      <c r="BF349" s="113"/>
      <c r="BG349" s="113"/>
      <c r="BH349" s="113"/>
      <c r="BI349" s="113"/>
      <c r="BJ349" s="113"/>
      <c r="BK349" s="113"/>
      <c r="BL349" s="113"/>
      <c r="BM349" s="113"/>
      <c r="BN349" s="113"/>
      <c r="BO349" s="113"/>
      <c r="BP349" s="113"/>
      <c r="BQ349" s="113"/>
      <c r="BR349" s="113"/>
      <c r="BS349" s="113"/>
      <c r="BT349" s="113"/>
      <c r="BU349" s="113"/>
      <c r="BV349" s="113"/>
      <c r="BW349" s="113"/>
      <c r="BX349" s="113">
        <v>3400.0000000000005</v>
      </c>
      <c r="BY349" s="113"/>
      <c r="BZ349" s="113"/>
      <c r="CA349" s="149">
        <v>0</v>
      </c>
      <c r="CB349" s="107">
        <v>7</v>
      </c>
      <c r="CC349" s="113"/>
      <c r="CD349" s="113"/>
      <c r="CE349" s="113"/>
      <c r="CF349" s="113"/>
      <c r="CG349" s="113"/>
      <c r="CH349" s="113"/>
      <c r="CI349" s="113"/>
      <c r="CJ349" s="113"/>
      <c r="CK349" s="113"/>
      <c r="CL349" s="113"/>
      <c r="CM349" s="113"/>
      <c r="CN349" s="113"/>
      <c r="CO349" s="99"/>
      <c r="CP349" s="99"/>
      <c r="CQ349" s="99"/>
      <c r="CR349" s="99"/>
      <c r="CS349" s="99"/>
      <c r="CT349" s="99"/>
      <c r="CU349" s="99"/>
      <c r="CV349" s="99"/>
      <c r="CW349" s="99"/>
      <c r="CX349" s="113"/>
      <c r="CY349" s="113"/>
    </row>
    <row r="350" spans="1:301" s="60" customFormat="1" ht="15" customHeight="1" x14ac:dyDescent="0.15">
      <c r="A350" s="58" t="s">
        <v>752</v>
      </c>
      <c r="B350" s="58">
        <v>12128</v>
      </c>
      <c r="C350" s="59" t="s">
        <v>400</v>
      </c>
      <c r="D350" s="2" t="s">
        <v>105</v>
      </c>
      <c r="E350" s="58"/>
      <c r="F350" s="58"/>
      <c r="G350" s="23">
        <v>315863.33899999998</v>
      </c>
      <c r="H350" s="23">
        <v>8447214.8489999995</v>
      </c>
      <c r="I350" s="23">
        <v>4970.1750000000002</v>
      </c>
      <c r="J350" s="61" t="s">
        <v>1040</v>
      </c>
      <c r="K350" s="58" t="s">
        <v>388</v>
      </c>
      <c r="L350" s="58">
        <v>1.8</v>
      </c>
      <c r="M350" s="58">
        <v>4</v>
      </c>
      <c r="N350" s="105">
        <v>2006</v>
      </c>
      <c r="O350" s="58"/>
      <c r="P350" s="60" t="s">
        <v>389</v>
      </c>
      <c r="Q350" s="1">
        <f>M350-L350</f>
        <v>2.2000000000000002</v>
      </c>
      <c r="R350" s="2" t="s">
        <v>390</v>
      </c>
      <c r="S350" s="58" t="s">
        <v>753</v>
      </c>
      <c r="T350" s="60" t="s">
        <v>392</v>
      </c>
      <c r="X350" s="134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3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>
        <v>300</v>
      </c>
      <c r="AT350" s="107">
        <v>100</v>
      </c>
      <c r="AU350" s="113"/>
      <c r="AV350" s="113"/>
      <c r="AW350" s="113"/>
      <c r="AX350" s="113"/>
      <c r="AY350" s="113"/>
      <c r="AZ350" s="113"/>
      <c r="BA350" s="113"/>
      <c r="BB350" s="113"/>
      <c r="BC350" s="113"/>
      <c r="BD350" s="113"/>
      <c r="BE350" s="113"/>
      <c r="BF350" s="113"/>
      <c r="BG350" s="113"/>
      <c r="BH350" s="113"/>
      <c r="BI350" s="113"/>
      <c r="BJ350" s="113"/>
      <c r="BK350" s="113"/>
      <c r="BL350" s="113"/>
      <c r="BM350" s="113"/>
      <c r="BN350" s="113"/>
      <c r="BO350" s="113"/>
      <c r="BP350" s="113"/>
      <c r="BQ350" s="113"/>
      <c r="BR350" s="113"/>
      <c r="BS350" s="113"/>
      <c r="BT350" s="113"/>
      <c r="BU350" s="113"/>
      <c r="BV350" s="113"/>
      <c r="BW350" s="113"/>
      <c r="BX350" s="113">
        <v>4300</v>
      </c>
      <c r="BY350" s="113"/>
      <c r="BZ350" s="113"/>
      <c r="CA350" s="149"/>
      <c r="CB350" s="107">
        <v>5</v>
      </c>
      <c r="CC350" s="113"/>
      <c r="CD350" s="113"/>
      <c r="CE350" s="113"/>
      <c r="CF350" s="113"/>
      <c r="CG350" s="113"/>
      <c r="CH350" s="113"/>
      <c r="CI350" s="113"/>
      <c r="CJ350" s="113"/>
      <c r="CK350" s="113"/>
      <c r="CL350" s="113"/>
      <c r="CM350" s="113"/>
      <c r="CN350" s="113"/>
      <c r="CO350" s="99"/>
      <c r="CP350" s="99"/>
      <c r="CQ350" s="99"/>
      <c r="CR350" s="99"/>
      <c r="CS350" s="99"/>
      <c r="CT350" s="99"/>
      <c r="CU350" s="99"/>
      <c r="CV350" s="99"/>
      <c r="CW350" s="99"/>
      <c r="CX350" s="113"/>
      <c r="CY350" s="113"/>
    </row>
    <row r="351" spans="1:301" s="60" customFormat="1" ht="15" customHeight="1" x14ac:dyDescent="0.2">
      <c r="A351" s="58" t="s">
        <v>754</v>
      </c>
      <c r="B351" s="58">
        <v>11259</v>
      </c>
      <c r="C351" s="59" t="s">
        <v>387</v>
      </c>
      <c r="D351" s="2" t="s">
        <v>105</v>
      </c>
      <c r="E351" s="58"/>
      <c r="F351" s="58"/>
      <c r="G351" s="23">
        <v>316631.68959999998</v>
      </c>
      <c r="H351" s="23">
        <v>8444322.5281099994</v>
      </c>
      <c r="I351" s="23"/>
      <c r="J351" s="61" t="s">
        <v>1040</v>
      </c>
      <c r="K351" s="58" t="s">
        <v>388</v>
      </c>
      <c r="L351" s="58">
        <v>0</v>
      </c>
      <c r="M351" s="58">
        <v>2</v>
      </c>
      <c r="N351" s="105">
        <v>2006</v>
      </c>
      <c r="O351" s="58"/>
      <c r="P351" s="60" t="s">
        <v>389</v>
      </c>
      <c r="Q351" s="1">
        <f>M351-L351</f>
        <v>2</v>
      </c>
      <c r="R351" s="2" t="s">
        <v>390</v>
      </c>
      <c r="S351" s="58" t="s">
        <v>755</v>
      </c>
      <c r="T351" s="60" t="s">
        <v>392</v>
      </c>
      <c r="X351" s="134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  <c r="AI351" s="113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  <c r="AX351" s="113"/>
      <c r="AY351" s="113"/>
      <c r="AZ351" s="113"/>
      <c r="BA351" s="113"/>
      <c r="BB351" s="113"/>
      <c r="BC351" s="113"/>
      <c r="BD351" s="113"/>
      <c r="BE351" s="113"/>
      <c r="BF351" s="113"/>
      <c r="BG351" s="113"/>
      <c r="BH351" s="113"/>
      <c r="BI351" s="113"/>
      <c r="BJ351" s="113"/>
      <c r="BK351" s="113"/>
      <c r="BL351" s="113"/>
      <c r="BM351" s="113"/>
      <c r="BN351" s="113"/>
      <c r="BO351" s="113"/>
      <c r="BP351" s="113"/>
      <c r="BQ351" s="113"/>
      <c r="BR351" s="113"/>
      <c r="BS351" s="113"/>
      <c r="BT351" s="113"/>
      <c r="BU351" s="113"/>
      <c r="BV351" s="113"/>
      <c r="BW351" s="113"/>
      <c r="BX351" s="113"/>
      <c r="BY351" s="113"/>
      <c r="BZ351" s="113"/>
      <c r="CA351" s="149">
        <v>1.4E-2</v>
      </c>
      <c r="CB351" s="107">
        <v>3</v>
      </c>
      <c r="CC351" s="113"/>
      <c r="CD351" s="113"/>
      <c r="CE351" s="113"/>
      <c r="CF351" s="113"/>
      <c r="CG351" s="113"/>
      <c r="CH351" s="113"/>
      <c r="CI351" s="113"/>
      <c r="CJ351" s="113"/>
      <c r="CK351" s="113"/>
      <c r="CL351" s="113"/>
      <c r="CM351" s="113"/>
      <c r="CN351" s="113"/>
      <c r="CO351" s="99"/>
      <c r="CP351" s="99"/>
      <c r="CQ351" s="99"/>
      <c r="CR351" s="99"/>
      <c r="CS351" s="99"/>
      <c r="CT351" s="99"/>
      <c r="CU351" s="99"/>
      <c r="CV351" s="99"/>
      <c r="CW351" s="99"/>
      <c r="CX351" s="113"/>
      <c r="CY351" s="113"/>
      <c r="CZ351" s="78"/>
      <c r="DA351" s="78"/>
      <c r="DB351" s="78"/>
      <c r="DC351" s="78"/>
      <c r="DD351" s="78"/>
      <c r="DE351" s="78"/>
      <c r="DF351" s="78"/>
      <c r="DG351" s="78"/>
      <c r="DH351" s="78"/>
      <c r="DI351" s="78"/>
      <c r="DJ351" s="78"/>
      <c r="DK351" s="78"/>
      <c r="DL351" s="78"/>
      <c r="DM351" s="78"/>
      <c r="DN351" s="78"/>
      <c r="DO351" s="78"/>
      <c r="DP351" s="78"/>
      <c r="DQ351" s="78"/>
      <c r="DR351" s="78"/>
      <c r="DS351" s="78"/>
      <c r="DT351" s="78"/>
      <c r="DU351" s="78"/>
      <c r="DV351" s="78"/>
      <c r="DW351" s="78"/>
      <c r="DX351" s="78"/>
      <c r="DY351" s="78"/>
      <c r="DZ351" s="78"/>
      <c r="EA351" s="78"/>
      <c r="EB351" s="78"/>
      <c r="EC351" s="78"/>
      <c r="ED351" s="78"/>
      <c r="EE351" s="78"/>
      <c r="EF351" s="78"/>
      <c r="EG351" s="78"/>
      <c r="EH351" s="78"/>
      <c r="EI351" s="78"/>
      <c r="EJ351" s="78"/>
      <c r="EK351" s="78"/>
      <c r="EL351" s="78"/>
      <c r="EM351" s="78"/>
      <c r="EN351" s="78"/>
      <c r="EO351" s="78"/>
      <c r="EP351" s="78"/>
      <c r="EQ351" s="78"/>
      <c r="ER351" s="78"/>
      <c r="ES351" s="78"/>
      <c r="ET351" s="78"/>
      <c r="EU351" s="78"/>
      <c r="EV351" s="78"/>
      <c r="EW351" s="78"/>
      <c r="EX351" s="78"/>
      <c r="EY351" s="78"/>
      <c r="EZ351" s="78"/>
      <c r="FA351" s="78"/>
      <c r="FB351" s="78"/>
      <c r="FC351" s="78"/>
      <c r="FD351" s="78"/>
      <c r="FE351" s="78"/>
      <c r="FF351" s="78"/>
      <c r="FG351" s="78"/>
      <c r="FH351" s="78"/>
      <c r="FI351" s="78"/>
      <c r="FJ351" s="78"/>
      <c r="FK351" s="78"/>
      <c r="FL351" s="78"/>
      <c r="FM351" s="78"/>
      <c r="FN351" s="78"/>
      <c r="FO351" s="78"/>
      <c r="FP351" s="78"/>
      <c r="FQ351" s="78"/>
      <c r="FR351" s="78"/>
      <c r="FS351" s="78"/>
      <c r="FT351" s="78"/>
      <c r="FU351" s="78"/>
      <c r="FV351" s="78"/>
      <c r="FW351" s="78"/>
      <c r="FX351" s="78"/>
      <c r="FY351" s="78"/>
      <c r="FZ351" s="78"/>
      <c r="GA351" s="78"/>
      <c r="GB351" s="78"/>
      <c r="GC351" s="78"/>
      <c r="GD351" s="78"/>
      <c r="GE351" s="78"/>
      <c r="GF351" s="78"/>
      <c r="GG351" s="78"/>
      <c r="GH351" s="78"/>
      <c r="GI351" s="78"/>
      <c r="GJ351" s="78"/>
      <c r="GK351" s="78"/>
      <c r="GL351" s="78"/>
      <c r="GM351" s="78"/>
      <c r="GN351" s="78"/>
      <c r="GO351" s="78"/>
      <c r="GP351" s="78"/>
      <c r="GQ351" s="78"/>
      <c r="GR351" s="78"/>
      <c r="GS351" s="78"/>
      <c r="GT351" s="78"/>
      <c r="GU351" s="78"/>
      <c r="GV351" s="78"/>
      <c r="GW351" s="78"/>
      <c r="GX351" s="78"/>
      <c r="GY351" s="78"/>
      <c r="GZ351" s="78"/>
      <c r="HA351" s="78"/>
      <c r="HB351" s="78"/>
      <c r="HC351" s="78"/>
      <c r="HD351" s="78"/>
      <c r="HE351" s="78"/>
      <c r="HF351" s="78"/>
      <c r="HG351" s="78"/>
      <c r="HH351" s="78"/>
      <c r="HI351" s="78"/>
      <c r="HJ351" s="78"/>
      <c r="HK351" s="78"/>
      <c r="HL351" s="78"/>
      <c r="HM351" s="78"/>
      <c r="HN351" s="78"/>
      <c r="HO351" s="78"/>
      <c r="HP351" s="78"/>
      <c r="HQ351" s="78"/>
      <c r="HR351" s="78"/>
      <c r="HS351" s="78"/>
      <c r="HT351" s="78"/>
      <c r="HU351" s="78"/>
      <c r="HV351" s="78"/>
      <c r="HW351" s="78"/>
      <c r="HX351" s="78"/>
      <c r="HY351" s="78"/>
      <c r="HZ351" s="78"/>
      <c r="IA351" s="78"/>
      <c r="IB351" s="78"/>
      <c r="IC351" s="78"/>
      <c r="ID351" s="78"/>
      <c r="IE351" s="78"/>
      <c r="IF351" s="78"/>
      <c r="IG351" s="78"/>
      <c r="IH351" s="78"/>
      <c r="II351" s="78"/>
      <c r="IJ351" s="78"/>
      <c r="IK351" s="78"/>
      <c r="IL351" s="78"/>
      <c r="IM351" s="78"/>
      <c r="IN351" s="78"/>
      <c r="IO351" s="78"/>
      <c r="IP351" s="78"/>
      <c r="IQ351" s="78"/>
      <c r="IR351" s="78"/>
      <c r="IS351" s="78"/>
      <c r="IT351" s="78"/>
      <c r="IU351" s="78"/>
      <c r="IV351" s="78"/>
      <c r="IW351" s="78"/>
      <c r="IX351" s="78"/>
      <c r="IY351" s="78"/>
      <c r="IZ351" s="78"/>
      <c r="JA351" s="78"/>
      <c r="JB351" s="78"/>
      <c r="JC351" s="78"/>
      <c r="JD351" s="78"/>
      <c r="JE351" s="78"/>
      <c r="JF351" s="78"/>
      <c r="JG351" s="78"/>
      <c r="JH351" s="78"/>
      <c r="JI351" s="78"/>
      <c r="JJ351" s="78"/>
      <c r="JK351" s="78"/>
      <c r="JL351" s="78"/>
      <c r="JM351" s="78"/>
      <c r="JN351" s="78"/>
      <c r="JO351" s="78"/>
      <c r="JP351" s="78"/>
      <c r="JQ351" s="78"/>
      <c r="JR351" s="78"/>
      <c r="JS351" s="78"/>
      <c r="JT351" s="78"/>
      <c r="JU351" s="78"/>
      <c r="JV351" s="78"/>
      <c r="JW351" s="78"/>
      <c r="JX351" s="78"/>
      <c r="JY351" s="78"/>
      <c r="JZ351" s="78"/>
      <c r="KA351" s="78"/>
      <c r="KB351" s="78"/>
      <c r="KC351" s="78"/>
      <c r="KD351" s="78"/>
      <c r="KE351" s="78"/>
      <c r="KF351" s="78"/>
      <c r="KG351" s="78"/>
      <c r="KH351" s="78"/>
      <c r="KI351" s="78"/>
      <c r="KJ351" s="78"/>
      <c r="KK351" s="78"/>
      <c r="KL351" s="78"/>
      <c r="KM351" s="78"/>
      <c r="KN351" s="78"/>
      <c r="KO351" s="78"/>
    </row>
    <row r="352" spans="1:301" s="60" customFormat="1" ht="15" customHeight="1" x14ac:dyDescent="0.15">
      <c r="A352" s="58" t="s">
        <v>756</v>
      </c>
      <c r="B352" s="58">
        <v>11282</v>
      </c>
      <c r="C352" s="59" t="s">
        <v>387</v>
      </c>
      <c r="D352" s="2" t="s">
        <v>105</v>
      </c>
      <c r="E352" s="58"/>
      <c r="F352" s="58"/>
      <c r="G352" s="23">
        <v>316631.68959999998</v>
      </c>
      <c r="H352" s="23">
        <v>8444322.5281099994</v>
      </c>
      <c r="I352" s="23"/>
      <c r="J352" s="61" t="s">
        <v>1040</v>
      </c>
      <c r="K352" s="58" t="s">
        <v>388</v>
      </c>
      <c r="L352" s="58">
        <v>0</v>
      </c>
      <c r="M352" s="58">
        <v>2</v>
      </c>
      <c r="N352" s="105">
        <v>2006</v>
      </c>
      <c r="O352" s="58"/>
      <c r="P352" s="60" t="s">
        <v>389</v>
      </c>
      <c r="Q352" s="1">
        <f>M352-L352</f>
        <v>2</v>
      </c>
      <c r="R352" s="2" t="s">
        <v>390</v>
      </c>
      <c r="S352" s="58" t="s">
        <v>757</v>
      </c>
      <c r="T352" s="60" t="s">
        <v>392</v>
      </c>
      <c r="X352" s="134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>
        <v>300</v>
      </c>
      <c r="AU352" s="113"/>
      <c r="AV352" s="113"/>
      <c r="AW352" s="113"/>
      <c r="AX352" s="113"/>
      <c r="AY352" s="113"/>
      <c r="AZ352" s="113"/>
      <c r="BA352" s="113"/>
      <c r="BB352" s="113"/>
      <c r="BC352" s="113"/>
      <c r="BD352" s="113"/>
      <c r="BE352" s="113"/>
      <c r="BF352" s="113"/>
      <c r="BG352" s="113"/>
      <c r="BH352" s="113"/>
      <c r="BI352" s="113"/>
      <c r="BJ352" s="113"/>
      <c r="BK352" s="113"/>
      <c r="BL352" s="113"/>
      <c r="BM352" s="113"/>
      <c r="BN352" s="113"/>
      <c r="BO352" s="113"/>
      <c r="BP352" s="113"/>
      <c r="BQ352" s="113"/>
      <c r="BR352" s="113"/>
      <c r="BS352" s="113"/>
      <c r="BT352" s="113"/>
      <c r="BU352" s="113"/>
      <c r="BV352" s="113"/>
      <c r="BW352" s="113"/>
      <c r="BX352" s="113">
        <v>600</v>
      </c>
      <c r="BY352" s="113"/>
      <c r="BZ352" s="113"/>
      <c r="CA352" s="149">
        <v>3.5000000000000003E-2</v>
      </c>
      <c r="CB352" s="107">
        <v>5</v>
      </c>
      <c r="CC352" s="113"/>
      <c r="CD352" s="113"/>
      <c r="CE352" s="113"/>
      <c r="CF352" s="113"/>
      <c r="CG352" s="113"/>
      <c r="CH352" s="113"/>
      <c r="CI352" s="113"/>
      <c r="CJ352" s="113"/>
      <c r="CK352" s="113"/>
      <c r="CL352" s="113"/>
      <c r="CM352" s="113"/>
      <c r="CN352" s="113"/>
      <c r="CO352" s="99"/>
      <c r="CP352" s="99"/>
      <c r="CQ352" s="99"/>
      <c r="CR352" s="99"/>
      <c r="CS352" s="99"/>
      <c r="CT352" s="99"/>
      <c r="CU352" s="99"/>
      <c r="CV352" s="99"/>
      <c r="CW352" s="99"/>
      <c r="CX352" s="113"/>
      <c r="CY352" s="113"/>
    </row>
    <row r="353" spans="1:301" s="60" customFormat="1" ht="15" customHeight="1" x14ac:dyDescent="0.15">
      <c r="A353" s="58" t="s">
        <v>758</v>
      </c>
      <c r="B353" s="58">
        <v>11303</v>
      </c>
      <c r="C353" s="59" t="s">
        <v>387</v>
      </c>
      <c r="D353" s="2" t="s">
        <v>105</v>
      </c>
      <c r="E353" s="58"/>
      <c r="F353" s="58"/>
      <c r="G353" s="23">
        <v>316631.68959999998</v>
      </c>
      <c r="H353" s="23">
        <v>8444322.5281099994</v>
      </c>
      <c r="I353" s="23"/>
      <c r="J353" s="61" t="s">
        <v>1040</v>
      </c>
      <c r="K353" s="58" t="s">
        <v>388</v>
      </c>
      <c r="L353" s="58">
        <v>0</v>
      </c>
      <c r="M353" s="58">
        <v>2</v>
      </c>
      <c r="N353" s="105">
        <v>2006</v>
      </c>
      <c r="O353" s="58"/>
      <c r="P353" s="60" t="s">
        <v>389</v>
      </c>
      <c r="Q353" s="1">
        <f>M353-L353</f>
        <v>2</v>
      </c>
      <c r="R353" s="2" t="s">
        <v>390</v>
      </c>
      <c r="S353" s="58" t="s">
        <v>759</v>
      </c>
      <c r="T353" s="60" t="s">
        <v>392</v>
      </c>
      <c r="X353" s="134"/>
      <c r="Y353" s="113"/>
      <c r="Z353" s="113"/>
      <c r="AA353" s="113"/>
      <c r="AB353" s="113"/>
      <c r="AC353" s="113"/>
      <c r="AD353" s="113"/>
      <c r="AE353" s="113"/>
      <c r="AF353" s="113"/>
      <c r="AG353" s="113"/>
      <c r="AH353" s="113"/>
      <c r="AI353" s="113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>
        <v>200</v>
      </c>
      <c r="AU353" s="113"/>
      <c r="AV353" s="113"/>
      <c r="AW353" s="113"/>
      <c r="AX353" s="113"/>
      <c r="AY353" s="113"/>
      <c r="AZ353" s="113"/>
      <c r="BA353" s="113"/>
      <c r="BB353" s="113"/>
      <c r="BC353" s="113"/>
      <c r="BD353" s="113"/>
      <c r="BE353" s="113"/>
      <c r="BF353" s="113"/>
      <c r="BG353" s="113"/>
      <c r="BH353" s="113"/>
      <c r="BI353" s="113"/>
      <c r="BJ353" s="113"/>
      <c r="BK353" s="113"/>
      <c r="BL353" s="113"/>
      <c r="BM353" s="113"/>
      <c r="BN353" s="113"/>
      <c r="BO353" s="113"/>
      <c r="BP353" s="113"/>
      <c r="BQ353" s="113"/>
      <c r="BR353" s="113"/>
      <c r="BS353" s="113"/>
      <c r="BT353" s="113"/>
      <c r="BU353" s="113"/>
      <c r="BV353" s="113"/>
      <c r="BW353" s="113"/>
      <c r="BX353" s="113">
        <v>400</v>
      </c>
      <c r="BY353" s="113"/>
      <c r="BZ353" s="113"/>
      <c r="CA353" s="149">
        <v>8.0000000000000002E-3</v>
      </c>
      <c r="CB353" s="107">
        <v>4</v>
      </c>
      <c r="CC353" s="113"/>
      <c r="CD353" s="113"/>
      <c r="CE353" s="113"/>
      <c r="CF353" s="113"/>
      <c r="CG353" s="113"/>
      <c r="CH353" s="113"/>
      <c r="CI353" s="113"/>
      <c r="CJ353" s="113"/>
      <c r="CK353" s="113"/>
      <c r="CL353" s="113"/>
      <c r="CM353" s="113"/>
      <c r="CN353" s="113"/>
      <c r="CO353" s="99"/>
      <c r="CP353" s="99"/>
      <c r="CQ353" s="99"/>
      <c r="CR353" s="99"/>
      <c r="CS353" s="99"/>
      <c r="CT353" s="99"/>
      <c r="CU353" s="99"/>
      <c r="CV353" s="99"/>
      <c r="CW353" s="99"/>
      <c r="CX353" s="113"/>
      <c r="CY353" s="113"/>
    </row>
    <row r="354" spans="1:301" s="60" customFormat="1" ht="15" customHeight="1" x14ac:dyDescent="0.15">
      <c r="A354" s="58" t="s">
        <v>760</v>
      </c>
      <c r="B354" s="58">
        <v>11317</v>
      </c>
      <c r="C354" s="59" t="s">
        <v>387</v>
      </c>
      <c r="D354" s="2" t="s">
        <v>105</v>
      </c>
      <c r="E354" s="58"/>
      <c r="F354" s="58"/>
      <c r="G354" s="23">
        <v>316630.68952999997</v>
      </c>
      <c r="H354" s="23">
        <v>8444369.5274899993</v>
      </c>
      <c r="I354" s="23"/>
      <c r="J354" s="61" t="s">
        <v>1040</v>
      </c>
      <c r="K354" s="58" t="s">
        <v>388</v>
      </c>
      <c r="L354" s="58">
        <v>1.6</v>
      </c>
      <c r="M354" s="58">
        <v>4</v>
      </c>
      <c r="N354" s="105">
        <v>2006</v>
      </c>
      <c r="O354" s="58"/>
      <c r="P354" s="60" t="s">
        <v>389</v>
      </c>
      <c r="Q354" s="1">
        <f>M354-L354</f>
        <v>2.4</v>
      </c>
      <c r="R354" s="2" t="s">
        <v>390</v>
      </c>
      <c r="S354" s="58" t="s">
        <v>761</v>
      </c>
      <c r="T354" s="60" t="s">
        <v>392</v>
      </c>
      <c r="X354" s="134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36">
        <v>100</v>
      </c>
      <c r="AT354" s="113">
        <v>300</v>
      </c>
      <c r="AU354" s="113"/>
      <c r="AV354" s="113"/>
      <c r="AW354" s="113"/>
      <c r="AX354" s="113"/>
      <c r="AY354" s="113"/>
      <c r="AZ354" s="113"/>
      <c r="BA354" s="113"/>
      <c r="BB354" s="113"/>
      <c r="BC354" s="113"/>
      <c r="BD354" s="113"/>
      <c r="BE354" s="113"/>
      <c r="BF354" s="113"/>
      <c r="BG354" s="113"/>
      <c r="BH354" s="113"/>
      <c r="BI354" s="113"/>
      <c r="BJ354" s="113"/>
      <c r="BK354" s="113"/>
      <c r="BL354" s="113"/>
      <c r="BM354" s="113"/>
      <c r="BN354" s="113"/>
      <c r="BO354" s="113"/>
      <c r="BP354" s="113"/>
      <c r="BQ354" s="113"/>
      <c r="BR354" s="113"/>
      <c r="BS354" s="113"/>
      <c r="BT354" s="113"/>
      <c r="BU354" s="113"/>
      <c r="BV354" s="113"/>
      <c r="BW354" s="113"/>
      <c r="BX354" s="113">
        <v>12900</v>
      </c>
      <c r="BY354" s="113"/>
      <c r="BZ354" s="113"/>
      <c r="CA354" s="149">
        <v>2.9</v>
      </c>
      <c r="CB354" s="107">
        <v>31</v>
      </c>
      <c r="CC354" s="113"/>
      <c r="CD354" s="113"/>
      <c r="CE354" s="113"/>
      <c r="CF354" s="113"/>
      <c r="CG354" s="113"/>
      <c r="CH354" s="113"/>
      <c r="CI354" s="113"/>
      <c r="CJ354" s="113"/>
      <c r="CK354" s="113"/>
      <c r="CL354" s="113"/>
      <c r="CM354" s="113"/>
      <c r="CN354" s="113"/>
      <c r="CO354" s="99"/>
      <c r="CP354" s="99"/>
      <c r="CQ354" s="99"/>
      <c r="CR354" s="99"/>
      <c r="CS354" s="99"/>
      <c r="CT354" s="99"/>
      <c r="CU354" s="99"/>
      <c r="CV354" s="99"/>
      <c r="CW354" s="99"/>
      <c r="CX354" s="113"/>
      <c r="CY354" s="113"/>
    </row>
    <row r="355" spans="1:301" s="70" customFormat="1" ht="15" customHeight="1" x14ac:dyDescent="0.15">
      <c r="A355" s="58" t="s">
        <v>762</v>
      </c>
      <c r="B355" s="58">
        <v>11327</v>
      </c>
      <c r="C355" s="59" t="s">
        <v>387</v>
      </c>
      <c r="D355" s="2" t="s">
        <v>105</v>
      </c>
      <c r="E355" s="58"/>
      <c r="F355" s="58"/>
      <c r="G355" s="23">
        <v>316630.68952999997</v>
      </c>
      <c r="H355" s="23">
        <v>8444369.5274899993</v>
      </c>
      <c r="I355" s="23"/>
      <c r="J355" s="61" t="s">
        <v>1040</v>
      </c>
      <c r="K355" s="58" t="s">
        <v>388</v>
      </c>
      <c r="L355" s="58">
        <v>0</v>
      </c>
      <c r="M355" s="58">
        <v>2</v>
      </c>
      <c r="N355" s="105">
        <v>2006</v>
      </c>
      <c r="O355" s="58"/>
      <c r="P355" s="60" t="s">
        <v>389</v>
      </c>
      <c r="Q355" s="1">
        <f>M355-L355</f>
        <v>2</v>
      </c>
      <c r="R355" s="2" t="s">
        <v>390</v>
      </c>
      <c r="S355" s="58" t="s">
        <v>763</v>
      </c>
      <c r="T355" s="60" t="s">
        <v>392</v>
      </c>
      <c r="U355" s="60"/>
      <c r="V355" s="60"/>
      <c r="W355" s="60"/>
      <c r="X355" s="134"/>
      <c r="Y355" s="113"/>
      <c r="Z355" s="113"/>
      <c r="AA355" s="113"/>
      <c r="AB355" s="113"/>
      <c r="AC355" s="113"/>
      <c r="AD355" s="113"/>
      <c r="AE355" s="113"/>
      <c r="AF355" s="113"/>
      <c r="AG355" s="113"/>
      <c r="AH355" s="113"/>
      <c r="AI355" s="113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07">
        <v>100</v>
      </c>
      <c r="AU355" s="113"/>
      <c r="AV355" s="113"/>
      <c r="AW355" s="113"/>
      <c r="AX355" s="113"/>
      <c r="AY355" s="113"/>
      <c r="AZ355" s="113"/>
      <c r="BA355" s="113"/>
      <c r="BB355" s="113"/>
      <c r="BC355" s="113"/>
      <c r="BD355" s="113"/>
      <c r="BE355" s="113"/>
      <c r="BF355" s="113"/>
      <c r="BG355" s="113"/>
      <c r="BH355" s="113"/>
      <c r="BI355" s="113"/>
      <c r="BJ355" s="113"/>
      <c r="BK355" s="113"/>
      <c r="BL355" s="113"/>
      <c r="BM355" s="113"/>
      <c r="BN355" s="113"/>
      <c r="BO355" s="113"/>
      <c r="BP355" s="113"/>
      <c r="BQ355" s="113"/>
      <c r="BR355" s="113"/>
      <c r="BS355" s="113"/>
      <c r="BT355" s="113"/>
      <c r="BU355" s="113"/>
      <c r="BV355" s="113"/>
      <c r="BW355" s="113"/>
      <c r="BX355" s="113">
        <v>600</v>
      </c>
      <c r="BY355" s="113"/>
      <c r="BZ355" s="113"/>
      <c r="CA355" s="149">
        <v>2.3E-2</v>
      </c>
      <c r="CB355" s="107">
        <v>1</v>
      </c>
      <c r="CC355" s="113"/>
      <c r="CD355" s="113"/>
      <c r="CE355" s="113"/>
      <c r="CF355" s="113"/>
      <c r="CG355" s="113"/>
      <c r="CH355" s="113"/>
      <c r="CI355" s="113"/>
      <c r="CJ355" s="113"/>
      <c r="CK355" s="113"/>
      <c r="CL355" s="113"/>
      <c r="CM355" s="113"/>
      <c r="CN355" s="113"/>
      <c r="CO355" s="99"/>
      <c r="CP355" s="99"/>
      <c r="CQ355" s="99"/>
      <c r="CR355" s="99"/>
      <c r="CS355" s="99"/>
      <c r="CT355" s="99"/>
      <c r="CU355" s="99"/>
      <c r="CV355" s="99"/>
      <c r="CW355" s="99"/>
      <c r="CX355" s="113"/>
      <c r="CY355" s="113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  <c r="DS355" s="60"/>
      <c r="DT355" s="60"/>
      <c r="DU355" s="60"/>
      <c r="DV355" s="60"/>
      <c r="DW355" s="60"/>
      <c r="DX355" s="60"/>
      <c r="DY355" s="60"/>
      <c r="DZ355" s="60"/>
      <c r="EA355" s="60"/>
      <c r="EB355" s="60"/>
      <c r="EC355" s="60"/>
      <c r="ED355" s="60"/>
      <c r="EE355" s="60"/>
      <c r="EF355" s="60"/>
      <c r="EG355" s="60"/>
      <c r="EH355" s="60"/>
      <c r="EI355" s="60"/>
      <c r="EJ355" s="60"/>
      <c r="EK355" s="60"/>
      <c r="EL355" s="60"/>
      <c r="EM355" s="60"/>
      <c r="EN355" s="60"/>
      <c r="EO355" s="60"/>
      <c r="EP355" s="60"/>
      <c r="EQ355" s="60"/>
      <c r="ER355" s="60"/>
      <c r="ES355" s="60"/>
      <c r="ET355" s="60"/>
      <c r="EU355" s="60"/>
      <c r="EV355" s="60"/>
      <c r="EW355" s="60"/>
      <c r="EX355" s="60"/>
      <c r="EY355" s="60"/>
      <c r="EZ355" s="60"/>
      <c r="FA355" s="60"/>
      <c r="FB355" s="60"/>
      <c r="FC355" s="60"/>
      <c r="FD355" s="60"/>
      <c r="FE355" s="60"/>
      <c r="FF355" s="60"/>
      <c r="FG355" s="60"/>
      <c r="FH355" s="60"/>
      <c r="FI355" s="60"/>
      <c r="FJ355" s="60"/>
      <c r="FK355" s="60"/>
      <c r="FL355" s="60"/>
      <c r="FM355" s="60"/>
      <c r="FN355" s="60"/>
      <c r="FO355" s="60"/>
      <c r="FP355" s="60"/>
      <c r="FQ355" s="60"/>
      <c r="FR355" s="60"/>
      <c r="FS355" s="60"/>
      <c r="FT355" s="60"/>
      <c r="FU355" s="60"/>
      <c r="FV355" s="60"/>
      <c r="FW355" s="60"/>
      <c r="FX355" s="60"/>
      <c r="FY355" s="60"/>
      <c r="FZ355" s="60"/>
      <c r="GA355" s="60"/>
      <c r="GB355" s="60"/>
      <c r="GC355" s="60"/>
      <c r="GD355" s="60"/>
      <c r="GE355" s="60"/>
      <c r="GF355" s="60"/>
      <c r="GG355" s="60"/>
      <c r="GH355" s="60"/>
      <c r="GI355" s="60"/>
      <c r="GJ355" s="60"/>
      <c r="GK355" s="60"/>
      <c r="GL355" s="60"/>
      <c r="GM355" s="60"/>
      <c r="GN355" s="60"/>
      <c r="GO355" s="60"/>
      <c r="GP355" s="60"/>
      <c r="GQ355" s="60"/>
      <c r="GR355" s="60"/>
      <c r="GS355" s="60"/>
      <c r="GT355" s="60"/>
      <c r="GU355" s="60"/>
      <c r="GV355" s="60"/>
      <c r="GW355" s="60"/>
      <c r="GX355" s="60"/>
      <c r="GY355" s="60"/>
      <c r="GZ355" s="60"/>
      <c r="HA355" s="60"/>
      <c r="HB355" s="60"/>
      <c r="HC355" s="60"/>
      <c r="HD355" s="60"/>
      <c r="HE355" s="60"/>
      <c r="HF355" s="60"/>
      <c r="HG355" s="60"/>
      <c r="HH355" s="60"/>
      <c r="HI355" s="60"/>
      <c r="HJ355" s="60"/>
      <c r="HK355" s="60"/>
      <c r="HL355" s="60"/>
      <c r="HM355" s="60"/>
      <c r="HN355" s="60"/>
      <c r="HO355" s="60"/>
      <c r="HP355" s="60"/>
      <c r="HQ355" s="60"/>
      <c r="HR355" s="60"/>
      <c r="HS355" s="60"/>
      <c r="HT355" s="60"/>
      <c r="HU355" s="60"/>
      <c r="HV355" s="60"/>
      <c r="HW355" s="60"/>
      <c r="HX355" s="60"/>
      <c r="HY355" s="60"/>
      <c r="HZ355" s="60"/>
      <c r="IA355" s="60"/>
      <c r="IB355" s="60"/>
      <c r="IC355" s="60"/>
      <c r="ID355" s="60"/>
      <c r="IE355" s="60"/>
      <c r="IF355" s="60"/>
      <c r="IG355" s="60"/>
      <c r="IH355" s="60"/>
      <c r="II355" s="60"/>
      <c r="IJ355" s="60"/>
      <c r="IK355" s="60"/>
      <c r="IL355" s="60"/>
      <c r="IM355" s="60"/>
      <c r="IN355" s="60"/>
      <c r="IO355" s="60"/>
      <c r="IP355" s="60"/>
      <c r="IQ355" s="60"/>
      <c r="IR355" s="60"/>
      <c r="IS355" s="60"/>
      <c r="IT355" s="60"/>
      <c r="IU355" s="60"/>
      <c r="IV355" s="60"/>
      <c r="IW355" s="60"/>
      <c r="IX355" s="60"/>
      <c r="IY355" s="60"/>
      <c r="IZ355" s="60"/>
      <c r="JA355" s="60"/>
      <c r="JB355" s="60"/>
      <c r="JC355" s="60"/>
      <c r="JD355" s="60"/>
      <c r="JE355" s="60"/>
      <c r="JF355" s="60"/>
      <c r="JG355" s="60"/>
      <c r="JH355" s="60"/>
      <c r="JI355" s="60"/>
      <c r="JJ355" s="60"/>
      <c r="JK355" s="60"/>
      <c r="JL355" s="60"/>
      <c r="JM355" s="60"/>
      <c r="JN355" s="60"/>
      <c r="JO355" s="60"/>
      <c r="JP355" s="60"/>
      <c r="JQ355" s="60"/>
      <c r="JR355" s="60"/>
      <c r="JS355" s="60"/>
      <c r="JT355" s="60"/>
      <c r="JU355" s="60"/>
      <c r="JV355" s="60"/>
      <c r="JW355" s="60"/>
      <c r="JX355" s="60"/>
      <c r="JY355" s="60"/>
      <c r="JZ355" s="60"/>
      <c r="KA355" s="60"/>
      <c r="KB355" s="60"/>
      <c r="KC355" s="60"/>
      <c r="KD355" s="60"/>
      <c r="KE355" s="60"/>
      <c r="KF355" s="60"/>
      <c r="KG355" s="60"/>
      <c r="KH355" s="60"/>
      <c r="KI355" s="60"/>
      <c r="KJ355" s="60"/>
      <c r="KK355" s="60"/>
      <c r="KL355" s="60"/>
      <c r="KM355" s="60"/>
      <c r="KN355" s="60"/>
      <c r="KO355" s="60"/>
    </row>
    <row r="356" spans="1:301" s="64" customFormat="1" ht="15" customHeight="1" x14ac:dyDescent="0.15">
      <c r="A356" s="58" t="s">
        <v>764</v>
      </c>
      <c r="B356" s="58">
        <v>11338</v>
      </c>
      <c r="C356" s="59" t="s">
        <v>387</v>
      </c>
      <c r="D356" s="2" t="s">
        <v>105</v>
      </c>
      <c r="E356" s="58"/>
      <c r="F356" s="58"/>
      <c r="G356" s="23">
        <v>316630.68952999997</v>
      </c>
      <c r="H356" s="23">
        <v>8444369.5274899993</v>
      </c>
      <c r="I356" s="23"/>
      <c r="J356" s="61" t="s">
        <v>1040</v>
      </c>
      <c r="K356" s="58" t="s">
        <v>388</v>
      </c>
      <c r="L356" s="58">
        <v>0</v>
      </c>
      <c r="M356" s="58">
        <v>2</v>
      </c>
      <c r="N356" s="105">
        <v>2006</v>
      </c>
      <c r="O356" s="58"/>
      <c r="P356" s="60" t="s">
        <v>389</v>
      </c>
      <c r="Q356" s="1">
        <f>M356-L356</f>
        <v>2</v>
      </c>
      <c r="R356" s="2" t="s">
        <v>390</v>
      </c>
      <c r="S356" s="58" t="s">
        <v>765</v>
      </c>
      <c r="T356" s="60" t="s">
        <v>392</v>
      </c>
      <c r="U356" s="60"/>
      <c r="V356" s="60"/>
      <c r="W356" s="60"/>
      <c r="X356" s="134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07">
        <v>100</v>
      </c>
      <c r="AU356" s="113"/>
      <c r="AV356" s="113"/>
      <c r="AW356" s="113"/>
      <c r="AX356" s="113"/>
      <c r="AY356" s="113"/>
      <c r="AZ356" s="113"/>
      <c r="BA356" s="113"/>
      <c r="BB356" s="113"/>
      <c r="BC356" s="113"/>
      <c r="BD356" s="113"/>
      <c r="BE356" s="113"/>
      <c r="BF356" s="113"/>
      <c r="BG356" s="113"/>
      <c r="BH356" s="113"/>
      <c r="BI356" s="113"/>
      <c r="BJ356" s="113"/>
      <c r="BK356" s="113"/>
      <c r="BL356" s="113"/>
      <c r="BM356" s="113"/>
      <c r="BN356" s="113"/>
      <c r="BO356" s="113"/>
      <c r="BP356" s="113"/>
      <c r="BQ356" s="113"/>
      <c r="BR356" s="113"/>
      <c r="BS356" s="113"/>
      <c r="BT356" s="113"/>
      <c r="BU356" s="113"/>
      <c r="BV356" s="113"/>
      <c r="BW356" s="113"/>
      <c r="BX356" s="113">
        <v>300</v>
      </c>
      <c r="BY356" s="113"/>
      <c r="BZ356" s="113"/>
      <c r="CA356" s="149">
        <v>0</v>
      </c>
      <c r="CB356" s="107">
        <v>0</v>
      </c>
      <c r="CC356" s="113"/>
      <c r="CD356" s="113"/>
      <c r="CE356" s="113"/>
      <c r="CF356" s="113"/>
      <c r="CG356" s="113"/>
      <c r="CH356" s="113"/>
      <c r="CI356" s="113"/>
      <c r="CJ356" s="113"/>
      <c r="CK356" s="113"/>
      <c r="CL356" s="113"/>
      <c r="CM356" s="113"/>
      <c r="CN356" s="113"/>
      <c r="CO356" s="99"/>
      <c r="CP356" s="99"/>
      <c r="CQ356" s="99"/>
      <c r="CR356" s="99"/>
      <c r="CS356" s="99"/>
      <c r="CT356" s="99"/>
      <c r="CU356" s="99"/>
      <c r="CV356" s="99"/>
      <c r="CW356" s="99"/>
      <c r="CX356" s="113"/>
      <c r="CY356" s="113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  <c r="DS356" s="60"/>
      <c r="DT356" s="60"/>
      <c r="DU356" s="60"/>
      <c r="DV356" s="60"/>
      <c r="DW356" s="60"/>
      <c r="DX356" s="60"/>
      <c r="DY356" s="60"/>
      <c r="DZ356" s="60"/>
      <c r="EA356" s="60"/>
      <c r="EB356" s="60"/>
      <c r="EC356" s="60"/>
      <c r="ED356" s="60"/>
      <c r="EE356" s="60"/>
      <c r="EF356" s="60"/>
      <c r="EG356" s="60"/>
      <c r="EH356" s="60"/>
      <c r="EI356" s="60"/>
      <c r="EJ356" s="60"/>
      <c r="EK356" s="60"/>
      <c r="EL356" s="60"/>
      <c r="EM356" s="60"/>
      <c r="EN356" s="60"/>
      <c r="EO356" s="60"/>
      <c r="EP356" s="60"/>
      <c r="EQ356" s="60"/>
      <c r="ER356" s="60"/>
      <c r="ES356" s="60"/>
      <c r="ET356" s="60"/>
      <c r="EU356" s="60"/>
      <c r="EV356" s="60"/>
      <c r="EW356" s="60"/>
      <c r="EX356" s="60"/>
      <c r="EY356" s="60"/>
      <c r="EZ356" s="60"/>
      <c r="FA356" s="60"/>
      <c r="FB356" s="60"/>
      <c r="FC356" s="60"/>
      <c r="FD356" s="60"/>
      <c r="FE356" s="60"/>
      <c r="FF356" s="60"/>
      <c r="FG356" s="60"/>
      <c r="FH356" s="60"/>
      <c r="FI356" s="60"/>
      <c r="FJ356" s="60"/>
      <c r="FK356" s="60"/>
      <c r="FL356" s="60"/>
      <c r="FM356" s="60"/>
      <c r="FN356" s="60"/>
      <c r="FO356" s="60"/>
      <c r="FP356" s="60"/>
      <c r="FQ356" s="60"/>
      <c r="FR356" s="60"/>
      <c r="FS356" s="60"/>
      <c r="FT356" s="60"/>
      <c r="FU356" s="60"/>
      <c r="FV356" s="60"/>
      <c r="FW356" s="60"/>
      <c r="FX356" s="60"/>
      <c r="FY356" s="60"/>
      <c r="FZ356" s="60"/>
      <c r="GA356" s="60"/>
      <c r="GB356" s="60"/>
      <c r="GC356" s="60"/>
      <c r="GD356" s="60"/>
      <c r="GE356" s="60"/>
      <c r="GF356" s="60"/>
      <c r="GG356" s="60"/>
      <c r="GH356" s="60"/>
      <c r="GI356" s="60"/>
      <c r="GJ356" s="60"/>
      <c r="GK356" s="60"/>
      <c r="GL356" s="60"/>
      <c r="GM356" s="60"/>
      <c r="GN356" s="60"/>
      <c r="GO356" s="60"/>
      <c r="GP356" s="60"/>
      <c r="GQ356" s="60"/>
      <c r="GR356" s="60"/>
      <c r="GS356" s="60"/>
      <c r="GT356" s="60"/>
      <c r="GU356" s="60"/>
      <c r="GV356" s="60"/>
      <c r="GW356" s="60"/>
      <c r="GX356" s="60"/>
      <c r="GY356" s="60"/>
      <c r="GZ356" s="60"/>
      <c r="HA356" s="60"/>
      <c r="HB356" s="60"/>
      <c r="HC356" s="60"/>
      <c r="HD356" s="60"/>
      <c r="HE356" s="60"/>
      <c r="HF356" s="60"/>
      <c r="HG356" s="60"/>
      <c r="HH356" s="60"/>
      <c r="HI356" s="60"/>
      <c r="HJ356" s="60"/>
      <c r="HK356" s="60"/>
      <c r="HL356" s="60"/>
      <c r="HM356" s="60"/>
      <c r="HN356" s="60"/>
      <c r="HO356" s="60"/>
      <c r="HP356" s="60"/>
      <c r="HQ356" s="60"/>
      <c r="HR356" s="60"/>
      <c r="HS356" s="60"/>
      <c r="HT356" s="60"/>
      <c r="HU356" s="60"/>
      <c r="HV356" s="60"/>
      <c r="HW356" s="60"/>
      <c r="HX356" s="60"/>
      <c r="HY356" s="60"/>
      <c r="HZ356" s="60"/>
      <c r="IA356" s="60"/>
      <c r="IB356" s="60"/>
      <c r="IC356" s="60"/>
      <c r="ID356" s="60"/>
      <c r="IE356" s="60"/>
      <c r="IF356" s="60"/>
      <c r="IG356" s="60"/>
      <c r="IH356" s="60"/>
      <c r="II356" s="60"/>
      <c r="IJ356" s="60"/>
      <c r="IK356" s="60"/>
      <c r="IL356" s="60"/>
      <c r="IM356" s="60"/>
      <c r="IN356" s="60"/>
      <c r="IO356" s="60"/>
      <c r="IP356" s="60"/>
      <c r="IQ356" s="60"/>
      <c r="IR356" s="60"/>
      <c r="IS356" s="60"/>
      <c r="IT356" s="60"/>
      <c r="IU356" s="60"/>
      <c r="IV356" s="60"/>
      <c r="IW356" s="60"/>
      <c r="IX356" s="60"/>
      <c r="IY356" s="60"/>
      <c r="IZ356" s="60"/>
      <c r="JA356" s="60"/>
      <c r="JB356" s="60"/>
      <c r="JC356" s="60"/>
      <c r="JD356" s="60"/>
      <c r="JE356" s="60"/>
      <c r="JF356" s="60"/>
      <c r="JG356" s="60"/>
      <c r="JH356" s="60"/>
      <c r="JI356" s="60"/>
      <c r="JJ356" s="60"/>
      <c r="JK356" s="60"/>
      <c r="JL356" s="60"/>
      <c r="JM356" s="60"/>
      <c r="JN356" s="60"/>
      <c r="JO356" s="60"/>
      <c r="JP356" s="60"/>
      <c r="JQ356" s="60"/>
      <c r="JR356" s="60"/>
      <c r="JS356" s="60"/>
      <c r="JT356" s="60"/>
      <c r="JU356" s="60"/>
      <c r="JV356" s="60"/>
      <c r="JW356" s="60"/>
      <c r="JX356" s="60"/>
      <c r="JY356" s="60"/>
      <c r="JZ356" s="60"/>
      <c r="KA356" s="60"/>
      <c r="KB356" s="60"/>
      <c r="KC356" s="60"/>
      <c r="KD356" s="60"/>
      <c r="KE356" s="60"/>
      <c r="KF356" s="60"/>
      <c r="KG356" s="60"/>
      <c r="KH356" s="60"/>
      <c r="KI356" s="60"/>
      <c r="KJ356" s="60"/>
      <c r="KK356" s="60"/>
      <c r="KL356" s="60"/>
      <c r="KM356" s="60"/>
      <c r="KN356" s="60"/>
      <c r="KO356" s="60"/>
    </row>
    <row r="357" spans="1:301" s="64" customFormat="1" ht="15" customHeight="1" x14ac:dyDescent="0.15">
      <c r="A357" s="58" t="s">
        <v>766</v>
      </c>
      <c r="B357" s="58">
        <v>12178</v>
      </c>
      <c r="C357" s="59" t="s">
        <v>400</v>
      </c>
      <c r="D357" s="2" t="s">
        <v>105</v>
      </c>
      <c r="E357" s="58"/>
      <c r="F357" s="58"/>
      <c r="G357" s="23">
        <v>315816.16399999999</v>
      </c>
      <c r="H357" s="23">
        <v>8447273.4969999995</v>
      </c>
      <c r="I357" s="23">
        <v>4944.2650000000003</v>
      </c>
      <c r="J357" s="61" t="s">
        <v>1040</v>
      </c>
      <c r="K357" s="58" t="s">
        <v>388</v>
      </c>
      <c r="L357" s="58">
        <v>1.2</v>
      </c>
      <c r="M357" s="58">
        <v>2</v>
      </c>
      <c r="N357" s="105">
        <v>2006</v>
      </c>
      <c r="O357" s="58"/>
      <c r="P357" s="60" t="s">
        <v>389</v>
      </c>
      <c r="Q357" s="1">
        <f>M357-L357</f>
        <v>0.8</v>
      </c>
      <c r="R357" s="2" t="s">
        <v>390</v>
      </c>
      <c r="S357" s="58" t="s">
        <v>767</v>
      </c>
      <c r="T357" s="60" t="s">
        <v>392</v>
      </c>
      <c r="U357" s="60"/>
      <c r="V357" s="60"/>
      <c r="W357" s="60"/>
      <c r="X357" s="134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36">
        <v>100</v>
      </c>
      <c r="AT357" s="113">
        <v>1900</v>
      </c>
      <c r="AU357" s="113"/>
      <c r="AV357" s="113"/>
      <c r="AW357" s="113"/>
      <c r="AX357" s="113"/>
      <c r="AY357" s="113"/>
      <c r="AZ357" s="113"/>
      <c r="BA357" s="113"/>
      <c r="BB357" s="113"/>
      <c r="BC357" s="113"/>
      <c r="BD357" s="113"/>
      <c r="BE357" s="113"/>
      <c r="BF357" s="113"/>
      <c r="BG357" s="113"/>
      <c r="BH357" s="113"/>
      <c r="BI357" s="113"/>
      <c r="BJ357" s="113"/>
      <c r="BK357" s="113"/>
      <c r="BL357" s="113"/>
      <c r="BM357" s="113"/>
      <c r="BN357" s="113"/>
      <c r="BO357" s="113"/>
      <c r="BP357" s="113"/>
      <c r="BQ357" s="113"/>
      <c r="BR357" s="113"/>
      <c r="BS357" s="113"/>
      <c r="BT357" s="113"/>
      <c r="BU357" s="113"/>
      <c r="BV357" s="113"/>
      <c r="BW357" s="113"/>
      <c r="BX357" s="113">
        <v>1300</v>
      </c>
      <c r="BY357" s="113"/>
      <c r="BZ357" s="113"/>
      <c r="CA357" s="149"/>
      <c r="CB357" s="107">
        <v>7</v>
      </c>
      <c r="CC357" s="113"/>
      <c r="CD357" s="113"/>
      <c r="CE357" s="113"/>
      <c r="CF357" s="113"/>
      <c r="CG357" s="113"/>
      <c r="CH357" s="113"/>
      <c r="CI357" s="113"/>
      <c r="CJ357" s="113"/>
      <c r="CK357" s="113"/>
      <c r="CL357" s="113"/>
      <c r="CM357" s="113"/>
      <c r="CN357" s="113"/>
      <c r="CO357" s="99"/>
      <c r="CP357" s="99"/>
      <c r="CQ357" s="99"/>
      <c r="CR357" s="99"/>
      <c r="CS357" s="99"/>
      <c r="CT357" s="99"/>
      <c r="CU357" s="99"/>
      <c r="CV357" s="99"/>
      <c r="CW357" s="99"/>
      <c r="CX357" s="113"/>
      <c r="CY357" s="113"/>
    </row>
    <row r="358" spans="1:301" s="64" customFormat="1" ht="15" customHeight="1" x14ac:dyDescent="0.15">
      <c r="A358" s="58" t="s">
        <v>768</v>
      </c>
      <c r="B358" s="58">
        <v>12226</v>
      </c>
      <c r="C358" s="59" t="s">
        <v>400</v>
      </c>
      <c r="D358" s="2" t="s">
        <v>105</v>
      </c>
      <c r="E358" s="58"/>
      <c r="F358" s="58"/>
      <c r="G358" s="23">
        <v>315816.19799999997</v>
      </c>
      <c r="H358" s="23">
        <v>8447273.4269999992</v>
      </c>
      <c r="I358" s="23">
        <v>4944.1490000000003</v>
      </c>
      <c r="J358" s="61" t="s">
        <v>1040</v>
      </c>
      <c r="K358" s="58" t="s">
        <v>388</v>
      </c>
      <c r="L358" s="58">
        <v>0</v>
      </c>
      <c r="M358" s="58">
        <v>2</v>
      </c>
      <c r="N358" s="105">
        <v>2006</v>
      </c>
      <c r="O358" s="58"/>
      <c r="P358" s="60" t="s">
        <v>389</v>
      </c>
      <c r="Q358" s="1">
        <f>M358-L358</f>
        <v>2</v>
      </c>
      <c r="R358" s="2" t="s">
        <v>390</v>
      </c>
      <c r="S358" s="58" t="s">
        <v>769</v>
      </c>
      <c r="T358" s="60" t="s">
        <v>392</v>
      </c>
      <c r="U358" s="60"/>
      <c r="V358" s="60"/>
      <c r="W358" s="60"/>
      <c r="X358" s="134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36">
        <v>100</v>
      </c>
      <c r="AT358" s="113">
        <v>800</v>
      </c>
      <c r="AU358" s="113"/>
      <c r="AV358" s="113"/>
      <c r="AW358" s="113"/>
      <c r="AX358" s="113"/>
      <c r="AY358" s="113"/>
      <c r="AZ358" s="113"/>
      <c r="BA358" s="113"/>
      <c r="BB358" s="113"/>
      <c r="BC358" s="113"/>
      <c r="BD358" s="113"/>
      <c r="BE358" s="113"/>
      <c r="BF358" s="113"/>
      <c r="BG358" s="113"/>
      <c r="BH358" s="113"/>
      <c r="BI358" s="113"/>
      <c r="BJ358" s="113"/>
      <c r="BK358" s="113"/>
      <c r="BL358" s="113"/>
      <c r="BM358" s="113"/>
      <c r="BN358" s="113"/>
      <c r="BO358" s="113"/>
      <c r="BP358" s="113"/>
      <c r="BQ358" s="113"/>
      <c r="BR358" s="113"/>
      <c r="BS358" s="113"/>
      <c r="BT358" s="113"/>
      <c r="BU358" s="113"/>
      <c r="BV358" s="113"/>
      <c r="BW358" s="113"/>
      <c r="BX358" s="113">
        <v>2400</v>
      </c>
      <c r="BY358" s="113"/>
      <c r="BZ358" s="113"/>
      <c r="CA358" s="149"/>
      <c r="CB358" s="107">
        <v>14</v>
      </c>
      <c r="CC358" s="113"/>
      <c r="CD358" s="113"/>
      <c r="CE358" s="113"/>
      <c r="CF358" s="113"/>
      <c r="CG358" s="113"/>
      <c r="CH358" s="113"/>
      <c r="CI358" s="113"/>
      <c r="CJ358" s="113"/>
      <c r="CK358" s="113"/>
      <c r="CL358" s="113"/>
      <c r="CM358" s="113"/>
      <c r="CN358" s="113"/>
      <c r="CO358" s="99"/>
      <c r="CP358" s="99"/>
      <c r="CQ358" s="99"/>
      <c r="CR358" s="99"/>
      <c r="CS358" s="99"/>
      <c r="CT358" s="99"/>
      <c r="CU358" s="99"/>
      <c r="CV358" s="99"/>
      <c r="CW358" s="99"/>
      <c r="CX358" s="113"/>
      <c r="CY358" s="113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  <c r="DS358" s="60"/>
      <c r="DT358" s="60"/>
      <c r="DU358" s="60"/>
      <c r="DV358" s="60"/>
      <c r="DW358" s="60"/>
      <c r="DX358" s="60"/>
      <c r="DY358" s="60"/>
      <c r="DZ358" s="60"/>
      <c r="EA358" s="60"/>
      <c r="EB358" s="60"/>
      <c r="EC358" s="60"/>
      <c r="ED358" s="60"/>
      <c r="EE358" s="60"/>
      <c r="EF358" s="60"/>
      <c r="EG358" s="60"/>
      <c r="EH358" s="60"/>
      <c r="EI358" s="60"/>
      <c r="EJ358" s="60"/>
      <c r="EK358" s="60"/>
      <c r="EL358" s="60"/>
      <c r="EM358" s="60"/>
      <c r="EN358" s="60"/>
      <c r="EO358" s="60"/>
      <c r="EP358" s="60"/>
      <c r="EQ358" s="60"/>
      <c r="ER358" s="60"/>
      <c r="ES358" s="60"/>
      <c r="ET358" s="60"/>
      <c r="EU358" s="60"/>
      <c r="EV358" s="60"/>
      <c r="EW358" s="60"/>
      <c r="EX358" s="60"/>
      <c r="EY358" s="60"/>
      <c r="EZ358" s="60"/>
      <c r="FA358" s="60"/>
      <c r="FB358" s="60"/>
      <c r="FC358" s="60"/>
      <c r="FD358" s="60"/>
      <c r="FE358" s="60"/>
      <c r="FF358" s="60"/>
      <c r="FG358" s="60"/>
      <c r="FH358" s="60"/>
      <c r="FI358" s="60"/>
      <c r="FJ358" s="60"/>
      <c r="FK358" s="60"/>
      <c r="FL358" s="60"/>
      <c r="FM358" s="60"/>
      <c r="FN358" s="60"/>
      <c r="FO358" s="60"/>
      <c r="FP358" s="60"/>
      <c r="FQ358" s="60"/>
      <c r="FR358" s="60"/>
      <c r="FS358" s="60"/>
      <c r="FT358" s="60"/>
      <c r="FU358" s="60"/>
      <c r="FV358" s="60"/>
      <c r="FW358" s="60"/>
      <c r="FX358" s="60"/>
      <c r="FY358" s="60"/>
      <c r="FZ358" s="60"/>
      <c r="GA358" s="60"/>
      <c r="GB358" s="60"/>
      <c r="GC358" s="60"/>
      <c r="GD358" s="60"/>
      <c r="GE358" s="60"/>
      <c r="GF358" s="60"/>
      <c r="GG358" s="60"/>
      <c r="GH358" s="60"/>
      <c r="GI358" s="60"/>
      <c r="GJ358" s="60"/>
      <c r="GK358" s="60"/>
      <c r="GL358" s="60"/>
      <c r="GM358" s="60"/>
      <c r="GN358" s="60"/>
      <c r="GO358" s="60"/>
      <c r="GP358" s="60"/>
      <c r="GQ358" s="60"/>
      <c r="GR358" s="60"/>
      <c r="GS358" s="60"/>
      <c r="GT358" s="60"/>
      <c r="GU358" s="60"/>
      <c r="GV358" s="60"/>
      <c r="GW358" s="60"/>
      <c r="GX358" s="60"/>
      <c r="GY358" s="60"/>
      <c r="GZ358" s="60"/>
      <c r="HA358" s="60"/>
      <c r="HB358" s="60"/>
      <c r="HC358" s="60"/>
      <c r="HD358" s="60"/>
      <c r="HE358" s="60"/>
      <c r="HF358" s="60"/>
      <c r="HG358" s="60"/>
      <c r="HH358" s="60"/>
      <c r="HI358" s="60"/>
      <c r="HJ358" s="60"/>
      <c r="HK358" s="60"/>
      <c r="HL358" s="60"/>
      <c r="HM358" s="60"/>
      <c r="HN358" s="60"/>
      <c r="HO358" s="60"/>
      <c r="HP358" s="60"/>
      <c r="HQ358" s="60"/>
      <c r="HR358" s="60"/>
      <c r="HS358" s="60"/>
      <c r="HT358" s="60"/>
      <c r="HU358" s="60"/>
      <c r="HV358" s="60"/>
      <c r="HW358" s="60"/>
      <c r="HX358" s="60"/>
      <c r="HY358" s="60"/>
      <c r="HZ358" s="60"/>
      <c r="IA358" s="60"/>
      <c r="IB358" s="60"/>
      <c r="IC358" s="60"/>
      <c r="ID358" s="60"/>
      <c r="IE358" s="60"/>
      <c r="IF358" s="60"/>
      <c r="IG358" s="60"/>
      <c r="IH358" s="60"/>
      <c r="II358" s="60"/>
      <c r="IJ358" s="60"/>
      <c r="IK358" s="60"/>
      <c r="IL358" s="60"/>
      <c r="IM358" s="60"/>
      <c r="IN358" s="60"/>
      <c r="IO358" s="60"/>
      <c r="IP358" s="60"/>
      <c r="IQ358" s="60"/>
      <c r="IR358" s="60"/>
      <c r="IS358" s="60"/>
      <c r="IT358" s="60"/>
      <c r="IU358" s="60"/>
      <c r="IV358" s="60"/>
      <c r="IW358" s="60"/>
      <c r="IX358" s="60"/>
      <c r="IY358" s="60"/>
      <c r="IZ358" s="60"/>
      <c r="JA358" s="60"/>
      <c r="JB358" s="60"/>
      <c r="JC358" s="60"/>
      <c r="JD358" s="60"/>
      <c r="JE358" s="60"/>
      <c r="JF358" s="60"/>
      <c r="JG358" s="60"/>
      <c r="JH358" s="60"/>
      <c r="JI358" s="60"/>
      <c r="JJ358" s="60"/>
      <c r="JK358" s="60"/>
      <c r="JL358" s="60"/>
      <c r="JM358" s="60"/>
      <c r="JN358" s="60"/>
      <c r="JO358" s="60"/>
      <c r="JP358" s="60"/>
      <c r="JQ358" s="60"/>
      <c r="JR358" s="60"/>
      <c r="JS358" s="60"/>
      <c r="JT358" s="60"/>
      <c r="JU358" s="60"/>
      <c r="JV358" s="60"/>
      <c r="JW358" s="60"/>
      <c r="JX358" s="60"/>
      <c r="JY358" s="60"/>
      <c r="JZ358" s="60"/>
      <c r="KA358" s="60"/>
      <c r="KB358" s="60"/>
      <c r="KC358" s="60"/>
      <c r="KD358" s="60"/>
      <c r="KE358" s="60"/>
      <c r="KF358" s="60"/>
      <c r="KG358" s="60"/>
      <c r="KH358" s="60"/>
      <c r="KI358" s="60"/>
      <c r="KJ358" s="60"/>
      <c r="KK358" s="60"/>
      <c r="KL358" s="60"/>
      <c r="KM358" s="60"/>
      <c r="KN358" s="60"/>
      <c r="KO358" s="60"/>
    </row>
    <row r="359" spans="1:301" s="64" customFormat="1" ht="15" customHeight="1" x14ac:dyDescent="0.15">
      <c r="A359" s="58" t="s">
        <v>770</v>
      </c>
      <c r="B359" s="58">
        <v>12268</v>
      </c>
      <c r="C359" s="59" t="s">
        <v>400</v>
      </c>
      <c r="D359" s="2" t="s">
        <v>105</v>
      </c>
      <c r="E359" s="58"/>
      <c r="F359" s="58"/>
      <c r="G359" s="23">
        <v>315816.21100000001</v>
      </c>
      <c r="H359" s="23">
        <v>8447273.4269999992</v>
      </c>
      <c r="I359" s="23">
        <v>4944.152</v>
      </c>
      <c r="J359" s="61" t="s">
        <v>1040</v>
      </c>
      <c r="K359" s="58" t="s">
        <v>388</v>
      </c>
      <c r="L359" s="58">
        <v>0</v>
      </c>
      <c r="M359" s="58">
        <v>2</v>
      </c>
      <c r="N359" s="105">
        <v>2006</v>
      </c>
      <c r="O359" s="58"/>
      <c r="P359" s="60" t="s">
        <v>389</v>
      </c>
      <c r="Q359" s="1">
        <f>M359-L359</f>
        <v>2</v>
      </c>
      <c r="R359" s="2" t="s">
        <v>390</v>
      </c>
      <c r="S359" s="58" t="s">
        <v>771</v>
      </c>
      <c r="T359" s="60" t="s">
        <v>392</v>
      </c>
      <c r="U359" s="60"/>
      <c r="V359" s="60"/>
      <c r="W359" s="60"/>
      <c r="X359" s="134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>
        <v>300</v>
      </c>
      <c r="AT359" s="113">
        <v>1200</v>
      </c>
      <c r="AU359" s="113"/>
      <c r="AV359" s="113"/>
      <c r="AW359" s="113"/>
      <c r="AX359" s="113"/>
      <c r="AY359" s="113"/>
      <c r="AZ359" s="113"/>
      <c r="BA359" s="113"/>
      <c r="BB359" s="113"/>
      <c r="BC359" s="113"/>
      <c r="BD359" s="113"/>
      <c r="BE359" s="113"/>
      <c r="BF359" s="113"/>
      <c r="BG359" s="113"/>
      <c r="BH359" s="113"/>
      <c r="BI359" s="113"/>
      <c r="BJ359" s="113"/>
      <c r="BK359" s="113"/>
      <c r="BL359" s="113"/>
      <c r="BM359" s="113"/>
      <c r="BN359" s="113"/>
      <c r="BO359" s="113"/>
      <c r="BP359" s="113"/>
      <c r="BQ359" s="113"/>
      <c r="BR359" s="113"/>
      <c r="BS359" s="113"/>
      <c r="BT359" s="113"/>
      <c r="BU359" s="113"/>
      <c r="BV359" s="113"/>
      <c r="BW359" s="113"/>
      <c r="BX359" s="113">
        <v>1600</v>
      </c>
      <c r="BY359" s="113"/>
      <c r="BZ359" s="113"/>
      <c r="CA359" s="149">
        <v>7.0000000000000001E-3</v>
      </c>
      <c r="CB359" s="107">
        <v>22</v>
      </c>
      <c r="CC359" s="113"/>
      <c r="CD359" s="113"/>
      <c r="CE359" s="113"/>
      <c r="CF359" s="113"/>
      <c r="CG359" s="113"/>
      <c r="CH359" s="113"/>
      <c r="CI359" s="113"/>
      <c r="CJ359" s="113"/>
      <c r="CK359" s="113"/>
      <c r="CL359" s="113"/>
      <c r="CM359" s="113"/>
      <c r="CN359" s="113"/>
      <c r="CO359" s="99"/>
      <c r="CP359" s="99"/>
      <c r="CQ359" s="99"/>
      <c r="CR359" s="99"/>
      <c r="CS359" s="99"/>
      <c r="CT359" s="99"/>
      <c r="CU359" s="99"/>
      <c r="CV359" s="99"/>
      <c r="CW359" s="99"/>
      <c r="CX359" s="113"/>
      <c r="CY359" s="113"/>
    </row>
    <row r="360" spans="1:301" s="64" customFormat="1" ht="15" customHeight="1" x14ac:dyDescent="0.15">
      <c r="A360" s="57" t="s">
        <v>772</v>
      </c>
      <c r="B360" s="58">
        <v>2352</v>
      </c>
      <c r="C360" s="59" t="s">
        <v>452</v>
      </c>
      <c r="D360" s="2" t="s">
        <v>105</v>
      </c>
      <c r="E360" s="57"/>
      <c r="F360" s="57"/>
      <c r="G360" s="23">
        <v>315660.21500000003</v>
      </c>
      <c r="H360" s="23">
        <v>8447734.966</v>
      </c>
      <c r="I360" s="23">
        <v>5013.125</v>
      </c>
      <c r="J360" s="61" t="s">
        <v>1040</v>
      </c>
      <c r="K360" s="57" t="s">
        <v>404</v>
      </c>
      <c r="L360" s="58">
        <v>0</v>
      </c>
      <c r="M360" s="58">
        <v>2</v>
      </c>
      <c r="N360" s="120">
        <v>2005</v>
      </c>
      <c r="O360" s="57"/>
      <c r="P360" s="60" t="s">
        <v>389</v>
      </c>
      <c r="Q360" s="1">
        <f>M360-L360</f>
        <v>2</v>
      </c>
      <c r="R360" s="2" t="s">
        <v>390</v>
      </c>
      <c r="S360" s="57" t="s">
        <v>773</v>
      </c>
      <c r="T360" s="60" t="s">
        <v>392</v>
      </c>
      <c r="U360" s="60"/>
      <c r="V360" s="60"/>
      <c r="W360" s="60"/>
      <c r="X360" s="134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36">
        <v>100</v>
      </c>
      <c r="AT360" s="107">
        <v>900</v>
      </c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  <c r="BK360" s="107"/>
      <c r="BL360" s="107"/>
      <c r="BM360" s="107"/>
      <c r="BN360" s="107"/>
      <c r="BO360" s="107"/>
      <c r="BP360" s="107"/>
      <c r="BQ360" s="107"/>
      <c r="BR360" s="107"/>
      <c r="BS360" s="107"/>
      <c r="BT360" s="107"/>
      <c r="BU360" s="107"/>
      <c r="BV360" s="107"/>
      <c r="BW360" s="107"/>
      <c r="BX360" s="108">
        <v>2200</v>
      </c>
      <c r="BY360" s="108"/>
      <c r="BZ360" s="107"/>
      <c r="CA360" s="149"/>
      <c r="CB360" s="107">
        <v>18</v>
      </c>
      <c r="CC360" s="107"/>
      <c r="CD360" s="107"/>
      <c r="CE360" s="107"/>
      <c r="CF360" s="107"/>
      <c r="CG360" s="107"/>
      <c r="CH360" s="107"/>
      <c r="CI360" s="107"/>
      <c r="CJ360" s="107"/>
      <c r="CK360" s="107"/>
      <c r="CL360" s="107"/>
      <c r="CM360" s="107"/>
      <c r="CN360" s="107"/>
      <c r="CO360" s="99"/>
      <c r="CP360" s="99"/>
      <c r="CQ360" s="99"/>
      <c r="CR360" s="99"/>
      <c r="CS360" s="99"/>
      <c r="CT360" s="99"/>
      <c r="CU360" s="99"/>
      <c r="CV360" s="99"/>
      <c r="CW360" s="99"/>
      <c r="CX360" s="107"/>
      <c r="CY360" s="107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  <c r="DS360" s="60"/>
      <c r="DT360" s="60"/>
      <c r="DU360" s="60"/>
      <c r="DV360" s="60"/>
      <c r="DW360" s="60"/>
      <c r="DX360" s="60"/>
      <c r="DY360" s="60"/>
      <c r="DZ360" s="60"/>
      <c r="EA360" s="60"/>
      <c r="EB360" s="60"/>
      <c r="EC360" s="60"/>
      <c r="ED360" s="60"/>
      <c r="EE360" s="60"/>
      <c r="EF360" s="60"/>
      <c r="EG360" s="60"/>
      <c r="EH360" s="60"/>
      <c r="EI360" s="60"/>
      <c r="EJ360" s="60"/>
      <c r="EK360" s="60"/>
      <c r="EL360" s="60"/>
      <c r="EM360" s="60"/>
      <c r="EN360" s="60"/>
      <c r="EO360" s="60"/>
      <c r="EP360" s="60"/>
      <c r="EQ360" s="60"/>
      <c r="ER360" s="60"/>
      <c r="ES360" s="60"/>
      <c r="ET360" s="60"/>
      <c r="EU360" s="60"/>
      <c r="EV360" s="60"/>
      <c r="EW360" s="60"/>
      <c r="EX360" s="60"/>
      <c r="EY360" s="60"/>
      <c r="EZ360" s="60"/>
      <c r="FA360" s="60"/>
      <c r="FB360" s="60"/>
      <c r="FC360" s="60"/>
      <c r="FD360" s="60"/>
      <c r="FE360" s="60"/>
      <c r="FF360" s="60"/>
      <c r="FG360" s="60"/>
      <c r="FH360" s="60"/>
      <c r="FI360" s="60"/>
      <c r="FJ360" s="60"/>
      <c r="FK360" s="60"/>
      <c r="FL360" s="60"/>
      <c r="FM360" s="60"/>
      <c r="FN360" s="60"/>
      <c r="FO360" s="60"/>
      <c r="FP360" s="60"/>
      <c r="FQ360" s="60"/>
      <c r="FR360" s="60"/>
      <c r="FS360" s="60"/>
      <c r="FT360" s="60"/>
      <c r="FU360" s="60"/>
      <c r="FV360" s="60"/>
      <c r="FW360" s="60"/>
      <c r="FX360" s="60"/>
      <c r="FY360" s="60"/>
      <c r="FZ360" s="60"/>
      <c r="GA360" s="60"/>
      <c r="GB360" s="60"/>
      <c r="GC360" s="60"/>
      <c r="GD360" s="60"/>
      <c r="GE360" s="60"/>
      <c r="GF360" s="60"/>
      <c r="GG360" s="60"/>
      <c r="GH360" s="60"/>
      <c r="GI360" s="60"/>
      <c r="GJ360" s="60"/>
      <c r="GK360" s="60"/>
      <c r="GL360" s="60"/>
      <c r="GM360" s="60"/>
      <c r="GN360" s="60"/>
      <c r="GO360" s="60"/>
      <c r="GP360" s="60"/>
      <c r="GQ360" s="60"/>
      <c r="GR360" s="60"/>
      <c r="GS360" s="60"/>
      <c r="GT360" s="60"/>
      <c r="GU360" s="60"/>
      <c r="GV360" s="60"/>
      <c r="GW360" s="60"/>
      <c r="GX360" s="60"/>
      <c r="GY360" s="60"/>
      <c r="GZ360" s="60"/>
      <c r="HA360" s="60"/>
      <c r="HB360" s="60"/>
      <c r="HC360" s="60"/>
      <c r="HD360" s="60"/>
      <c r="HE360" s="60"/>
      <c r="HF360" s="60"/>
      <c r="HG360" s="60"/>
      <c r="HH360" s="60"/>
      <c r="HI360" s="60"/>
      <c r="HJ360" s="60"/>
      <c r="HK360" s="60"/>
      <c r="HL360" s="60"/>
      <c r="HM360" s="60"/>
      <c r="HN360" s="60"/>
      <c r="HO360" s="60"/>
      <c r="HP360" s="60"/>
      <c r="HQ360" s="60"/>
      <c r="HR360" s="60"/>
      <c r="HS360" s="60"/>
      <c r="HT360" s="60"/>
      <c r="HU360" s="60"/>
      <c r="HV360" s="60"/>
      <c r="HW360" s="60"/>
      <c r="HX360" s="60"/>
      <c r="HY360" s="60"/>
      <c r="HZ360" s="60"/>
      <c r="IA360" s="60"/>
      <c r="IB360" s="60"/>
      <c r="IC360" s="60"/>
      <c r="ID360" s="60"/>
      <c r="IE360" s="60"/>
      <c r="IF360" s="60"/>
      <c r="IG360" s="60"/>
      <c r="IH360" s="60"/>
      <c r="II360" s="60"/>
      <c r="IJ360" s="60"/>
      <c r="IK360" s="60"/>
      <c r="IL360" s="60"/>
      <c r="IM360" s="60"/>
      <c r="IN360" s="60"/>
      <c r="IO360" s="60"/>
      <c r="IP360" s="60"/>
      <c r="IQ360" s="60"/>
      <c r="IR360" s="60"/>
      <c r="IS360" s="60"/>
      <c r="IT360" s="60"/>
      <c r="IU360" s="60"/>
      <c r="IV360" s="60"/>
      <c r="IW360" s="60"/>
      <c r="IX360" s="60"/>
      <c r="IY360" s="60"/>
      <c r="IZ360" s="60"/>
      <c r="JA360" s="60"/>
      <c r="JB360" s="60"/>
      <c r="JC360" s="60"/>
      <c r="JD360" s="60"/>
      <c r="JE360" s="60"/>
      <c r="JF360" s="60"/>
      <c r="JG360" s="60"/>
      <c r="JH360" s="60"/>
      <c r="JI360" s="60"/>
      <c r="JJ360" s="60"/>
      <c r="JK360" s="60"/>
      <c r="JL360" s="60"/>
      <c r="JM360" s="60"/>
      <c r="JN360" s="60"/>
      <c r="JO360" s="60"/>
      <c r="JP360" s="60"/>
      <c r="JQ360" s="60"/>
      <c r="JR360" s="60"/>
      <c r="JS360" s="60"/>
      <c r="JT360" s="60"/>
      <c r="JU360" s="60"/>
      <c r="JV360" s="60"/>
      <c r="JW360" s="60"/>
      <c r="JX360" s="60"/>
      <c r="JY360" s="60"/>
      <c r="JZ360" s="60"/>
      <c r="KA360" s="60"/>
      <c r="KB360" s="60"/>
      <c r="KC360" s="60"/>
      <c r="KD360" s="60"/>
      <c r="KE360" s="60"/>
      <c r="KF360" s="60"/>
      <c r="KG360" s="60"/>
      <c r="KH360" s="60"/>
      <c r="KI360" s="60"/>
      <c r="KJ360" s="60"/>
      <c r="KK360" s="60"/>
      <c r="KL360" s="60"/>
      <c r="KM360" s="60"/>
      <c r="KN360" s="60"/>
      <c r="KO360" s="60"/>
    </row>
    <row r="361" spans="1:301" s="64" customFormat="1" ht="15" customHeight="1" x14ac:dyDescent="0.15">
      <c r="A361" s="57" t="s">
        <v>774</v>
      </c>
      <c r="B361" s="58">
        <v>1234</v>
      </c>
      <c r="C361" s="59" t="s">
        <v>400</v>
      </c>
      <c r="D361" s="2" t="s">
        <v>105</v>
      </c>
      <c r="E361" s="57"/>
      <c r="F361" s="57"/>
      <c r="G361" s="23">
        <v>315690.087</v>
      </c>
      <c r="H361" s="23">
        <v>8447012.3509999998</v>
      </c>
      <c r="I361" s="23">
        <v>5056.2870000000003</v>
      </c>
      <c r="J361" s="61" t="s">
        <v>1040</v>
      </c>
      <c r="K361" s="57" t="s">
        <v>404</v>
      </c>
      <c r="L361" s="76">
        <v>0</v>
      </c>
      <c r="M361" s="77">
        <v>2</v>
      </c>
      <c r="N361" s="120">
        <v>2005</v>
      </c>
      <c r="O361" s="57"/>
      <c r="P361" s="60" t="s">
        <v>389</v>
      </c>
      <c r="Q361" s="1">
        <f>M361-L361</f>
        <v>2</v>
      </c>
      <c r="R361" s="2" t="s">
        <v>390</v>
      </c>
      <c r="S361" s="57" t="s">
        <v>775</v>
      </c>
      <c r="T361" s="60" t="s">
        <v>392</v>
      </c>
      <c r="U361" s="60"/>
      <c r="V361" s="60"/>
      <c r="W361" s="60"/>
      <c r="X361" s="134"/>
      <c r="Y361" s="108">
        <v>0.11676409185803759</v>
      </c>
      <c r="Z361" s="108">
        <v>2.4190433815350394</v>
      </c>
      <c r="AA361" s="108">
        <v>8.1351208594449425</v>
      </c>
      <c r="AB361" s="108"/>
      <c r="AC361" s="108">
        <v>0.91405944666909344</v>
      </c>
      <c r="AD361" s="108">
        <v>0.26526315789473687</v>
      </c>
      <c r="AE361" s="108"/>
      <c r="AF361" s="108">
        <v>1.3479773814702046E-2</v>
      </c>
      <c r="AG361" s="108">
        <v>0.28910485933503838</v>
      </c>
      <c r="AH361" s="108">
        <v>4.8118644067796609E-5</v>
      </c>
      <c r="AI361" s="108"/>
      <c r="AJ361" s="108"/>
      <c r="AK361" s="108"/>
      <c r="AL361" s="108"/>
      <c r="AM361" s="108"/>
      <c r="AN361" s="108">
        <v>2.5</v>
      </c>
      <c r="AO361" s="108">
        <v>13</v>
      </c>
      <c r="AP361" s="108">
        <v>36</v>
      </c>
      <c r="AQ361" s="108">
        <v>6</v>
      </c>
      <c r="AR361" s="108">
        <v>6</v>
      </c>
      <c r="AS361" s="108">
        <v>353</v>
      </c>
      <c r="AT361" s="108">
        <v>983</v>
      </c>
      <c r="AU361" s="108">
        <v>14</v>
      </c>
      <c r="AV361" s="110">
        <v>0</v>
      </c>
      <c r="AW361" s="108">
        <v>71</v>
      </c>
      <c r="AX361" s="110">
        <v>0</v>
      </c>
      <c r="AY361" s="108">
        <v>910</v>
      </c>
      <c r="AZ361" s="108"/>
      <c r="BA361" s="108">
        <v>49</v>
      </c>
      <c r="BB361" s="108">
        <v>5.9</v>
      </c>
      <c r="BC361" s="108">
        <v>0</v>
      </c>
      <c r="BD361" s="108">
        <v>8.1999999999999993</v>
      </c>
      <c r="BE361" s="108"/>
      <c r="BF361" s="108">
        <v>4</v>
      </c>
      <c r="BG361" s="108">
        <v>5167</v>
      </c>
      <c r="BH361" s="108">
        <v>9.6</v>
      </c>
      <c r="BI361" s="108"/>
      <c r="BJ361" s="108"/>
      <c r="BK361" s="108"/>
      <c r="BL361" s="108"/>
      <c r="BM361" s="108"/>
      <c r="BN361" s="108"/>
      <c r="BO361" s="108"/>
      <c r="BP361" s="108"/>
      <c r="BQ361" s="108"/>
      <c r="BR361" s="108"/>
      <c r="BS361" s="108"/>
      <c r="BT361" s="108"/>
      <c r="BU361" s="108"/>
      <c r="BV361" s="108"/>
      <c r="BW361" s="108"/>
      <c r="BX361" s="108">
        <v>14700</v>
      </c>
      <c r="BY361" s="108"/>
      <c r="BZ361" s="108"/>
      <c r="CA361" s="149">
        <v>0</v>
      </c>
      <c r="CB361" s="108">
        <v>25.9</v>
      </c>
      <c r="CC361" s="108">
        <v>0.1</v>
      </c>
      <c r="CD361" s="108">
        <v>1411</v>
      </c>
      <c r="CE361" s="108"/>
      <c r="CF361" s="108"/>
      <c r="CG361" s="108"/>
      <c r="CH361" s="110">
        <v>0</v>
      </c>
      <c r="CI361" s="110">
        <v>0</v>
      </c>
      <c r="CJ361" s="108">
        <v>15.8</v>
      </c>
      <c r="CK361" s="108"/>
      <c r="CL361" s="108"/>
      <c r="CM361" s="108"/>
      <c r="CN361" s="108"/>
      <c r="CO361" s="99"/>
      <c r="CP361" s="99"/>
      <c r="CQ361" s="99"/>
      <c r="CR361" s="99">
        <f>AG361/AD361</f>
        <v>1.0898794300328827</v>
      </c>
      <c r="CS361" s="99"/>
      <c r="CT361" s="99"/>
      <c r="CU361" s="99">
        <f>BG361/BH361</f>
        <v>538.22916666666674</v>
      </c>
      <c r="CV361" s="99"/>
      <c r="CW361" s="99"/>
      <c r="CX361" s="108"/>
      <c r="CY361" s="108">
        <v>2</v>
      </c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  <c r="IX361" s="2"/>
      <c r="IY361" s="2"/>
      <c r="IZ361" s="2"/>
      <c r="JA361" s="2"/>
      <c r="JB361" s="2"/>
      <c r="JC361" s="2"/>
      <c r="JD361" s="2"/>
      <c r="JE361" s="2"/>
      <c r="JF361" s="2"/>
      <c r="JG361" s="2"/>
      <c r="JH361" s="2"/>
      <c r="JI361" s="2"/>
      <c r="JJ361" s="2"/>
      <c r="JK361" s="2"/>
      <c r="JL361" s="2"/>
      <c r="JM361" s="2"/>
      <c r="JN361" s="2"/>
      <c r="JO361" s="2"/>
      <c r="JP361" s="2"/>
      <c r="JQ361" s="2"/>
      <c r="JR361" s="2"/>
      <c r="JS361" s="2"/>
      <c r="JT361" s="2"/>
      <c r="JU361" s="2"/>
      <c r="JV361" s="2"/>
      <c r="JW361" s="2"/>
      <c r="JX361" s="2"/>
      <c r="JY361" s="2"/>
      <c r="JZ361" s="2"/>
      <c r="KA361" s="2"/>
      <c r="KB361" s="2"/>
      <c r="KC361" s="2"/>
      <c r="KD361" s="2"/>
      <c r="KE361" s="2"/>
      <c r="KF361" s="2"/>
      <c r="KG361" s="2"/>
      <c r="KH361" s="2"/>
      <c r="KI361" s="2"/>
      <c r="KJ361" s="2"/>
      <c r="KK361" s="2"/>
      <c r="KL361" s="2"/>
      <c r="KM361" s="2"/>
      <c r="KN361" s="2"/>
      <c r="KO361" s="2"/>
    </row>
    <row r="362" spans="1:301" s="64" customFormat="1" ht="15" customHeight="1" x14ac:dyDescent="0.15">
      <c r="A362" s="58" t="s">
        <v>776</v>
      </c>
      <c r="B362" s="58">
        <v>11400</v>
      </c>
      <c r="C362" s="59" t="s">
        <v>387</v>
      </c>
      <c r="D362" s="2" t="s">
        <v>105</v>
      </c>
      <c r="E362" s="58"/>
      <c r="F362" s="58"/>
      <c r="G362" s="23">
        <v>316584.68998199998</v>
      </c>
      <c r="H362" s="23">
        <v>8444449.5263700001</v>
      </c>
      <c r="I362" s="23"/>
      <c r="J362" s="61" t="s">
        <v>1040</v>
      </c>
      <c r="K362" s="58" t="s">
        <v>388</v>
      </c>
      <c r="L362" s="58">
        <v>1.5</v>
      </c>
      <c r="M362" s="58">
        <v>4</v>
      </c>
      <c r="N362" s="105">
        <v>2006</v>
      </c>
      <c r="O362" s="58"/>
      <c r="P362" s="60" t="s">
        <v>389</v>
      </c>
      <c r="Q362" s="1">
        <f>M362-L362</f>
        <v>2.5</v>
      </c>
      <c r="R362" s="2" t="s">
        <v>390</v>
      </c>
      <c r="S362" s="58" t="s">
        <v>777</v>
      </c>
      <c r="T362" s="60" t="s">
        <v>392</v>
      </c>
      <c r="U362" s="60"/>
      <c r="V362" s="60"/>
      <c r="W362" s="60"/>
      <c r="X362" s="134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07">
        <v>100</v>
      </c>
      <c r="AU362" s="113"/>
      <c r="AV362" s="113"/>
      <c r="AW362" s="113"/>
      <c r="AX362" s="113"/>
      <c r="AY362" s="113"/>
      <c r="AZ362" s="113"/>
      <c r="BA362" s="113"/>
      <c r="BB362" s="113"/>
      <c r="BC362" s="113"/>
      <c r="BD362" s="113"/>
      <c r="BE362" s="113"/>
      <c r="BF362" s="113"/>
      <c r="BG362" s="113"/>
      <c r="BH362" s="113"/>
      <c r="BI362" s="113"/>
      <c r="BJ362" s="113"/>
      <c r="BK362" s="113"/>
      <c r="BL362" s="113"/>
      <c r="BM362" s="113"/>
      <c r="BN362" s="113"/>
      <c r="BO362" s="113"/>
      <c r="BP362" s="113"/>
      <c r="BQ362" s="113"/>
      <c r="BR362" s="113"/>
      <c r="BS362" s="113"/>
      <c r="BT362" s="113"/>
      <c r="BU362" s="113"/>
      <c r="BV362" s="113"/>
      <c r="BW362" s="113"/>
      <c r="BX362" s="113">
        <v>200</v>
      </c>
      <c r="BY362" s="113"/>
      <c r="BZ362" s="113"/>
      <c r="CA362" s="149">
        <v>1.0999999999999999E-2</v>
      </c>
      <c r="CB362" s="107">
        <v>2</v>
      </c>
      <c r="CC362" s="113"/>
      <c r="CD362" s="113"/>
      <c r="CE362" s="113"/>
      <c r="CF362" s="113"/>
      <c r="CG362" s="113"/>
      <c r="CH362" s="113"/>
      <c r="CI362" s="113"/>
      <c r="CJ362" s="113"/>
      <c r="CK362" s="113"/>
      <c r="CL362" s="113"/>
      <c r="CM362" s="113"/>
      <c r="CN362" s="113"/>
      <c r="CO362" s="99"/>
      <c r="CP362" s="99"/>
      <c r="CQ362" s="99"/>
      <c r="CR362" s="99"/>
      <c r="CS362" s="99"/>
      <c r="CT362" s="99"/>
      <c r="CU362" s="99"/>
      <c r="CV362" s="99"/>
      <c r="CW362" s="99"/>
      <c r="CX362" s="113"/>
      <c r="CY362" s="113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  <c r="DS362" s="60"/>
      <c r="DT362" s="60"/>
      <c r="DU362" s="60"/>
      <c r="DV362" s="60"/>
      <c r="DW362" s="60"/>
      <c r="DX362" s="60"/>
      <c r="DY362" s="60"/>
      <c r="DZ362" s="60"/>
      <c r="EA362" s="60"/>
      <c r="EB362" s="60"/>
      <c r="EC362" s="60"/>
      <c r="ED362" s="60"/>
      <c r="EE362" s="60"/>
      <c r="EF362" s="60"/>
      <c r="EG362" s="60"/>
      <c r="EH362" s="60"/>
      <c r="EI362" s="60"/>
      <c r="EJ362" s="60"/>
      <c r="EK362" s="60"/>
      <c r="EL362" s="60"/>
      <c r="EM362" s="60"/>
      <c r="EN362" s="60"/>
      <c r="EO362" s="60"/>
      <c r="EP362" s="60"/>
      <c r="EQ362" s="60"/>
      <c r="ER362" s="60"/>
      <c r="ES362" s="60"/>
      <c r="ET362" s="60"/>
      <c r="EU362" s="60"/>
      <c r="EV362" s="60"/>
      <c r="EW362" s="60"/>
      <c r="EX362" s="60"/>
      <c r="EY362" s="60"/>
      <c r="EZ362" s="60"/>
      <c r="FA362" s="60"/>
      <c r="FB362" s="60"/>
      <c r="FC362" s="60"/>
      <c r="FD362" s="60"/>
      <c r="FE362" s="60"/>
      <c r="FF362" s="60"/>
      <c r="FG362" s="60"/>
      <c r="FH362" s="60"/>
      <c r="FI362" s="60"/>
      <c r="FJ362" s="60"/>
      <c r="FK362" s="60"/>
      <c r="FL362" s="60"/>
      <c r="FM362" s="60"/>
      <c r="FN362" s="60"/>
      <c r="FO362" s="60"/>
      <c r="FP362" s="60"/>
      <c r="FQ362" s="60"/>
      <c r="FR362" s="60"/>
      <c r="FS362" s="60"/>
      <c r="FT362" s="60"/>
      <c r="FU362" s="60"/>
      <c r="FV362" s="60"/>
      <c r="FW362" s="60"/>
      <c r="FX362" s="60"/>
      <c r="FY362" s="60"/>
      <c r="FZ362" s="60"/>
      <c r="GA362" s="60"/>
      <c r="GB362" s="60"/>
      <c r="GC362" s="60"/>
      <c r="GD362" s="60"/>
      <c r="GE362" s="60"/>
      <c r="GF362" s="60"/>
      <c r="GG362" s="60"/>
      <c r="GH362" s="60"/>
      <c r="GI362" s="60"/>
      <c r="GJ362" s="60"/>
      <c r="GK362" s="60"/>
      <c r="GL362" s="60"/>
      <c r="GM362" s="60"/>
      <c r="GN362" s="60"/>
      <c r="GO362" s="60"/>
      <c r="GP362" s="60"/>
      <c r="GQ362" s="60"/>
      <c r="GR362" s="60"/>
      <c r="GS362" s="60"/>
      <c r="GT362" s="60"/>
      <c r="GU362" s="60"/>
      <c r="GV362" s="60"/>
      <c r="GW362" s="60"/>
      <c r="GX362" s="60"/>
      <c r="GY362" s="60"/>
      <c r="GZ362" s="60"/>
      <c r="HA362" s="60"/>
      <c r="HB362" s="60"/>
      <c r="HC362" s="60"/>
      <c r="HD362" s="60"/>
      <c r="HE362" s="60"/>
      <c r="HF362" s="60"/>
      <c r="HG362" s="60"/>
      <c r="HH362" s="60"/>
      <c r="HI362" s="60"/>
      <c r="HJ362" s="60"/>
      <c r="HK362" s="60"/>
      <c r="HL362" s="60"/>
      <c r="HM362" s="60"/>
      <c r="HN362" s="60"/>
      <c r="HO362" s="60"/>
      <c r="HP362" s="60"/>
      <c r="HQ362" s="60"/>
      <c r="HR362" s="60"/>
      <c r="HS362" s="60"/>
      <c r="HT362" s="60"/>
      <c r="HU362" s="60"/>
      <c r="HV362" s="60"/>
      <c r="HW362" s="60"/>
      <c r="HX362" s="60"/>
      <c r="HY362" s="60"/>
      <c r="HZ362" s="60"/>
      <c r="IA362" s="60"/>
      <c r="IB362" s="60"/>
      <c r="IC362" s="60"/>
      <c r="ID362" s="60"/>
      <c r="IE362" s="60"/>
      <c r="IF362" s="60"/>
      <c r="IG362" s="60"/>
      <c r="IH362" s="60"/>
      <c r="II362" s="60"/>
      <c r="IJ362" s="60"/>
      <c r="IK362" s="60"/>
      <c r="IL362" s="60"/>
      <c r="IM362" s="60"/>
      <c r="IN362" s="60"/>
      <c r="IO362" s="60"/>
      <c r="IP362" s="60"/>
      <c r="IQ362" s="60"/>
      <c r="IR362" s="60"/>
      <c r="IS362" s="60"/>
      <c r="IT362" s="60"/>
      <c r="IU362" s="60"/>
      <c r="IV362" s="60"/>
      <c r="IW362" s="60"/>
      <c r="IX362" s="60"/>
      <c r="IY362" s="60"/>
      <c r="IZ362" s="60"/>
      <c r="JA362" s="60"/>
      <c r="JB362" s="60"/>
      <c r="JC362" s="60"/>
      <c r="JD362" s="60"/>
      <c r="JE362" s="60"/>
      <c r="JF362" s="60"/>
      <c r="JG362" s="60"/>
      <c r="JH362" s="60"/>
      <c r="JI362" s="60"/>
      <c r="JJ362" s="60"/>
      <c r="JK362" s="60"/>
      <c r="JL362" s="60"/>
      <c r="JM362" s="60"/>
      <c r="JN362" s="60"/>
      <c r="JO362" s="60"/>
      <c r="JP362" s="60"/>
      <c r="JQ362" s="60"/>
      <c r="JR362" s="60"/>
      <c r="JS362" s="60"/>
      <c r="JT362" s="60"/>
      <c r="JU362" s="60"/>
      <c r="JV362" s="60"/>
      <c r="JW362" s="60"/>
      <c r="JX362" s="60"/>
      <c r="JY362" s="60"/>
      <c r="JZ362" s="60"/>
      <c r="KA362" s="60"/>
      <c r="KB362" s="60"/>
      <c r="KC362" s="60"/>
      <c r="KD362" s="60"/>
      <c r="KE362" s="60"/>
      <c r="KF362" s="60"/>
      <c r="KG362" s="60"/>
      <c r="KH362" s="60"/>
      <c r="KI362" s="60"/>
      <c r="KJ362" s="60"/>
      <c r="KK362" s="60"/>
      <c r="KL362" s="60"/>
      <c r="KM362" s="60"/>
      <c r="KN362" s="60"/>
      <c r="KO362" s="60"/>
    </row>
    <row r="363" spans="1:301" s="64" customFormat="1" ht="15" customHeight="1" x14ac:dyDescent="0.15">
      <c r="A363" s="58" t="s">
        <v>778</v>
      </c>
      <c r="B363" s="58">
        <v>11375</v>
      </c>
      <c r="C363" s="59" t="s">
        <v>387</v>
      </c>
      <c r="D363" s="2" t="s">
        <v>105</v>
      </c>
      <c r="E363" s="58"/>
      <c r="F363" s="58"/>
      <c r="G363" s="23">
        <v>316584.68998199998</v>
      </c>
      <c r="H363" s="23">
        <v>8444449.5263700001</v>
      </c>
      <c r="I363" s="23"/>
      <c r="J363" s="61" t="s">
        <v>1040</v>
      </c>
      <c r="K363" s="58" t="s">
        <v>388</v>
      </c>
      <c r="L363" s="58">
        <v>3</v>
      </c>
      <c r="M363" s="58">
        <v>4</v>
      </c>
      <c r="N363" s="105">
        <v>2006</v>
      </c>
      <c r="O363" s="58"/>
      <c r="P363" s="60" t="s">
        <v>389</v>
      </c>
      <c r="Q363" s="1">
        <f>M363-L363</f>
        <v>1</v>
      </c>
      <c r="R363" s="2" t="s">
        <v>390</v>
      </c>
      <c r="S363" s="58" t="s">
        <v>779</v>
      </c>
      <c r="T363" s="60" t="s">
        <v>392</v>
      </c>
      <c r="U363" s="60"/>
      <c r="V363" s="60"/>
      <c r="W363" s="60"/>
      <c r="X363" s="134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07">
        <v>100</v>
      </c>
      <c r="AU363" s="113"/>
      <c r="AV363" s="113"/>
      <c r="AW363" s="113"/>
      <c r="AX363" s="113"/>
      <c r="AY363" s="113"/>
      <c r="AZ363" s="113"/>
      <c r="BA363" s="113"/>
      <c r="BB363" s="113"/>
      <c r="BC363" s="113"/>
      <c r="BD363" s="113"/>
      <c r="BE363" s="113"/>
      <c r="BF363" s="113"/>
      <c r="BG363" s="113"/>
      <c r="BH363" s="113"/>
      <c r="BI363" s="113"/>
      <c r="BJ363" s="113"/>
      <c r="BK363" s="113"/>
      <c r="BL363" s="113"/>
      <c r="BM363" s="113"/>
      <c r="BN363" s="113"/>
      <c r="BO363" s="113"/>
      <c r="BP363" s="113"/>
      <c r="BQ363" s="113"/>
      <c r="BR363" s="113"/>
      <c r="BS363" s="113"/>
      <c r="BT363" s="113"/>
      <c r="BU363" s="113"/>
      <c r="BV363" s="113"/>
      <c r="BW363" s="113"/>
      <c r="BX363" s="113">
        <v>100</v>
      </c>
      <c r="BY363" s="113"/>
      <c r="BZ363" s="113"/>
      <c r="CA363" s="149">
        <v>0</v>
      </c>
      <c r="CB363" s="107">
        <v>2</v>
      </c>
      <c r="CC363" s="113"/>
      <c r="CD363" s="113"/>
      <c r="CE363" s="113"/>
      <c r="CF363" s="113"/>
      <c r="CG363" s="113"/>
      <c r="CH363" s="113"/>
      <c r="CI363" s="113"/>
      <c r="CJ363" s="113"/>
      <c r="CK363" s="113"/>
      <c r="CL363" s="113"/>
      <c r="CM363" s="113"/>
      <c r="CN363" s="113"/>
      <c r="CO363" s="99"/>
      <c r="CP363" s="99"/>
      <c r="CQ363" s="99"/>
      <c r="CR363" s="99"/>
      <c r="CS363" s="99"/>
      <c r="CT363" s="99"/>
      <c r="CU363" s="99"/>
      <c r="CV363" s="99"/>
      <c r="CW363" s="99"/>
      <c r="CX363" s="113"/>
      <c r="CY363" s="113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  <c r="DS363" s="60"/>
      <c r="DT363" s="60"/>
      <c r="DU363" s="60"/>
      <c r="DV363" s="60"/>
      <c r="DW363" s="60"/>
      <c r="DX363" s="60"/>
      <c r="DY363" s="60"/>
      <c r="DZ363" s="60"/>
      <c r="EA363" s="60"/>
      <c r="EB363" s="60"/>
      <c r="EC363" s="60"/>
      <c r="ED363" s="60"/>
      <c r="EE363" s="60"/>
      <c r="EF363" s="60"/>
      <c r="EG363" s="60"/>
      <c r="EH363" s="60"/>
      <c r="EI363" s="60"/>
      <c r="EJ363" s="60"/>
      <c r="EK363" s="60"/>
      <c r="EL363" s="60"/>
      <c r="EM363" s="60"/>
      <c r="EN363" s="60"/>
      <c r="EO363" s="60"/>
      <c r="EP363" s="60"/>
      <c r="EQ363" s="60"/>
      <c r="ER363" s="60"/>
      <c r="ES363" s="60"/>
      <c r="ET363" s="60"/>
      <c r="EU363" s="60"/>
      <c r="EV363" s="60"/>
      <c r="EW363" s="60"/>
      <c r="EX363" s="60"/>
      <c r="EY363" s="60"/>
      <c r="EZ363" s="60"/>
      <c r="FA363" s="60"/>
      <c r="FB363" s="60"/>
      <c r="FC363" s="60"/>
      <c r="FD363" s="60"/>
      <c r="FE363" s="60"/>
      <c r="FF363" s="60"/>
      <c r="FG363" s="60"/>
      <c r="FH363" s="60"/>
      <c r="FI363" s="60"/>
      <c r="FJ363" s="60"/>
      <c r="FK363" s="60"/>
      <c r="FL363" s="60"/>
      <c r="FM363" s="60"/>
      <c r="FN363" s="60"/>
      <c r="FO363" s="60"/>
      <c r="FP363" s="60"/>
      <c r="FQ363" s="60"/>
      <c r="FR363" s="60"/>
      <c r="FS363" s="60"/>
      <c r="FT363" s="60"/>
      <c r="FU363" s="60"/>
      <c r="FV363" s="60"/>
      <c r="FW363" s="60"/>
      <c r="FX363" s="60"/>
      <c r="FY363" s="60"/>
      <c r="FZ363" s="60"/>
      <c r="GA363" s="60"/>
      <c r="GB363" s="60"/>
      <c r="GC363" s="60"/>
      <c r="GD363" s="60"/>
      <c r="GE363" s="60"/>
      <c r="GF363" s="60"/>
      <c r="GG363" s="60"/>
      <c r="GH363" s="60"/>
      <c r="GI363" s="60"/>
      <c r="GJ363" s="60"/>
      <c r="GK363" s="60"/>
      <c r="GL363" s="60"/>
      <c r="GM363" s="60"/>
      <c r="GN363" s="60"/>
      <c r="GO363" s="60"/>
      <c r="GP363" s="60"/>
      <c r="GQ363" s="60"/>
      <c r="GR363" s="60"/>
      <c r="GS363" s="60"/>
      <c r="GT363" s="60"/>
      <c r="GU363" s="60"/>
      <c r="GV363" s="60"/>
      <c r="GW363" s="60"/>
      <c r="GX363" s="60"/>
      <c r="GY363" s="60"/>
      <c r="GZ363" s="60"/>
      <c r="HA363" s="60"/>
      <c r="HB363" s="60"/>
      <c r="HC363" s="60"/>
      <c r="HD363" s="60"/>
      <c r="HE363" s="60"/>
      <c r="HF363" s="60"/>
      <c r="HG363" s="60"/>
      <c r="HH363" s="60"/>
      <c r="HI363" s="60"/>
      <c r="HJ363" s="60"/>
      <c r="HK363" s="60"/>
      <c r="HL363" s="60"/>
      <c r="HM363" s="60"/>
      <c r="HN363" s="60"/>
      <c r="HO363" s="60"/>
      <c r="HP363" s="60"/>
      <c r="HQ363" s="60"/>
      <c r="HR363" s="60"/>
      <c r="HS363" s="60"/>
      <c r="HT363" s="60"/>
      <c r="HU363" s="60"/>
      <c r="HV363" s="60"/>
      <c r="HW363" s="60"/>
      <c r="HX363" s="60"/>
      <c r="HY363" s="60"/>
      <c r="HZ363" s="60"/>
      <c r="IA363" s="60"/>
      <c r="IB363" s="60"/>
      <c r="IC363" s="60"/>
      <c r="ID363" s="60"/>
      <c r="IE363" s="60"/>
      <c r="IF363" s="60"/>
      <c r="IG363" s="60"/>
      <c r="IH363" s="60"/>
      <c r="II363" s="60"/>
      <c r="IJ363" s="60"/>
      <c r="IK363" s="60"/>
      <c r="IL363" s="60"/>
      <c r="IM363" s="60"/>
      <c r="IN363" s="60"/>
      <c r="IO363" s="60"/>
      <c r="IP363" s="60"/>
      <c r="IQ363" s="60"/>
      <c r="IR363" s="60"/>
      <c r="IS363" s="60"/>
      <c r="IT363" s="60"/>
      <c r="IU363" s="60"/>
      <c r="IV363" s="60"/>
      <c r="IW363" s="60"/>
      <c r="IX363" s="60"/>
      <c r="IY363" s="60"/>
      <c r="IZ363" s="60"/>
      <c r="JA363" s="60"/>
      <c r="JB363" s="60"/>
      <c r="JC363" s="60"/>
      <c r="JD363" s="60"/>
      <c r="JE363" s="60"/>
      <c r="JF363" s="60"/>
      <c r="JG363" s="60"/>
      <c r="JH363" s="60"/>
      <c r="JI363" s="60"/>
      <c r="JJ363" s="60"/>
      <c r="JK363" s="60"/>
      <c r="JL363" s="60"/>
      <c r="JM363" s="60"/>
      <c r="JN363" s="60"/>
      <c r="JO363" s="60"/>
      <c r="JP363" s="60"/>
      <c r="JQ363" s="60"/>
      <c r="JR363" s="60"/>
      <c r="JS363" s="60"/>
      <c r="JT363" s="60"/>
      <c r="JU363" s="60"/>
      <c r="JV363" s="60"/>
      <c r="JW363" s="60"/>
      <c r="JX363" s="60"/>
      <c r="JY363" s="60"/>
      <c r="JZ363" s="60"/>
      <c r="KA363" s="60"/>
      <c r="KB363" s="60"/>
      <c r="KC363" s="60"/>
      <c r="KD363" s="60"/>
      <c r="KE363" s="60"/>
      <c r="KF363" s="60"/>
      <c r="KG363" s="60"/>
      <c r="KH363" s="60"/>
      <c r="KI363" s="60"/>
      <c r="KJ363" s="60"/>
      <c r="KK363" s="60"/>
      <c r="KL363" s="60"/>
      <c r="KM363" s="60"/>
      <c r="KN363" s="60"/>
      <c r="KO363" s="60"/>
    </row>
    <row r="364" spans="1:301" s="64" customFormat="1" ht="15" customHeight="1" x14ac:dyDescent="0.15">
      <c r="A364" s="58" t="s">
        <v>780</v>
      </c>
      <c r="B364" s="58">
        <v>11430</v>
      </c>
      <c r="C364" s="59" t="s">
        <v>387</v>
      </c>
      <c r="D364" s="2" t="s">
        <v>105</v>
      </c>
      <c r="E364" s="58"/>
      <c r="F364" s="58"/>
      <c r="G364" s="23">
        <v>316584.68998199998</v>
      </c>
      <c r="H364" s="23">
        <v>8444449.5263700001</v>
      </c>
      <c r="I364" s="23"/>
      <c r="J364" s="61" t="s">
        <v>1040</v>
      </c>
      <c r="K364" s="58" t="s">
        <v>388</v>
      </c>
      <c r="L364" s="58">
        <v>2</v>
      </c>
      <c r="M364" s="58">
        <v>4</v>
      </c>
      <c r="N364" s="105">
        <v>2006</v>
      </c>
      <c r="O364" s="58"/>
      <c r="P364" s="60" t="s">
        <v>389</v>
      </c>
      <c r="Q364" s="1">
        <f>M364-L364</f>
        <v>2</v>
      </c>
      <c r="R364" s="2" t="s">
        <v>390</v>
      </c>
      <c r="S364" s="58" t="s">
        <v>781</v>
      </c>
      <c r="T364" s="60" t="s">
        <v>392</v>
      </c>
      <c r="U364" s="60"/>
      <c r="V364" s="60"/>
      <c r="W364" s="60"/>
      <c r="X364" s="134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13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>
        <v>400</v>
      </c>
      <c r="AU364" s="113"/>
      <c r="AV364" s="113"/>
      <c r="AW364" s="113"/>
      <c r="AX364" s="113"/>
      <c r="AY364" s="113"/>
      <c r="AZ364" s="113"/>
      <c r="BA364" s="113"/>
      <c r="BB364" s="113"/>
      <c r="BC364" s="113"/>
      <c r="BD364" s="113"/>
      <c r="BE364" s="113"/>
      <c r="BF364" s="113"/>
      <c r="BG364" s="113"/>
      <c r="BH364" s="113"/>
      <c r="BI364" s="113"/>
      <c r="BJ364" s="113"/>
      <c r="BK364" s="113"/>
      <c r="BL364" s="113"/>
      <c r="BM364" s="113"/>
      <c r="BN364" s="113"/>
      <c r="BO364" s="113"/>
      <c r="BP364" s="113"/>
      <c r="BQ364" s="113"/>
      <c r="BR364" s="113"/>
      <c r="BS364" s="113"/>
      <c r="BT364" s="113"/>
      <c r="BU364" s="113"/>
      <c r="BV364" s="113"/>
      <c r="BW364" s="113"/>
      <c r="BX364" s="113">
        <v>100</v>
      </c>
      <c r="BY364" s="113"/>
      <c r="BZ364" s="113"/>
      <c r="CA364" s="149">
        <v>0</v>
      </c>
      <c r="CB364" s="107">
        <v>0</v>
      </c>
      <c r="CC364" s="113"/>
      <c r="CD364" s="113"/>
      <c r="CE364" s="113"/>
      <c r="CF364" s="113"/>
      <c r="CG364" s="113"/>
      <c r="CH364" s="113"/>
      <c r="CI364" s="113"/>
      <c r="CJ364" s="113"/>
      <c r="CK364" s="113"/>
      <c r="CL364" s="113"/>
      <c r="CM364" s="113"/>
      <c r="CN364" s="113"/>
      <c r="CO364" s="99"/>
      <c r="CP364" s="99"/>
      <c r="CQ364" s="99"/>
      <c r="CR364" s="99"/>
      <c r="CS364" s="99"/>
      <c r="CT364" s="99"/>
      <c r="CU364" s="99"/>
      <c r="CV364" s="99"/>
      <c r="CW364" s="99"/>
      <c r="CX364" s="113"/>
      <c r="CY364" s="113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  <c r="DS364" s="60"/>
      <c r="DT364" s="60"/>
      <c r="DU364" s="60"/>
      <c r="DV364" s="60"/>
      <c r="DW364" s="60"/>
      <c r="DX364" s="60"/>
      <c r="DY364" s="60"/>
      <c r="DZ364" s="60"/>
      <c r="EA364" s="60"/>
      <c r="EB364" s="60"/>
      <c r="EC364" s="60"/>
      <c r="ED364" s="60"/>
      <c r="EE364" s="60"/>
      <c r="EF364" s="60"/>
      <c r="EG364" s="60"/>
      <c r="EH364" s="60"/>
      <c r="EI364" s="60"/>
      <c r="EJ364" s="60"/>
      <c r="EK364" s="60"/>
      <c r="EL364" s="60"/>
      <c r="EM364" s="60"/>
      <c r="EN364" s="60"/>
      <c r="EO364" s="60"/>
      <c r="EP364" s="60"/>
      <c r="EQ364" s="60"/>
      <c r="ER364" s="60"/>
      <c r="ES364" s="60"/>
      <c r="ET364" s="60"/>
      <c r="EU364" s="60"/>
      <c r="EV364" s="60"/>
      <c r="EW364" s="60"/>
      <c r="EX364" s="60"/>
      <c r="EY364" s="60"/>
      <c r="EZ364" s="60"/>
      <c r="FA364" s="60"/>
      <c r="FB364" s="60"/>
      <c r="FC364" s="60"/>
      <c r="FD364" s="60"/>
      <c r="FE364" s="60"/>
      <c r="FF364" s="60"/>
      <c r="FG364" s="60"/>
      <c r="FH364" s="60"/>
      <c r="FI364" s="60"/>
      <c r="FJ364" s="60"/>
      <c r="FK364" s="60"/>
      <c r="FL364" s="60"/>
      <c r="FM364" s="60"/>
      <c r="FN364" s="60"/>
      <c r="FO364" s="60"/>
      <c r="FP364" s="60"/>
      <c r="FQ364" s="60"/>
      <c r="FR364" s="60"/>
      <c r="FS364" s="60"/>
      <c r="FT364" s="60"/>
      <c r="FU364" s="60"/>
      <c r="FV364" s="60"/>
      <c r="FW364" s="60"/>
      <c r="FX364" s="60"/>
      <c r="FY364" s="60"/>
      <c r="FZ364" s="60"/>
      <c r="GA364" s="60"/>
      <c r="GB364" s="60"/>
      <c r="GC364" s="60"/>
      <c r="GD364" s="60"/>
      <c r="GE364" s="60"/>
      <c r="GF364" s="60"/>
      <c r="GG364" s="60"/>
      <c r="GH364" s="60"/>
      <c r="GI364" s="60"/>
      <c r="GJ364" s="60"/>
      <c r="GK364" s="60"/>
      <c r="GL364" s="60"/>
      <c r="GM364" s="60"/>
      <c r="GN364" s="60"/>
      <c r="GO364" s="60"/>
      <c r="GP364" s="60"/>
      <c r="GQ364" s="60"/>
      <c r="GR364" s="60"/>
      <c r="GS364" s="60"/>
      <c r="GT364" s="60"/>
      <c r="GU364" s="60"/>
      <c r="GV364" s="60"/>
      <c r="GW364" s="60"/>
      <c r="GX364" s="60"/>
      <c r="GY364" s="60"/>
      <c r="GZ364" s="60"/>
      <c r="HA364" s="60"/>
      <c r="HB364" s="60"/>
      <c r="HC364" s="60"/>
      <c r="HD364" s="60"/>
      <c r="HE364" s="60"/>
      <c r="HF364" s="60"/>
      <c r="HG364" s="60"/>
      <c r="HH364" s="60"/>
      <c r="HI364" s="60"/>
      <c r="HJ364" s="60"/>
      <c r="HK364" s="60"/>
      <c r="HL364" s="60"/>
      <c r="HM364" s="60"/>
      <c r="HN364" s="60"/>
      <c r="HO364" s="60"/>
      <c r="HP364" s="60"/>
      <c r="HQ364" s="60"/>
      <c r="HR364" s="60"/>
      <c r="HS364" s="60"/>
      <c r="HT364" s="60"/>
      <c r="HU364" s="60"/>
      <c r="HV364" s="60"/>
      <c r="HW364" s="60"/>
      <c r="HX364" s="60"/>
      <c r="HY364" s="60"/>
      <c r="HZ364" s="60"/>
      <c r="IA364" s="60"/>
      <c r="IB364" s="60"/>
      <c r="IC364" s="60"/>
      <c r="ID364" s="60"/>
      <c r="IE364" s="60"/>
      <c r="IF364" s="60"/>
      <c r="IG364" s="60"/>
      <c r="IH364" s="60"/>
      <c r="II364" s="60"/>
      <c r="IJ364" s="60"/>
      <c r="IK364" s="60"/>
      <c r="IL364" s="60"/>
      <c r="IM364" s="60"/>
      <c r="IN364" s="60"/>
      <c r="IO364" s="60"/>
      <c r="IP364" s="60"/>
      <c r="IQ364" s="60"/>
      <c r="IR364" s="60"/>
      <c r="IS364" s="60"/>
      <c r="IT364" s="60"/>
      <c r="IU364" s="60"/>
      <c r="IV364" s="60"/>
      <c r="IW364" s="60"/>
      <c r="IX364" s="60"/>
      <c r="IY364" s="60"/>
      <c r="IZ364" s="60"/>
      <c r="JA364" s="60"/>
      <c r="JB364" s="60"/>
      <c r="JC364" s="60"/>
      <c r="JD364" s="60"/>
      <c r="JE364" s="60"/>
      <c r="JF364" s="60"/>
      <c r="JG364" s="60"/>
      <c r="JH364" s="60"/>
      <c r="JI364" s="60"/>
      <c r="JJ364" s="60"/>
      <c r="JK364" s="60"/>
      <c r="JL364" s="60"/>
      <c r="JM364" s="60"/>
      <c r="JN364" s="60"/>
      <c r="JO364" s="60"/>
      <c r="JP364" s="60"/>
      <c r="JQ364" s="60"/>
      <c r="JR364" s="60"/>
      <c r="JS364" s="60"/>
      <c r="JT364" s="60"/>
      <c r="JU364" s="60"/>
      <c r="JV364" s="60"/>
      <c r="JW364" s="60"/>
      <c r="JX364" s="60"/>
      <c r="JY364" s="60"/>
      <c r="JZ364" s="60"/>
      <c r="KA364" s="60"/>
      <c r="KB364" s="60"/>
      <c r="KC364" s="60"/>
      <c r="KD364" s="60"/>
      <c r="KE364" s="60"/>
      <c r="KF364" s="60"/>
      <c r="KG364" s="60"/>
      <c r="KH364" s="60"/>
      <c r="KI364" s="60"/>
      <c r="KJ364" s="60"/>
      <c r="KK364" s="60"/>
      <c r="KL364" s="60"/>
      <c r="KM364" s="60"/>
      <c r="KN364" s="60"/>
      <c r="KO364" s="60"/>
    </row>
    <row r="365" spans="1:301" ht="15" customHeight="1" x14ac:dyDescent="0.2">
      <c r="A365" s="58" t="s">
        <v>782</v>
      </c>
      <c r="B365" s="58">
        <v>11468</v>
      </c>
      <c r="C365" s="59" t="s">
        <v>387</v>
      </c>
      <c r="D365" s="2" t="s">
        <v>105</v>
      </c>
      <c r="E365" s="58"/>
      <c r="F365" s="58"/>
      <c r="G365" s="23">
        <v>316556.69003300002</v>
      </c>
      <c r="H365" s="23">
        <v>8444625.5240400005</v>
      </c>
      <c r="I365" s="23"/>
      <c r="J365" s="61" t="s">
        <v>1040</v>
      </c>
      <c r="K365" s="58" t="s">
        <v>388</v>
      </c>
      <c r="L365" s="58">
        <v>1.7</v>
      </c>
      <c r="M365" s="58">
        <v>4</v>
      </c>
      <c r="N365" s="105">
        <v>2006</v>
      </c>
      <c r="O365" s="58"/>
      <c r="P365" s="60" t="s">
        <v>389</v>
      </c>
      <c r="Q365" s="1">
        <f>M365-L365</f>
        <v>2.2999999999999998</v>
      </c>
      <c r="R365" s="2" t="s">
        <v>390</v>
      </c>
      <c r="S365" s="58" t="s">
        <v>783</v>
      </c>
      <c r="T365" s="60" t="s">
        <v>392</v>
      </c>
      <c r="U365" s="60"/>
      <c r="V365" s="60"/>
      <c r="W365" s="60"/>
      <c r="X365" s="134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36">
        <v>100</v>
      </c>
      <c r="AT365" s="107">
        <v>100</v>
      </c>
      <c r="AU365" s="113"/>
      <c r="AV365" s="113"/>
      <c r="AW365" s="113"/>
      <c r="AX365" s="113"/>
      <c r="AY365" s="113"/>
      <c r="AZ365" s="113"/>
      <c r="BA365" s="113"/>
      <c r="BB365" s="113"/>
      <c r="BC365" s="113"/>
      <c r="BD365" s="113"/>
      <c r="BE365" s="113"/>
      <c r="BF365" s="113"/>
      <c r="BG365" s="113"/>
      <c r="BH365" s="113"/>
      <c r="BI365" s="113"/>
      <c r="BJ365" s="113"/>
      <c r="BK365" s="113"/>
      <c r="BL365" s="113"/>
      <c r="BM365" s="113"/>
      <c r="BN365" s="113"/>
      <c r="BO365" s="113"/>
      <c r="BP365" s="113"/>
      <c r="BQ365" s="113"/>
      <c r="BR365" s="113"/>
      <c r="BS365" s="113"/>
      <c r="BT365" s="113"/>
      <c r="BU365" s="113"/>
      <c r="BV365" s="113"/>
      <c r="BW365" s="113"/>
      <c r="BX365" s="113">
        <v>500</v>
      </c>
      <c r="BY365" s="113"/>
      <c r="BZ365" s="113"/>
      <c r="CA365" s="149">
        <v>7.0000000000000007E-2</v>
      </c>
      <c r="CB365" s="107">
        <v>487</v>
      </c>
      <c r="CC365" s="113"/>
      <c r="CD365" s="113"/>
      <c r="CE365" s="113"/>
      <c r="CF365" s="113"/>
      <c r="CG365" s="113"/>
      <c r="CH365" s="113"/>
      <c r="CI365" s="113"/>
      <c r="CJ365" s="113"/>
      <c r="CK365" s="113"/>
      <c r="CL365" s="113"/>
      <c r="CM365" s="113"/>
      <c r="CN365" s="113"/>
      <c r="CO365" s="99"/>
      <c r="CP365" s="99"/>
      <c r="CQ365" s="99"/>
      <c r="CR365" s="99"/>
      <c r="CS365" s="99"/>
      <c r="CT365" s="99"/>
      <c r="CU365" s="99"/>
      <c r="CV365" s="99"/>
      <c r="CW365" s="99"/>
      <c r="CX365" s="113"/>
      <c r="CY365" s="113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  <c r="DS365" s="60"/>
      <c r="DT365" s="60"/>
      <c r="DU365" s="60"/>
      <c r="DV365" s="60"/>
      <c r="DW365" s="60"/>
      <c r="DX365" s="60"/>
      <c r="DY365" s="60"/>
      <c r="DZ365" s="60"/>
      <c r="EA365" s="60"/>
      <c r="EB365" s="60"/>
      <c r="EC365" s="60"/>
      <c r="ED365" s="60"/>
      <c r="EE365" s="60"/>
      <c r="EF365" s="60"/>
      <c r="EG365" s="60"/>
      <c r="EH365" s="60"/>
      <c r="EI365" s="60"/>
      <c r="EJ365" s="60"/>
      <c r="EK365" s="60"/>
      <c r="EL365" s="60"/>
      <c r="EM365" s="60"/>
      <c r="EN365" s="60"/>
      <c r="EO365" s="60"/>
      <c r="EP365" s="60"/>
      <c r="EQ365" s="60"/>
      <c r="ER365" s="60"/>
      <c r="ES365" s="60"/>
      <c r="ET365" s="60"/>
      <c r="EU365" s="60"/>
      <c r="EV365" s="60"/>
      <c r="EW365" s="60"/>
      <c r="EX365" s="60"/>
      <c r="EY365" s="60"/>
      <c r="EZ365" s="60"/>
      <c r="FA365" s="60"/>
      <c r="FB365" s="60"/>
      <c r="FC365" s="60"/>
      <c r="FD365" s="60"/>
      <c r="FE365" s="60"/>
      <c r="FF365" s="60"/>
      <c r="FG365" s="60"/>
      <c r="FH365" s="60"/>
      <c r="FI365" s="60"/>
      <c r="FJ365" s="60"/>
      <c r="FK365" s="60"/>
      <c r="FL365" s="60"/>
      <c r="FM365" s="60"/>
      <c r="FN365" s="60"/>
      <c r="FO365" s="60"/>
      <c r="FP365" s="60"/>
      <c r="FQ365" s="60"/>
      <c r="FR365" s="60"/>
      <c r="FS365" s="60"/>
      <c r="FT365" s="60"/>
      <c r="FU365" s="60"/>
      <c r="FV365" s="60"/>
      <c r="FW365" s="60"/>
      <c r="FX365" s="60"/>
      <c r="FY365" s="60"/>
      <c r="FZ365" s="60"/>
      <c r="GA365" s="60"/>
      <c r="GB365" s="60"/>
      <c r="GC365" s="60"/>
      <c r="GD365" s="60"/>
      <c r="GE365" s="60"/>
      <c r="GF365" s="60"/>
      <c r="GG365" s="60"/>
      <c r="GH365" s="60"/>
      <c r="GI365" s="60"/>
      <c r="GJ365" s="60"/>
      <c r="GK365" s="60"/>
      <c r="GL365" s="60"/>
      <c r="GM365" s="60"/>
      <c r="GN365" s="60"/>
      <c r="GO365" s="60"/>
      <c r="GP365" s="60"/>
      <c r="GQ365" s="60"/>
      <c r="GR365" s="60"/>
      <c r="GS365" s="60"/>
      <c r="GT365" s="60"/>
      <c r="GU365" s="60"/>
      <c r="GV365" s="60"/>
      <c r="GW365" s="60"/>
      <c r="GX365" s="60"/>
      <c r="GY365" s="60"/>
      <c r="GZ365" s="60"/>
      <c r="HA365" s="60"/>
      <c r="HB365" s="60"/>
      <c r="HC365" s="60"/>
      <c r="HD365" s="60"/>
      <c r="HE365" s="60"/>
      <c r="HF365" s="60"/>
      <c r="HG365" s="60"/>
      <c r="HH365" s="60"/>
      <c r="HI365" s="60"/>
      <c r="HJ365" s="60"/>
      <c r="HK365" s="60"/>
      <c r="HL365" s="60"/>
      <c r="HM365" s="60"/>
      <c r="HN365" s="60"/>
      <c r="HO365" s="60"/>
      <c r="HP365" s="60"/>
      <c r="HQ365" s="60"/>
      <c r="HR365" s="60"/>
      <c r="HS365" s="60"/>
      <c r="HT365" s="60"/>
      <c r="HU365" s="60"/>
      <c r="HV365" s="60"/>
      <c r="HW365" s="60"/>
      <c r="HX365" s="60"/>
      <c r="HY365" s="60"/>
      <c r="HZ365" s="60"/>
      <c r="IA365" s="60"/>
      <c r="IB365" s="60"/>
      <c r="IC365" s="60"/>
      <c r="ID365" s="60"/>
      <c r="IE365" s="60"/>
      <c r="IF365" s="60"/>
      <c r="IG365" s="60"/>
      <c r="IH365" s="60"/>
      <c r="II365" s="60"/>
      <c r="IJ365" s="60"/>
      <c r="IK365" s="60"/>
      <c r="IL365" s="60"/>
      <c r="IM365" s="60"/>
      <c r="IN365" s="60"/>
      <c r="IO365" s="60"/>
      <c r="IP365" s="60"/>
      <c r="IQ365" s="60"/>
      <c r="IR365" s="60"/>
      <c r="IS365" s="60"/>
      <c r="IT365" s="60"/>
      <c r="IU365" s="60"/>
      <c r="IV365" s="60"/>
      <c r="IW365" s="60"/>
      <c r="IX365" s="60"/>
      <c r="IY365" s="60"/>
      <c r="IZ365" s="60"/>
      <c r="JA365" s="60"/>
      <c r="JB365" s="60"/>
      <c r="JC365" s="60"/>
      <c r="JD365" s="60"/>
      <c r="JE365" s="60"/>
      <c r="JF365" s="60"/>
      <c r="JG365" s="60"/>
      <c r="JH365" s="60"/>
      <c r="JI365" s="60"/>
      <c r="JJ365" s="60"/>
      <c r="JK365" s="60"/>
      <c r="JL365" s="60"/>
      <c r="JM365" s="60"/>
      <c r="JN365" s="60"/>
      <c r="JO365" s="60"/>
      <c r="JP365" s="60"/>
      <c r="JQ365" s="60"/>
      <c r="JR365" s="60"/>
      <c r="JS365" s="60"/>
      <c r="JT365" s="60"/>
      <c r="JU365" s="60"/>
      <c r="JV365" s="60"/>
      <c r="JW365" s="60"/>
      <c r="JX365" s="60"/>
      <c r="JY365" s="60"/>
      <c r="JZ365" s="60"/>
      <c r="KA365" s="60"/>
      <c r="KB365" s="60"/>
      <c r="KC365" s="60"/>
      <c r="KD365" s="60"/>
      <c r="KE365" s="60"/>
      <c r="KF365" s="60"/>
      <c r="KG365" s="60"/>
      <c r="KH365" s="60"/>
      <c r="KI365" s="60"/>
      <c r="KJ365" s="60"/>
      <c r="KK365" s="60"/>
      <c r="KL365" s="60"/>
      <c r="KM365" s="60"/>
      <c r="KN365" s="60"/>
      <c r="KO365" s="60"/>
    </row>
    <row r="366" spans="1:301" s="70" customFormat="1" ht="15" customHeight="1" x14ac:dyDescent="0.2">
      <c r="A366" s="58" t="s">
        <v>784</v>
      </c>
      <c r="B366" s="58">
        <v>12816</v>
      </c>
      <c r="C366" s="59" t="s">
        <v>387</v>
      </c>
      <c r="D366" s="2" t="s">
        <v>105</v>
      </c>
      <c r="E366" s="58"/>
      <c r="F366" s="58"/>
      <c r="G366" s="23">
        <v>316554.69005899999</v>
      </c>
      <c r="H366" s="23">
        <v>8444625.5240400005</v>
      </c>
      <c r="I366" s="23"/>
      <c r="J366" s="61" t="s">
        <v>1040</v>
      </c>
      <c r="K366" s="58" t="s">
        <v>388</v>
      </c>
      <c r="L366" s="58">
        <v>0</v>
      </c>
      <c r="M366" s="58">
        <v>2</v>
      </c>
      <c r="N366" s="105">
        <v>2006</v>
      </c>
      <c r="O366" s="58"/>
      <c r="P366" s="60" t="s">
        <v>389</v>
      </c>
      <c r="Q366" s="1">
        <f>M366-L366</f>
        <v>2</v>
      </c>
      <c r="R366" s="2" t="s">
        <v>390</v>
      </c>
      <c r="S366" s="58" t="s">
        <v>785</v>
      </c>
      <c r="T366" s="60" t="s">
        <v>392</v>
      </c>
      <c r="U366" s="60"/>
      <c r="V366" s="60"/>
      <c r="W366" s="60"/>
      <c r="X366" s="134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  <c r="AX366" s="113"/>
      <c r="AY366" s="113"/>
      <c r="AZ366" s="113"/>
      <c r="BA366" s="113"/>
      <c r="BB366" s="113"/>
      <c r="BC366" s="113"/>
      <c r="BD366" s="113"/>
      <c r="BE366" s="113"/>
      <c r="BF366" s="113"/>
      <c r="BG366" s="113"/>
      <c r="BH366" s="113"/>
      <c r="BI366" s="113"/>
      <c r="BJ366" s="113"/>
      <c r="BK366" s="113"/>
      <c r="BL366" s="113"/>
      <c r="BM366" s="113"/>
      <c r="BN366" s="113"/>
      <c r="BO366" s="113"/>
      <c r="BP366" s="113"/>
      <c r="BQ366" s="113"/>
      <c r="BR366" s="113"/>
      <c r="BS366" s="113"/>
      <c r="BT366" s="113"/>
      <c r="BU366" s="113"/>
      <c r="BV366" s="113"/>
      <c r="BW366" s="113"/>
      <c r="BX366" s="113">
        <v>100</v>
      </c>
      <c r="BY366" s="113"/>
      <c r="BZ366" s="113"/>
      <c r="CA366" s="149">
        <v>6.0000000000000001E-3</v>
      </c>
      <c r="CB366" s="107">
        <v>19</v>
      </c>
      <c r="CC366" s="113"/>
      <c r="CD366" s="113"/>
      <c r="CE366" s="113"/>
      <c r="CF366" s="113"/>
      <c r="CG366" s="113"/>
      <c r="CH366" s="113"/>
      <c r="CI366" s="113"/>
      <c r="CJ366" s="113"/>
      <c r="CK366" s="113"/>
      <c r="CL366" s="113"/>
      <c r="CM366" s="113"/>
      <c r="CN366" s="113"/>
      <c r="CO366" s="99"/>
      <c r="CP366" s="99"/>
      <c r="CQ366" s="99"/>
      <c r="CR366" s="99"/>
      <c r="CS366" s="99"/>
      <c r="CT366" s="99"/>
      <c r="CU366" s="99"/>
      <c r="CV366" s="99"/>
      <c r="CW366" s="99"/>
      <c r="CX366" s="113"/>
      <c r="CY366" s="113"/>
      <c r="CZ366" s="78"/>
      <c r="DA366" s="78"/>
      <c r="DB366" s="78"/>
      <c r="DC366" s="78"/>
      <c r="DD366" s="78"/>
      <c r="DE366" s="78"/>
      <c r="DF366" s="78"/>
      <c r="DG366" s="78"/>
      <c r="DH366" s="78"/>
      <c r="DI366" s="78"/>
      <c r="DJ366" s="78"/>
      <c r="DK366" s="78"/>
      <c r="DL366" s="78"/>
      <c r="DM366" s="78"/>
      <c r="DN366" s="78"/>
      <c r="DO366" s="78"/>
      <c r="DP366" s="78"/>
      <c r="DQ366" s="78"/>
      <c r="DR366" s="78"/>
      <c r="DS366" s="78"/>
      <c r="DT366" s="78"/>
      <c r="DU366" s="78"/>
      <c r="DV366" s="78"/>
      <c r="DW366" s="78"/>
      <c r="DX366" s="78"/>
      <c r="DY366" s="78"/>
      <c r="DZ366" s="78"/>
      <c r="EA366" s="78"/>
      <c r="EB366" s="78"/>
      <c r="EC366" s="78"/>
      <c r="ED366" s="78"/>
      <c r="EE366" s="78"/>
      <c r="EF366" s="78"/>
      <c r="EG366" s="78"/>
      <c r="EH366" s="78"/>
      <c r="EI366" s="78"/>
      <c r="EJ366" s="78"/>
      <c r="EK366" s="78"/>
      <c r="EL366" s="78"/>
      <c r="EM366" s="78"/>
      <c r="EN366" s="78"/>
      <c r="EO366" s="78"/>
      <c r="EP366" s="78"/>
      <c r="EQ366" s="78"/>
      <c r="ER366" s="78"/>
      <c r="ES366" s="78"/>
      <c r="ET366" s="78"/>
      <c r="EU366" s="78"/>
      <c r="EV366" s="78"/>
      <c r="EW366" s="78"/>
      <c r="EX366" s="78"/>
      <c r="EY366" s="78"/>
      <c r="EZ366" s="78"/>
      <c r="FA366" s="78"/>
      <c r="FB366" s="78"/>
      <c r="FC366" s="78"/>
      <c r="FD366" s="78"/>
      <c r="FE366" s="78"/>
      <c r="FF366" s="78"/>
      <c r="FG366" s="78"/>
      <c r="FH366" s="78"/>
      <c r="FI366" s="78"/>
      <c r="FJ366" s="78"/>
      <c r="FK366" s="78"/>
      <c r="FL366" s="78"/>
      <c r="FM366" s="78"/>
      <c r="FN366" s="78"/>
      <c r="FO366" s="78"/>
      <c r="FP366" s="78"/>
      <c r="FQ366" s="78"/>
      <c r="FR366" s="78"/>
      <c r="FS366" s="78"/>
      <c r="FT366" s="78"/>
      <c r="FU366" s="78"/>
      <c r="FV366" s="78"/>
      <c r="FW366" s="78"/>
      <c r="FX366" s="78"/>
      <c r="FY366" s="78"/>
      <c r="FZ366" s="78"/>
      <c r="GA366" s="78"/>
      <c r="GB366" s="78"/>
      <c r="GC366" s="78"/>
      <c r="GD366" s="78"/>
      <c r="GE366" s="78"/>
      <c r="GF366" s="78"/>
      <c r="GG366" s="78"/>
      <c r="GH366" s="78"/>
      <c r="GI366" s="78"/>
      <c r="GJ366" s="78"/>
      <c r="GK366" s="78"/>
      <c r="GL366" s="78"/>
      <c r="GM366" s="78"/>
      <c r="GN366" s="78"/>
      <c r="GO366" s="78"/>
      <c r="GP366" s="78"/>
      <c r="GQ366" s="78"/>
      <c r="GR366" s="78"/>
      <c r="GS366" s="78"/>
      <c r="GT366" s="78"/>
      <c r="GU366" s="78"/>
      <c r="GV366" s="78"/>
      <c r="GW366" s="78"/>
      <c r="GX366" s="78"/>
      <c r="GY366" s="78"/>
      <c r="GZ366" s="78"/>
      <c r="HA366" s="78"/>
      <c r="HB366" s="78"/>
      <c r="HC366" s="78"/>
      <c r="HD366" s="78"/>
      <c r="HE366" s="78"/>
      <c r="HF366" s="78"/>
      <c r="HG366" s="78"/>
      <c r="HH366" s="78"/>
      <c r="HI366" s="78"/>
      <c r="HJ366" s="78"/>
      <c r="HK366" s="78"/>
      <c r="HL366" s="78"/>
      <c r="HM366" s="78"/>
      <c r="HN366" s="78"/>
      <c r="HO366" s="78"/>
      <c r="HP366" s="78"/>
      <c r="HQ366" s="78"/>
      <c r="HR366" s="78"/>
      <c r="HS366" s="78"/>
      <c r="HT366" s="78"/>
      <c r="HU366" s="78"/>
      <c r="HV366" s="78"/>
      <c r="HW366" s="78"/>
      <c r="HX366" s="78"/>
      <c r="HY366" s="78"/>
      <c r="HZ366" s="78"/>
      <c r="IA366" s="78"/>
      <c r="IB366" s="78"/>
      <c r="IC366" s="78"/>
      <c r="ID366" s="78"/>
      <c r="IE366" s="78"/>
      <c r="IF366" s="78"/>
      <c r="IG366" s="78"/>
      <c r="IH366" s="78"/>
      <c r="II366" s="78"/>
      <c r="IJ366" s="78"/>
      <c r="IK366" s="78"/>
      <c r="IL366" s="78"/>
      <c r="IM366" s="78"/>
      <c r="IN366" s="78"/>
      <c r="IO366" s="78"/>
      <c r="IP366" s="78"/>
      <c r="IQ366" s="78"/>
      <c r="IR366" s="78"/>
      <c r="IS366" s="78"/>
      <c r="IT366" s="78"/>
      <c r="IU366" s="78"/>
      <c r="IV366" s="78"/>
      <c r="IW366" s="78"/>
      <c r="IX366" s="78"/>
      <c r="IY366" s="78"/>
      <c r="IZ366" s="78"/>
      <c r="JA366" s="78"/>
      <c r="JB366" s="78"/>
      <c r="JC366" s="78"/>
      <c r="JD366" s="78"/>
      <c r="JE366" s="78"/>
      <c r="JF366" s="78"/>
      <c r="JG366" s="78"/>
      <c r="JH366" s="78"/>
      <c r="JI366" s="78"/>
      <c r="JJ366" s="78"/>
      <c r="JK366" s="78"/>
      <c r="JL366" s="78"/>
      <c r="JM366" s="78"/>
      <c r="JN366" s="78"/>
      <c r="JO366" s="78"/>
      <c r="JP366" s="78"/>
      <c r="JQ366" s="78"/>
      <c r="JR366" s="78"/>
      <c r="JS366" s="78"/>
      <c r="JT366" s="78"/>
      <c r="JU366" s="78"/>
      <c r="JV366" s="78"/>
      <c r="JW366" s="78"/>
      <c r="JX366" s="78"/>
      <c r="JY366" s="78"/>
      <c r="JZ366" s="78"/>
      <c r="KA366" s="78"/>
      <c r="KB366" s="78"/>
      <c r="KC366" s="78"/>
      <c r="KD366" s="78"/>
      <c r="KE366" s="78"/>
      <c r="KF366" s="78"/>
      <c r="KG366" s="78"/>
      <c r="KH366" s="78"/>
      <c r="KI366" s="78"/>
      <c r="KJ366" s="78"/>
      <c r="KK366" s="78"/>
      <c r="KL366" s="78"/>
      <c r="KM366" s="78"/>
      <c r="KN366" s="78"/>
      <c r="KO366" s="78"/>
    </row>
    <row r="367" spans="1:301" s="60" customFormat="1" ht="15" customHeight="1" x14ac:dyDescent="0.15">
      <c r="A367" s="58" t="s">
        <v>786</v>
      </c>
      <c r="B367" s="58">
        <v>12860</v>
      </c>
      <c r="C367" s="59" t="s">
        <v>387</v>
      </c>
      <c r="D367" s="2" t="s">
        <v>105</v>
      </c>
      <c r="E367" s="58"/>
      <c r="F367" s="58"/>
      <c r="G367" s="23">
        <v>316554.69005899999</v>
      </c>
      <c r="H367" s="23">
        <v>8444625.5240400005</v>
      </c>
      <c r="I367" s="23"/>
      <c r="J367" s="61" t="s">
        <v>1040</v>
      </c>
      <c r="K367" s="58" t="s">
        <v>388</v>
      </c>
      <c r="L367" s="58">
        <v>0</v>
      </c>
      <c r="M367" s="58">
        <v>2</v>
      </c>
      <c r="N367" s="105">
        <v>2006</v>
      </c>
      <c r="O367" s="58"/>
      <c r="P367" s="60" t="s">
        <v>389</v>
      </c>
      <c r="Q367" s="1">
        <f>M367-L367</f>
        <v>2</v>
      </c>
      <c r="R367" s="2" t="s">
        <v>390</v>
      </c>
      <c r="S367" s="58" t="s">
        <v>787</v>
      </c>
      <c r="T367" s="60" t="s">
        <v>392</v>
      </c>
      <c r="X367" s="134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3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07">
        <v>100</v>
      </c>
      <c r="AU367" s="113"/>
      <c r="AV367" s="113"/>
      <c r="AW367" s="113"/>
      <c r="AX367" s="113"/>
      <c r="AY367" s="113"/>
      <c r="AZ367" s="113"/>
      <c r="BA367" s="113"/>
      <c r="BB367" s="113"/>
      <c r="BC367" s="113"/>
      <c r="BD367" s="113"/>
      <c r="BE367" s="113"/>
      <c r="BF367" s="113"/>
      <c r="BG367" s="113"/>
      <c r="BH367" s="113"/>
      <c r="BI367" s="113"/>
      <c r="BJ367" s="113"/>
      <c r="BK367" s="113"/>
      <c r="BL367" s="113"/>
      <c r="BM367" s="113"/>
      <c r="BN367" s="113"/>
      <c r="BO367" s="113"/>
      <c r="BP367" s="113"/>
      <c r="BQ367" s="113"/>
      <c r="BR367" s="113"/>
      <c r="BS367" s="113"/>
      <c r="BT367" s="113"/>
      <c r="BU367" s="113"/>
      <c r="BV367" s="113"/>
      <c r="BW367" s="113"/>
      <c r="BX367" s="113">
        <v>100</v>
      </c>
      <c r="BY367" s="113"/>
      <c r="BZ367" s="113"/>
      <c r="CA367" s="149">
        <v>5.0000000000000001E-3</v>
      </c>
      <c r="CB367" s="107">
        <v>18</v>
      </c>
      <c r="CC367" s="113"/>
      <c r="CD367" s="113"/>
      <c r="CE367" s="113"/>
      <c r="CF367" s="113"/>
      <c r="CG367" s="113"/>
      <c r="CH367" s="113"/>
      <c r="CI367" s="113"/>
      <c r="CJ367" s="113"/>
      <c r="CK367" s="113"/>
      <c r="CL367" s="113"/>
      <c r="CM367" s="113"/>
      <c r="CN367" s="113"/>
      <c r="CO367" s="99"/>
      <c r="CP367" s="99"/>
      <c r="CQ367" s="99"/>
      <c r="CR367" s="99"/>
      <c r="CS367" s="99"/>
      <c r="CT367" s="99"/>
      <c r="CU367" s="99"/>
      <c r="CV367" s="99"/>
      <c r="CW367" s="99"/>
      <c r="CX367" s="113"/>
      <c r="CY367" s="113"/>
    </row>
    <row r="368" spans="1:301" s="60" customFormat="1" ht="15" customHeight="1" x14ac:dyDescent="0.15">
      <c r="A368" s="58" t="s">
        <v>788</v>
      </c>
      <c r="B368" s="58">
        <v>12315</v>
      </c>
      <c r="C368" s="59" t="s">
        <v>400</v>
      </c>
      <c r="D368" s="2" t="s">
        <v>105</v>
      </c>
      <c r="E368" s="58"/>
      <c r="F368" s="58"/>
      <c r="G368" s="23">
        <v>315919.962</v>
      </c>
      <c r="H368" s="23">
        <v>8447088.6209999993</v>
      </c>
      <c r="I368" s="23">
        <v>4996.1459999999997</v>
      </c>
      <c r="J368" s="61" t="s">
        <v>1040</v>
      </c>
      <c r="K368" s="58" t="s">
        <v>388</v>
      </c>
      <c r="L368" s="58">
        <v>0</v>
      </c>
      <c r="M368" s="58">
        <v>2</v>
      </c>
      <c r="N368" s="105">
        <v>2006</v>
      </c>
      <c r="O368" s="58"/>
      <c r="P368" s="60" t="s">
        <v>389</v>
      </c>
      <c r="Q368" s="1">
        <f>M368-L368</f>
        <v>2</v>
      </c>
      <c r="R368" s="2" t="s">
        <v>390</v>
      </c>
      <c r="S368" s="58" t="s">
        <v>789</v>
      </c>
      <c r="T368" s="60" t="s">
        <v>392</v>
      </c>
      <c r="X368" s="134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>
        <v>400</v>
      </c>
      <c r="AT368" s="113">
        <v>4700</v>
      </c>
      <c r="AU368" s="113"/>
      <c r="AV368" s="113"/>
      <c r="AW368" s="113"/>
      <c r="AX368" s="113"/>
      <c r="AY368" s="113"/>
      <c r="AZ368" s="113"/>
      <c r="BA368" s="113"/>
      <c r="BB368" s="113"/>
      <c r="BC368" s="113"/>
      <c r="BD368" s="113"/>
      <c r="BE368" s="113"/>
      <c r="BF368" s="113"/>
      <c r="BG368" s="113"/>
      <c r="BH368" s="113"/>
      <c r="BI368" s="113"/>
      <c r="BJ368" s="113"/>
      <c r="BK368" s="113"/>
      <c r="BL368" s="113"/>
      <c r="BM368" s="113"/>
      <c r="BN368" s="113"/>
      <c r="BO368" s="113"/>
      <c r="BP368" s="113"/>
      <c r="BQ368" s="113"/>
      <c r="BR368" s="113"/>
      <c r="BS368" s="113"/>
      <c r="BT368" s="113"/>
      <c r="BU368" s="113"/>
      <c r="BV368" s="113"/>
      <c r="BW368" s="113"/>
      <c r="BX368" s="113">
        <v>4100</v>
      </c>
      <c r="BY368" s="113"/>
      <c r="BZ368" s="113"/>
      <c r="CA368" s="149"/>
      <c r="CB368" s="107">
        <v>6</v>
      </c>
      <c r="CC368" s="113"/>
      <c r="CD368" s="113"/>
      <c r="CE368" s="113"/>
      <c r="CF368" s="113"/>
      <c r="CG368" s="113"/>
      <c r="CH368" s="113"/>
      <c r="CI368" s="113"/>
      <c r="CJ368" s="113"/>
      <c r="CK368" s="113"/>
      <c r="CL368" s="113"/>
      <c r="CM368" s="113"/>
      <c r="CN368" s="113"/>
      <c r="CO368" s="99"/>
      <c r="CP368" s="99"/>
      <c r="CQ368" s="99"/>
      <c r="CR368" s="99"/>
      <c r="CS368" s="99"/>
      <c r="CT368" s="99"/>
      <c r="CU368" s="99"/>
      <c r="CV368" s="99"/>
      <c r="CW368" s="99"/>
      <c r="CX368" s="113"/>
      <c r="CY368" s="113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  <c r="DS368" s="64"/>
      <c r="DT368" s="64"/>
      <c r="DU368" s="64"/>
      <c r="DV368" s="64"/>
      <c r="DW368" s="64"/>
      <c r="DX368" s="64"/>
      <c r="DY368" s="64"/>
      <c r="DZ368" s="64"/>
      <c r="EA368" s="64"/>
      <c r="EB368" s="64"/>
      <c r="EC368" s="64"/>
      <c r="ED368" s="64"/>
      <c r="EE368" s="64"/>
      <c r="EF368" s="64"/>
      <c r="EG368" s="64"/>
      <c r="EH368" s="64"/>
      <c r="EI368" s="64"/>
      <c r="EJ368" s="64"/>
      <c r="EK368" s="64"/>
      <c r="EL368" s="64"/>
      <c r="EM368" s="64"/>
      <c r="EN368" s="64"/>
      <c r="EO368" s="64"/>
      <c r="EP368" s="64"/>
      <c r="EQ368" s="64"/>
      <c r="ER368" s="64"/>
      <c r="ES368" s="64"/>
      <c r="ET368" s="64"/>
      <c r="EU368" s="64"/>
      <c r="EV368" s="64"/>
      <c r="EW368" s="64"/>
      <c r="EX368" s="64"/>
      <c r="EY368" s="64"/>
      <c r="EZ368" s="64"/>
      <c r="FA368" s="64"/>
      <c r="FB368" s="64"/>
      <c r="FC368" s="64"/>
      <c r="FD368" s="64"/>
      <c r="FE368" s="64"/>
      <c r="FF368" s="64"/>
      <c r="FG368" s="64"/>
      <c r="FH368" s="64"/>
      <c r="FI368" s="64"/>
      <c r="FJ368" s="64"/>
      <c r="FK368" s="64"/>
      <c r="FL368" s="64"/>
      <c r="FM368" s="64"/>
      <c r="FN368" s="64"/>
      <c r="FO368" s="64"/>
      <c r="FP368" s="64"/>
      <c r="FQ368" s="64"/>
      <c r="FR368" s="64"/>
      <c r="FS368" s="64"/>
      <c r="FT368" s="64"/>
      <c r="FU368" s="64"/>
      <c r="FV368" s="64"/>
      <c r="FW368" s="64"/>
      <c r="FX368" s="64"/>
      <c r="FY368" s="64"/>
      <c r="FZ368" s="64"/>
      <c r="GA368" s="64"/>
      <c r="GB368" s="64"/>
      <c r="GC368" s="64"/>
      <c r="GD368" s="64"/>
      <c r="GE368" s="64"/>
      <c r="GF368" s="64"/>
      <c r="GG368" s="64"/>
      <c r="GH368" s="64"/>
      <c r="GI368" s="64"/>
      <c r="GJ368" s="64"/>
      <c r="GK368" s="64"/>
      <c r="GL368" s="64"/>
      <c r="GM368" s="64"/>
      <c r="GN368" s="64"/>
      <c r="GO368" s="64"/>
      <c r="GP368" s="64"/>
      <c r="GQ368" s="64"/>
      <c r="GR368" s="64"/>
      <c r="GS368" s="64"/>
      <c r="GT368" s="64"/>
      <c r="GU368" s="64"/>
      <c r="GV368" s="64"/>
      <c r="GW368" s="64"/>
      <c r="GX368" s="64"/>
      <c r="GY368" s="64"/>
      <c r="GZ368" s="64"/>
      <c r="HA368" s="64"/>
      <c r="HB368" s="64"/>
      <c r="HC368" s="64"/>
      <c r="HD368" s="64"/>
      <c r="HE368" s="64"/>
      <c r="HF368" s="64"/>
      <c r="HG368" s="64"/>
      <c r="HH368" s="64"/>
      <c r="HI368" s="64"/>
      <c r="HJ368" s="64"/>
      <c r="HK368" s="64"/>
      <c r="HL368" s="64"/>
      <c r="HM368" s="64"/>
      <c r="HN368" s="64"/>
      <c r="HO368" s="64"/>
      <c r="HP368" s="64"/>
      <c r="HQ368" s="64"/>
      <c r="HR368" s="64"/>
      <c r="HS368" s="64"/>
      <c r="HT368" s="64"/>
      <c r="HU368" s="64"/>
      <c r="HV368" s="64"/>
      <c r="HW368" s="64"/>
      <c r="HX368" s="64"/>
      <c r="HY368" s="64"/>
      <c r="HZ368" s="64"/>
      <c r="IA368" s="64"/>
      <c r="IB368" s="64"/>
      <c r="IC368" s="64"/>
      <c r="ID368" s="64"/>
      <c r="IE368" s="64"/>
      <c r="IF368" s="64"/>
      <c r="IG368" s="64"/>
      <c r="IH368" s="64"/>
      <c r="II368" s="64"/>
      <c r="IJ368" s="64"/>
      <c r="IK368" s="64"/>
      <c r="IL368" s="64"/>
      <c r="IM368" s="64"/>
      <c r="IN368" s="64"/>
      <c r="IO368" s="64"/>
      <c r="IP368" s="64"/>
      <c r="IQ368" s="64"/>
      <c r="IR368" s="64"/>
      <c r="IS368" s="64"/>
      <c r="IT368" s="64"/>
      <c r="IU368" s="64"/>
      <c r="IV368" s="64"/>
      <c r="IW368" s="64"/>
      <c r="IX368" s="64"/>
      <c r="IY368" s="64"/>
      <c r="IZ368" s="64"/>
      <c r="JA368" s="64"/>
      <c r="JB368" s="64"/>
      <c r="JC368" s="64"/>
      <c r="JD368" s="64"/>
      <c r="JE368" s="64"/>
      <c r="JF368" s="64"/>
      <c r="JG368" s="64"/>
      <c r="JH368" s="64"/>
      <c r="JI368" s="64"/>
      <c r="JJ368" s="64"/>
      <c r="JK368" s="64"/>
      <c r="JL368" s="64"/>
      <c r="JM368" s="64"/>
      <c r="JN368" s="64"/>
      <c r="JO368" s="64"/>
      <c r="JP368" s="64"/>
      <c r="JQ368" s="64"/>
      <c r="JR368" s="64"/>
      <c r="JS368" s="64"/>
      <c r="JT368" s="64"/>
      <c r="JU368" s="64"/>
      <c r="JV368" s="64"/>
      <c r="JW368" s="64"/>
      <c r="JX368" s="64"/>
      <c r="JY368" s="64"/>
      <c r="JZ368" s="64"/>
      <c r="KA368" s="64"/>
      <c r="KB368" s="64"/>
      <c r="KC368" s="64"/>
      <c r="KD368" s="64"/>
      <c r="KE368" s="64"/>
      <c r="KF368" s="64"/>
      <c r="KG368" s="64"/>
      <c r="KH368" s="64"/>
      <c r="KI368" s="64"/>
      <c r="KJ368" s="64"/>
      <c r="KK368" s="64"/>
      <c r="KL368" s="64"/>
      <c r="KM368" s="64"/>
      <c r="KN368" s="64"/>
      <c r="KO368" s="64"/>
    </row>
    <row r="369" spans="1:301" s="67" customFormat="1" ht="15" customHeight="1" x14ac:dyDescent="0.15">
      <c r="A369" s="58" t="s">
        <v>790</v>
      </c>
      <c r="B369" s="58">
        <v>12376</v>
      </c>
      <c r="C369" s="59" t="s">
        <v>400</v>
      </c>
      <c r="D369" s="2" t="s">
        <v>105</v>
      </c>
      <c r="E369" s="58"/>
      <c r="F369" s="58"/>
      <c r="G369" s="23">
        <v>315920.07900000003</v>
      </c>
      <c r="H369" s="23">
        <v>8447088.716</v>
      </c>
      <c r="I369" s="23">
        <v>4996.1819999999998</v>
      </c>
      <c r="J369" s="61" t="s">
        <v>1040</v>
      </c>
      <c r="K369" s="58" t="s">
        <v>388</v>
      </c>
      <c r="L369" s="58">
        <v>0.5</v>
      </c>
      <c r="M369" s="58">
        <v>2</v>
      </c>
      <c r="N369" s="105">
        <v>2006</v>
      </c>
      <c r="O369" s="58"/>
      <c r="P369" s="60" t="s">
        <v>389</v>
      </c>
      <c r="Q369" s="1">
        <f>M369-L369</f>
        <v>1.5</v>
      </c>
      <c r="R369" s="2" t="s">
        <v>390</v>
      </c>
      <c r="S369" s="58" t="s">
        <v>791</v>
      </c>
      <c r="T369" s="60" t="s">
        <v>392</v>
      </c>
      <c r="U369" s="60"/>
      <c r="V369" s="60"/>
      <c r="W369" s="60"/>
      <c r="X369" s="134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  <c r="AI369" s="113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36">
        <v>100</v>
      </c>
      <c r="AT369" s="113">
        <v>200</v>
      </c>
      <c r="AU369" s="113"/>
      <c r="AV369" s="113"/>
      <c r="AW369" s="113"/>
      <c r="AX369" s="113"/>
      <c r="AY369" s="113"/>
      <c r="AZ369" s="113"/>
      <c r="BA369" s="113"/>
      <c r="BB369" s="113"/>
      <c r="BC369" s="113"/>
      <c r="BD369" s="113"/>
      <c r="BE369" s="113"/>
      <c r="BF369" s="113"/>
      <c r="BG369" s="113"/>
      <c r="BH369" s="113"/>
      <c r="BI369" s="113"/>
      <c r="BJ369" s="113"/>
      <c r="BK369" s="113"/>
      <c r="BL369" s="113"/>
      <c r="BM369" s="113"/>
      <c r="BN369" s="113"/>
      <c r="BO369" s="113"/>
      <c r="BP369" s="113"/>
      <c r="BQ369" s="113"/>
      <c r="BR369" s="113"/>
      <c r="BS369" s="113"/>
      <c r="BT369" s="113"/>
      <c r="BU369" s="113"/>
      <c r="BV369" s="113"/>
      <c r="BW369" s="113"/>
      <c r="BX369" s="113">
        <v>1600</v>
      </c>
      <c r="BY369" s="113"/>
      <c r="BZ369" s="113"/>
      <c r="CA369" s="149"/>
      <c r="CB369" s="107">
        <v>2</v>
      </c>
      <c r="CC369" s="113"/>
      <c r="CD369" s="113"/>
      <c r="CE369" s="113"/>
      <c r="CF369" s="113"/>
      <c r="CG369" s="113"/>
      <c r="CH369" s="113"/>
      <c r="CI369" s="113"/>
      <c r="CJ369" s="113"/>
      <c r="CK369" s="113"/>
      <c r="CL369" s="113"/>
      <c r="CM369" s="113"/>
      <c r="CN369" s="113"/>
      <c r="CO369" s="99"/>
      <c r="CP369" s="99"/>
      <c r="CQ369" s="99"/>
      <c r="CR369" s="99"/>
      <c r="CS369" s="99"/>
      <c r="CT369" s="99"/>
      <c r="CU369" s="99"/>
      <c r="CV369" s="99"/>
      <c r="CW369" s="99"/>
      <c r="CX369" s="113"/>
      <c r="CY369" s="113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  <c r="DS369" s="60"/>
      <c r="DT369" s="60"/>
      <c r="DU369" s="60"/>
      <c r="DV369" s="60"/>
      <c r="DW369" s="60"/>
      <c r="DX369" s="60"/>
      <c r="DY369" s="60"/>
      <c r="DZ369" s="60"/>
      <c r="EA369" s="60"/>
      <c r="EB369" s="60"/>
      <c r="EC369" s="60"/>
      <c r="ED369" s="60"/>
      <c r="EE369" s="60"/>
      <c r="EF369" s="60"/>
      <c r="EG369" s="60"/>
      <c r="EH369" s="60"/>
      <c r="EI369" s="60"/>
      <c r="EJ369" s="60"/>
      <c r="EK369" s="60"/>
      <c r="EL369" s="60"/>
      <c r="EM369" s="60"/>
      <c r="EN369" s="60"/>
      <c r="EO369" s="60"/>
      <c r="EP369" s="60"/>
      <c r="EQ369" s="60"/>
      <c r="ER369" s="60"/>
      <c r="ES369" s="60"/>
      <c r="ET369" s="60"/>
      <c r="EU369" s="60"/>
      <c r="EV369" s="60"/>
      <c r="EW369" s="60"/>
      <c r="EX369" s="60"/>
      <c r="EY369" s="60"/>
      <c r="EZ369" s="60"/>
      <c r="FA369" s="60"/>
      <c r="FB369" s="60"/>
      <c r="FC369" s="60"/>
      <c r="FD369" s="60"/>
      <c r="FE369" s="60"/>
      <c r="FF369" s="60"/>
      <c r="FG369" s="60"/>
      <c r="FH369" s="60"/>
      <c r="FI369" s="60"/>
      <c r="FJ369" s="60"/>
      <c r="FK369" s="60"/>
      <c r="FL369" s="60"/>
      <c r="FM369" s="60"/>
      <c r="FN369" s="60"/>
      <c r="FO369" s="60"/>
      <c r="FP369" s="60"/>
      <c r="FQ369" s="60"/>
      <c r="FR369" s="60"/>
      <c r="FS369" s="60"/>
      <c r="FT369" s="60"/>
      <c r="FU369" s="60"/>
      <c r="FV369" s="60"/>
      <c r="FW369" s="60"/>
      <c r="FX369" s="60"/>
      <c r="FY369" s="60"/>
      <c r="FZ369" s="60"/>
      <c r="GA369" s="60"/>
      <c r="GB369" s="60"/>
      <c r="GC369" s="60"/>
      <c r="GD369" s="60"/>
      <c r="GE369" s="60"/>
      <c r="GF369" s="60"/>
      <c r="GG369" s="60"/>
      <c r="GH369" s="60"/>
      <c r="GI369" s="60"/>
      <c r="GJ369" s="60"/>
      <c r="GK369" s="60"/>
      <c r="GL369" s="60"/>
      <c r="GM369" s="60"/>
      <c r="GN369" s="60"/>
      <c r="GO369" s="60"/>
      <c r="GP369" s="60"/>
      <c r="GQ369" s="60"/>
      <c r="GR369" s="60"/>
      <c r="GS369" s="60"/>
      <c r="GT369" s="60"/>
      <c r="GU369" s="60"/>
      <c r="GV369" s="60"/>
      <c r="GW369" s="60"/>
      <c r="GX369" s="60"/>
      <c r="GY369" s="60"/>
      <c r="GZ369" s="60"/>
      <c r="HA369" s="60"/>
      <c r="HB369" s="60"/>
      <c r="HC369" s="60"/>
      <c r="HD369" s="60"/>
      <c r="HE369" s="60"/>
      <c r="HF369" s="60"/>
      <c r="HG369" s="60"/>
      <c r="HH369" s="60"/>
      <c r="HI369" s="60"/>
      <c r="HJ369" s="60"/>
      <c r="HK369" s="60"/>
      <c r="HL369" s="60"/>
      <c r="HM369" s="60"/>
      <c r="HN369" s="60"/>
      <c r="HO369" s="60"/>
      <c r="HP369" s="60"/>
      <c r="HQ369" s="60"/>
      <c r="HR369" s="60"/>
      <c r="HS369" s="60"/>
      <c r="HT369" s="60"/>
      <c r="HU369" s="60"/>
      <c r="HV369" s="60"/>
      <c r="HW369" s="60"/>
      <c r="HX369" s="60"/>
      <c r="HY369" s="60"/>
      <c r="HZ369" s="60"/>
      <c r="IA369" s="60"/>
      <c r="IB369" s="60"/>
      <c r="IC369" s="60"/>
      <c r="ID369" s="60"/>
      <c r="IE369" s="60"/>
      <c r="IF369" s="60"/>
      <c r="IG369" s="60"/>
      <c r="IH369" s="60"/>
      <c r="II369" s="60"/>
      <c r="IJ369" s="60"/>
      <c r="IK369" s="60"/>
      <c r="IL369" s="60"/>
      <c r="IM369" s="60"/>
      <c r="IN369" s="60"/>
      <c r="IO369" s="60"/>
      <c r="IP369" s="60"/>
      <c r="IQ369" s="60"/>
      <c r="IR369" s="60"/>
      <c r="IS369" s="60"/>
      <c r="IT369" s="60"/>
      <c r="IU369" s="60"/>
      <c r="IV369" s="60"/>
      <c r="IW369" s="60"/>
      <c r="IX369" s="60"/>
      <c r="IY369" s="60"/>
      <c r="IZ369" s="60"/>
      <c r="JA369" s="60"/>
      <c r="JB369" s="60"/>
      <c r="JC369" s="60"/>
      <c r="JD369" s="60"/>
      <c r="JE369" s="60"/>
      <c r="JF369" s="60"/>
      <c r="JG369" s="60"/>
      <c r="JH369" s="60"/>
      <c r="JI369" s="60"/>
      <c r="JJ369" s="60"/>
      <c r="JK369" s="60"/>
      <c r="JL369" s="60"/>
      <c r="JM369" s="60"/>
      <c r="JN369" s="60"/>
      <c r="JO369" s="60"/>
      <c r="JP369" s="60"/>
      <c r="JQ369" s="60"/>
      <c r="JR369" s="60"/>
      <c r="JS369" s="60"/>
      <c r="JT369" s="60"/>
      <c r="JU369" s="60"/>
      <c r="JV369" s="60"/>
      <c r="JW369" s="60"/>
      <c r="JX369" s="60"/>
      <c r="JY369" s="60"/>
      <c r="JZ369" s="60"/>
      <c r="KA369" s="60"/>
      <c r="KB369" s="60"/>
      <c r="KC369" s="60"/>
      <c r="KD369" s="60"/>
      <c r="KE369" s="60"/>
      <c r="KF369" s="60"/>
      <c r="KG369" s="60"/>
      <c r="KH369" s="60"/>
      <c r="KI369" s="60"/>
      <c r="KJ369" s="60"/>
      <c r="KK369" s="60"/>
      <c r="KL369" s="60"/>
      <c r="KM369" s="60"/>
      <c r="KN369" s="60"/>
      <c r="KO369" s="60"/>
    </row>
    <row r="370" spans="1:301" s="67" customFormat="1" ht="15" customHeight="1" x14ac:dyDescent="0.15">
      <c r="A370" s="58" t="s">
        <v>792</v>
      </c>
      <c r="B370" s="58">
        <v>12432</v>
      </c>
      <c r="C370" s="59" t="s">
        <v>400</v>
      </c>
      <c r="D370" s="2" t="s">
        <v>105</v>
      </c>
      <c r="E370" s="58"/>
      <c r="F370" s="58"/>
      <c r="G370" s="23">
        <v>315919.49200000003</v>
      </c>
      <c r="H370" s="23">
        <v>8447085.6040000003</v>
      </c>
      <c r="I370" s="23">
        <v>4996.7179999999998</v>
      </c>
      <c r="J370" s="61" t="s">
        <v>1040</v>
      </c>
      <c r="K370" s="58" t="s">
        <v>388</v>
      </c>
      <c r="L370" s="58">
        <v>0.6</v>
      </c>
      <c r="M370" s="58">
        <v>2</v>
      </c>
      <c r="N370" s="105">
        <v>2006</v>
      </c>
      <c r="O370" s="58"/>
      <c r="P370" s="60" t="s">
        <v>389</v>
      </c>
      <c r="Q370" s="1">
        <f>M370-L370</f>
        <v>1.4</v>
      </c>
      <c r="R370" s="2" t="s">
        <v>390</v>
      </c>
      <c r="S370" s="58" t="s">
        <v>793</v>
      </c>
      <c r="T370" s="60" t="s">
        <v>392</v>
      </c>
      <c r="U370" s="60"/>
      <c r="V370" s="60"/>
      <c r="W370" s="60"/>
      <c r="X370" s="134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3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>
        <v>1700</v>
      </c>
      <c r="AU370" s="113"/>
      <c r="AV370" s="113"/>
      <c r="AW370" s="113"/>
      <c r="AX370" s="113"/>
      <c r="AY370" s="113"/>
      <c r="AZ370" s="113"/>
      <c r="BA370" s="113"/>
      <c r="BB370" s="113"/>
      <c r="BC370" s="113"/>
      <c r="BD370" s="113"/>
      <c r="BE370" s="113"/>
      <c r="BF370" s="113"/>
      <c r="BG370" s="113"/>
      <c r="BH370" s="113"/>
      <c r="BI370" s="113"/>
      <c r="BJ370" s="113"/>
      <c r="BK370" s="113"/>
      <c r="BL370" s="113"/>
      <c r="BM370" s="113"/>
      <c r="BN370" s="113"/>
      <c r="BO370" s="113"/>
      <c r="BP370" s="113"/>
      <c r="BQ370" s="113"/>
      <c r="BR370" s="113"/>
      <c r="BS370" s="113"/>
      <c r="BT370" s="113"/>
      <c r="BU370" s="113"/>
      <c r="BV370" s="113"/>
      <c r="BW370" s="113"/>
      <c r="BX370" s="113">
        <v>500</v>
      </c>
      <c r="BY370" s="113"/>
      <c r="BZ370" s="113"/>
      <c r="CA370" s="149"/>
      <c r="CB370" s="107">
        <v>1</v>
      </c>
      <c r="CC370" s="113"/>
      <c r="CD370" s="113"/>
      <c r="CE370" s="113"/>
      <c r="CF370" s="113"/>
      <c r="CG370" s="113"/>
      <c r="CH370" s="113"/>
      <c r="CI370" s="113"/>
      <c r="CJ370" s="113"/>
      <c r="CK370" s="113"/>
      <c r="CL370" s="113"/>
      <c r="CM370" s="113"/>
      <c r="CN370" s="113"/>
      <c r="CO370" s="99"/>
      <c r="CP370" s="99"/>
      <c r="CQ370" s="99"/>
      <c r="CR370" s="99"/>
      <c r="CS370" s="99"/>
      <c r="CT370" s="99"/>
      <c r="CU370" s="99"/>
      <c r="CV370" s="99"/>
      <c r="CW370" s="99"/>
      <c r="CX370" s="113"/>
      <c r="CY370" s="113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  <c r="DS370" s="64"/>
      <c r="DT370" s="64"/>
      <c r="DU370" s="64"/>
      <c r="DV370" s="64"/>
      <c r="DW370" s="64"/>
      <c r="DX370" s="64"/>
      <c r="DY370" s="64"/>
      <c r="DZ370" s="64"/>
      <c r="EA370" s="64"/>
      <c r="EB370" s="64"/>
      <c r="EC370" s="64"/>
      <c r="ED370" s="64"/>
      <c r="EE370" s="64"/>
      <c r="EF370" s="64"/>
      <c r="EG370" s="64"/>
      <c r="EH370" s="64"/>
      <c r="EI370" s="64"/>
      <c r="EJ370" s="64"/>
      <c r="EK370" s="64"/>
      <c r="EL370" s="64"/>
      <c r="EM370" s="64"/>
      <c r="EN370" s="64"/>
      <c r="EO370" s="64"/>
      <c r="EP370" s="64"/>
      <c r="EQ370" s="64"/>
      <c r="ER370" s="64"/>
      <c r="ES370" s="64"/>
      <c r="ET370" s="64"/>
      <c r="EU370" s="64"/>
      <c r="EV370" s="64"/>
      <c r="EW370" s="64"/>
      <c r="EX370" s="64"/>
      <c r="EY370" s="64"/>
      <c r="EZ370" s="64"/>
      <c r="FA370" s="64"/>
      <c r="FB370" s="64"/>
      <c r="FC370" s="64"/>
      <c r="FD370" s="64"/>
      <c r="FE370" s="64"/>
      <c r="FF370" s="64"/>
      <c r="FG370" s="64"/>
      <c r="FH370" s="64"/>
      <c r="FI370" s="64"/>
      <c r="FJ370" s="64"/>
      <c r="FK370" s="64"/>
      <c r="FL370" s="64"/>
      <c r="FM370" s="64"/>
      <c r="FN370" s="64"/>
      <c r="FO370" s="64"/>
      <c r="FP370" s="64"/>
      <c r="FQ370" s="64"/>
      <c r="FR370" s="64"/>
      <c r="FS370" s="64"/>
      <c r="FT370" s="64"/>
      <c r="FU370" s="64"/>
      <c r="FV370" s="64"/>
      <c r="FW370" s="64"/>
      <c r="FX370" s="64"/>
      <c r="FY370" s="64"/>
      <c r="FZ370" s="64"/>
      <c r="GA370" s="64"/>
      <c r="GB370" s="64"/>
      <c r="GC370" s="64"/>
      <c r="GD370" s="64"/>
      <c r="GE370" s="64"/>
      <c r="GF370" s="64"/>
      <c r="GG370" s="64"/>
      <c r="GH370" s="64"/>
      <c r="GI370" s="64"/>
      <c r="GJ370" s="64"/>
      <c r="GK370" s="64"/>
      <c r="GL370" s="64"/>
      <c r="GM370" s="64"/>
      <c r="GN370" s="64"/>
      <c r="GO370" s="64"/>
      <c r="GP370" s="64"/>
      <c r="GQ370" s="64"/>
      <c r="GR370" s="64"/>
      <c r="GS370" s="64"/>
      <c r="GT370" s="64"/>
      <c r="GU370" s="64"/>
      <c r="GV370" s="64"/>
      <c r="GW370" s="64"/>
      <c r="GX370" s="64"/>
      <c r="GY370" s="64"/>
      <c r="GZ370" s="64"/>
      <c r="HA370" s="64"/>
      <c r="HB370" s="64"/>
      <c r="HC370" s="64"/>
      <c r="HD370" s="64"/>
      <c r="HE370" s="64"/>
      <c r="HF370" s="64"/>
      <c r="HG370" s="64"/>
      <c r="HH370" s="64"/>
      <c r="HI370" s="64"/>
      <c r="HJ370" s="64"/>
      <c r="HK370" s="64"/>
      <c r="HL370" s="64"/>
      <c r="HM370" s="64"/>
      <c r="HN370" s="64"/>
      <c r="HO370" s="64"/>
      <c r="HP370" s="64"/>
      <c r="HQ370" s="64"/>
      <c r="HR370" s="64"/>
      <c r="HS370" s="64"/>
      <c r="HT370" s="64"/>
      <c r="HU370" s="64"/>
      <c r="HV370" s="64"/>
      <c r="HW370" s="64"/>
      <c r="HX370" s="64"/>
      <c r="HY370" s="64"/>
      <c r="HZ370" s="64"/>
      <c r="IA370" s="64"/>
      <c r="IB370" s="64"/>
      <c r="IC370" s="64"/>
      <c r="ID370" s="64"/>
      <c r="IE370" s="64"/>
      <c r="IF370" s="64"/>
      <c r="IG370" s="64"/>
      <c r="IH370" s="64"/>
      <c r="II370" s="64"/>
      <c r="IJ370" s="64"/>
      <c r="IK370" s="64"/>
      <c r="IL370" s="64"/>
      <c r="IM370" s="64"/>
      <c r="IN370" s="64"/>
      <c r="IO370" s="64"/>
      <c r="IP370" s="64"/>
      <c r="IQ370" s="64"/>
      <c r="IR370" s="64"/>
      <c r="IS370" s="64"/>
      <c r="IT370" s="64"/>
      <c r="IU370" s="64"/>
      <c r="IV370" s="64"/>
      <c r="IW370" s="64"/>
      <c r="IX370" s="64"/>
      <c r="IY370" s="64"/>
      <c r="IZ370" s="64"/>
      <c r="JA370" s="64"/>
      <c r="JB370" s="64"/>
      <c r="JC370" s="64"/>
      <c r="JD370" s="64"/>
      <c r="JE370" s="64"/>
      <c r="JF370" s="64"/>
      <c r="JG370" s="64"/>
      <c r="JH370" s="64"/>
      <c r="JI370" s="64"/>
      <c r="JJ370" s="64"/>
      <c r="JK370" s="64"/>
      <c r="JL370" s="64"/>
      <c r="JM370" s="64"/>
      <c r="JN370" s="64"/>
      <c r="JO370" s="64"/>
      <c r="JP370" s="64"/>
      <c r="JQ370" s="64"/>
      <c r="JR370" s="64"/>
      <c r="JS370" s="64"/>
      <c r="JT370" s="64"/>
      <c r="JU370" s="64"/>
      <c r="JV370" s="64"/>
      <c r="JW370" s="64"/>
      <c r="JX370" s="64"/>
      <c r="JY370" s="64"/>
      <c r="JZ370" s="64"/>
      <c r="KA370" s="64"/>
      <c r="KB370" s="64"/>
      <c r="KC370" s="64"/>
      <c r="KD370" s="64"/>
      <c r="KE370" s="64"/>
      <c r="KF370" s="64"/>
      <c r="KG370" s="64"/>
      <c r="KH370" s="64"/>
      <c r="KI370" s="64"/>
      <c r="KJ370" s="64"/>
      <c r="KK370" s="64"/>
      <c r="KL370" s="64"/>
      <c r="KM370" s="64"/>
      <c r="KN370" s="64"/>
      <c r="KO370" s="64"/>
    </row>
    <row r="371" spans="1:301" s="67" customFormat="1" ht="15" customHeight="1" x14ac:dyDescent="0.15">
      <c r="A371" s="58" t="s">
        <v>794</v>
      </c>
      <c r="B371" s="58">
        <v>12493</v>
      </c>
      <c r="C371" s="59" t="s">
        <v>400</v>
      </c>
      <c r="D371" s="2" t="s">
        <v>105</v>
      </c>
      <c r="E371" s="58"/>
      <c r="F371" s="58"/>
      <c r="G371" s="23">
        <v>315918.80800000002</v>
      </c>
      <c r="H371" s="23">
        <v>8447085.3200000003</v>
      </c>
      <c r="I371" s="23">
        <v>4996.7910000000002</v>
      </c>
      <c r="J371" s="61" t="s">
        <v>1040</v>
      </c>
      <c r="K371" s="58" t="s">
        <v>388</v>
      </c>
      <c r="L371" s="58">
        <v>0</v>
      </c>
      <c r="M371" s="58">
        <v>2</v>
      </c>
      <c r="N371" s="105">
        <v>2006</v>
      </c>
      <c r="O371" s="58"/>
      <c r="P371" s="60" t="s">
        <v>389</v>
      </c>
      <c r="Q371" s="1">
        <f>M371-L371</f>
        <v>2</v>
      </c>
      <c r="R371" s="2" t="s">
        <v>390</v>
      </c>
      <c r="S371" s="58" t="s">
        <v>795</v>
      </c>
      <c r="T371" s="60" t="s">
        <v>392</v>
      </c>
      <c r="U371" s="60"/>
      <c r="V371" s="60"/>
      <c r="W371" s="60"/>
      <c r="X371" s="134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>
        <v>1000</v>
      </c>
      <c r="AT371" s="113">
        <v>7200</v>
      </c>
      <c r="AU371" s="113"/>
      <c r="AV371" s="113"/>
      <c r="AW371" s="113"/>
      <c r="AX371" s="113"/>
      <c r="AY371" s="113"/>
      <c r="AZ371" s="113"/>
      <c r="BA371" s="113"/>
      <c r="BB371" s="113"/>
      <c r="BC371" s="113"/>
      <c r="BD371" s="113"/>
      <c r="BE371" s="113"/>
      <c r="BF371" s="113"/>
      <c r="BG371" s="113"/>
      <c r="BH371" s="113"/>
      <c r="BI371" s="113"/>
      <c r="BJ371" s="113"/>
      <c r="BK371" s="113"/>
      <c r="BL371" s="113"/>
      <c r="BM371" s="113"/>
      <c r="BN371" s="113"/>
      <c r="BO371" s="113"/>
      <c r="BP371" s="113"/>
      <c r="BQ371" s="113"/>
      <c r="BR371" s="113"/>
      <c r="BS371" s="113"/>
      <c r="BT371" s="113"/>
      <c r="BU371" s="113"/>
      <c r="BV371" s="113"/>
      <c r="BW371" s="113"/>
      <c r="BX371" s="113">
        <v>3400.0000000000005</v>
      </c>
      <c r="BY371" s="113"/>
      <c r="BZ371" s="113"/>
      <c r="CA371" s="149"/>
      <c r="CB371" s="107">
        <v>4</v>
      </c>
      <c r="CC371" s="113"/>
      <c r="CD371" s="113"/>
      <c r="CE371" s="113"/>
      <c r="CF371" s="113"/>
      <c r="CG371" s="113"/>
      <c r="CH371" s="113"/>
      <c r="CI371" s="113"/>
      <c r="CJ371" s="113"/>
      <c r="CK371" s="113"/>
      <c r="CL371" s="113"/>
      <c r="CM371" s="113"/>
      <c r="CN371" s="113"/>
      <c r="CO371" s="99"/>
      <c r="CP371" s="99"/>
      <c r="CQ371" s="99"/>
      <c r="CR371" s="99"/>
      <c r="CS371" s="99"/>
      <c r="CT371" s="99"/>
      <c r="CU371" s="99"/>
      <c r="CV371" s="99"/>
      <c r="CW371" s="99"/>
      <c r="CX371" s="113"/>
      <c r="CY371" s="113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  <c r="DS371" s="64"/>
      <c r="DT371" s="64"/>
      <c r="DU371" s="64"/>
      <c r="DV371" s="64"/>
      <c r="DW371" s="64"/>
      <c r="DX371" s="64"/>
      <c r="DY371" s="64"/>
      <c r="DZ371" s="64"/>
      <c r="EA371" s="64"/>
      <c r="EB371" s="64"/>
      <c r="EC371" s="64"/>
      <c r="ED371" s="64"/>
      <c r="EE371" s="64"/>
      <c r="EF371" s="64"/>
      <c r="EG371" s="64"/>
      <c r="EH371" s="64"/>
      <c r="EI371" s="64"/>
      <c r="EJ371" s="64"/>
      <c r="EK371" s="64"/>
      <c r="EL371" s="64"/>
      <c r="EM371" s="64"/>
      <c r="EN371" s="64"/>
      <c r="EO371" s="64"/>
      <c r="EP371" s="64"/>
      <c r="EQ371" s="64"/>
      <c r="ER371" s="64"/>
      <c r="ES371" s="64"/>
      <c r="ET371" s="64"/>
      <c r="EU371" s="64"/>
      <c r="EV371" s="64"/>
      <c r="EW371" s="64"/>
      <c r="EX371" s="64"/>
      <c r="EY371" s="64"/>
      <c r="EZ371" s="64"/>
      <c r="FA371" s="64"/>
      <c r="FB371" s="64"/>
      <c r="FC371" s="64"/>
      <c r="FD371" s="64"/>
      <c r="FE371" s="64"/>
      <c r="FF371" s="64"/>
      <c r="FG371" s="64"/>
      <c r="FH371" s="64"/>
      <c r="FI371" s="64"/>
      <c r="FJ371" s="64"/>
      <c r="FK371" s="64"/>
      <c r="FL371" s="64"/>
      <c r="FM371" s="64"/>
      <c r="FN371" s="64"/>
      <c r="FO371" s="64"/>
      <c r="FP371" s="64"/>
      <c r="FQ371" s="64"/>
      <c r="FR371" s="64"/>
      <c r="FS371" s="64"/>
      <c r="FT371" s="64"/>
      <c r="FU371" s="64"/>
      <c r="FV371" s="64"/>
      <c r="FW371" s="64"/>
      <c r="FX371" s="64"/>
      <c r="FY371" s="64"/>
      <c r="FZ371" s="64"/>
      <c r="GA371" s="64"/>
      <c r="GB371" s="64"/>
      <c r="GC371" s="64"/>
      <c r="GD371" s="64"/>
      <c r="GE371" s="64"/>
      <c r="GF371" s="64"/>
      <c r="GG371" s="64"/>
      <c r="GH371" s="64"/>
      <c r="GI371" s="64"/>
      <c r="GJ371" s="64"/>
      <c r="GK371" s="64"/>
      <c r="GL371" s="64"/>
      <c r="GM371" s="64"/>
      <c r="GN371" s="64"/>
      <c r="GO371" s="64"/>
      <c r="GP371" s="64"/>
      <c r="GQ371" s="64"/>
      <c r="GR371" s="64"/>
      <c r="GS371" s="64"/>
      <c r="GT371" s="64"/>
      <c r="GU371" s="64"/>
      <c r="GV371" s="64"/>
      <c r="GW371" s="64"/>
      <c r="GX371" s="64"/>
      <c r="GY371" s="64"/>
      <c r="GZ371" s="64"/>
      <c r="HA371" s="64"/>
      <c r="HB371" s="64"/>
      <c r="HC371" s="64"/>
      <c r="HD371" s="64"/>
      <c r="HE371" s="64"/>
      <c r="HF371" s="64"/>
      <c r="HG371" s="64"/>
      <c r="HH371" s="64"/>
      <c r="HI371" s="64"/>
      <c r="HJ371" s="64"/>
      <c r="HK371" s="64"/>
      <c r="HL371" s="64"/>
      <c r="HM371" s="64"/>
      <c r="HN371" s="64"/>
      <c r="HO371" s="64"/>
      <c r="HP371" s="64"/>
      <c r="HQ371" s="64"/>
      <c r="HR371" s="64"/>
      <c r="HS371" s="64"/>
      <c r="HT371" s="64"/>
      <c r="HU371" s="64"/>
      <c r="HV371" s="64"/>
      <c r="HW371" s="64"/>
      <c r="HX371" s="64"/>
      <c r="HY371" s="64"/>
      <c r="HZ371" s="64"/>
      <c r="IA371" s="64"/>
      <c r="IB371" s="64"/>
      <c r="IC371" s="64"/>
      <c r="ID371" s="64"/>
      <c r="IE371" s="64"/>
      <c r="IF371" s="64"/>
      <c r="IG371" s="64"/>
      <c r="IH371" s="64"/>
      <c r="II371" s="64"/>
      <c r="IJ371" s="64"/>
      <c r="IK371" s="64"/>
      <c r="IL371" s="64"/>
      <c r="IM371" s="64"/>
      <c r="IN371" s="64"/>
      <c r="IO371" s="64"/>
      <c r="IP371" s="64"/>
      <c r="IQ371" s="64"/>
      <c r="IR371" s="64"/>
      <c r="IS371" s="64"/>
      <c r="IT371" s="64"/>
      <c r="IU371" s="64"/>
      <c r="IV371" s="64"/>
      <c r="IW371" s="64"/>
      <c r="IX371" s="64"/>
      <c r="IY371" s="64"/>
      <c r="IZ371" s="64"/>
      <c r="JA371" s="64"/>
      <c r="JB371" s="64"/>
      <c r="JC371" s="64"/>
      <c r="JD371" s="64"/>
      <c r="JE371" s="64"/>
      <c r="JF371" s="64"/>
      <c r="JG371" s="64"/>
      <c r="JH371" s="64"/>
      <c r="JI371" s="64"/>
      <c r="JJ371" s="64"/>
      <c r="JK371" s="64"/>
      <c r="JL371" s="64"/>
      <c r="JM371" s="64"/>
      <c r="JN371" s="64"/>
      <c r="JO371" s="64"/>
      <c r="JP371" s="64"/>
      <c r="JQ371" s="64"/>
      <c r="JR371" s="64"/>
      <c r="JS371" s="64"/>
      <c r="JT371" s="64"/>
      <c r="JU371" s="64"/>
      <c r="JV371" s="64"/>
      <c r="JW371" s="64"/>
      <c r="JX371" s="64"/>
      <c r="JY371" s="64"/>
      <c r="JZ371" s="64"/>
      <c r="KA371" s="64"/>
      <c r="KB371" s="64"/>
      <c r="KC371" s="64"/>
      <c r="KD371" s="64"/>
      <c r="KE371" s="64"/>
      <c r="KF371" s="64"/>
      <c r="KG371" s="64"/>
      <c r="KH371" s="64"/>
      <c r="KI371" s="64"/>
      <c r="KJ371" s="64"/>
      <c r="KK371" s="64"/>
      <c r="KL371" s="64"/>
      <c r="KM371" s="64"/>
      <c r="KN371" s="64"/>
      <c r="KO371" s="64"/>
    </row>
    <row r="372" spans="1:301" s="67" customFormat="1" ht="15" customHeight="1" x14ac:dyDescent="0.15">
      <c r="A372" s="58" t="s">
        <v>796</v>
      </c>
      <c r="B372" s="58">
        <v>12915</v>
      </c>
      <c r="C372" s="59" t="s">
        <v>387</v>
      </c>
      <c r="D372" s="2" t="s">
        <v>105</v>
      </c>
      <c r="E372" s="58"/>
      <c r="F372" s="58"/>
      <c r="G372" s="23">
        <v>316559.689709</v>
      </c>
      <c r="H372" s="23">
        <v>8444787.5219400004</v>
      </c>
      <c r="I372" s="23"/>
      <c r="J372" s="61" t="s">
        <v>1040</v>
      </c>
      <c r="K372" s="58" t="s">
        <v>388</v>
      </c>
      <c r="L372" s="58">
        <v>0</v>
      </c>
      <c r="M372" s="58">
        <v>2</v>
      </c>
      <c r="N372" s="105">
        <v>2006</v>
      </c>
      <c r="O372" s="58"/>
      <c r="P372" s="60" t="s">
        <v>389</v>
      </c>
      <c r="Q372" s="1">
        <f>M372-L372</f>
        <v>2</v>
      </c>
      <c r="R372" s="2" t="s">
        <v>390</v>
      </c>
      <c r="S372" s="58" t="s">
        <v>797</v>
      </c>
      <c r="T372" s="60" t="s">
        <v>392</v>
      </c>
      <c r="U372" s="60"/>
      <c r="V372" s="60"/>
      <c r="W372" s="60"/>
      <c r="X372" s="134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07">
        <v>100</v>
      </c>
      <c r="AU372" s="113"/>
      <c r="AV372" s="113"/>
      <c r="AW372" s="113"/>
      <c r="AX372" s="113"/>
      <c r="AY372" s="113"/>
      <c r="AZ372" s="113"/>
      <c r="BA372" s="113"/>
      <c r="BB372" s="113"/>
      <c r="BC372" s="113"/>
      <c r="BD372" s="113"/>
      <c r="BE372" s="113"/>
      <c r="BF372" s="113"/>
      <c r="BG372" s="113"/>
      <c r="BH372" s="113"/>
      <c r="BI372" s="113"/>
      <c r="BJ372" s="113"/>
      <c r="BK372" s="113"/>
      <c r="BL372" s="113"/>
      <c r="BM372" s="113"/>
      <c r="BN372" s="113"/>
      <c r="BO372" s="113"/>
      <c r="BP372" s="113"/>
      <c r="BQ372" s="113"/>
      <c r="BR372" s="113"/>
      <c r="BS372" s="113"/>
      <c r="BT372" s="113"/>
      <c r="BU372" s="113"/>
      <c r="BV372" s="113"/>
      <c r="BW372" s="113"/>
      <c r="BX372" s="113">
        <v>2200</v>
      </c>
      <c r="BY372" s="113"/>
      <c r="BZ372" s="113"/>
      <c r="CA372" s="149">
        <v>9.1999999999999998E-2</v>
      </c>
      <c r="CB372" s="107">
        <v>5</v>
      </c>
      <c r="CC372" s="113"/>
      <c r="CD372" s="113"/>
      <c r="CE372" s="113"/>
      <c r="CF372" s="113"/>
      <c r="CG372" s="113"/>
      <c r="CH372" s="113"/>
      <c r="CI372" s="113"/>
      <c r="CJ372" s="113"/>
      <c r="CK372" s="113"/>
      <c r="CL372" s="113"/>
      <c r="CM372" s="113"/>
      <c r="CN372" s="113"/>
      <c r="CO372" s="99"/>
      <c r="CP372" s="99"/>
      <c r="CQ372" s="99"/>
      <c r="CR372" s="99"/>
      <c r="CS372" s="99"/>
      <c r="CT372" s="99"/>
      <c r="CU372" s="99"/>
      <c r="CV372" s="99"/>
      <c r="CW372" s="99"/>
      <c r="CX372" s="113"/>
      <c r="CY372" s="113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  <c r="DS372" s="60"/>
      <c r="DT372" s="60"/>
      <c r="DU372" s="60"/>
      <c r="DV372" s="60"/>
      <c r="DW372" s="60"/>
      <c r="DX372" s="60"/>
      <c r="DY372" s="60"/>
      <c r="DZ372" s="60"/>
      <c r="EA372" s="60"/>
      <c r="EB372" s="60"/>
      <c r="EC372" s="60"/>
      <c r="ED372" s="60"/>
      <c r="EE372" s="60"/>
      <c r="EF372" s="60"/>
      <c r="EG372" s="60"/>
      <c r="EH372" s="60"/>
      <c r="EI372" s="60"/>
      <c r="EJ372" s="60"/>
      <c r="EK372" s="60"/>
      <c r="EL372" s="60"/>
      <c r="EM372" s="60"/>
      <c r="EN372" s="60"/>
      <c r="EO372" s="60"/>
      <c r="EP372" s="60"/>
      <c r="EQ372" s="60"/>
      <c r="ER372" s="60"/>
      <c r="ES372" s="60"/>
      <c r="ET372" s="60"/>
      <c r="EU372" s="60"/>
      <c r="EV372" s="60"/>
      <c r="EW372" s="60"/>
      <c r="EX372" s="60"/>
      <c r="EY372" s="60"/>
      <c r="EZ372" s="60"/>
      <c r="FA372" s="60"/>
      <c r="FB372" s="60"/>
      <c r="FC372" s="60"/>
      <c r="FD372" s="60"/>
      <c r="FE372" s="60"/>
      <c r="FF372" s="60"/>
      <c r="FG372" s="60"/>
      <c r="FH372" s="60"/>
      <c r="FI372" s="60"/>
      <c r="FJ372" s="60"/>
      <c r="FK372" s="60"/>
      <c r="FL372" s="60"/>
      <c r="FM372" s="60"/>
      <c r="FN372" s="60"/>
      <c r="FO372" s="60"/>
      <c r="FP372" s="60"/>
      <c r="FQ372" s="60"/>
      <c r="FR372" s="60"/>
      <c r="FS372" s="60"/>
      <c r="FT372" s="60"/>
      <c r="FU372" s="60"/>
      <c r="FV372" s="60"/>
      <c r="FW372" s="60"/>
      <c r="FX372" s="60"/>
      <c r="FY372" s="60"/>
      <c r="FZ372" s="60"/>
      <c r="GA372" s="60"/>
      <c r="GB372" s="60"/>
      <c r="GC372" s="60"/>
      <c r="GD372" s="60"/>
      <c r="GE372" s="60"/>
      <c r="GF372" s="60"/>
      <c r="GG372" s="60"/>
      <c r="GH372" s="60"/>
      <c r="GI372" s="60"/>
      <c r="GJ372" s="60"/>
      <c r="GK372" s="60"/>
      <c r="GL372" s="60"/>
      <c r="GM372" s="60"/>
      <c r="GN372" s="60"/>
      <c r="GO372" s="60"/>
      <c r="GP372" s="60"/>
      <c r="GQ372" s="60"/>
      <c r="GR372" s="60"/>
      <c r="GS372" s="60"/>
      <c r="GT372" s="60"/>
      <c r="GU372" s="60"/>
      <c r="GV372" s="60"/>
      <c r="GW372" s="60"/>
      <c r="GX372" s="60"/>
      <c r="GY372" s="60"/>
      <c r="GZ372" s="60"/>
      <c r="HA372" s="60"/>
      <c r="HB372" s="60"/>
      <c r="HC372" s="60"/>
      <c r="HD372" s="60"/>
      <c r="HE372" s="60"/>
      <c r="HF372" s="60"/>
      <c r="HG372" s="60"/>
      <c r="HH372" s="60"/>
      <c r="HI372" s="60"/>
      <c r="HJ372" s="60"/>
      <c r="HK372" s="60"/>
      <c r="HL372" s="60"/>
      <c r="HM372" s="60"/>
      <c r="HN372" s="60"/>
      <c r="HO372" s="60"/>
      <c r="HP372" s="60"/>
      <c r="HQ372" s="60"/>
      <c r="HR372" s="60"/>
      <c r="HS372" s="60"/>
      <c r="HT372" s="60"/>
      <c r="HU372" s="60"/>
      <c r="HV372" s="60"/>
      <c r="HW372" s="60"/>
      <c r="HX372" s="60"/>
      <c r="HY372" s="60"/>
      <c r="HZ372" s="60"/>
      <c r="IA372" s="60"/>
      <c r="IB372" s="60"/>
      <c r="IC372" s="60"/>
      <c r="ID372" s="60"/>
      <c r="IE372" s="60"/>
      <c r="IF372" s="60"/>
      <c r="IG372" s="60"/>
      <c r="IH372" s="60"/>
      <c r="II372" s="60"/>
      <c r="IJ372" s="60"/>
      <c r="IK372" s="60"/>
      <c r="IL372" s="60"/>
      <c r="IM372" s="60"/>
      <c r="IN372" s="60"/>
      <c r="IO372" s="60"/>
      <c r="IP372" s="60"/>
      <c r="IQ372" s="60"/>
      <c r="IR372" s="60"/>
      <c r="IS372" s="60"/>
      <c r="IT372" s="60"/>
      <c r="IU372" s="60"/>
      <c r="IV372" s="60"/>
      <c r="IW372" s="60"/>
      <c r="IX372" s="60"/>
      <c r="IY372" s="60"/>
      <c r="IZ372" s="60"/>
      <c r="JA372" s="60"/>
      <c r="JB372" s="60"/>
      <c r="JC372" s="60"/>
      <c r="JD372" s="60"/>
      <c r="JE372" s="60"/>
      <c r="JF372" s="60"/>
      <c r="JG372" s="60"/>
      <c r="JH372" s="60"/>
      <c r="JI372" s="60"/>
      <c r="JJ372" s="60"/>
      <c r="JK372" s="60"/>
      <c r="JL372" s="60"/>
      <c r="JM372" s="60"/>
      <c r="JN372" s="60"/>
      <c r="JO372" s="60"/>
      <c r="JP372" s="60"/>
      <c r="JQ372" s="60"/>
      <c r="JR372" s="60"/>
      <c r="JS372" s="60"/>
      <c r="JT372" s="60"/>
      <c r="JU372" s="60"/>
      <c r="JV372" s="60"/>
      <c r="JW372" s="60"/>
      <c r="JX372" s="60"/>
      <c r="JY372" s="60"/>
      <c r="JZ372" s="60"/>
      <c r="KA372" s="60"/>
      <c r="KB372" s="60"/>
      <c r="KC372" s="60"/>
      <c r="KD372" s="60"/>
      <c r="KE372" s="60"/>
      <c r="KF372" s="60"/>
      <c r="KG372" s="60"/>
      <c r="KH372" s="60"/>
      <c r="KI372" s="60"/>
      <c r="KJ372" s="60"/>
      <c r="KK372" s="60"/>
      <c r="KL372" s="60"/>
      <c r="KM372" s="60"/>
      <c r="KN372" s="60"/>
      <c r="KO372" s="60"/>
    </row>
    <row r="373" spans="1:301" s="67" customFormat="1" ht="15" customHeight="1" x14ac:dyDescent="0.15">
      <c r="A373" s="58" t="s">
        <v>798</v>
      </c>
      <c r="B373" s="58">
        <v>12954</v>
      </c>
      <c r="C373" s="59" t="s">
        <v>387</v>
      </c>
      <c r="D373" s="2" t="s">
        <v>105</v>
      </c>
      <c r="E373" s="58"/>
      <c r="F373" s="58"/>
      <c r="G373" s="23">
        <v>316559.689709</v>
      </c>
      <c r="H373" s="23">
        <v>8444787.5219400004</v>
      </c>
      <c r="I373" s="23"/>
      <c r="J373" s="61" t="s">
        <v>1040</v>
      </c>
      <c r="K373" s="58" t="s">
        <v>388</v>
      </c>
      <c r="L373" s="58">
        <v>0</v>
      </c>
      <c r="M373" s="58">
        <v>2</v>
      </c>
      <c r="N373" s="105">
        <v>2006</v>
      </c>
      <c r="O373" s="58"/>
      <c r="P373" s="60" t="s">
        <v>389</v>
      </c>
      <c r="Q373" s="1">
        <f>M373-L373</f>
        <v>2</v>
      </c>
      <c r="R373" s="2" t="s">
        <v>390</v>
      </c>
      <c r="S373" s="58" t="s">
        <v>799</v>
      </c>
      <c r="T373" s="60" t="s">
        <v>392</v>
      </c>
      <c r="U373" s="60"/>
      <c r="V373" s="60"/>
      <c r="W373" s="60"/>
      <c r="X373" s="134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  <c r="AI373" s="113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07">
        <v>100</v>
      </c>
      <c r="AU373" s="113"/>
      <c r="AV373" s="113"/>
      <c r="AW373" s="113"/>
      <c r="AX373" s="113"/>
      <c r="AY373" s="113"/>
      <c r="AZ373" s="113"/>
      <c r="BA373" s="113"/>
      <c r="BB373" s="113"/>
      <c r="BC373" s="113"/>
      <c r="BD373" s="113"/>
      <c r="BE373" s="113"/>
      <c r="BF373" s="113"/>
      <c r="BG373" s="113"/>
      <c r="BH373" s="113"/>
      <c r="BI373" s="113"/>
      <c r="BJ373" s="113"/>
      <c r="BK373" s="113"/>
      <c r="BL373" s="113"/>
      <c r="BM373" s="113"/>
      <c r="BN373" s="113"/>
      <c r="BO373" s="113"/>
      <c r="BP373" s="113"/>
      <c r="BQ373" s="113"/>
      <c r="BR373" s="113"/>
      <c r="BS373" s="113"/>
      <c r="BT373" s="113"/>
      <c r="BU373" s="113"/>
      <c r="BV373" s="113"/>
      <c r="BW373" s="113"/>
      <c r="BX373" s="113">
        <v>2600</v>
      </c>
      <c r="BY373" s="113"/>
      <c r="BZ373" s="113"/>
      <c r="CA373" s="149">
        <v>9.7000000000000003E-2</v>
      </c>
      <c r="CB373" s="107">
        <v>4</v>
      </c>
      <c r="CC373" s="113"/>
      <c r="CD373" s="113"/>
      <c r="CE373" s="113"/>
      <c r="CF373" s="113"/>
      <c r="CG373" s="113"/>
      <c r="CH373" s="113"/>
      <c r="CI373" s="113"/>
      <c r="CJ373" s="113"/>
      <c r="CK373" s="113"/>
      <c r="CL373" s="113"/>
      <c r="CM373" s="113"/>
      <c r="CN373" s="113"/>
      <c r="CO373" s="99"/>
      <c r="CP373" s="99"/>
      <c r="CQ373" s="99"/>
      <c r="CR373" s="99"/>
      <c r="CS373" s="99"/>
      <c r="CT373" s="99"/>
      <c r="CU373" s="99"/>
      <c r="CV373" s="99"/>
      <c r="CW373" s="99"/>
      <c r="CX373" s="113"/>
      <c r="CY373" s="113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  <c r="DS373" s="60"/>
      <c r="DT373" s="60"/>
      <c r="DU373" s="60"/>
      <c r="DV373" s="60"/>
      <c r="DW373" s="60"/>
      <c r="DX373" s="60"/>
      <c r="DY373" s="60"/>
      <c r="DZ373" s="60"/>
      <c r="EA373" s="60"/>
      <c r="EB373" s="60"/>
      <c r="EC373" s="60"/>
      <c r="ED373" s="60"/>
      <c r="EE373" s="60"/>
      <c r="EF373" s="60"/>
      <c r="EG373" s="60"/>
      <c r="EH373" s="60"/>
      <c r="EI373" s="60"/>
      <c r="EJ373" s="60"/>
      <c r="EK373" s="60"/>
      <c r="EL373" s="60"/>
      <c r="EM373" s="60"/>
      <c r="EN373" s="60"/>
      <c r="EO373" s="60"/>
      <c r="EP373" s="60"/>
      <c r="EQ373" s="60"/>
      <c r="ER373" s="60"/>
      <c r="ES373" s="60"/>
      <c r="ET373" s="60"/>
      <c r="EU373" s="60"/>
      <c r="EV373" s="60"/>
      <c r="EW373" s="60"/>
      <c r="EX373" s="60"/>
      <c r="EY373" s="60"/>
      <c r="EZ373" s="60"/>
      <c r="FA373" s="60"/>
      <c r="FB373" s="60"/>
      <c r="FC373" s="60"/>
      <c r="FD373" s="60"/>
      <c r="FE373" s="60"/>
      <c r="FF373" s="60"/>
      <c r="FG373" s="60"/>
      <c r="FH373" s="60"/>
      <c r="FI373" s="60"/>
      <c r="FJ373" s="60"/>
      <c r="FK373" s="60"/>
      <c r="FL373" s="60"/>
      <c r="FM373" s="60"/>
      <c r="FN373" s="60"/>
      <c r="FO373" s="60"/>
      <c r="FP373" s="60"/>
      <c r="FQ373" s="60"/>
      <c r="FR373" s="60"/>
      <c r="FS373" s="60"/>
      <c r="FT373" s="60"/>
      <c r="FU373" s="60"/>
      <c r="FV373" s="60"/>
      <c r="FW373" s="60"/>
      <c r="FX373" s="60"/>
      <c r="FY373" s="60"/>
      <c r="FZ373" s="60"/>
      <c r="GA373" s="60"/>
      <c r="GB373" s="60"/>
      <c r="GC373" s="60"/>
      <c r="GD373" s="60"/>
      <c r="GE373" s="60"/>
      <c r="GF373" s="60"/>
      <c r="GG373" s="60"/>
      <c r="GH373" s="60"/>
      <c r="GI373" s="60"/>
      <c r="GJ373" s="60"/>
      <c r="GK373" s="60"/>
      <c r="GL373" s="60"/>
      <c r="GM373" s="60"/>
      <c r="GN373" s="60"/>
      <c r="GO373" s="60"/>
      <c r="GP373" s="60"/>
      <c r="GQ373" s="60"/>
      <c r="GR373" s="60"/>
      <c r="GS373" s="60"/>
      <c r="GT373" s="60"/>
      <c r="GU373" s="60"/>
      <c r="GV373" s="60"/>
      <c r="GW373" s="60"/>
      <c r="GX373" s="60"/>
      <c r="GY373" s="60"/>
      <c r="GZ373" s="60"/>
      <c r="HA373" s="60"/>
      <c r="HB373" s="60"/>
      <c r="HC373" s="60"/>
      <c r="HD373" s="60"/>
      <c r="HE373" s="60"/>
      <c r="HF373" s="60"/>
      <c r="HG373" s="60"/>
      <c r="HH373" s="60"/>
      <c r="HI373" s="60"/>
      <c r="HJ373" s="60"/>
      <c r="HK373" s="60"/>
      <c r="HL373" s="60"/>
      <c r="HM373" s="60"/>
      <c r="HN373" s="60"/>
      <c r="HO373" s="60"/>
      <c r="HP373" s="60"/>
      <c r="HQ373" s="60"/>
      <c r="HR373" s="60"/>
      <c r="HS373" s="60"/>
      <c r="HT373" s="60"/>
      <c r="HU373" s="60"/>
      <c r="HV373" s="60"/>
      <c r="HW373" s="60"/>
      <c r="HX373" s="60"/>
      <c r="HY373" s="60"/>
      <c r="HZ373" s="60"/>
      <c r="IA373" s="60"/>
      <c r="IB373" s="60"/>
      <c r="IC373" s="60"/>
      <c r="ID373" s="60"/>
      <c r="IE373" s="60"/>
      <c r="IF373" s="60"/>
      <c r="IG373" s="60"/>
      <c r="IH373" s="60"/>
      <c r="II373" s="60"/>
      <c r="IJ373" s="60"/>
      <c r="IK373" s="60"/>
      <c r="IL373" s="60"/>
      <c r="IM373" s="60"/>
      <c r="IN373" s="60"/>
      <c r="IO373" s="60"/>
      <c r="IP373" s="60"/>
      <c r="IQ373" s="60"/>
      <c r="IR373" s="60"/>
      <c r="IS373" s="60"/>
      <c r="IT373" s="60"/>
      <c r="IU373" s="60"/>
      <c r="IV373" s="60"/>
      <c r="IW373" s="60"/>
      <c r="IX373" s="60"/>
      <c r="IY373" s="60"/>
      <c r="IZ373" s="60"/>
      <c r="JA373" s="60"/>
      <c r="JB373" s="60"/>
      <c r="JC373" s="60"/>
      <c r="JD373" s="60"/>
      <c r="JE373" s="60"/>
      <c r="JF373" s="60"/>
      <c r="JG373" s="60"/>
      <c r="JH373" s="60"/>
      <c r="JI373" s="60"/>
      <c r="JJ373" s="60"/>
      <c r="JK373" s="60"/>
      <c r="JL373" s="60"/>
      <c r="JM373" s="60"/>
      <c r="JN373" s="60"/>
      <c r="JO373" s="60"/>
      <c r="JP373" s="60"/>
      <c r="JQ373" s="60"/>
      <c r="JR373" s="60"/>
      <c r="JS373" s="60"/>
      <c r="JT373" s="60"/>
      <c r="JU373" s="60"/>
      <c r="JV373" s="60"/>
      <c r="JW373" s="60"/>
      <c r="JX373" s="60"/>
      <c r="JY373" s="60"/>
      <c r="JZ373" s="60"/>
      <c r="KA373" s="60"/>
      <c r="KB373" s="60"/>
      <c r="KC373" s="60"/>
      <c r="KD373" s="60"/>
      <c r="KE373" s="60"/>
      <c r="KF373" s="60"/>
      <c r="KG373" s="60"/>
      <c r="KH373" s="60"/>
      <c r="KI373" s="60"/>
      <c r="KJ373" s="60"/>
      <c r="KK373" s="60"/>
      <c r="KL373" s="60"/>
      <c r="KM373" s="60"/>
      <c r="KN373" s="60"/>
      <c r="KO373" s="60"/>
    </row>
    <row r="374" spans="1:301" s="67" customFormat="1" ht="15" customHeight="1" x14ac:dyDescent="0.15">
      <c r="A374" s="58" t="s">
        <v>800</v>
      </c>
      <c r="B374" s="58">
        <v>12978</v>
      </c>
      <c r="C374" s="59" t="s">
        <v>387</v>
      </c>
      <c r="D374" s="2" t="s">
        <v>105</v>
      </c>
      <c r="E374" s="58"/>
      <c r="F374" s="58"/>
      <c r="G374" s="23">
        <v>316561.68982000003</v>
      </c>
      <c r="H374" s="23">
        <v>8444709.5229599997</v>
      </c>
      <c r="I374" s="23"/>
      <c r="J374" s="61" t="s">
        <v>1040</v>
      </c>
      <c r="K374" s="58" t="s">
        <v>388</v>
      </c>
      <c r="L374" s="58">
        <v>0</v>
      </c>
      <c r="M374" s="58">
        <v>2</v>
      </c>
      <c r="N374" s="105">
        <v>2006</v>
      </c>
      <c r="O374" s="58"/>
      <c r="P374" s="60" t="s">
        <v>389</v>
      </c>
      <c r="Q374" s="1">
        <f>M374-L374</f>
        <v>2</v>
      </c>
      <c r="R374" s="2" t="s">
        <v>390</v>
      </c>
      <c r="S374" s="58" t="s">
        <v>801</v>
      </c>
      <c r="T374" s="60" t="s">
        <v>392</v>
      </c>
      <c r="U374" s="60"/>
      <c r="V374" s="60"/>
      <c r="W374" s="60"/>
      <c r="X374" s="134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07">
        <v>100</v>
      </c>
      <c r="AU374" s="113"/>
      <c r="AV374" s="113"/>
      <c r="AW374" s="113"/>
      <c r="AX374" s="113"/>
      <c r="AY374" s="113"/>
      <c r="AZ374" s="113"/>
      <c r="BA374" s="113"/>
      <c r="BB374" s="113"/>
      <c r="BC374" s="113"/>
      <c r="BD374" s="113"/>
      <c r="BE374" s="113"/>
      <c r="BF374" s="113"/>
      <c r="BG374" s="113"/>
      <c r="BH374" s="113"/>
      <c r="BI374" s="113"/>
      <c r="BJ374" s="113"/>
      <c r="BK374" s="113"/>
      <c r="BL374" s="113"/>
      <c r="BM374" s="113"/>
      <c r="BN374" s="113"/>
      <c r="BO374" s="113"/>
      <c r="BP374" s="113"/>
      <c r="BQ374" s="113"/>
      <c r="BR374" s="113"/>
      <c r="BS374" s="113"/>
      <c r="BT374" s="113"/>
      <c r="BU374" s="113"/>
      <c r="BV374" s="113"/>
      <c r="BW374" s="113"/>
      <c r="BX374" s="113">
        <v>100</v>
      </c>
      <c r="BY374" s="113"/>
      <c r="BZ374" s="113"/>
      <c r="CA374" s="149">
        <v>0</v>
      </c>
      <c r="CB374" s="107">
        <v>5</v>
      </c>
      <c r="CC374" s="113"/>
      <c r="CD374" s="113"/>
      <c r="CE374" s="113"/>
      <c r="CF374" s="113"/>
      <c r="CG374" s="113"/>
      <c r="CH374" s="113"/>
      <c r="CI374" s="113"/>
      <c r="CJ374" s="113"/>
      <c r="CK374" s="113"/>
      <c r="CL374" s="113"/>
      <c r="CM374" s="113"/>
      <c r="CN374" s="113"/>
      <c r="CO374" s="99"/>
      <c r="CP374" s="99"/>
      <c r="CQ374" s="99"/>
      <c r="CR374" s="99"/>
      <c r="CS374" s="99"/>
      <c r="CT374" s="99"/>
      <c r="CU374" s="99"/>
      <c r="CV374" s="99"/>
      <c r="CW374" s="99"/>
      <c r="CX374" s="113"/>
      <c r="CY374" s="113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  <c r="DS374" s="60"/>
      <c r="DT374" s="60"/>
      <c r="DU374" s="60"/>
      <c r="DV374" s="60"/>
      <c r="DW374" s="60"/>
      <c r="DX374" s="60"/>
      <c r="DY374" s="60"/>
      <c r="DZ374" s="60"/>
      <c r="EA374" s="60"/>
      <c r="EB374" s="60"/>
      <c r="EC374" s="60"/>
      <c r="ED374" s="60"/>
      <c r="EE374" s="60"/>
      <c r="EF374" s="60"/>
      <c r="EG374" s="60"/>
      <c r="EH374" s="60"/>
      <c r="EI374" s="60"/>
      <c r="EJ374" s="60"/>
      <c r="EK374" s="60"/>
      <c r="EL374" s="60"/>
      <c r="EM374" s="60"/>
      <c r="EN374" s="60"/>
      <c r="EO374" s="60"/>
      <c r="EP374" s="60"/>
      <c r="EQ374" s="60"/>
      <c r="ER374" s="60"/>
      <c r="ES374" s="60"/>
      <c r="ET374" s="60"/>
      <c r="EU374" s="60"/>
      <c r="EV374" s="60"/>
      <c r="EW374" s="60"/>
      <c r="EX374" s="60"/>
      <c r="EY374" s="60"/>
      <c r="EZ374" s="60"/>
      <c r="FA374" s="60"/>
      <c r="FB374" s="60"/>
      <c r="FC374" s="60"/>
      <c r="FD374" s="60"/>
      <c r="FE374" s="60"/>
      <c r="FF374" s="60"/>
      <c r="FG374" s="60"/>
      <c r="FH374" s="60"/>
      <c r="FI374" s="60"/>
      <c r="FJ374" s="60"/>
      <c r="FK374" s="60"/>
      <c r="FL374" s="60"/>
      <c r="FM374" s="60"/>
      <c r="FN374" s="60"/>
      <c r="FO374" s="60"/>
      <c r="FP374" s="60"/>
      <c r="FQ374" s="60"/>
      <c r="FR374" s="60"/>
      <c r="FS374" s="60"/>
      <c r="FT374" s="60"/>
      <c r="FU374" s="60"/>
      <c r="FV374" s="60"/>
      <c r="FW374" s="60"/>
      <c r="FX374" s="60"/>
      <c r="FY374" s="60"/>
      <c r="FZ374" s="60"/>
      <c r="GA374" s="60"/>
      <c r="GB374" s="60"/>
      <c r="GC374" s="60"/>
      <c r="GD374" s="60"/>
      <c r="GE374" s="60"/>
      <c r="GF374" s="60"/>
      <c r="GG374" s="60"/>
      <c r="GH374" s="60"/>
      <c r="GI374" s="60"/>
      <c r="GJ374" s="60"/>
      <c r="GK374" s="60"/>
      <c r="GL374" s="60"/>
      <c r="GM374" s="60"/>
      <c r="GN374" s="60"/>
      <c r="GO374" s="60"/>
      <c r="GP374" s="60"/>
      <c r="GQ374" s="60"/>
      <c r="GR374" s="60"/>
      <c r="GS374" s="60"/>
      <c r="GT374" s="60"/>
      <c r="GU374" s="60"/>
      <c r="GV374" s="60"/>
      <c r="GW374" s="60"/>
      <c r="GX374" s="60"/>
      <c r="GY374" s="60"/>
      <c r="GZ374" s="60"/>
      <c r="HA374" s="60"/>
      <c r="HB374" s="60"/>
      <c r="HC374" s="60"/>
      <c r="HD374" s="60"/>
      <c r="HE374" s="60"/>
      <c r="HF374" s="60"/>
      <c r="HG374" s="60"/>
      <c r="HH374" s="60"/>
      <c r="HI374" s="60"/>
      <c r="HJ374" s="60"/>
      <c r="HK374" s="60"/>
      <c r="HL374" s="60"/>
      <c r="HM374" s="60"/>
      <c r="HN374" s="60"/>
      <c r="HO374" s="60"/>
      <c r="HP374" s="60"/>
      <c r="HQ374" s="60"/>
      <c r="HR374" s="60"/>
      <c r="HS374" s="60"/>
      <c r="HT374" s="60"/>
      <c r="HU374" s="60"/>
      <c r="HV374" s="60"/>
      <c r="HW374" s="60"/>
      <c r="HX374" s="60"/>
      <c r="HY374" s="60"/>
      <c r="HZ374" s="60"/>
      <c r="IA374" s="60"/>
      <c r="IB374" s="60"/>
      <c r="IC374" s="60"/>
      <c r="ID374" s="60"/>
      <c r="IE374" s="60"/>
      <c r="IF374" s="60"/>
      <c r="IG374" s="60"/>
      <c r="IH374" s="60"/>
      <c r="II374" s="60"/>
      <c r="IJ374" s="60"/>
      <c r="IK374" s="60"/>
      <c r="IL374" s="60"/>
      <c r="IM374" s="60"/>
      <c r="IN374" s="60"/>
      <c r="IO374" s="60"/>
      <c r="IP374" s="60"/>
      <c r="IQ374" s="60"/>
      <c r="IR374" s="60"/>
      <c r="IS374" s="60"/>
      <c r="IT374" s="60"/>
      <c r="IU374" s="60"/>
      <c r="IV374" s="60"/>
      <c r="IW374" s="60"/>
      <c r="IX374" s="60"/>
      <c r="IY374" s="60"/>
      <c r="IZ374" s="60"/>
      <c r="JA374" s="60"/>
      <c r="JB374" s="60"/>
      <c r="JC374" s="60"/>
      <c r="JD374" s="60"/>
      <c r="JE374" s="60"/>
      <c r="JF374" s="60"/>
      <c r="JG374" s="60"/>
      <c r="JH374" s="60"/>
      <c r="JI374" s="60"/>
      <c r="JJ374" s="60"/>
      <c r="JK374" s="60"/>
      <c r="JL374" s="60"/>
      <c r="JM374" s="60"/>
      <c r="JN374" s="60"/>
      <c r="JO374" s="60"/>
      <c r="JP374" s="60"/>
      <c r="JQ374" s="60"/>
      <c r="JR374" s="60"/>
      <c r="JS374" s="60"/>
      <c r="JT374" s="60"/>
      <c r="JU374" s="60"/>
      <c r="JV374" s="60"/>
      <c r="JW374" s="60"/>
      <c r="JX374" s="60"/>
      <c r="JY374" s="60"/>
      <c r="JZ374" s="60"/>
      <c r="KA374" s="60"/>
      <c r="KB374" s="60"/>
      <c r="KC374" s="60"/>
      <c r="KD374" s="60"/>
      <c r="KE374" s="60"/>
      <c r="KF374" s="60"/>
      <c r="KG374" s="60"/>
      <c r="KH374" s="60"/>
      <c r="KI374" s="60"/>
      <c r="KJ374" s="60"/>
      <c r="KK374" s="60"/>
      <c r="KL374" s="60"/>
      <c r="KM374" s="60"/>
      <c r="KN374" s="60"/>
      <c r="KO374" s="60"/>
    </row>
    <row r="375" spans="1:301" s="67" customFormat="1" ht="15" customHeight="1" x14ac:dyDescent="0.15">
      <c r="A375" s="58" t="s">
        <v>802</v>
      </c>
      <c r="B375" s="58">
        <v>13015</v>
      </c>
      <c r="C375" s="59" t="s">
        <v>387</v>
      </c>
      <c r="D375" s="2" t="s">
        <v>105</v>
      </c>
      <c r="E375" s="58"/>
      <c r="F375" s="58"/>
      <c r="G375" s="23">
        <v>316561.68982000003</v>
      </c>
      <c r="H375" s="23">
        <v>8444709.5229599997</v>
      </c>
      <c r="I375" s="23"/>
      <c r="J375" s="61" t="s">
        <v>1040</v>
      </c>
      <c r="K375" s="58" t="s">
        <v>388</v>
      </c>
      <c r="L375" s="58">
        <v>0</v>
      </c>
      <c r="M375" s="58">
        <v>2</v>
      </c>
      <c r="N375" s="105">
        <v>2006</v>
      </c>
      <c r="O375" s="58"/>
      <c r="P375" s="60" t="s">
        <v>389</v>
      </c>
      <c r="Q375" s="1">
        <f>M375-L375</f>
        <v>2</v>
      </c>
      <c r="R375" s="2" t="s">
        <v>390</v>
      </c>
      <c r="S375" s="58" t="s">
        <v>803</v>
      </c>
      <c r="T375" s="60" t="s">
        <v>392</v>
      </c>
      <c r="U375" s="60"/>
      <c r="V375" s="60"/>
      <c r="W375" s="60"/>
      <c r="X375" s="134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07">
        <v>100</v>
      </c>
      <c r="AU375" s="113"/>
      <c r="AV375" s="113"/>
      <c r="AW375" s="113"/>
      <c r="AX375" s="113"/>
      <c r="AY375" s="113"/>
      <c r="AZ375" s="113"/>
      <c r="BA375" s="113"/>
      <c r="BB375" s="113"/>
      <c r="BC375" s="113"/>
      <c r="BD375" s="113"/>
      <c r="BE375" s="113"/>
      <c r="BF375" s="113"/>
      <c r="BG375" s="113"/>
      <c r="BH375" s="113"/>
      <c r="BI375" s="113"/>
      <c r="BJ375" s="113"/>
      <c r="BK375" s="113"/>
      <c r="BL375" s="113"/>
      <c r="BM375" s="113"/>
      <c r="BN375" s="113"/>
      <c r="BO375" s="113"/>
      <c r="BP375" s="113"/>
      <c r="BQ375" s="113"/>
      <c r="BR375" s="113"/>
      <c r="BS375" s="113"/>
      <c r="BT375" s="113"/>
      <c r="BU375" s="113"/>
      <c r="BV375" s="113"/>
      <c r="BW375" s="113"/>
      <c r="BX375" s="113">
        <v>100</v>
      </c>
      <c r="BY375" s="113"/>
      <c r="BZ375" s="113"/>
      <c r="CA375" s="149">
        <v>7.0000000000000001E-3</v>
      </c>
      <c r="CB375" s="107">
        <v>5</v>
      </c>
      <c r="CC375" s="113"/>
      <c r="CD375" s="113"/>
      <c r="CE375" s="113"/>
      <c r="CF375" s="113"/>
      <c r="CG375" s="113"/>
      <c r="CH375" s="113"/>
      <c r="CI375" s="113"/>
      <c r="CJ375" s="113"/>
      <c r="CK375" s="113"/>
      <c r="CL375" s="113"/>
      <c r="CM375" s="113"/>
      <c r="CN375" s="113"/>
      <c r="CO375" s="99"/>
      <c r="CP375" s="99"/>
      <c r="CQ375" s="99"/>
      <c r="CR375" s="99"/>
      <c r="CS375" s="99"/>
      <c r="CT375" s="99"/>
      <c r="CU375" s="99"/>
      <c r="CV375" s="99"/>
      <c r="CW375" s="99"/>
      <c r="CX375" s="113"/>
      <c r="CY375" s="113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  <c r="DS375" s="60"/>
      <c r="DT375" s="60"/>
      <c r="DU375" s="60"/>
      <c r="DV375" s="60"/>
      <c r="DW375" s="60"/>
      <c r="DX375" s="60"/>
      <c r="DY375" s="60"/>
      <c r="DZ375" s="60"/>
      <c r="EA375" s="60"/>
      <c r="EB375" s="60"/>
      <c r="EC375" s="60"/>
      <c r="ED375" s="60"/>
      <c r="EE375" s="60"/>
      <c r="EF375" s="60"/>
      <c r="EG375" s="60"/>
      <c r="EH375" s="60"/>
      <c r="EI375" s="60"/>
      <c r="EJ375" s="60"/>
      <c r="EK375" s="60"/>
      <c r="EL375" s="60"/>
      <c r="EM375" s="60"/>
      <c r="EN375" s="60"/>
      <c r="EO375" s="60"/>
      <c r="EP375" s="60"/>
      <c r="EQ375" s="60"/>
      <c r="ER375" s="60"/>
      <c r="ES375" s="60"/>
      <c r="ET375" s="60"/>
      <c r="EU375" s="60"/>
      <c r="EV375" s="60"/>
      <c r="EW375" s="60"/>
      <c r="EX375" s="60"/>
      <c r="EY375" s="60"/>
      <c r="EZ375" s="60"/>
      <c r="FA375" s="60"/>
      <c r="FB375" s="60"/>
      <c r="FC375" s="60"/>
      <c r="FD375" s="60"/>
      <c r="FE375" s="60"/>
      <c r="FF375" s="60"/>
      <c r="FG375" s="60"/>
      <c r="FH375" s="60"/>
      <c r="FI375" s="60"/>
      <c r="FJ375" s="60"/>
      <c r="FK375" s="60"/>
      <c r="FL375" s="60"/>
      <c r="FM375" s="60"/>
      <c r="FN375" s="60"/>
      <c r="FO375" s="60"/>
      <c r="FP375" s="60"/>
      <c r="FQ375" s="60"/>
      <c r="FR375" s="60"/>
      <c r="FS375" s="60"/>
      <c r="FT375" s="60"/>
      <c r="FU375" s="60"/>
      <c r="FV375" s="60"/>
      <c r="FW375" s="60"/>
      <c r="FX375" s="60"/>
      <c r="FY375" s="60"/>
      <c r="FZ375" s="60"/>
      <c r="GA375" s="60"/>
      <c r="GB375" s="60"/>
      <c r="GC375" s="60"/>
      <c r="GD375" s="60"/>
      <c r="GE375" s="60"/>
      <c r="GF375" s="60"/>
      <c r="GG375" s="60"/>
      <c r="GH375" s="60"/>
      <c r="GI375" s="60"/>
      <c r="GJ375" s="60"/>
      <c r="GK375" s="60"/>
      <c r="GL375" s="60"/>
      <c r="GM375" s="60"/>
      <c r="GN375" s="60"/>
      <c r="GO375" s="60"/>
      <c r="GP375" s="60"/>
      <c r="GQ375" s="60"/>
      <c r="GR375" s="60"/>
      <c r="GS375" s="60"/>
      <c r="GT375" s="60"/>
      <c r="GU375" s="60"/>
      <c r="GV375" s="60"/>
      <c r="GW375" s="60"/>
      <c r="GX375" s="60"/>
      <c r="GY375" s="60"/>
      <c r="GZ375" s="60"/>
      <c r="HA375" s="60"/>
      <c r="HB375" s="60"/>
      <c r="HC375" s="60"/>
      <c r="HD375" s="60"/>
      <c r="HE375" s="60"/>
      <c r="HF375" s="60"/>
      <c r="HG375" s="60"/>
      <c r="HH375" s="60"/>
      <c r="HI375" s="60"/>
      <c r="HJ375" s="60"/>
      <c r="HK375" s="60"/>
      <c r="HL375" s="60"/>
      <c r="HM375" s="60"/>
      <c r="HN375" s="60"/>
      <c r="HO375" s="60"/>
      <c r="HP375" s="60"/>
      <c r="HQ375" s="60"/>
      <c r="HR375" s="60"/>
      <c r="HS375" s="60"/>
      <c r="HT375" s="60"/>
      <c r="HU375" s="60"/>
      <c r="HV375" s="60"/>
      <c r="HW375" s="60"/>
      <c r="HX375" s="60"/>
      <c r="HY375" s="60"/>
      <c r="HZ375" s="60"/>
      <c r="IA375" s="60"/>
      <c r="IB375" s="60"/>
      <c r="IC375" s="60"/>
      <c r="ID375" s="60"/>
      <c r="IE375" s="60"/>
      <c r="IF375" s="60"/>
      <c r="IG375" s="60"/>
      <c r="IH375" s="60"/>
      <c r="II375" s="60"/>
      <c r="IJ375" s="60"/>
      <c r="IK375" s="60"/>
      <c r="IL375" s="60"/>
      <c r="IM375" s="60"/>
      <c r="IN375" s="60"/>
      <c r="IO375" s="60"/>
      <c r="IP375" s="60"/>
      <c r="IQ375" s="60"/>
      <c r="IR375" s="60"/>
      <c r="IS375" s="60"/>
      <c r="IT375" s="60"/>
      <c r="IU375" s="60"/>
      <c r="IV375" s="60"/>
      <c r="IW375" s="60"/>
      <c r="IX375" s="60"/>
      <c r="IY375" s="60"/>
      <c r="IZ375" s="60"/>
      <c r="JA375" s="60"/>
      <c r="JB375" s="60"/>
      <c r="JC375" s="60"/>
      <c r="JD375" s="60"/>
      <c r="JE375" s="60"/>
      <c r="JF375" s="60"/>
      <c r="JG375" s="60"/>
      <c r="JH375" s="60"/>
      <c r="JI375" s="60"/>
      <c r="JJ375" s="60"/>
      <c r="JK375" s="60"/>
      <c r="JL375" s="60"/>
      <c r="JM375" s="60"/>
      <c r="JN375" s="60"/>
      <c r="JO375" s="60"/>
      <c r="JP375" s="60"/>
      <c r="JQ375" s="60"/>
      <c r="JR375" s="60"/>
      <c r="JS375" s="60"/>
      <c r="JT375" s="60"/>
      <c r="JU375" s="60"/>
      <c r="JV375" s="60"/>
      <c r="JW375" s="60"/>
      <c r="JX375" s="60"/>
      <c r="JY375" s="60"/>
      <c r="JZ375" s="60"/>
      <c r="KA375" s="60"/>
      <c r="KB375" s="60"/>
      <c r="KC375" s="60"/>
      <c r="KD375" s="60"/>
      <c r="KE375" s="60"/>
      <c r="KF375" s="60"/>
      <c r="KG375" s="60"/>
      <c r="KH375" s="60"/>
      <c r="KI375" s="60"/>
      <c r="KJ375" s="60"/>
      <c r="KK375" s="60"/>
      <c r="KL375" s="60"/>
      <c r="KM375" s="60"/>
      <c r="KN375" s="60"/>
      <c r="KO375" s="60"/>
    </row>
    <row r="376" spans="1:301" s="67" customFormat="1" ht="15" customHeight="1" x14ac:dyDescent="0.2">
      <c r="A376" s="58" t="s">
        <v>804</v>
      </c>
      <c r="B376" s="58">
        <v>13047</v>
      </c>
      <c r="C376" s="59" t="s">
        <v>387</v>
      </c>
      <c r="D376" s="2" t="s">
        <v>105</v>
      </c>
      <c r="E376" s="58"/>
      <c r="F376" s="58"/>
      <c r="G376" s="23">
        <v>316561.68982000003</v>
      </c>
      <c r="H376" s="23">
        <v>8444709.5229599997</v>
      </c>
      <c r="I376" s="23"/>
      <c r="J376" s="61" t="s">
        <v>1040</v>
      </c>
      <c r="K376" s="58" t="s">
        <v>388</v>
      </c>
      <c r="L376" s="58">
        <v>0</v>
      </c>
      <c r="M376" s="58">
        <v>2</v>
      </c>
      <c r="N376" s="105">
        <v>2006</v>
      </c>
      <c r="O376" s="58"/>
      <c r="P376" s="60" t="s">
        <v>389</v>
      </c>
      <c r="Q376" s="1">
        <f>M376-L376</f>
        <v>2</v>
      </c>
      <c r="R376" s="2" t="s">
        <v>390</v>
      </c>
      <c r="S376" s="58" t="s">
        <v>805</v>
      </c>
      <c r="T376" s="60" t="s">
        <v>392</v>
      </c>
      <c r="U376" s="60"/>
      <c r="V376" s="60"/>
      <c r="W376" s="60"/>
      <c r="X376" s="134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  <c r="AX376" s="113"/>
      <c r="AY376" s="113"/>
      <c r="AZ376" s="113"/>
      <c r="BA376" s="113"/>
      <c r="BB376" s="113"/>
      <c r="BC376" s="113"/>
      <c r="BD376" s="113"/>
      <c r="BE376" s="113"/>
      <c r="BF376" s="113"/>
      <c r="BG376" s="113"/>
      <c r="BH376" s="113"/>
      <c r="BI376" s="113"/>
      <c r="BJ376" s="113"/>
      <c r="BK376" s="113"/>
      <c r="BL376" s="113"/>
      <c r="BM376" s="113"/>
      <c r="BN376" s="113"/>
      <c r="BO376" s="113"/>
      <c r="BP376" s="113"/>
      <c r="BQ376" s="113"/>
      <c r="BR376" s="113"/>
      <c r="BS376" s="113"/>
      <c r="BT376" s="113"/>
      <c r="BU376" s="113"/>
      <c r="BV376" s="113"/>
      <c r="BW376" s="113"/>
      <c r="BX376" s="113">
        <v>100</v>
      </c>
      <c r="BY376" s="113"/>
      <c r="BZ376" s="113"/>
      <c r="CA376" s="149">
        <v>0</v>
      </c>
      <c r="CB376" s="107">
        <v>7</v>
      </c>
      <c r="CC376" s="113"/>
      <c r="CD376" s="113"/>
      <c r="CE376" s="113"/>
      <c r="CF376" s="113"/>
      <c r="CG376" s="113"/>
      <c r="CH376" s="113"/>
      <c r="CI376" s="113"/>
      <c r="CJ376" s="113"/>
      <c r="CK376" s="113"/>
      <c r="CL376" s="113"/>
      <c r="CM376" s="113"/>
      <c r="CN376" s="113"/>
      <c r="CO376" s="99"/>
      <c r="CP376" s="99"/>
      <c r="CQ376" s="99"/>
      <c r="CR376" s="99"/>
      <c r="CS376" s="99"/>
      <c r="CT376" s="99"/>
      <c r="CU376" s="99"/>
      <c r="CV376" s="99"/>
      <c r="CW376" s="99"/>
      <c r="CX376" s="113"/>
      <c r="CY376" s="113"/>
      <c r="CZ376" s="78"/>
      <c r="DA376" s="78"/>
      <c r="DB376" s="78"/>
      <c r="DC376" s="78"/>
      <c r="DD376" s="78"/>
      <c r="DE376" s="78"/>
      <c r="DF376" s="78"/>
      <c r="DG376" s="78"/>
      <c r="DH376" s="78"/>
      <c r="DI376" s="78"/>
      <c r="DJ376" s="78"/>
      <c r="DK376" s="78"/>
      <c r="DL376" s="78"/>
      <c r="DM376" s="78"/>
      <c r="DN376" s="78"/>
      <c r="DO376" s="78"/>
      <c r="DP376" s="78"/>
      <c r="DQ376" s="78"/>
      <c r="DR376" s="78"/>
      <c r="DS376" s="78"/>
      <c r="DT376" s="78"/>
      <c r="DU376" s="78"/>
      <c r="DV376" s="78"/>
      <c r="DW376" s="78"/>
      <c r="DX376" s="78"/>
      <c r="DY376" s="78"/>
      <c r="DZ376" s="78"/>
      <c r="EA376" s="78"/>
      <c r="EB376" s="78"/>
      <c r="EC376" s="78"/>
      <c r="ED376" s="78"/>
      <c r="EE376" s="78"/>
      <c r="EF376" s="78"/>
      <c r="EG376" s="78"/>
      <c r="EH376" s="78"/>
      <c r="EI376" s="78"/>
      <c r="EJ376" s="78"/>
      <c r="EK376" s="78"/>
      <c r="EL376" s="78"/>
      <c r="EM376" s="78"/>
      <c r="EN376" s="78"/>
      <c r="EO376" s="78"/>
      <c r="EP376" s="78"/>
      <c r="EQ376" s="78"/>
      <c r="ER376" s="78"/>
      <c r="ES376" s="78"/>
      <c r="ET376" s="78"/>
      <c r="EU376" s="78"/>
      <c r="EV376" s="78"/>
      <c r="EW376" s="78"/>
      <c r="EX376" s="78"/>
      <c r="EY376" s="78"/>
      <c r="EZ376" s="78"/>
      <c r="FA376" s="78"/>
      <c r="FB376" s="78"/>
      <c r="FC376" s="78"/>
      <c r="FD376" s="78"/>
      <c r="FE376" s="78"/>
      <c r="FF376" s="78"/>
      <c r="FG376" s="78"/>
      <c r="FH376" s="78"/>
      <c r="FI376" s="78"/>
      <c r="FJ376" s="78"/>
      <c r="FK376" s="78"/>
      <c r="FL376" s="78"/>
      <c r="FM376" s="78"/>
      <c r="FN376" s="78"/>
      <c r="FO376" s="78"/>
      <c r="FP376" s="78"/>
      <c r="FQ376" s="78"/>
      <c r="FR376" s="78"/>
      <c r="FS376" s="78"/>
      <c r="FT376" s="78"/>
      <c r="FU376" s="78"/>
      <c r="FV376" s="78"/>
      <c r="FW376" s="78"/>
      <c r="FX376" s="78"/>
      <c r="FY376" s="78"/>
      <c r="FZ376" s="78"/>
      <c r="GA376" s="78"/>
      <c r="GB376" s="78"/>
      <c r="GC376" s="78"/>
      <c r="GD376" s="78"/>
      <c r="GE376" s="78"/>
      <c r="GF376" s="78"/>
      <c r="GG376" s="78"/>
      <c r="GH376" s="78"/>
      <c r="GI376" s="78"/>
      <c r="GJ376" s="78"/>
      <c r="GK376" s="78"/>
      <c r="GL376" s="78"/>
      <c r="GM376" s="78"/>
      <c r="GN376" s="78"/>
      <c r="GO376" s="78"/>
      <c r="GP376" s="78"/>
      <c r="GQ376" s="78"/>
      <c r="GR376" s="78"/>
      <c r="GS376" s="78"/>
      <c r="GT376" s="78"/>
      <c r="GU376" s="78"/>
      <c r="GV376" s="78"/>
      <c r="GW376" s="78"/>
      <c r="GX376" s="78"/>
      <c r="GY376" s="78"/>
      <c r="GZ376" s="78"/>
      <c r="HA376" s="78"/>
      <c r="HB376" s="78"/>
      <c r="HC376" s="78"/>
      <c r="HD376" s="78"/>
      <c r="HE376" s="78"/>
      <c r="HF376" s="78"/>
      <c r="HG376" s="78"/>
      <c r="HH376" s="78"/>
      <c r="HI376" s="78"/>
      <c r="HJ376" s="78"/>
      <c r="HK376" s="78"/>
      <c r="HL376" s="78"/>
      <c r="HM376" s="78"/>
      <c r="HN376" s="78"/>
      <c r="HO376" s="78"/>
      <c r="HP376" s="78"/>
      <c r="HQ376" s="78"/>
      <c r="HR376" s="78"/>
      <c r="HS376" s="78"/>
      <c r="HT376" s="78"/>
      <c r="HU376" s="78"/>
      <c r="HV376" s="78"/>
      <c r="HW376" s="78"/>
      <c r="HX376" s="78"/>
      <c r="HY376" s="78"/>
      <c r="HZ376" s="78"/>
      <c r="IA376" s="78"/>
      <c r="IB376" s="78"/>
      <c r="IC376" s="78"/>
      <c r="ID376" s="78"/>
      <c r="IE376" s="78"/>
      <c r="IF376" s="78"/>
      <c r="IG376" s="78"/>
      <c r="IH376" s="78"/>
      <c r="II376" s="78"/>
      <c r="IJ376" s="78"/>
      <c r="IK376" s="78"/>
      <c r="IL376" s="78"/>
      <c r="IM376" s="78"/>
      <c r="IN376" s="78"/>
      <c r="IO376" s="78"/>
      <c r="IP376" s="78"/>
      <c r="IQ376" s="78"/>
      <c r="IR376" s="78"/>
      <c r="IS376" s="78"/>
      <c r="IT376" s="78"/>
      <c r="IU376" s="78"/>
      <c r="IV376" s="78"/>
      <c r="IW376" s="78"/>
      <c r="IX376" s="78"/>
      <c r="IY376" s="78"/>
      <c r="IZ376" s="78"/>
      <c r="JA376" s="78"/>
      <c r="JB376" s="78"/>
      <c r="JC376" s="78"/>
      <c r="JD376" s="78"/>
      <c r="JE376" s="78"/>
      <c r="JF376" s="78"/>
      <c r="JG376" s="78"/>
      <c r="JH376" s="78"/>
      <c r="JI376" s="78"/>
      <c r="JJ376" s="78"/>
      <c r="JK376" s="78"/>
      <c r="JL376" s="78"/>
      <c r="JM376" s="78"/>
      <c r="JN376" s="78"/>
      <c r="JO376" s="78"/>
      <c r="JP376" s="78"/>
      <c r="JQ376" s="78"/>
      <c r="JR376" s="78"/>
      <c r="JS376" s="78"/>
      <c r="JT376" s="78"/>
      <c r="JU376" s="78"/>
      <c r="JV376" s="78"/>
      <c r="JW376" s="78"/>
      <c r="JX376" s="78"/>
      <c r="JY376" s="78"/>
      <c r="JZ376" s="78"/>
      <c r="KA376" s="78"/>
      <c r="KB376" s="78"/>
      <c r="KC376" s="78"/>
      <c r="KD376" s="78"/>
      <c r="KE376" s="78"/>
      <c r="KF376" s="78"/>
      <c r="KG376" s="78"/>
      <c r="KH376" s="78"/>
      <c r="KI376" s="78"/>
      <c r="KJ376" s="78"/>
      <c r="KK376" s="78"/>
      <c r="KL376" s="78"/>
      <c r="KM376" s="78"/>
      <c r="KN376" s="78"/>
      <c r="KO376" s="78"/>
    </row>
    <row r="377" spans="1:301" s="60" customFormat="1" ht="15" customHeight="1" x14ac:dyDescent="0.15">
      <c r="A377" s="58" t="s">
        <v>806</v>
      </c>
      <c r="B377" s="58">
        <v>13078</v>
      </c>
      <c r="C377" s="59" t="s">
        <v>387</v>
      </c>
      <c r="D377" s="2" t="s">
        <v>105</v>
      </c>
      <c r="E377" s="58"/>
      <c r="F377" s="58"/>
      <c r="G377" s="23">
        <v>316490.69073899998</v>
      </c>
      <c r="H377" s="23">
        <v>8444707.5228599999</v>
      </c>
      <c r="I377" s="23"/>
      <c r="J377" s="61" t="s">
        <v>1040</v>
      </c>
      <c r="K377" s="58" t="s">
        <v>388</v>
      </c>
      <c r="L377" s="58">
        <v>0</v>
      </c>
      <c r="M377" s="58">
        <v>2</v>
      </c>
      <c r="N377" s="105">
        <v>2006</v>
      </c>
      <c r="O377" s="58"/>
      <c r="P377" s="60" t="s">
        <v>389</v>
      </c>
      <c r="Q377" s="1">
        <f>M377-L377</f>
        <v>2</v>
      </c>
      <c r="R377" s="2" t="s">
        <v>390</v>
      </c>
      <c r="S377" s="58" t="s">
        <v>807</v>
      </c>
      <c r="T377" s="60" t="s">
        <v>392</v>
      </c>
      <c r="X377" s="134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07">
        <v>100</v>
      </c>
      <c r="AU377" s="113"/>
      <c r="AV377" s="113"/>
      <c r="AW377" s="113"/>
      <c r="AX377" s="113"/>
      <c r="AY377" s="113"/>
      <c r="AZ377" s="113"/>
      <c r="BA377" s="113"/>
      <c r="BB377" s="113"/>
      <c r="BC377" s="113"/>
      <c r="BD377" s="113"/>
      <c r="BE377" s="113"/>
      <c r="BF377" s="113"/>
      <c r="BG377" s="113"/>
      <c r="BH377" s="113"/>
      <c r="BI377" s="113"/>
      <c r="BJ377" s="113"/>
      <c r="BK377" s="113"/>
      <c r="BL377" s="113"/>
      <c r="BM377" s="113"/>
      <c r="BN377" s="113"/>
      <c r="BO377" s="113"/>
      <c r="BP377" s="113"/>
      <c r="BQ377" s="113"/>
      <c r="BR377" s="113"/>
      <c r="BS377" s="113"/>
      <c r="BT377" s="113"/>
      <c r="BU377" s="113"/>
      <c r="BV377" s="113"/>
      <c r="BW377" s="113"/>
      <c r="BX377" s="113">
        <v>200</v>
      </c>
      <c r="BY377" s="113"/>
      <c r="BZ377" s="113"/>
      <c r="CA377" s="149">
        <v>5.0000000000000001E-3</v>
      </c>
      <c r="CB377" s="107">
        <v>15</v>
      </c>
      <c r="CC377" s="113"/>
      <c r="CD377" s="113"/>
      <c r="CE377" s="113"/>
      <c r="CF377" s="113"/>
      <c r="CG377" s="113"/>
      <c r="CH377" s="113"/>
      <c r="CI377" s="113"/>
      <c r="CJ377" s="113"/>
      <c r="CK377" s="113"/>
      <c r="CL377" s="113"/>
      <c r="CM377" s="113"/>
      <c r="CN377" s="113"/>
      <c r="CO377" s="99"/>
      <c r="CP377" s="99"/>
      <c r="CQ377" s="99"/>
      <c r="CR377" s="99"/>
      <c r="CS377" s="99"/>
      <c r="CT377" s="99"/>
      <c r="CU377" s="99"/>
      <c r="CV377" s="99"/>
      <c r="CW377" s="99"/>
      <c r="CX377" s="113"/>
      <c r="CY377" s="113"/>
    </row>
    <row r="378" spans="1:301" s="60" customFormat="1" ht="15" customHeight="1" x14ac:dyDescent="0.15">
      <c r="A378" s="58" t="s">
        <v>808</v>
      </c>
      <c r="B378" s="58">
        <v>13145</v>
      </c>
      <c r="C378" s="59" t="s">
        <v>387</v>
      </c>
      <c r="D378" s="2" t="s">
        <v>105</v>
      </c>
      <c r="E378" s="58"/>
      <c r="F378" s="58"/>
      <c r="G378" s="23">
        <v>316490.69073899998</v>
      </c>
      <c r="H378" s="23">
        <v>8444707.5228599999</v>
      </c>
      <c r="I378" s="23"/>
      <c r="J378" s="61" t="s">
        <v>1040</v>
      </c>
      <c r="K378" s="58" t="s">
        <v>388</v>
      </c>
      <c r="L378" s="58">
        <v>0</v>
      </c>
      <c r="M378" s="58">
        <v>2</v>
      </c>
      <c r="N378" s="105">
        <v>2006</v>
      </c>
      <c r="O378" s="58"/>
      <c r="P378" s="60" t="s">
        <v>389</v>
      </c>
      <c r="Q378" s="1">
        <f>M378-L378</f>
        <v>2</v>
      </c>
      <c r="R378" s="2" t="s">
        <v>390</v>
      </c>
      <c r="S378" s="58" t="s">
        <v>809</v>
      </c>
      <c r="T378" s="60" t="s">
        <v>392</v>
      </c>
      <c r="X378" s="134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07">
        <v>100</v>
      </c>
      <c r="AU378" s="113"/>
      <c r="AV378" s="113"/>
      <c r="AW378" s="113"/>
      <c r="AX378" s="113"/>
      <c r="AY378" s="113"/>
      <c r="AZ378" s="113"/>
      <c r="BA378" s="113"/>
      <c r="BB378" s="113"/>
      <c r="BC378" s="113"/>
      <c r="BD378" s="113"/>
      <c r="BE378" s="113"/>
      <c r="BF378" s="113"/>
      <c r="BG378" s="113"/>
      <c r="BH378" s="113"/>
      <c r="BI378" s="113"/>
      <c r="BJ378" s="113"/>
      <c r="BK378" s="113"/>
      <c r="BL378" s="113"/>
      <c r="BM378" s="113"/>
      <c r="BN378" s="113"/>
      <c r="BO378" s="113"/>
      <c r="BP378" s="113"/>
      <c r="BQ378" s="113"/>
      <c r="BR378" s="113"/>
      <c r="BS378" s="113"/>
      <c r="BT378" s="113"/>
      <c r="BU378" s="113"/>
      <c r="BV378" s="113"/>
      <c r="BW378" s="113"/>
      <c r="BX378" s="113">
        <v>100</v>
      </c>
      <c r="BY378" s="113"/>
      <c r="BZ378" s="113"/>
      <c r="CA378" s="149">
        <v>7.0000000000000001E-3</v>
      </c>
      <c r="CB378" s="107">
        <v>5</v>
      </c>
      <c r="CC378" s="113"/>
      <c r="CD378" s="113"/>
      <c r="CE378" s="113"/>
      <c r="CF378" s="113"/>
      <c r="CG378" s="113"/>
      <c r="CH378" s="113"/>
      <c r="CI378" s="113"/>
      <c r="CJ378" s="113"/>
      <c r="CK378" s="113"/>
      <c r="CL378" s="113"/>
      <c r="CM378" s="113"/>
      <c r="CN378" s="113"/>
      <c r="CO378" s="99"/>
      <c r="CP378" s="99"/>
      <c r="CQ378" s="99"/>
      <c r="CR378" s="99"/>
      <c r="CS378" s="99"/>
      <c r="CT378" s="99"/>
      <c r="CU378" s="99"/>
      <c r="CV378" s="99"/>
      <c r="CW378" s="99"/>
      <c r="CX378" s="113"/>
      <c r="CY378" s="113"/>
    </row>
    <row r="379" spans="1:301" s="60" customFormat="1" ht="15" customHeight="1" x14ac:dyDescent="0.15">
      <c r="A379" s="58" t="s">
        <v>810</v>
      </c>
      <c r="B379" s="58">
        <v>13203</v>
      </c>
      <c r="C379" s="59" t="s">
        <v>387</v>
      </c>
      <c r="D379" s="2" t="s">
        <v>105</v>
      </c>
      <c r="E379" s="58"/>
      <c r="F379" s="58"/>
      <c r="G379" s="23">
        <v>316490.69073899998</v>
      </c>
      <c r="H379" s="23">
        <v>8444707.5228599999</v>
      </c>
      <c r="I379" s="23"/>
      <c r="J379" s="61" t="s">
        <v>1040</v>
      </c>
      <c r="K379" s="58" t="s">
        <v>388</v>
      </c>
      <c r="L379" s="58">
        <v>0</v>
      </c>
      <c r="M379" s="58">
        <v>2</v>
      </c>
      <c r="N379" s="105">
        <v>2006</v>
      </c>
      <c r="O379" s="58"/>
      <c r="P379" s="60" t="s">
        <v>389</v>
      </c>
      <c r="Q379" s="1">
        <f>M379-L379</f>
        <v>2</v>
      </c>
      <c r="R379" s="2" t="s">
        <v>390</v>
      </c>
      <c r="S379" s="58" t="s">
        <v>811</v>
      </c>
      <c r="T379" s="60" t="s">
        <v>392</v>
      </c>
      <c r="X379" s="134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07">
        <v>100</v>
      </c>
      <c r="AU379" s="113"/>
      <c r="AV379" s="113"/>
      <c r="AW379" s="113"/>
      <c r="AX379" s="113"/>
      <c r="AY379" s="113"/>
      <c r="AZ379" s="113"/>
      <c r="BA379" s="113"/>
      <c r="BB379" s="113"/>
      <c r="BC379" s="113"/>
      <c r="BD379" s="113"/>
      <c r="BE379" s="113"/>
      <c r="BF379" s="113"/>
      <c r="BG379" s="113"/>
      <c r="BH379" s="113"/>
      <c r="BI379" s="113"/>
      <c r="BJ379" s="113"/>
      <c r="BK379" s="113"/>
      <c r="BL379" s="113"/>
      <c r="BM379" s="113"/>
      <c r="BN379" s="113"/>
      <c r="BO379" s="113"/>
      <c r="BP379" s="113"/>
      <c r="BQ379" s="113"/>
      <c r="BR379" s="113"/>
      <c r="BS379" s="113"/>
      <c r="BT379" s="113"/>
      <c r="BU379" s="113"/>
      <c r="BV379" s="113"/>
      <c r="BW379" s="113"/>
      <c r="BX379" s="113">
        <v>100</v>
      </c>
      <c r="BY379" s="113"/>
      <c r="BZ379" s="113"/>
      <c r="CA379" s="149">
        <v>0</v>
      </c>
      <c r="CB379" s="107">
        <v>4</v>
      </c>
      <c r="CC379" s="113"/>
      <c r="CD379" s="113"/>
      <c r="CE379" s="113"/>
      <c r="CF379" s="113"/>
      <c r="CG379" s="113"/>
      <c r="CH379" s="113"/>
      <c r="CI379" s="113"/>
      <c r="CJ379" s="113"/>
      <c r="CK379" s="113"/>
      <c r="CL379" s="113"/>
      <c r="CM379" s="113"/>
      <c r="CN379" s="113"/>
      <c r="CO379" s="99"/>
      <c r="CP379" s="99"/>
      <c r="CQ379" s="99"/>
      <c r="CR379" s="99"/>
      <c r="CS379" s="99"/>
      <c r="CT379" s="99"/>
      <c r="CU379" s="99"/>
      <c r="CV379" s="99"/>
      <c r="CW379" s="99"/>
      <c r="CX379" s="113"/>
      <c r="CY379" s="113"/>
    </row>
    <row r="380" spans="1:301" s="60" customFormat="1" ht="15" customHeight="1" x14ac:dyDescent="0.15">
      <c r="A380" s="58" t="s">
        <v>812</v>
      </c>
      <c r="B380" s="58">
        <v>12563</v>
      </c>
      <c r="C380" s="59" t="s">
        <v>400</v>
      </c>
      <c r="D380" s="2" t="s">
        <v>105</v>
      </c>
      <c r="E380" s="58"/>
      <c r="F380" s="58"/>
      <c r="G380" s="23">
        <v>315935.46899999998</v>
      </c>
      <c r="H380" s="23">
        <v>8447030.1370000001</v>
      </c>
      <c r="I380" s="23">
        <v>5017.4040000000005</v>
      </c>
      <c r="J380" s="61" t="s">
        <v>1040</v>
      </c>
      <c r="K380" s="58" t="s">
        <v>388</v>
      </c>
      <c r="L380" s="58">
        <v>0</v>
      </c>
      <c r="M380" s="58">
        <v>2</v>
      </c>
      <c r="N380" s="105">
        <v>2006</v>
      </c>
      <c r="O380" s="58"/>
      <c r="P380" s="60" t="s">
        <v>389</v>
      </c>
      <c r="Q380" s="1">
        <f>M380-L380</f>
        <v>2</v>
      </c>
      <c r="R380" s="2" t="s">
        <v>390</v>
      </c>
      <c r="S380" s="58" t="s">
        <v>813</v>
      </c>
      <c r="T380" s="60" t="s">
        <v>392</v>
      </c>
      <c r="X380" s="134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>
        <v>400</v>
      </c>
      <c r="AT380" s="113">
        <v>1300</v>
      </c>
      <c r="AU380" s="113"/>
      <c r="AV380" s="113"/>
      <c r="AW380" s="113"/>
      <c r="AX380" s="113"/>
      <c r="AY380" s="113"/>
      <c r="AZ380" s="113"/>
      <c r="BA380" s="113"/>
      <c r="BB380" s="113"/>
      <c r="BC380" s="113"/>
      <c r="BD380" s="113"/>
      <c r="BE380" s="113"/>
      <c r="BF380" s="113"/>
      <c r="BG380" s="113"/>
      <c r="BH380" s="113"/>
      <c r="BI380" s="113"/>
      <c r="BJ380" s="113"/>
      <c r="BK380" s="113"/>
      <c r="BL380" s="113"/>
      <c r="BM380" s="113"/>
      <c r="BN380" s="113"/>
      <c r="BO380" s="113"/>
      <c r="BP380" s="113"/>
      <c r="BQ380" s="113"/>
      <c r="BR380" s="113"/>
      <c r="BS380" s="113"/>
      <c r="BT380" s="113"/>
      <c r="BU380" s="113"/>
      <c r="BV380" s="113"/>
      <c r="BW380" s="113"/>
      <c r="BX380" s="113">
        <v>500</v>
      </c>
      <c r="BY380" s="113"/>
      <c r="BZ380" s="113"/>
      <c r="CA380" s="149"/>
      <c r="CB380" s="107">
        <v>1</v>
      </c>
      <c r="CC380" s="113"/>
      <c r="CD380" s="113"/>
      <c r="CE380" s="113"/>
      <c r="CF380" s="113"/>
      <c r="CG380" s="113"/>
      <c r="CH380" s="113"/>
      <c r="CI380" s="113"/>
      <c r="CJ380" s="113"/>
      <c r="CK380" s="113"/>
      <c r="CL380" s="113"/>
      <c r="CM380" s="113"/>
      <c r="CN380" s="113"/>
      <c r="CO380" s="99"/>
      <c r="CP380" s="99"/>
      <c r="CQ380" s="99"/>
      <c r="CR380" s="99"/>
      <c r="CS380" s="99"/>
      <c r="CT380" s="99"/>
      <c r="CU380" s="99"/>
      <c r="CV380" s="99"/>
      <c r="CW380" s="99"/>
      <c r="CX380" s="113"/>
      <c r="CY380" s="113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  <c r="DS380" s="64"/>
      <c r="DT380" s="64"/>
      <c r="DU380" s="64"/>
      <c r="DV380" s="64"/>
      <c r="DW380" s="64"/>
      <c r="DX380" s="64"/>
      <c r="DY380" s="64"/>
      <c r="DZ380" s="64"/>
      <c r="EA380" s="64"/>
      <c r="EB380" s="64"/>
      <c r="EC380" s="64"/>
      <c r="ED380" s="64"/>
      <c r="EE380" s="64"/>
      <c r="EF380" s="64"/>
      <c r="EG380" s="64"/>
      <c r="EH380" s="64"/>
      <c r="EI380" s="64"/>
      <c r="EJ380" s="64"/>
      <c r="EK380" s="64"/>
      <c r="EL380" s="64"/>
      <c r="EM380" s="64"/>
      <c r="EN380" s="64"/>
      <c r="EO380" s="64"/>
      <c r="EP380" s="64"/>
      <c r="EQ380" s="64"/>
      <c r="ER380" s="64"/>
      <c r="ES380" s="64"/>
      <c r="ET380" s="64"/>
      <c r="EU380" s="64"/>
      <c r="EV380" s="64"/>
      <c r="EW380" s="64"/>
      <c r="EX380" s="64"/>
      <c r="EY380" s="64"/>
      <c r="EZ380" s="64"/>
      <c r="FA380" s="64"/>
      <c r="FB380" s="64"/>
      <c r="FC380" s="64"/>
      <c r="FD380" s="64"/>
      <c r="FE380" s="64"/>
      <c r="FF380" s="64"/>
      <c r="FG380" s="64"/>
      <c r="FH380" s="64"/>
      <c r="FI380" s="64"/>
      <c r="FJ380" s="64"/>
      <c r="FK380" s="64"/>
      <c r="FL380" s="64"/>
      <c r="FM380" s="64"/>
      <c r="FN380" s="64"/>
      <c r="FO380" s="64"/>
      <c r="FP380" s="64"/>
      <c r="FQ380" s="64"/>
      <c r="FR380" s="64"/>
      <c r="FS380" s="64"/>
      <c r="FT380" s="64"/>
      <c r="FU380" s="64"/>
      <c r="FV380" s="64"/>
      <c r="FW380" s="64"/>
      <c r="FX380" s="64"/>
      <c r="FY380" s="64"/>
      <c r="FZ380" s="64"/>
      <c r="GA380" s="64"/>
      <c r="GB380" s="64"/>
      <c r="GC380" s="64"/>
      <c r="GD380" s="64"/>
      <c r="GE380" s="64"/>
      <c r="GF380" s="64"/>
      <c r="GG380" s="64"/>
      <c r="GH380" s="64"/>
      <c r="GI380" s="64"/>
      <c r="GJ380" s="64"/>
      <c r="GK380" s="64"/>
      <c r="GL380" s="64"/>
      <c r="GM380" s="64"/>
      <c r="GN380" s="64"/>
      <c r="GO380" s="64"/>
      <c r="GP380" s="64"/>
      <c r="GQ380" s="64"/>
      <c r="GR380" s="64"/>
      <c r="GS380" s="64"/>
      <c r="GT380" s="64"/>
      <c r="GU380" s="64"/>
      <c r="GV380" s="64"/>
      <c r="GW380" s="64"/>
      <c r="GX380" s="64"/>
      <c r="GY380" s="64"/>
      <c r="GZ380" s="64"/>
      <c r="HA380" s="64"/>
      <c r="HB380" s="64"/>
      <c r="HC380" s="64"/>
      <c r="HD380" s="64"/>
      <c r="HE380" s="64"/>
      <c r="HF380" s="64"/>
      <c r="HG380" s="64"/>
      <c r="HH380" s="64"/>
      <c r="HI380" s="64"/>
      <c r="HJ380" s="64"/>
      <c r="HK380" s="64"/>
      <c r="HL380" s="64"/>
      <c r="HM380" s="64"/>
      <c r="HN380" s="64"/>
      <c r="HO380" s="64"/>
      <c r="HP380" s="64"/>
      <c r="HQ380" s="64"/>
      <c r="HR380" s="64"/>
      <c r="HS380" s="64"/>
      <c r="HT380" s="64"/>
      <c r="HU380" s="64"/>
      <c r="HV380" s="64"/>
      <c r="HW380" s="64"/>
      <c r="HX380" s="64"/>
      <c r="HY380" s="64"/>
      <c r="HZ380" s="64"/>
      <c r="IA380" s="64"/>
      <c r="IB380" s="64"/>
      <c r="IC380" s="64"/>
      <c r="ID380" s="64"/>
      <c r="IE380" s="64"/>
      <c r="IF380" s="64"/>
      <c r="IG380" s="64"/>
      <c r="IH380" s="64"/>
      <c r="II380" s="64"/>
      <c r="IJ380" s="64"/>
      <c r="IK380" s="64"/>
      <c r="IL380" s="64"/>
      <c r="IM380" s="64"/>
      <c r="IN380" s="64"/>
      <c r="IO380" s="64"/>
      <c r="IP380" s="64"/>
      <c r="IQ380" s="64"/>
      <c r="IR380" s="64"/>
      <c r="IS380" s="64"/>
      <c r="IT380" s="64"/>
      <c r="IU380" s="64"/>
      <c r="IV380" s="64"/>
      <c r="IW380" s="64"/>
      <c r="IX380" s="64"/>
      <c r="IY380" s="64"/>
      <c r="IZ380" s="64"/>
      <c r="JA380" s="64"/>
      <c r="JB380" s="64"/>
      <c r="JC380" s="64"/>
      <c r="JD380" s="64"/>
      <c r="JE380" s="64"/>
      <c r="JF380" s="64"/>
      <c r="JG380" s="64"/>
      <c r="JH380" s="64"/>
      <c r="JI380" s="64"/>
      <c r="JJ380" s="64"/>
      <c r="JK380" s="64"/>
      <c r="JL380" s="64"/>
      <c r="JM380" s="64"/>
      <c r="JN380" s="64"/>
      <c r="JO380" s="64"/>
      <c r="JP380" s="64"/>
      <c r="JQ380" s="64"/>
      <c r="JR380" s="64"/>
      <c r="JS380" s="64"/>
      <c r="JT380" s="64"/>
      <c r="JU380" s="64"/>
      <c r="JV380" s="64"/>
      <c r="JW380" s="64"/>
      <c r="JX380" s="64"/>
      <c r="JY380" s="64"/>
      <c r="JZ380" s="64"/>
      <c r="KA380" s="64"/>
      <c r="KB380" s="64"/>
      <c r="KC380" s="64"/>
      <c r="KD380" s="64"/>
      <c r="KE380" s="64"/>
      <c r="KF380" s="64"/>
      <c r="KG380" s="64"/>
      <c r="KH380" s="64"/>
      <c r="KI380" s="64"/>
      <c r="KJ380" s="64"/>
      <c r="KK380" s="64"/>
      <c r="KL380" s="64"/>
      <c r="KM380" s="64"/>
      <c r="KN380" s="64"/>
      <c r="KO380" s="64"/>
    </row>
    <row r="381" spans="1:301" s="60" customFormat="1" ht="15" customHeight="1" x14ac:dyDescent="0.15">
      <c r="A381" s="58" t="s">
        <v>814</v>
      </c>
      <c r="B381" s="58">
        <v>12630</v>
      </c>
      <c r="C381" s="59" t="s">
        <v>400</v>
      </c>
      <c r="D381" s="2" t="s">
        <v>105</v>
      </c>
      <c r="E381" s="58"/>
      <c r="F381" s="58"/>
      <c r="G381" s="23">
        <v>315935.46899999998</v>
      </c>
      <c r="H381" s="23">
        <v>8447030.1370000001</v>
      </c>
      <c r="I381" s="23">
        <v>5017.4040000000005</v>
      </c>
      <c r="J381" s="61" t="s">
        <v>1040</v>
      </c>
      <c r="K381" s="58" t="s">
        <v>388</v>
      </c>
      <c r="L381" s="58">
        <v>1.95</v>
      </c>
      <c r="M381" s="58">
        <v>4</v>
      </c>
      <c r="N381" s="105">
        <v>2006</v>
      </c>
      <c r="O381" s="58"/>
      <c r="P381" s="60" t="s">
        <v>389</v>
      </c>
      <c r="Q381" s="1">
        <f>M381-L381</f>
        <v>2.0499999999999998</v>
      </c>
      <c r="R381" s="2" t="s">
        <v>390</v>
      </c>
      <c r="S381" s="58" t="s">
        <v>815</v>
      </c>
      <c r="T381" s="60" t="s">
        <v>392</v>
      </c>
      <c r="X381" s="134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  <c r="AI381" s="113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>
        <v>200</v>
      </c>
      <c r="AT381" s="113">
        <v>300</v>
      </c>
      <c r="AU381" s="113"/>
      <c r="AV381" s="113"/>
      <c r="AW381" s="113"/>
      <c r="AX381" s="113"/>
      <c r="AY381" s="113"/>
      <c r="AZ381" s="113"/>
      <c r="BA381" s="113"/>
      <c r="BB381" s="113"/>
      <c r="BC381" s="113"/>
      <c r="BD381" s="113"/>
      <c r="BE381" s="113"/>
      <c r="BF381" s="113"/>
      <c r="BG381" s="113"/>
      <c r="BH381" s="113"/>
      <c r="BI381" s="113"/>
      <c r="BJ381" s="113"/>
      <c r="BK381" s="113"/>
      <c r="BL381" s="113"/>
      <c r="BM381" s="113"/>
      <c r="BN381" s="113"/>
      <c r="BO381" s="113"/>
      <c r="BP381" s="113"/>
      <c r="BQ381" s="113"/>
      <c r="BR381" s="113"/>
      <c r="BS381" s="113"/>
      <c r="BT381" s="113"/>
      <c r="BU381" s="113"/>
      <c r="BV381" s="113"/>
      <c r="BW381" s="113"/>
      <c r="BX381" s="113">
        <v>1300</v>
      </c>
      <c r="BY381" s="113"/>
      <c r="BZ381" s="113"/>
      <c r="CA381" s="149"/>
      <c r="CB381" s="107">
        <v>4</v>
      </c>
      <c r="CC381" s="113"/>
      <c r="CD381" s="113"/>
      <c r="CE381" s="113"/>
      <c r="CF381" s="113"/>
      <c r="CG381" s="113"/>
      <c r="CH381" s="113"/>
      <c r="CI381" s="113"/>
      <c r="CJ381" s="113"/>
      <c r="CK381" s="113"/>
      <c r="CL381" s="113"/>
      <c r="CM381" s="113"/>
      <c r="CN381" s="113"/>
      <c r="CO381" s="99"/>
      <c r="CP381" s="99"/>
      <c r="CQ381" s="99"/>
      <c r="CR381" s="99"/>
      <c r="CS381" s="99"/>
      <c r="CT381" s="99"/>
      <c r="CU381" s="99"/>
      <c r="CV381" s="99"/>
      <c r="CW381" s="99"/>
      <c r="CX381" s="113"/>
      <c r="CY381" s="113"/>
    </row>
    <row r="382" spans="1:301" s="60" customFormat="1" ht="15" customHeight="1" x14ac:dyDescent="0.15">
      <c r="A382" s="58" t="s">
        <v>816</v>
      </c>
      <c r="B382" s="58">
        <v>12690</v>
      </c>
      <c r="C382" s="59" t="s">
        <v>400</v>
      </c>
      <c r="D382" s="2" t="s">
        <v>105</v>
      </c>
      <c r="E382" s="58"/>
      <c r="F382" s="58"/>
      <c r="G382" s="23">
        <v>315936.103</v>
      </c>
      <c r="H382" s="23">
        <v>8447031.1190000009</v>
      </c>
      <c r="I382" s="23">
        <v>5017.3459999999995</v>
      </c>
      <c r="J382" s="61" t="s">
        <v>1040</v>
      </c>
      <c r="K382" s="58" t="s">
        <v>388</v>
      </c>
      <c r="L382" s="58">
        <v>0</v>
      </c>
      <c r="M382" s="58">
        <v>2</v>
      </c>
      <c r="N382" s="105">
        <v>2006</v>
      </c>
      <c r="O382" s="58"/>
      <c r="P382" s="60" t="s">
        <v>389</v>
      </c>
      <c r="Q382" s="1">
        <f>M382-L382</f>
        <v>2</v>
      </c>
      <c r="R382" s="2" t="s">
        <v>390</v>
      </c>
      <c r="S382" s="58" t="s">
        <v>817</v>
      </c>
      <c r="T382" s="60" t="s">
        <v>392</v>
      </c>
      <c r="X382" s="134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  <c r="AI382" s="113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>
        <v>200</v>
      </c>
      <c r="AT382" s="113">
        <v>7400</v>
      </c>
      <c r="AU382" s="113"/>
      <c r="AV382" s="113"/>
      <c r="AW382" s="113"/>
      <c r="AX382" s="113"/>
      <c r="AY382" s="113"/>
      <c r="AZ382" s="113"/>
      <c r="BA382" s="113"/>
      <c r="BB382" s="113"/>
      <c r="BC382" s="113"/>
      <c r="BD382" s="113"/>
      <c r="BE382" s="113"/>
      <c r="BF382" s="113"/>
      <c r="BG382" s="113"/>
      <c r="BH382" s="113"/>
      <c r="BI382" s="113"/>
      <c r="BJ382" s="113"/>
      <c r="BK382" s="113"/>
      <c r="BL382" s="113"/>
      <c r="BM382" s="113"/>
      <c r="BN382" s="113"/>
      <c r="BO382" s="113"/>
      <c r="BP382" s="113"/>
      <c r="BQ382" s="113"/>
      <c r="BR382" s="113"/>
      <c r="BS382" s="113"/>
      <c r="BT382" s="113"/>
      <c r="BU382" s="113"/>
      <c r="BV382" s="113"/>
      <c r="BW382" s="113"/>
      <c r="BX382" s="113">
        <v>900</v>
      </c>
      <c r="BY382" s="113"/>
      <c r="BZ382" s="113"/>
      <c r="CA382" s="149"/>
      <c r="CB382" s="107">
        <v>3</v>
      </c>
      <c r="CC382" s="113"/>
      <c r="CD382" s="113"/>
      <c r="CE382" s="113"/>
      <c r="CF382" s="113"/>
      <c r="CG382" s="113"/>
      <c r="CH382" s="113"/>
      <c r="CI382" s="113"/>
      <c r="CJ382" s="113"/>
      <c r="CK382" s="113"/>
      <c r="CL382" s="113"/>
      <c r="CM382" s="113"/>
      <c r="CN382" s="113"/>
      <c r="CO382" s="99"/>
      <c r="CP382" s="99"/>
      <c r="CQ382" s="99"/>
      <c r="CR382" s="99"/>
      <c r="CS382" s="99"/>
      <c r="CT382" s="99"/>
      <c r="CU382" s="99"/>
      <c r="CV382" s="99"/>
      <c r="CW382" s="99"/>
      <c r="CX382" s="113"/>
      <c r="CY382" s="113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  <c r="DS382" s="64"/>
      <c r="DT382" s="64"/>
      <c r="DU382" s="64"/>
      <c r="DV382" s="64"/>
      <c r="DW382" s="64"/>
      <c r="DX382" s="64"/>
      <c r="DY382" s="64"/>
      <c r="DZ382" s="64"/>
      <c r="EA382" s="64"/>
      <c r="EB382" s="64"/>
      <c r="EC382" s="64"/>
      <c r="ED382" s="64"/>
      <c r="EE382" s="64"/>
      <c r="EF382" s="64"/>
      <c r="EG382" s="64"/>
      <c r="EH382" s="64"/>
      <c r="EI382" s="64"/>
      <c r="EJ382" s="64"/>
      <c r="EK382" s="64"/>
      <c r="EL382" s="64"/>
      <c r="EM382" s="64"/>
      <c r="EN382" s="64"/>
      <c r="EO382" s="64"/>
      <c r="EP382" s="64"/>
      <c r="EQ382" s="64"/>
      <c r="ER382" s="64"/>
      <c r="ES382" s="64"/>
      <c r="ET382" s="64"/>
      <c r="EU382" s="64"/>
      <c r="EV382" s="64"/>
      <c r="EW382" s="64"/>
      <c r="EX382" s="64"/>
      <c r="EY382" s="64"/>
      <c r="EZ382" s="64"/>
      <c r="FA382" s="64"/>
      <c r="FB382" s="64"/>
      <c r="FC382" s="64"/>
      <c r="FD382" s="64"/>
      <c r="FE382" s="64"/>
      <c r="FF382" s="64"/>
      <c r="FG382" s="64"/>
      <c r="FH382" s="64"/>
      <c r="FI382" s="64"/>
      <c r="FJ382" s="64"/>
      <c r="FK382" s="64"/>
      <c r="FL382" s="64"/>
      <c r="FM382" s="64"/>
      <c r="FN382" s="64"/>
      <c r="FO382" s="64"/>
      <c r="FP382" s="64"/>
      <c r="FQ382" s="64"/>
      <c r="FR382" s="64"/>
      <c r="FS382" s="64"/>
      <c r="FT382" s="64"/>
      <c r="FU382" s="64"/>
      <c r="FV382" s="64"/>
      <c r="FW382" s="64"/>
      <c r="FX382" s="64"/>
      <c r="FY382" s="64"/>
      <c r="FZ382" s="64"/>
      <c r="GA382" s="64"/>
      <c r="GB382" s="64"/>
      <c r="GC382" s="64"/>
      <c r="GD382" s="64"/>
      <c r="GE382" s="64"/>
      <c r="GF382" s="64"/>
      <c r="GG382" s="64"/>
      <c r="GH382" s="64"/>
      <c r="GI382" s="64"/>
      <c r="GJ382" s="64"/>
      <c r="GK382" s="64"/>
      <c r="GL382" s="64"/>
      <c r="GM382" s="64"/>
      <c r="GN382" s="64"/>
      <c r="GO382" s="64"/>
      <c r="GP382" s="64"/>
      <c r="GQ382" s="64"/>
      <c r="GR382" s="64"/>
      <c r="GS382" s="64"/>
      <c r="GT382" s="64"/>
      <c r="GU382" s="64"/>
      <c r="GV382" s="64"/>
      <c r="GW382" s="64"/>
      <c r="GX382" s="64"/>
      <c r="GY382" s="64"/>
      <c r="GZ382" s="64"/>
      <c r="HA382" s="64"/>
      <c r="HB382" s="64"/>
      <c r="HC382" s="64"/>
      <c r="HD382" s="64"/>
      <c r="HE382" s="64"/>
      <c r="HF382" s="64"/>
      <c r="HG382" s="64"/>
      <c r="HH382" s="64"/>
      <c r="HI382" s="64"/>
      <c r="HJ382" s="64"/>
      <c r="HK382" s="64"/>
      <c r="HL382" s="64"/>
      <c r="HM382" s="64"/>
      <c r="HN382" s="64"/>
      <c r="HO382" s="64"/>
      <c r="HP382" s="64"/>
      <c r="HQ382" s="64"/>
      <c r="HR382" s="64"/>
      <c r="HS382" s="64"/>
      <c r="HT382" s="64"/>
      <c r="HU382" s="64"/>
      <c r="HV382" s="64"/>
      <c r="HW382" s="64"/>
      <c r="HX382" s="64"/>
      <c r="HY382" s="64"/>
      <c r="HZ382" s="64"/>
      <c r="IA382" s="64"/>
      <c r="IB382" s="64"/>
      <c r="IC382" s="64"/>
      <c r="ID382" s="64"/>
      <c r="IE382" s="64"/>
      <c r="IF382" s="64"/>
      <c r="IG382" s="64"/>
      <c r="IH382" s="64"/>
      <c r="II382" s="64"/>
      <c r="IJ382" s="64"/>
      <c r="IK382" s="64"/>
      <c r="IL382" s="64"/>
      <c r="IM382" s="64"/>
      <c r="IN382" s="64"/>
      <c r="IO382" s="64"/>
      <c r="IP382" s="64"/>
      <c r="IQ382" s="64"/>
      <c r="IR382" s="64"/>
      <c r="IS382" s="64"/>
      <c r="IT382" s="64"/>
      <c r="IU382" s="64"/>
      <c r="IV382" s="64"/>
      <c r="IW382" s="64"/>
      <c r="IX382" s="64"/>
      <c r="IY382" s="64"/>
      <c r="IZ382" s="64"/>
      <c r="JA382" s="64"/>
      <c r="JB382" s="64"/>
      <c r="JC382" s="64"/>
      <c r="JD382" s="64"/>
      <c r="JE382" s="64"/>
      <c r="JF382" s="64"/>
      <c r="JG382" s="64"/>
      <c r="JH382" s="64"/>
      <c r="JI382" s="64"/>
      <c r="JJ382" s="64"/>
      <c r="JK382" s="64"/>
      <c r="JL382" s="64"/>
      <c r="JM382" s="64"/>
      <c r="JN382" s="64"/>
      <c r="JO382" s="64"/>
      <c r="JP382" s="64"/>
      <c r="JQ382" s="64"/>
      <c r="JR382" s="64"/>
      <c r="JS382" s="64"/>
      <c r="JT382" s="64"/>
      <c r="JU382" s="64"/>
      <c r="JV382" s="64"/>
      <c r="JW382" s="64"/>
      <c r="JX382" s="64"/>
      <c r="JY382" s="64"/>
      <c r="JZ382" s="64"/>
      <c r="KA382" s="64"/>
      <c r="KB382" s="64"/>
      <c r="KC382" s="64"/>
      <c r="KD382" s="64"/>
      <c r="KE382" s="64"/>
      <c r="KF382" s="64"/>
      <c r="KG382" s="64"/>
      <c r="KH382" s="64"/>
      <c r="KI382" s="64"/>
      <c r="KJ382" s="64"/>
      <c r="KK382" s="64"/>
      <c r="KL382" s="64"/>
      <c r="KM382" s="64"/>
      <c r="KN382" s="64"/>
      <c r="KO382" s="64"/>
    </row>
    <row r="383" spans="1:301" s="60" customFormat="1" ht="15" customHeight="1" x14ac:dyDescent="0.15">
      <c r="A383" s="58" t="s">
        <v>818</v>
      </c>
      <c r="B383" s="58">
        <v>12744</v>
      </c>
      <c r="C383" s="59" t="s">
        <v>400</v>
      </c>
      <c r="D383" s="2" t="s">
        <v>105</v>
      </c>
      <c r="E383" s="58"/>
      <c r="F383" s="58"/>
      <c r="G383" s="23">
        <v>315936.103</v>
      </c>
      <c r="H383" s="23">
        <v>8447031.1190000009</v>
      </c>
      <c r="I383" s="23">
        <v>5017.3459999999995</v>
      </c>
      <c r="J383" s="61" t="s">
        <v>1040</v>
      </c>
      <c r="K383" s="58" t="s">
        <v>388</v>
      </c>
      <c r="L383" s="58">
        <v>0</v>
      </c>
      <c r="M383" s="58">
        <v>2</v>
      </c>
      <c r="N383" s="105">
        <v>2006</v>
      </c>
      <c r="O383" s="58"/>
      <c r="P383" s="60" t="s">
        <v>389</v>
      </c>
      <c r="Q383" s="1">
        <f>M383-L383</f>
        <v>2</v>
      </c>
      <c r="R383" s="2" t="s">
        <v>390</v>
      </c>
      <c r="S383" s="58" t="s">
        <v>819</v>
      </c>
      <c r="T383" s="60" t="s">
        <v>392</v>
      </c>
      <c r="X383" s="134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>
        <v>4900</v>
      </c>
      <c r="AU383" s="113"/>
      <c r="AV383" s="113"/>
      <c r="AW383" s="113"/>
      <c r="AX383" s="113"/>
      <c r="AY383" s="113"/>
      <c r="AZ383" s="113"/>
      <c r="BA383" s="113"/>
      <c r="BB383" s="113"/>
      <c r="BC383" s="113"/>
      <c r="BD383" s="113"/>
      <c r="BE383" s="113"/>
      <c r="BF383" s="113"/>
      <c r="BG383" s="113"/>
      <c r="BH383" s="113"/>
      <c r="BI383" s="113"/>
      <c r="BJ383" s="113"/>
      <c r="BK383" s="113"/>
      <c r="BL383" s="113"/>
      <c r="BM383" s="113"/>
      <c r="BN383" s="113"/>
      <c r="BO383" s="113"/>
      <c r="BP383" s="113"/>
      <c r="BQ383" s="113"/>
      <c r="BR383" s="113"/>
      <c r="BS383" s="113"/>
      <c r="BT383" s="113"/>
      <c r="BU383" s="113"/>
      <c r="BV383" s="113"/>
      <c r="BW383" s="113"/>
      <c r="BX383" s="113">
        <v>500</v>
      </c>
      <c r="BY383" s="113"/>
      <c r="BZ383" s="113"/>
      <c r="CA383" s="149"/>
      <c r="CB383" s="107">
        <v>1</v>
      </c>
      <c r="CC383" s="113"/>
      <c r="CD383" s="113"/>
      <c r="CE383" s="113"/>
      <c r="CF383" s="113"/>
      <c r="CG383" s="113"/>
      <c r="CH383" s="113"/>
      <c r="CI383" s="113"/>
      <c r="CJ383" s="113"/>
      <c r="CK383" s="113"/>
      <c r="CL383" s="113"/>
      <c r="CM383" s="113"/>
      <c r="CN383" s="113"/>
      <c r="CO383" s="99"/>
      <c r="CP383" s="99"/>
      <c r="CQ383" s="99"/>
      <c r="CR383" s="99"/>
      <c r="CS383" s="99"/>
      <c r="CT383" s="99"/>
      <c r="CU383" s="99"/>
      <c r="CV383" s="99"/>
      <c r="CW383" s="99"/>
      <c r="CX383" s="113"/>
      <c r="CY383" s="113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  <c r="DS383" s="64"/>
      <c r="DT383" s="64"/>
      <c r="DU383" s="64"/>
      <c r="DV383" s="64"/>
      <c r="DW383" s="64"/>
      <c r="DX383" s="64"/>
      <c r="DY383" s="64"/>
      <c r="DZ383" s="64"/>
      <c r="EA383" s="64"/>
      <c r="EB383" s="64"/>
      <c r="EC383" s="64"/>
      <c r="ED383" s="64"/>
      <c r="EE383" s="64"/>
      <c r="EF383" s="64"/>
      <c r="EG383" s="64"/>
      <c r="EH383" s="64"/>
      <c r="EI383" s="64"/>
      <c r="EJ383" s="64"/>
      <c r="EK383" s="64"/>
      <c r="EL383" s="64"/>
      <c r="EM383" s="64"/>
      <c r="EN383" s="64"/>
      <c r="EO383" s="64"/>
      <c r="EP383" s="64"/>
      <c r="EQ383" s="64"/>
      <c r="ER383" s="64"/>
      <c r="ES383" s="64"/>
      <c r="ET383" s="64"/>
      <c r="EU383" s="64"/>
      <c r="EV383" s="64"/>
      <c r="EW383" s="64"/>
      <c r="EX383" s="64"/>
      <c r="EY383" s="64"/>
      <c r="EZ383" s="64"/>
      <c r="FA383" s="64"/>
      <c r="FB383" s="64"/>
      <c r="FC383" s="64"/>
      <c r="FD383" s="64"/>
      <c r="FE383" s="64"/>
      <c r="FF383" s="64"/>
      <c r="FG383" s="64"/>
      <c r="FH383" s="64"/>
      <c r="FI383" s="64"/>
      <c r="FJ383" s="64"/>
      <c r="FK383" s="64"/>
      <c r="FL383" s="64"/>
      <c r="FM383" s="64"/>
      <c r="FN383" s="64"/>
      <c r="FO383" s="64"/>
      <c r="FP383" s="64"/>
      <c r="FQ383" s="64"/>
      <c r="FR383" s="64"/>
      <c r="FS383" s="64"/>
      <c r="FT383" s="64"/>
      <c r="FU383" s="64"/>
      <c r="FV383" s="64"/>
      <c r="FW383" s="64"/>
      <c r="FX383" s="64"/>
      <c r="FY383" s="64"/>
      <c r="FZ383" s="64"/>
      <c r="GA383" s="64"/>
      <c r="GB383" s="64"/>
      <c r="GC383" s="64"/>
      <c r="GD383" s="64"/>
      <c r="GE383" s="64"/>
      <c r="GF383" s="64"/>
      <c r="GG383" s="64"/>
      <c r="GH383" s="64"/>
      <c r="GI383" s="64"/>
      <c r="GJ383" s="64"/>
      <c r="GK383" s="64"/>
      <c r="GL383" s="64"/>
      <c r="GM383" s="64"/>
      <c r="GN383" s="64"/>
      <c r="GO383" s="64"/>
      <c r="GP383" s="64"/>
      <c r="GQ383" s="64"/>
      <c r="GR383" s="64"/>
      <c r="GS383" s="64"/>
      <c r="GT383" s="64"/>
      <c r="GU383" s="64"/>
      <c r="GV383" s="64"/>
      <c r="GW383" s="64"/>
      <c r="GX383" s="64"/>
      <c r="GY383" s="64"/>
      <c r="GZ383" s="64"/>
      <c r="HA383" s="64"/>
      <c r="HB383" s="64"/>
      <c r="HC383" s="64"/>
      <c r="HD383" s="64"/>
      <c r="HE383" s="64"/>
      <c r="HF383" s="64"/>
      <c r="HG383" s="64"/>
      <c r="HH383" s="64"/>
      <c r="HI383" s="64"/>
      <c r="HJ383" s="64"/>
      <c r="HK383" s="64"/>
      <c r="HL383" s="64"/>
      <c r="HM383" s="64"/>
      <c r="HN383" s="64"/>
      <c r="HO383" s="64"/>
      <c r="HP383" s="64"/>
      <c r="HQ383" s="64"/>
      <c r="HR383" s="64"/>
      <c r="HS383" s="64"/>
      <c r="HT383" s="64"/>
      <c r="HU383" s="64"/>
      <c r="HV383" s="64"/>
      <c r="HW383" s="64"/>
      <c r="HX383" s="64"/>
      <c r="HY383" s="64"/>
      <c r="HZ383" s="64"/>
      <c r="IA383" s="64"/>
      <c r="IB383" s="64"/>
      <c r="IC383" s="64"/>
      <c r="ID383" s="64"/>
      <c r="IE383" s="64"/>
      <c r="IF383" s="64"/>
      <c r="IG383" s="64"/>
      <c r="IH383" s="64"/>
      <c r="II383" s="64"/>
      <c r="IJ383" s="64"/>
      <c r="IK383" s="64"/>
      <c r="IL383" s="64"/>
      <c r="IM383" s="64"/>
      <c r="IN383" s="64"/>
      <c r="IO383" s="64"/>
      <c r="IP383" s="64"/>
      <c r="IQ383" s="64"/>
      <c r="IR383" s="64"/>
      <c r="IS383" s="64"/>
      <c r="IT383" s="64"/>
      <c r="IU383" s="64"/>
      <c r="IV383" s="64"/>
      <c r="IW383" s="64"/>
      <c r="IX383" s="64"/>
      <c r="IY383" s="64"/>
      <c r="IZ383" s="64"/>
      <c r="JA383" s="64"/>
      <c r="JB383" s="64"/>
      <c r="JC383" s="64"/>
      <c r="JD383" s="64"/>
      <c r="JE383" s="64"/>
      <c r="JF383" s="64"/>
      <c r="JG383" s="64"/>
      <c r="JH383" s="64"/>
      <c r="JI383" s="64"/>
      <c r="JJ383" s="64"/>
      <c r="JK383" s="64"/>
      <c r="JL383" s="64"/>
      <c r="JM383" s="64"/>
      <c r="JN383" s="64"/>
      <c r="JO383" s="64"/>
      <c r="JP383" s="64"/>
      <c r="JQ383" s="64"/>
      <c r="JR383" s="64"/>
      <c r="JS383" s="64"/>
      <c r="JT383" s="64"/>
      <c r="JU383" s="64"/>
      <c r="JV383" s="64"/>
      <c r="JW383" s="64"/>
      <c r="JX383" s="64"/>
      <c r="JY383" s="64"/>
      <c r="JZ383" s="64"/>
      <c r="KA383" s="64"/>
      <c r="KB383" s="64"/>
      <c r="KC383" s="64"/>
      <c r="KD383" s="64"/>
      <c r="KE383" s="64"/>
      <c r="KF383" s="64"/>
      <c r="KG383" s="64"/>
      <c r="KH383" s="64"/>
      <c r="KI383" s="64"/>
      <c r="KJ383" s="64"/>
      <c r="KK383" s="64"/>
      <c r="KL383" s="64"/>
      <c r="KM383" s="64"/>
      <c r="KN383" s="64"/>
      <c r="KO383" s="64"/>
    </row>
    <row r="384" spans="1:301" s="60" customFormat="1" ht="15" customHeight="1" x14ac:dyDescent="0.15">
      <c r="A384" s="58" t="s">
        <v>820</v>
      </c>
      <c r="B384" s="58">
        <v>13658</v>
      </c>
      <c r="C384" s="59" t="s">
        <v>407</v>
      </c>
      <c r="D384" s="2" t="s">
        <v>105</v>
      </c>
      <c r="E384" s="58"/>
      <c r="F384" s="58"/>
      <c r="G384" s="23">
        <v>316226.84100000001</v>
      </c>
      <c r="H384" s="23">
        <v>8448363.7760000005</v>
      </c>
      <c r="I384" s="23">
        <v>4918.79</v>
      </c>
      <c r="J384" s="61" t="s">
        <v>1040</v>
      </c>
      <c r="K384" s="58" t="s">
        <v>388</v>
      </c>
      <c r="L384" s="58">
        <v>0</v>
      </c>
      <c r="M384" s="58">
        <v>2</v>
      </c>
      <c r="N384" s="105">
        <v>2006</v>
      </c>
      <c r="O384" s="58"/>
      <c r="P384" s="60" t="s">
        <v>389</v>
      </c>
      <c r="Q384" s="1">
        <f>M384-L384</f>
        <v>2</v>
      </c>
      <c r="R384" s="2" t="s">
        <v>390</v>
      </c>
      <c r="S384" s="58" t="s">
        <v>821</v>
      </c>
      <c r="T384" s="60" t="s">
        <v>392</v>
      </c>
      <c r="X384" s="134"/>
      <c r="Y384" s="108">
        <v>3.3361169102296452E-2</v>
      </c>
      <c r="Z384" s="108">
        <v>2.8159176863181314</v>
      </c>
      <c r="AA384" s="108">
        <v>1.1437779767233662</v>
      </c>
      <c r="AB384" s="108"/>
      <c r="AC384" s="108">
        <v>4.2481361485256643E-2</v>
      </c>
      <c r="AD384" s="108">
        <v>8.2894736842105257E-2</v>
      </c>
      <c r="AE384" s="108">
        <v>0.65762475049900193</v>
      </c>
      <c r="AF384" s="108">
        <v>8.0878642888212268E-2</v>
      </c>
      <c r="AG384" s="108">
        <v>0.40956521739130441</v>
      </c>
      <c r="AH384" s="108">
        <v>0.20622276029055692</v>
      </c>
      <c r="AI384" s="108"/>
      <c r="AJ384" s="108"/>
      <c r="AK384" s="108"/>
      <c r="AL384" s="108"/>
      <c r="AM384" s="108"/>
      <c r="AN384" s="108">
        <v>1.6</v>
      </c>
      <c r="AO384" s="108">
        <v>5</v>
      </c>
      <c r="AP384" s="108">
        <v>48</v>
      </c>
      <c r="AQ384" s="108">
        <v>5</v>
      </c>
      <c r="AR384" s="108">
        <v>4</v>
      </c>
      <c r="AS384" s="108">
        <v>9.1999999999999993</v>
      </c>
      <c r="AT384" s="108">
        <v>108</v>
      </c>
      <c r="AU384" s="106">
        <v>0</v>
      </c>
      <c r="AV384" s="108">
        <v>3</v>
      </c>
      <c r="AW384" s="114">
        <v>0</v>
      </c>
      <c r="AX384" s="110">
        <v>0</v>
      </c>
      <c r="AY384" s="108">
        <v>218</v>
      </c>
      <c r="AZ384" s="108"/>
      <c r="BA384" s="108">
        <v>57.7</v>
      </c>
      <c r="BB384" s="108">
        <v>5.5</v>
      </c>
      <c r="BC384" s="108">
        <v>0</v>
      </c>
      <c r="BD384" s="108">
        <v>2.4</v>
      </c>
      <c r="BE384" s="108"/>
      <c r="BF384" s="106">
        <v>0</v>
      </c>
      <c r="BG384" s="108">
        <v>6428</v>
      </c>
      <c r="BH384" s="108">
        <v>5.7</v>
      </c>
      <c r="BI384" s="108"/>
      <c r="BJ384" s="108"/>
      <c r="BK384" s="108"/>
      <c r="BL384" s="108"/>
      <c r="BM384" s="108"/>
      <c r="BN384" s="108"/>
      <c r="BO384" s="108"/>
      <c r="BP384" s="108"/>
      <c r="BQ384" s="108"/>
      <c r="BR384" s="108"/>
      <c r="BS384" s="108"/>
      <c r="BT384" s="108"/>
      <c r="BU384" s="108"/>
      <c r="BV384" s="108"/>
      <c r="BW384" s="108"/>
      <c r="BX384" s="108">
        <v>32</v>
      </c>
      <c r="BY384" s="108"/>
      <c r="BZ384" s="108"/>
      <c r="CA384" s="149"/>
      <c r="CB384" s="108">
        <v>0.6</v>
      </c>
      <c r="CC384" s="108">
        <v>0.11</v>
      </c>
      <c r="CD384" s="108">
        <v>60</v>
      </c>
      <c r="CE384" s="108"/>
      <c r="CF384" s="108"/>
      <c r="CG384" s="108"/>
      <c r="CH384" s="110">
        <v>0</v>
      </c>
      <c r="CI384" s="110">
        <v>0</v>
      </c>
      <c r="CJ384" s="108">
        <v>18.8</v>
      </c>
      <c r="CK384" s="108"/>
      <c r="CL384" s="108"/>
      <c r="CM384" s="108"/>
      <c r="CN384" s="108"/>
      <c r="CO384" s="99"/>
      <c r="CP384" s="99"/>
      <c r="CQ384" s="99"/>
      <c r="CR384" s="99">
        <f>AG384/AD384</f>
        <v>4.9407867494824025</v>
      </c>
      <c r="CS384" s="99"/>
      <c r="CT384" s="99"/>
      <c r="CU384" s="99">
        <f>BG384/BH384</f>
        <v>1127.719298245614</v>
      </c>
      <c r="CV384" s="99"/>
      <c r="CW384" s="99"/>
      <c r="CX384" s="108"/>
      <c r="CY384" s="108">
        <v>1</v>
      </c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  <c r="IY384" s="2"/>
      <c r="IZ384" s="2"/>
      <c r="JA384" s="2"/>
      <c r="JB384" s="2"/>
      <c r="JC384" s="2"/>
      <c r="JD384" s="2"/>
      <c r="JE384" s="2"/>
      <c r="JF384" s="2"/>
      <c r="JG384" s="2"/>
      <c r="JH384" s="2"/>
      <c r="JI384" s="2"/>
      <c r="JJ384" s="2"/>
      <c r="JK384" s="2"/>
      <c r="JL384" s="2"/>
      <c r="JM384" s="2"/>
      <c r="JN384" s="2"/>
      <c r="JO384" s="2"/>
      <c r="JP384" s="2"/>
      <c r="JQ384" s="2"/>
      <c r="JR384" s="2"/>
      <c r="JS384" s="2"/>
      <c r="JT384" s="2"/>
      <c r="JU384" s="2"/>
      <c r="JV384" s="2"/>
      <c r="JW384" s="2"/>
      <c r="JX384" s="2"/>
      <c r="JY384" s="2"/>
      <c r="JZ384" s="2"/>
      <c r="KA384" s="2"/>
      <c r="KB384" s="2"/>
      <c r="KC384" s="2"/>
      <c r="KD384" s="2"/>
      <c r="KE384" s="2"/>
      <c r="KF384" s="2"/>
      <c r="KG384" s="2"/>
      <c r="KH384" s="2"/>
      <c r="KI384" s="2"/>
      <c r="KJ384" s="2"/>
      <c r="KK384" s="2"/>
      <c r="KL384" s="2"/>
      <c r="KM384" s="2"/>
      <c r="KN384" s="2"/>
      <c r="KO384" s="2"/>
    </row>
    <row r="385" spans="1:301" s="60" customFormat="1" ht="15" customHeight="1" x14ac:dyDescent="0.15">
      <c r="A385" s="57" t="s">
        <v>822</v>
      </c>
      <c r="B385" s="58">
        <v>4282</v>
      </c>
      <c r="C385" s="59" t="s">
        <v>400</v>
      </c>
      <c r="D385" s="2" t="s">
        <v>105</v>
      </c>
      <c r="E385" s="57"/>
      <c r="F385" s="57"/>
      <c r="G385" s="23">
        <v>315690.50199999998</v>
      </c>
      <c r="H385" s="23">
        <v>8447012.7489999998</v>
      </c>
      <c r="I385" s="23">
        <v>5056.5219999999999</v>
      </c>
      <c r="J385" s="61" t="s">
        <v>1040</v>
      </c>
      <c r="K385" s="57" t="s">
        <v>404</v>
      </c>
      <c r="L385" s="58">
        <v>0</v>
      </c>
      <c r="M385" s="58">
        <v>2</v>
      </c>
      <c r="N385" s="120">
        <v>2005</v>
      </c>
      <c r="O385" s="57"/>
      <c r="P385" s="60" t="s">
        <v>389</v>
      </c>
      <c r="Q385" s="1">
        <f>M385-L385</f>
        <v>2</v>
      </c>
      <c r="R385" s="2" t="s">
        <v>390</v>
      </c>
      <c r="S385" s="57" t="s">
        <v>823</v>
      </c>
      <c r="T385" s="60" t="s">
        <v>392</v>
      </c>
      <c r="X385" s="134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>
        <v>300</v>
      </c>
      <c r="AT385" s="107">
        <v>1000</v>
      </c>
      <c r="AU385" s="107"/>
      <c r="AV385" s="107"/>
      <c r="AW385" s="107"/>
      <c r="AX385" s="107"/>
      <c r="AY385" s="107"/>
      <c r="AZ385" s="107"/>
      <c r="BA385" s="107"/>
      <c r="BB385" s="107"/>
      <c r="BC385" s="107"/>
      <c r="BD385" s="107"/>
      <c r="BE385" s="107"/>
      <c r="BF385" s="107"/>
      <c r="BG385" s="107"/>
      <c r="BH385" s="107"/>
      <c r="BI385" s="107"/>
      <c r="BJ385" s="107"/>
      <c r="BK385" s="107"/>
      <c r="BL385" s="107"/>
      <c r="BM385" s="107"/>
      <c r="BN385" s="107"/>
      <c r="BO385" s="107"/>
      <c r="BP385" s="107"/>
      <c r="BQ385" s="107"/>
      <c r="BR385" s="107"/>
      <c r="BS385" s="107"/>
      <c r="BT385" s="107"/>
      <c r="BU385" s="107"/>
      <c r="BV385" s="107"/>
      <c r="BW385" s="107"/>
      <c r="BX385" s="108">
        <v>12600</v>
      </c>
      <c r="BY385" s="108"/>
      <c r="BZ385" s="107"/>
      <c r="CA385" s="149"/>
      <c r="CB385" s="107">
        <v>37</v>
      </c>
      <c r="CC385" s="107"/>
      <c r="CD385" s="107"/>
      <c r="CE385" s="107"/>
      <c r="CF385" s="107"/>
      <c r="CG385" s="107"/>
      <c r="CH385" s="107"/>
      <c r="CI385" s="107"/>
      <c r="CJ385" s="107"/>
      <c r="CK385" s="107"/>
      <c r="CL385" s="107"/>
      <c r="CM385" s="107"/>
      <c r="CN385" s="107"/>
      <c r="CO385" s="99"/>
      <c r="CP385" s="99"/>
      <c r="CQ385" s="99"/>
      <c r="CR385" s="99"/>
      <c r="CS385" s="99"/>
      <c r="CT385" s="99"/>
      <c r="CU385" s="99"/>
      <c r="CV385" s="99"/>
      <c r="CW385" s="99"/>
      <c r="CX385" s="107"/>
      <c r="CY385" s="107"/>
    </row>
    <row r="386" spans="1:301" s="60" customFormat="1" ht="15" customHeight="1" x14ac:dyDescent="0.15">
      <c r="A386" s="57" t="s">
        <v>824</v>
      </c>
      <c r="B386" s="58">
        <v>1350</v>
      </c>
      <c r="C386" s="59" t="s">
        <v>452</v>
      </c>
      <c r="D386" s="2" t="s">
        <v>105</v>
      </c>
      <c r="E386" s="57"/>
      <c r="F386" s="57"/>
      <c r="G386" s="23">
        <v>315421.86200000002</v>
      </c>
      <c r="H386" s="23">
        <v>8447568.5020000003</v>
      </c>
      <c r="I386" s="23">
        <v>5034.62</v>
      </c>
      <c r="J386" s="61" t="s">
        <v>1040</v>
      </c>
      <c r="K386" s="57" t="s">
        <v>404</v>
      </c>
      <c r="L386" s="66">
        <v>0</v>
      </c>
      <c r="M386" s="58">
        <v>2</v>
      </c>
      <c r="N386" s="120">
        <v>2005</v>
      </c>
      <c r="O386" s="57"/>
      <c r="P386" s="60" t="s">
        <v>389</v>
      </c>
      <c r="Q386" s="1">
        <f>M386-L386</f>
        <v>2</v>
      </c>
      <c r="R386" s="2" t="s">
        <v>390</v>
      </c>
      <c r="S386" s="57" t="s">
        <v>825</v>
      </c>
      <c r="T386" s="60" t="s">
        <v>392</v>
      </c>
      <c r="X386" s="134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>
        <v>200</v>
      </c>
      <c r="AT386" s="107">
        <v>2300</v>
      </c>
      <c r="AU386" s="107"/>
      <c r="AV386" s="107"/>
      <c r="AW386" s="107"/>
      <c r="AX386" s="107"/>
      <c r="AY386" s="107"/>
      <c r="AZ386" s="107"/>
      <c r="BA386" s="107"/>
      <c r="BB386" s="107"/>
      <c r="BC386" s="107"/>
      <c r="BD386" s="107"/>
      <c r="BE386" s="107"/>
      <c r="BF386" s="107"/>
      <c r="BG386" s="107"/>
      <c r="BH386" s="107"/>
      <c r="BI386" s="107"/>
      <c r="BJ386" s="107"/>
      <c r="BK386" s="107"/>
      <c r="BL386" s="107"/>
      <c r="BM386" s="107"/>
      <c r="BN386" s="107"/>
      <c r="BO386" s="107"/>
      <c r="BP386" s="107"/>
      <c r="BQ386" s="107"/>
      <c r="BR386" s="107"/>
      <c r="BS386" s="107"/>
      <c r="BT386" s="107"/>
      <c r="BU386" s="107"/>
      <c r="BV386" s="107"/>
      <c r="BW386" s="107"/>
      <c r="BX386" s="108">
        <v>3100</v>
      </c>
      <c r="BY386" s="108"/>
      <c r="BZ386" s="107"/>
      <c r="CA386" s="149">
        <v>0</v>
      </c>
      <c r="CB386" s="107">
        <v>46</v>
      </c>
      <c r="CC386" s="107"/>
      <c r="CD386" s="107"/>
      <c r="CE386" s="107"/>
      <c r="CF386" s="107"/>
      <c r="CG386" s="107"/>
      <c r="CH386" s="107"/>
      <c r="CI386" s="107"/>
      <c r="CJ386" s="107"/>
      <c r="CK386" s="107"/>
      <c r="CL386" s="107"/>
      <c r="CM386" s="107"/>
      <c r="CN386" s="107"/>
      <c r="CO386" s="99"/>
      <c r="CP386" s="99"/>
      <c r="CQ386" s="99"/>
      <c r="CR386" s="99"/>
      <c r="CS386" s="99"/>
      <c r="CT386" s="99"/>
      <c r="CU386" s="99"/>
      <c r="CV386" s="99"/>
      <c r="CW386" s="99"/>
      <c r="CX386" s="107"/>
      <c r="CY386" s="107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  <c r="DS386" s="64"/>
      <c r="DT386" s="64"/>
      <c r="DU386" s="64"/>
      <c r="DV386" s="64"/>
      <c r="DW386" s="64"/>
      <c r="DX386" s="64"/>
      <c r="DY386" s="64"/>
      <c r="DZ386" s="64"/>
      <c r="EA386" s="64"/>
      <c r="EB386" s="64"/>
      <c r="EC386" s="64"/>
      <c r="ED386" s="64"/>
      <c r="EE386" s="64"/>
      <c r="EF386" s="64"/>
      <c r="EG386" s="64"/>
      <c r="EH386" s="64"/>
      <c r="EI386" s="64"/>
      <c r="EJ386" s="64"/>
      <c r="EK386" s="64"/>
      <c r="EL386" s="64"/>
      <c r="EM386" s="64"/>
      <c r="EN386" s="64"/>
      <c r="EO386" s="64"/>
      <c r="EP386" s="64"/>
      <c r="EQ386" s="64"/>
      <c r="ER386" s="64"/>
      <c r="ES386" s="64"/>
      <c r="ET386" s="64"/>
      <c r="EU386" s="64"/>
      <c r="EV386" s="64"/>
      <c r="EW386" s="64"/>
      <c r="EX386" s="64"/>
      <c r="EY386" s="64"/>
      <c r="EZ386" s="64"/>
      <c r="FA386" s="64"/>
      <c r="FB386" s="64"/>
      <c r="FC386" s="64"/>
      <c r="FD386" s="64"/>
      <c r="FE386" s="64"/>
      <c r="FF386" s="64"/>
      <c r="FG386" s="64"/>
      <c r="FH386" s="64"/>
      <c r="FI386" s="64"/>
      <c r="FJ386" s="64"/>
      <c r="FK386" s="64"/>
      <c r="FL386" s="64"/>
      <c r="FM386" s="64"/>
      <c r="FN386" s="64"/>
      <c r="FO386" s="64"/>
      <c r="FP386" s="64"/>
      <c r="FQ386" s="64"/>
      <c r="FR386" s="64"/>
      <c r="FS386" s="64"/>
      <c r="FT386" s="64"/>
      <c r="FU386" s="64"/>
      <c r="FV386" s="64"/>
      <c r="FW386" s="64"/>
      <c r="FX386" s="64"/>
      <c r="FY386" s="64"/>
      <c r="FZ386" s="64"/>
      <c r="GA386" s="64"/>
      <c r="GB386" s="64"/>
      <c r="GC386" s="64"/>
      <c r="GD386" s="64"/>
      <c r="GE386" s="64"/>
      <c r="GF386" s="64"/>
      <c r="GG386" s="64"/>
      <c r="GH386" s="64"/>
      <c r="GI386" s="64"/>
      <c r="GJ386" s="64"/>
      <c r="GK386" s="64"/>
      <c r="GL386" s="64"/>
      <c r="GM386" s="64"/>
      <c r="GN386" s="64"/>
      <c r="GO386" s="64"/>
      <c r="GP386" s="64"/>
      <c r="GQ386" s="64"/>
      <c r="GR386" s="64"/>
      <c r="GS386" s="64"/>
      <c r="GT386" s="64"/>
      <c r="GU386" s="64"/>
      <c r="GV386" s="64"/>
      <c r="GW386" s="64"/>
      <c r="GX386" s="64"/>
      <c r="GY386" s="64"/>
      <c r="GZ386" s="64"/>
      <c r="HA386" s="64"/>
      <c r="HB386" s="64"/>
      <c r="HC386" s="64"/>
      <c r="HD386" s="64"/>
      <c r="HE386" s="64"/>
      <c r="HF386" s="64"/>
      <c r="HG386" s="64"/>
      <c r="HH386" s="64"/>
      <c r="HI386" s="64"/>
      <c r="HJ386" s="64"/>
      <c r="HK386" s="64"/>
      <c r="HL386" s="64"/>
      <c r="HM386" s="64"/>
      <c r="HN386" s="64"/>
      <c r="HO386" s="64"/>
      <c r="HP386" s="64"/>
      <c r="HQ386" s="64"/>
      <c r="HR386" s="64"/>
      <c r="HS386" s="64"/>
      <c r="HT386" s="64"/>
      <c r="HU386" s="64"/>
      <c r="HV386" s="64"/>
      <c r="HW386" s="64"/>
      <c r="HX386" s="64"/>
      <c r="HY386" s="64"/>
      <c r="HZ386" s="64"/>
      <c r="IA386" s="64"/>
      <c r="IB386" s="64"/>
      <c r="IC386" s="64"/>
      <c r="ID386" s="64"/>
      <c r="IE386" s="64"/>
      <c r="IF386" s="64"/>
      <c r="IG386" s="64"/>
      <c r="IH386" s="64"/>
      <c r="II386" s="64"/>
      <c r="IJ386" s="64"/>
      <c r="IK386" s="64"/>
      <c r="IL386" s="64"/>
      <c r="IM386" s="64"/>
      <c r="IN386" s="64"/>
      <c r="IO386" s="64"/>
      <c r="IP386" s="64"/>
      <c r="IQ386" s="64"/>
      <c r="IR386" s="64"/>
      <c r="IS386" s="64"/>
      <c r="IT386" s="64"/>
      <c r="IU386" s="64"/>
      <c r="IV386" s="64"/>
      <c r="IW386" s="64"/>
      <c r="IX386" s="64"/>
      <c r="IY386" s="64"/>
      <c r="IZ386" s="64"/>
      <c r="JA386" s="64"/>
      <c r="JB386" s="64"/>
      <c r="JC386" s="64"/>
      <c r="JD386" s="64"/>
      <c r="JE386" s="64"/>
      <c r="JF386" s="64"/>
      <c r="JG386" s="64"/>
      <c r="JH386" s="64"/>
      <c r="JI386" s="64"/>
      <c r="JJ386" s="64"/>
      <c r="JK386" s="64"/>
      <c r="JL386" s="64"/>
      <c r="JM386" s="64"/>
      <c r="JN386" s="64"/>
      <c r="JO386" s="64"/>
      <c r="JP386" s="64"/>
      <c r="JQ386" s="64"/>
      <c r="JR386" s="64"/>
      <c r="JS386" s="64"/>
      <c r="JT386" s="64"/>
      <c r="JU386" s="64"/>
      <c r="JV386" s="64"/>
      <c r="JW386" s="64"/>
      <c r="JX386" s="64"/>
      <c r="JY386" s="64"/>
      <c r="JZ386" s="64"/>
      <c r="KA386" s="64"/>
      <c r="KB386" s="64"/>
      <c r="KC386" s="64"/>
      <c r="KD386" s="64"/>
      <c r="KE386" s="64"/>
      <c r="KF386" s="64"/>
      <c r="KG386" s="64"/>
      <c r="KH386" s="64"/>
      <c r="KI386" s="64"/>
      <c r="KJ386" s="64"/>
      <c r="KK386" s="64"/>
      <c r="KL386" s="64"/>
      <c r="KM386" s="64"/>
      <c r="KN386" s="64"/>
      <c r="KO386" s="64"/>
    </row>
    <row r="387" spans="1:301" s="60" customFormat="1" ht="15" customHeight="1" x14ac:dyDescent="0.15">
      <c r="A387" s="58" t="s">
        <v>826</v>
      </c>
      <c r="B387" s="58">
        <v>13251</v>
      </c>
      <c r="C387" s="59" t="s">
        <v>387</v>
      </c>
      <c r="D387" s="2" t="s">
        <v>105</v>
      </c>
      <c r="E387" s="58"/>
      <c r="F387" s="58"/>
      <c r="G387" s="23">
        <v>316583.68985099997</v>
      </c>
      <c r="H387" s="23">
        <v>8444531.5253100004</v>
      </c>
      <c r="I387" s="23"/>
      <c r="J387" s="61" t="s">
        <v>1040</v>
      </c>
      <c r="K387" s="58" t="s">
        <v>388</v>
      </c>
      <c r="L387" s="58">
        <v>0</v>
      </c>
      <c r="M387" s="58">
        <v>2</v>
      </c>
      <c r="N387" s="105">
        <v>2006</v>
      </c>
      <c r="O387" s="58"/>
      <c r="P387" s="60" t="s">
        <v>389</v>
      </c>
      <c r="Q387" s="1">
        <f>M387-L387</f>
        <v>2</v>
      </c>
      <c r="R387" s="2" t="s">
        <v>390</v>
      </c>
      <c r="S387" s="58" t="s">
        <v>827</v>
      </c>
      <c r="T387" s="60" t="s">
        <v>392</v>
      </c>
      <c r="X387" s="134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36">
        <v>100</v>
      </c>
      <c r="AT387" s="113">
        <v>200</v>
      </c>
      <c r="AU387" s="113"/>
      <c r="AV387" s="113"/>
      <c r="AW387" s="113"/>
      <c r="AX387" s="113"/>
      <c r="AY387" s="113"/>
      <c r="AZ387" s="113"/>
      <c r="BA387" s="113"/>
      <c r="BB387" s="113"/>
      <c r="BC387" s="113"/>
      <c r="BD387" s="113"/>
      <c r="BE387" s="113"/>
      <c r="BF387" s="113"/>
      <c r="BG387" s="113"/>
      <c r="BH387" s="113"/>
      <c r="BI387" s="113"/>
      <c r="BJ387" s="113"/>
      <c r="BK387" s="113"/>
      <c r="BL387" s="113"/>
      <c r="BM387" s="113"/>
      <c r="BN387" s="113"/>
      <c r="BO387" s="113"/>
      <c r="BP387" s="113"/>
      <c r="BQ387" s="113"/>
      <c r="BR387" s="113"/>
      <c r="BS387" s="113"/>
      <c r="BT387" s="113"/>
      <c r="BU387" s="113"/>
      <c r="BV387" s="113"/>
      <c r="BW387" s="113"/>
      <c r="BX387" s="113">
        <v>500</v>
      </c>
      <c r="BY387" s="113"/>
      <c r="BZ387" s="113"/>
      <c r="CA387" s="149">
        <v>0</v>
      </c>
      <c r="CB387" s="107">
        <v>7</v>
      </c>
      <c r="CC387" s="113"/>
      <c r="CD387" s="113"/>
      <c r="CE387" s="113"/>
      <c r="CF387" s="113"/>
      <c r="CG387" s="113"/>
      <c r="CH387" s="113"/>
      <c r="CI387" s="113"/>
      <c r="CJ387" s="113"/>
      <c r="CK387" s="113"/>
      <c r="CL387" s="113"/>
      <c r="CM387" s="113"/>
      <c r="CN387" s="113"/>
      <c r="CO387" s="99"/>
      <c r="CP387" s="99"/>
      <c r="CQ387" s="99"/>
      <c r="CR387" s="99"/>
      <c r="CS387" s="99"/>
      <c r="CT387" s="99"/>
      <c r="CU387" s="99"/>
      <c r="CV387" s="99"/>
      <c r="CW387" s="99"/>
      <c r="CX387" s="113"/>
      <c r="CY387" s="113"/>
    </row>
    <row r="388" spans="1:301" s="60" customFormat="1" ht="15" customHeight="1" x14ac:dyDescent="0.15">
      <c r="A388" s="58" t="s">
        <v>828</v>
      </c>
      <c r="B388" s="58">
        <v>13276</v>
      </c>
      <c r="C388" s="59" t="s">
        <v>387</v>
      </c>
      <c r="D388" s="2" t="s">
        <v>105</v>
      </c>
      <c r="E388" s="58"/>
      <c r="F388" s="58"/>
      <c r="G388" s="23">
        <v>316583.68985099997</v>
      </c>
      <c r="H388" s="23">
        <v>8444531.5253100004</v>
      </c>
      <c r="I388" s="23"/>
      <c r="J388" s="61" t="s">
        <v>1040</v>
      </c>
      <c r="K388" s="58" t="s">
        <v>388</v>
      </c>
      <c r="L388" s="58">
        <v>0</v>
      </c>
      <c r="M388" s="58">
        <v>2</v>
      </c>
      <c r="N388" s="105">
        <v>2006</v>
      </c>
      <c r="O388" s="58"/>
      <c r="P388" s="60" t="s">
        <v>389</v>
      </c>
      <c r="Q388" s="1">
        <f>M388-L388</f>
        <v>2</v>
      </c>
      <c r="R388" s="2" t="s">
        <v>390</v>
      </c>
      <c r="S388" s="58" t="s">
        <v>829</v>
      </c>
      <c r="T388" s="60" t="s">
        <v>392</v>
      </c>
      <c r="X388" s="134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07">
        <v>100</v>
      </c>
      <c r="AU388" s="113"/>
      <c r="AV388" s="113"/>
      <c r="AW388" s="113"/>
      <c r="AX388" s="113"/>
      <c r="AY388" s="113"/>
      <c r="AZ388" s="113"/>
      <c r="BA388" s="113"/>
      <c r="BB388" s="113"/>
      <c r="BC388" s="113"/>
      <c r="BD388" s="113"/>
      <c r="BE388" s="113"/>
      <c r="BF388" s="113"/>
      <c r="BG388" s="113"/>
      <c r="BH388" s="113"/>
      <c r="BI388" s="113"/>
      <c r="BJ388" s="113"/>
      <c r="BK388" s="113"/>
      <c r="BL388" s="113"/>
      <c r="BM388" s="113"/>
      <c r="BN388" s="113"/>
      <c r="BO388" s="113"/>
      <c r="BP388" s="113"/>
      <c r="BQ388" s="113"/>
      <c r="BR388" s="113"/>
      <c r="BS388" s="113"/>
      <c r="BT388" s="113"/>
      <c r="BU388" s="113"/>
      <c r="BV388" s="113"/>
      <c r="BW388" s="113"/>
      <c r="BX388" s="113">
        <v>800</v>
      </c>
      <c r="BY388" s="113"/>
      <c r="BZ388" s="113"/>
      <c r="CA388" s="149">
        <v>0</v>
      </c>
      <c r="CB388" s="107">
        <v>8</v>
      </c>
      <c r="CC388" s="113"/>
      <c r="CD388" s="113"/>
      <c r="CE388" s="113"/>
      <c r="CF388" s="113"/>
      <c r="CG388" s="113"/>
      <c r="CH388" s="113"/>
      <c r="CI388" s="113"/>
      <c r="CJ388" s="113"/>
      <c r="CK388" s="113"/>
      <c r="CL388" s="113"/>
      <c r="CM388" s="113"/>
      <c r="CN388" s="113"/>
      <c r="CO388" s="99"/>
      <c r="CP388" s="99"/>
      <c r="CQ388" s="99"/>
      <c r="CR388" s="99"/>
      <c r="CS388" s="99"/>
      <c r="CT388" s="99"/>
      <c r="CU388" s="99"/>
      <c r="CV388" s="99"/>
      <c r="CW388" s="99"/>
      <c r="CX388" s="113"/>
      <c r="CY388" s="113"/>
    </row>
    <row r="389" spans="1:301" s="60" customFormat="1" ht="15" customHeight="1" x14ac:dyDescent="0.15">
      <c r="A389" s="58" t="s">
        <v>830</v>
      </c>
      <c r="B389" s="58">
        <v>13303</v>
      </c>
      <c r="C389" s="59" t="s">
        <v>387</v>
      </c>
      <c r="D389" s="2" t="s">
        <v>105</v>
      </c>
      <c r="E389" s="58"/>
      <c r="F389" s="58"/>
      <c r="G389" s="23">
        <v>316583.68985099997</v>
      </c>
      <c r="H389" s="23">
        <v>8444531.5253100004</v>
      </c>
      <c r="I389" s="23"/>
      <c r="J389" s="61" t="s">
        <v>1040</v>
      </c>
      <c r="K389" s="58" t="s">
        <v>388</v>
      </c>
      <c r="L389" s="58">
        <v>0</v>
      </c>
      <c r="M389" s="58">
        <v>2</v>
      </c>
      <c r="N389" s="105">
        <v>2006</v>
      </c>
      <c r="O389" s="58"/>
      <c r="P389" s="60" t="s">
        <v>389</v>
      </c>
      <c r="Q389" s="1">
        <f>M389-L389</f>
        <v>2</v>
      </c>
      <c r="R389" s="2" t="s">
        <v>390</v>
      </c>
      <c r="S389" s="58" t="s">
        <v>831</v>
      </c>
      <c r="T389" s="60" t="s">
        <v>392</v>
      </c>
      <c r="X389" s="134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>
        <v>200</v>
      </c>
      <c r="AU389" s="113"/>
      <c r="AV389" s="113"/>
      <c r="AW389" s="113"/>
      <c r="AX389" s="113"/>
      <c r="AY389" s="113"/>
      <c r="AZ389" s="113"/>
      <c r="BA389" s="113"/>
      <c r="BB389" s="113"/>
      <c r="BC389" s="113"/>
      <c r="BD389" s="113"/>
      <c r="BE389" s="113"/>
      <c r="BF389" s="113"/>
      <c r="BG389" s="113"/>
      <c r="BH389" s="113"/>
      <c r="BI389" s="113"/>
      <c r="BJ389" s="113"/>
      <c r="BK389" s="113"/>
      <c r="BL389" s="113"/>
      <c r="BM389" s="113"/>
      <c r="BN389" s="113"/>
      <c r="BO389" s="113"/>
      <c r="BP389" s="113"/>
      <c r="BQ389" s="113"/>
      <c r="BR389" s="113"/>
      <c r="BS389" s="113"/>
      <c r="BT389" s="113"/>
      <c r="BU389" s="113"/>
      <c r="BV389" s="113"/>
      <c r="BW389" s="113"/>
      <c r="BX389" s="113">
        <v>100</v>
      </c>
      <c r="BY389" s="113"/>
      <c r="BZ389" s="113"/>
      <c r="CA389" s="149">
        <v>0</v>
      </c>
      <c r="CB389" s="107">
        <v>1</v>
      </c>
      <c r="CC389" s="113"/>
      <c r="CD389" s="113"/>
      <c r="CE389" s="113"/>
      <c r="CF389" s="113"/>
      <c r="CG389" s="113"/>
      <c r="CH389" s="113"/>
      <c r="CI389" s="113"/>
      <c r="CJ389" s="113"/>
      <c r="CK389" s="113"/>
      <c r="CL389" s="113"/>
      <c r="CM389" s="113"/>
      <c r="CN389" s="113"/>
      <c r="CO389" s="99"/>
      <c r="CP389" s="99"/>
      <c r="CQ389" s="99"/>
      <c r="CR389" s="99"/>
      <c r="CS389" s="99"/>
      <c r="CT389" s="99"/>
      <c r="CU389" s="99"/>
      <c r="CV389" s="99"/>
      <c r="CW389" s="99"/>
      <c r="CX389" s="113"/>
      <c r="CY389" s="113"/>
    </row>
    <row r="390" spans="1:301" s="60" customFormat="1" ht="15" customHeight="1" x14ac:dyDescent="0.2">
      <c r="A390" s="58" t="s">
        <v>832</v>
      </c>
      <c r="B390" s="58">
        <v>13328</v>
      </c>
      <c r="C390" s="59" t="s">
        <v>387</v>
      </c>
      <c r="D390" s="2" t="s">
        <v>105</v>
      </c>
      <c r="E390" s="58"/>
      <c r="F390" s="58"/>
      <c r="G390" s="23">
        <v>316424.69159499998</v>
      </c>
      <c r="H390" s="23">
        <v>8444704.5227799993</v>
      </c>
      <c r="I390" s="23"/>
      <c r="J390" s="61" t="s">
        <v>1040</v>
      </c>
      <c r="K390" s="58" t="s">
        <v>388</v>
      </c>
      <c r="L390" s="58">
        <v>0</v>
      </c>
      <c r="M390" s="58">
        <v>2</v>
      </c>
      <c r="N390" s="105">
        <v>2006</v>
      </c>
      <c r="O390" s="58"/>
      <c r="P390" s="60" t="s">
        <v>389</v>
      </c>
      <c r="Q390" s="1">
        <f>M390-L390</f>
        <v>2</v>
      </c>
      <c r="R390" s="2" t="s">
        <v>390</v>
      </c>
      <c r="S390" s="58" t="s">
        <v>833</v>
      </c>
      <c r="T390" s="60" t="s">
        <v>392</v>
      </c>
      <c r="X390" s="134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  <c r="AX390" s="113"/>
      <c r="AY390" s="113"/>
      <c r="AZ390" s="113"/>
      <c r="BA390" s="113"/>
      <c r="BB390" s="113"/>
      <c r="BC390" s="113"/>
      <c r="BD390" s="113"/>
      <c r="BE390" s="113"/>
      <c r="BF390" s="113"/>
      <c r="BG390" s="113"/>
      <c r="BH390" s="113"/>
      <c r="BI390" s="113"/>
      <c r="BJ390" s="113"/>
      <c r="BK390" s="113"/>
      <c r="BL390" s="113"/>
      <c r="BM390" s="113"/>
      <c r="BN390" s="113"/>
      <c r="BO390" s="113"/>
      <c r="BP390" s="113"/>
      <c r="BQ390" s="113"/>
      <c r="BR390" s="113"/>
      <c r="BS390" s="113"/>
      <c r="BT390" s="113"/>
      <c r="BU390" s="113"/>
      <c r="BV390" s="113"/>
      <c r="BW390" s="113"/>
      <c r="BX390" s="113">
        <v>100</v>
      </c>
      <c r="BY390" s="113"/>
      <c r="BZ390" s="113"/>
      <c r="CA390" s="149">
        <v>0</v>
      </c>
      <c r="CB390" s="107">
        <v>4</v>
      </c>
      <c r="CC390" s="113"/>
      <c r="CD390" s="113"/>
      <c r="CE390" s="113"/>
      <c r="CF390" s="113"/>
      <c r="CG390" s="113"/>
      <c r="CH390" s="113"/>
      <c r="CI390" s="113"/>
      <c r="CJ390" s="113"/>
      <c r="CK390" s="113"/>
      <c r="CL390" s="113"/>
      <c r="CM390" s="113"/>
      <c r="CN390" s="113"/>
      <c r="CO390" s="99"/>
      <c r="CP390" s="99"/>
      <c r="CQ390" s="99"/>
      <c r="CR390" s="99"/>
      <c r="CS390" s="99"/>
      <c r="CT390" s="99"/>
      <c r="CU390" s="99"/>
      <c r="CV390" s="99"/>
      <c r="CW390" s="99"/>
      <c r="CX390" s="113"/>
      <c r="CY390" s="113"/>
      <c r="CZ390" s="78"/>
      <c r="DA390" s="78"/>
      <c r="DB390" s="78"/>
      <c r="DC390" s="78"/>
      <c r="DD390" s="78"/>
      <c r="DE390" s="78"/>
      <c r="DF390" s="78"/>
      <c r="DG390" s="78"/>
      <c r="DH390" s="78"/>
      <c r="DI390" s="78"/>
      <c r="DJ390" s="78"/>
      <c r="DK390" s="78"/>
      <c r="DL390" s="78"/>
      <c r="DM390" s="78"/>
      <c r="DN390" s="78"/>
      <c r="DO390" s="78"/>
      <c r="DP390" s="78"/>
      <c r="DQ390" s="78"/>
      <c r="DR390" s="78"/>
      <c r="DS390" s="78"/>
      <c r="DT390" s="78"/>
      <c r="DU390" s="78"/>
      <c r="DV390" s="78"/>
      <c r="DW390" s="78"/>
      <c r="DX390" s="78"/>
      <c r="DY390" s="78"/>
      <c r="DZ390" s="78"/>
      <c r="EA390" s="78"/>
      <c r="EB390" s="78"/>
      <c r="EC390" s="78"/>
      <c r="ED390" s="78"/>
      <c r="EE390" s="78"/>
      <c r="EF390" s="78"/>
      <c r="EG390" s="78"/>
      <c r="EH390" s="78"/>
      <c r="EI390" s="78"/>
      <c r="EJ390" s="78"/>
      <c r="EK390" s="78"/>
      <c r="EL390" s="78"/>
      <c r="EM390" s="78"/>
      <c r="EN390" s="78"/>
      <c r="EO390" s="78"/>
      <c r="EP390" s="78"/>
      <c r="EQ390" s="78"/>
      <c r="ER390" s="78"/>
      <c r="ES390" s="78"/>
      <c r="ET390" s="78"/>
      <c r="EU390" s="78"/>
      <c r="EV390" s="78"/>
      <c r="EW390" s="78"/>
      <c r="EX390" s="78"/>
      <c r="EY390" s="78"/>
      <c r="EZ390" s="78"/>
      <c r="FA390" s="78"/>
      <c r="FB390" s="78"/>
      <c r="FC390" s="78"/>
      <c r="FD390" s="78"/>
      <c r="FE390" s="78"/>
      <c r="FF390" s="78"/>
      <c r="FG390" s="78"/>
      <c r="FH390" s="78"/>
      <c r="FI390" s="78"/>
      <c r="FJ390" s="78"/>
      <c r="FK390" s="78"/>
      <c r="FL390" s="78"/>
      <c r="FM390" s="78"/>
      <c r="FN390" s="78"/>
      <c r="FO390" s="78"/>
      <c r="FP390" s="78"/>
      <c r="FQ390" s="78"/>
      <c r="FR390" s="78"/>
      <c r="FS390" s="78"/>
      <c r="FT390" s="78"/>
      <c r="FU390" s="78"/>
      <c r="FV390" s="78"/>
      <c r="FW390" s="78"/>
      <c r="FX390" s="78"/>
      <c r="FY390" s="78"/>
      <c r="FZ390" s="78"/>
      <c r="GA390" s="78"/>
      <c r="GB390" s="78"/>
      <c r="GC390" s="78"/>
      <c r="GD390" s="78"/>
      <c r="GE390" s="78"/>
      <c r="GF390" s="78"/>
      <c r="GG390" s="78"/>
      <c r="GH390" s="78"/>
      <c r="GI390" s="78"/>
      <c r="GJ390" s="78"/>
      <c r="GK390" s="78"/>
      <c r="GL390" s="78"/>
      <c r="GM390" s="78"/>
      <c r="GN390" s="78"/>
      <c r="GO390" s="78"/>
      <c r="GP390" s="78"/>
      <c r="GQ390" s="78"/>
      <c r="GR390" s="78"/>
      <c r="GS390" s="78"/>
      <c r="GT390" s="78"/>
      <c r="GU390" s="78"/>
      <c r="GV390" s="78"/>
      <c r="GW390" s="78"/>
      <c r="GX390" s="78"/>
      <c r="GY390" s="78"/>
      <c r="GZ390" s="78"/>
      <c r="HA390" s="78"/>
      <c r="HB390" s="78"/>
      <c r="HC390" s="78"/>
      <c r="HD390" s="78"/>
      <c r="HE390" s="78"/>
      <c r="HF390" s="78"/>
      <c r="HG390" s="78"/>
      <c r="HH390" s="78"/>
      <c r="HI390" s="78"/>
      <c r="HJ390" s="78"/>
      <c r="HK390" s="78"/>
      <c r="HL390" s="78"/>
      <c r="HM390" s="78"/>
      <c r="HN390" s="78"/>
      <c r="HO390" s="78"/>
      <c r="HP390" s="78"/>
      <c r="HQ390" s="78"/>
      <c r="HR390" s="78"/>
      <c r="HS390" s="78"/>
      <c r="HT390" s="78"/>
      <c r="HU390" s="78"/>
      <c r="HV390" s="78"/>
      <c r="HW390" s="78"/>
      <c r="HX390" s="78"/>
      <c r="HY390" s="78"/>
      <c r="HZ390" s="78"/>
      <c r="IA390" s="78"/>
      <c r="IB390" s="78"/>
      <c r="IC390" s="78"/>
      <c r="ID390" s="78"/>
      <c r="IE390" s="78"/>
      <c r="IF390" s="78"/>
      <c r="IG390" s="78"/>
      <c r="IH390" s="78"/>
      <c r="II390" s="78"/>
      <c r="IJ390" s="78"/>
      <c r="IK390" s="78"/>
      <c r="IL390" s="78"/>
      <c r="IM390" s="78"/>
      <c r="IN390" s="78"/>
      <c r="IO390" s="78"/>
      <c r="IP390" s="78"/>
      <c r="IQ390" s="78"/>
      <c r="IR390" s="78"/>
      <c r="IS390" s="78"/>
      <c r="IT390" s="78"/>
      <c r="IU390" s="78"/>
      <c r="IV390" s="78"/>
      <c r="IW390" s="78"/>
      <c r="IX390" s="78"/>
      <c r="IY390" s="78"/>
      <c r="IZ390" s="78"/>
      <c r="JA390" s="78"/>
      <c r="JB390" s="78"/>
      <c r="JC390" s="78"/>
      <c r="JD390" s="78"/>
      <c r="JE390" s="78"/>
      <c r="JF390" s="78"/>
      <c r="JG390" s="78"/>
      <c r="JH390" s="78"/>
      <c r="JI390" s="78"/>
      <c r="JJ390" s="78"/>
      <c r="JK390" s="78"/>
      <c r="JL390" s="78"/>
      <c r="JM390" s="78"/>
      <c r="JN390" s="78"/>
      <c r="JO390" s="78"/>
      <c r="JP390" s="78"/>
      <c r="JQ390" s="78"/>
      <c r="JR390" s="78"/>
      <c r="JS390" s="78"/>
      <c r="JT390" s="78"/>
      <c r="JU390" s="78"/>
      <c r="JV390" s="78"/>
      <c r="JW390" s="78"/>
      <c r="JX390" s="78"/>
      <c r="JY390" s="78"/>
      <c r="JZ390" s="78"/>
      <c r="KA390" s="78"/>
      <c r="KB390" s="78"/>
      <c r="KC390" s="78"/>
      <c r="KD390" s="78"/>
      <c r="KE390" s="78"/>
      <c r="KF390" s="78"/>
      <c r="KG390" s="78"/>
      <c r="KH390" s="78"/>
      <c r="KI390" s="78"/>
      <c r="KJ390" s="78"/>
      <c r="KK390" s="78"/>
      <c r="KL390" s="78"/>
      <c r="KM390" s="78"/>
      <c r="KN390" s="78"/>
      <c r="KO390" s="78"/>
    </row>
    <row r="391" spans="1:301" s="60" customFormat="1" ht="15" customHeight="1" x14ac:dyDescent="0.2">
      <c r="A391" s="58" t="s">
        <v>834</v>
      </c>
      <c r="B391" s="58">
        <v>14007</v>
      </c>
      <c r="C391" s="59" t="s">
        <v>387</v>
      </c>
      <c r="D391" s="2" t="s">
        <v>105</v>
      </c>
      <c r="E391" s="58"/>
      <c r="F391" s="58"/>
      <c r="G391" s="23">
        <v>316424.69159499998</v>
      </c>
      <c r="H391" s="23">
        <v>8444704.5227799993</v>
      </c>
      <c r="I391" s="23"/>
      <c r="J391" s="61" t="s">
        <v>1040</v>
      </c>
      <c r="K391" s="58" t="s">
        <v>388</v>
      </c>
      <c r="L391" s="58">
        <v>0</v>
      </c>
      <c r="M391" s="58">
        <v>2</v>
      </c>
      <c r="N391" s="105">
        <v>2006</v>
      </c>
      <c r="O391" s="58"/>
      <c r="P391" s="60" t="s">
        <v>389</v>
      </c>
      <c r="Q391" s="1">
        <f>M391-L391</f>
        <v>2</v>
      </c>
      <c r="R391" s="2" t="s">
        <v>390</v>
      </c>
      <c r="S391" s="58" t="s">
        <v>835</v>
      </c>
      <c r="T391" s="60" t="s">
        <v>392</v>
      </c>
      <c r="X391" s="134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  <c r="AX391" s="113"/>
      <c r="AY391" s="113"/>
      <c r="AZ391" s="113"/>
      <c r="BA391" s="113"/>
      <c r="BB391" s="113"/>
      <c r="BC391" s="113"/>
      <c r="BD391" s="113"/>
      <c r="BE391" s="113"/>
      <c r="BF391" s="113"/>
      <c r="BG391" s="113"/>
      <c r="BH391" s="113"/>
      <c r="BI391" s="113"/>
      <c r="BJ391" s="113"/>
      <c r="BK391" s="113"/>
      <c r="BL391" s="113"/>
      <c r="BM391" s="113"/>
      <c r="BN391" s="113"/>
      <c r="BO391" s="113"/>
      <c r="BP391" s="113"/>
      <c r="BQ391" s="113"/>
      <c r="BR391" s="113"/>
      <c r="BS391" s="113"/>
      <c r="BT391" s="113"/>
      <c r="BU391" s="113"/>
      <c r="BV391" s="113"/>
      <c r="BW391" s="113"/>
      <c r="BX391" s="113">
        <v>100</v>
      </c>
      <c r="BY391" s="113"/>
      <c r="BZ391" s="113"/>
      <c r="CA391" s="149">
        <v>0</v>
      </c>
      <c r="CB391" s="107">
        <v>6</v>
      </c>
      <c r="CC391" s="113"/>
      <c r="CD391" s="113"/>
      <c r="CE391" s="113"/>
      <c r="CF391" s="113"/>
      <c r="CG391" s="113"/>
      <c r="CH391" s="113"/>
      <c r="CI391" s="113"/>
      <c r="CJ391" s="113"/>
      <c r="CK391" s="113"/>
      <c r="CL391" s="113"/>
      <c r="CM391" s="113"/>
      <c r="CN391" s="113"/>
      <c r="CO391" s="99"/>
      <c r="CP391" s="99"/>
      <c r="CQ391" s="99"/>
      <c r="CR391" s="99"/>
      <c r="CS391" s="99"/>
      <c r="CT391" s="99"/>
      <c r="CU391" s="99"/>
      <c r="CV391" s="99"/>
      <c r="CW391" s="99"/>
      <c r="CX391" s="113"/>
      <c r="CY391" s="113"/>
      <c r="CZ391" s="78"/>
      <c r="DA391" s="78"/>
      <c r="DB391" s="78"/>
      <c r="DC391" s="78"/>
      <c r="DD391" s="78"/>
      <c r="DE391" s="78"/>
      <c r="DF391" s="78"/>
      <c r="DG391" s="78"/>
      <c r="DH391" s="78"/>
      <c r="DI391" s="78"/>
      <c r="DJ391" s="78"/>
      <c r="DK391" s="78"/>
      <c r="DL391" s="78"/>
      <c r="DM391" s="78"/>
      <c r="DN391" s="78"/>
      <c r="DO391" s="78"/>
      <c r="DP391" s="78"/>
      <c r="DQ391" s="78"/>
      <c r="DR391" s="78"/>
      <c r="DS391" s="78"/>
      <c r="DT391" s="78"/>
      <c r="DU391" s="78"/>
      <c r="DV391" s="78"/>
      <c r="DW391" s="78"/>
      <c r="DX391" s="78"/>
      <c r="DY391" s="78"/>
      <c r="DZ391" s="78"/>
      <c r="EA391" s="78"/>
      <c r="EB391" s="78"/>
      <c r="EC391" s="78"/>
      <c r="ED391" s="78"/>
      <c r="EE391" s="78"/>
      <c r="EF391" s="78"/>
      <c r="EG391" s="78"/>
      <c r="EH391" s="78"/>
      <c r="EI391" s="78"/>
      <c r="EJ391" s="78"/>
      <c r="EK391" s="78"/>
      <c r="EL391" s="78"/>
      <c r="EM391" s="78"/>
      <c r="EN391" s="78"/>
      <c r="EO391" s="78"/>
      <c r="EP391" s="78"/>
      <c r="EQ391" s="78"/>
      <c r="ER391" s="78"/>
      <c r="ES391" s="78"/>
      <c r="ET391" s="78"/>
      <c r="EU391" s="78"/>
      <c r="EV391" s="78"/>
      <c r="EW391" s="78"/>
      <c r="EX391" s="78"/>
      <c r="EY391" s="78"/>
      <c r="EZ391" s="78"/>
      <c r="FA391" s="78"/>
      <c r="FB391" s="78"/>
      <c r="FC391" s="78"/>
      <c r="FD391" s="78"/>
      <c r="FE391" s="78"/>
      <c r="FF391" s="78"/>
      <c r="FG391" s="78"/>
      <c r="FH391" s="78"/>
      <c r="FI391" s="78"/>
      <c r="FJ391" s="78"/>
      <c r="FK391" s="78"/>
      <c r="FL391" s="78"/>
      <c r="FM391" s="78"/>
      <c r="FN391" s="78"/>
      <c r="FO391" s="78"/>
      <c r="FP391" s="78"/>
      <c r="FQ391" s="78"/>
      <c r="FR391" s="78"/>
      <c r="FS391" s="78"/>
      <c r="FT391" s="78"/>
      <c r="FU391" s="78"/>
      <c r="FV391" s="78"/>
      <c r="FW391" s="78"/>
      <c r="FX391" s="78"/>
      <c r="FY391" s="78"/>
      <c r="FZ391" s="78"/>
      <c r="GA391" s="78"/>
      <c r="GB391" s="78"/>
      <c r="GC391" s="78"/>
      <c r="GD391" s="78"/>
      <c r="GE391" s="78"/>
      <c r="GF391" s="78"/>
      <c r="GG391" s="78"/>
      <c r="GH391" s="78"/>
      <c r="GI391" s="78"/>
      <c r="GJ391" s="78"/>
      <c r="GK391" s="78"/>
      <c r="GL391" s="78"/>
      <c r="GM391" s="78"/>
      <c r="GN391" s="78"/>
      <c r="GO391" s="78"/>
      <c r="GP391" s="78"/>
      <c r="GQ391" s="78"/>
      <c r="GR391" s="78"/>
      <c r="GS391" s="78"/>
      <c r="GT391" s="78"/>
      <c r="GU391" s="78"/>
      <c r="GV391" s="78"/>
      <c r="GW391" s="78"/>
      <c r="GX391" s="78"/>
      <c r="GY391" s="78"/>
      <c r="GZ391" s="78"/>
      <c r="HA391" s="78"/>
      <c r="HB391" s="78"/>
      <c r="HC391" s="78"/>
      <c r="HD391" s="78"/>
      <c r="HE391" s="78"/>
      <c r="HF391" s="78"/>
      <c r="HG391" s="78"/>
      <c r="HH391" s="78"/>
      <c r="HI391" s="78"/>
      <c r="HJ391" s="78"/>
      <c r="HK391" s="78"/>
      <c r="HL391" s="78"/>
      <c r="HM391" s="78"/>
      <c r="HN391" s="78"/>
      <c r="HO391" s="78"/>
      <c r="HP391" s="78"/>
      <c r="HQ391" s="78"/>
      <c r="HR391" s="78"/>
      <c r="HS391" s="78"/>
      <c r="HT391" s="78"/>
      <c r="HU391" s="78"/>
      <c r="HV391" s="78"/>
      <c r="HW391" s="78"/>
      <c r="HX391" s="78"/>
      <c r="HY391" s="78"/>
      <c r="HZ391" s="78"/>
      <c r="IA391" s="78"/>
      <c r="IB391" s="78"/>
      <c r="IC391" s="78"/>
      <c r="ID391" s="78"/>
      <c r="IE391" s="78"/>
      <c r="IF391" s="78"/>
      <c r="IG391" s="78"/>
      <c r="IH391" s="78"/>
      <c r="II391" s="78"/>
      <c r="IJ391" s="78"/>
      <c r="IK391" s="78"/>
      <c r="IL391" s="78"/>
      <c r="IM391" s="78"/>
      <c r="IN391" s="78"/>
      <c r="IO391" s="78"/>
      <c r="IP391" s="78"/>
      <c r="IQ391" s="78"/>
      <c r="IR391" s="78"/>
      <c r="IS391" s="78"/>
      <c r="IT391" s="78"/>
      <c r="IU391" s="78"/>
      <c r="IV391" s="78"/>
      <c r="IW391" s="78"/>
      <c r="IX391" s="78"/>
      <c r="IY391" s="78"/>
      <c r="IZ391" s="78"/>
      <c r="JA391" s="78"/>
      <c r="JB391" s="78"/>
      <c r="JC391" s="78"/>
      <c r="JD391" s="78"/>
      <c r="JE391" s="78"/>
      <c r="JF391" s="78"/>
      <c r="JG391" s="78"/>
      <c r="JH391" s="78"/>
      <c r="JI391" s="78"/>
      <c r="JJ391" s="78"/>
      <c r="JK391" s="78"/>
      <c r="JL391" s="78"/>
      <c r="JM391" s="78"/>
      <c r="JN391" s="78"/>
      <c r="JO391" s="78"/>
      <c r="JP391" s="78"/>
      <c r="JQ391" s="78"/>
      <c r="JR391" s="78"/>
      <c r="JS391" s="78"/>
      <c r="JT391" s="78"/>
      <c r="JU391" s="78"/>
      <c r="JV391" s="78"/>
      <c r="JW391" s="78"/>
      <c r="JX391" s="78"/>
      <c r="JY391" s="78"/>
      <c r="JZ391" s="78"/>
      <c r="KA391" s="78"/>
      <c r="KB391" s="78"/>
      <c r="KC391" s="78"/>
      <c r="KD391" s="78"/>
      <c r="KE391" s="78"/>
      <c r="KF391" s="78"/>
      <c r="KG391" s="78"/>
      <c r="KH391" s="78"/>
      <c r="KI391" s="78"/>
      <c r="KJ391" s="78"/>
      <c r="KK391" s="78"/>
      <c r="KL391" s="78"/>
      <c r="KM391" s="78"/>
      <c r="KN391" s="78"/>
      <c r="KO391" s="78"/>
    </row>
    <row r="392" spans="1:301" s="60" customFormat="1" ht="15" customHeight="1" x14ac:dyDescent="0.15">
      <c r="A392" s="58" t="s">
        <v>836</v>
      </c>
      <c r="B392" s="58">
        <v>14078</v>
      </c>
      <c r="C392" s="59" t="s">
        <v>387</v>
      </c>
      <c r="D392" s="2" t="s">
        <v>105</v>
      </c>
      <c r="E392" s="58"/>
      <c r="F392" s="58"/>
      <c r="G392" s="23">
        <v>316424.69159499998</v>
      </c>
      <c r="H392" s="23">
        <v>8444704.5227799993</v>
      </c>
      <c r="I392" s="23"/>
      <c r="J392" s="61" t="s">
        <v>1040</v>
      </c>
      <c r="K392" s="58" t="s">
        <v>388</v>
      </c>
      <c r="L392" s="58">
        <v>0</v>
      </c>
      <c r="M392" s="58">
        <v>2</v>
      </c>
      <c r="N392" s="105">
        <v>2006</v>
      </c>
      <c r="O392" s="58"/>
      <c r="P392" s="60" t="s">
        <v>389</v>
      </c>
      <c r="Q392" s="1">
        <f>M392-L392</f>
        <v>2</v>
      </c>
      <c r="R392" s="2" t="s">
        <v>390</v>
      </c>
      <c r="S392" s="58" t="s">
        <v>837</v>
      </c>
      <c r="T392" s="60" t="s">
        <v>392</v>
      </c>
      <c r="X392" s="134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07">
        <v>100</v>
      </c>
      <c r="AU392" s="113"/>
      <c r="AV392" s="113"/>
      <c r="AW392" s="113"/>
      <c r="AX392" s="113"/>
      <c r="AY392" s="113"/>
      <c r="AZ392" s="113"/>
      <c r="BA392" s="113"/>
      <c r="BB392" s="113"/>
      <c r="BC392" s="113"/>
      <c r="BD392" s="113"/>
      <c r="BE392" s="113"/>
      <c r="BF392" s="113"/>
      <c r="BG392" s="113"/>
      <c r="BH392" s="113"/>
      <c r="BI392" s="113"/>
      <c r="BJ392" s="113"/>
      <c r="BK392" s="113"/>
      <c r="BL392" s="113"/>
      <c r="BM392" s="113"/>
      <c r="BN392" s="113"/>
      <c r="BO392" s="113"/>
      <c r="BP392" s="113"/>
      <c r="BQ392" s="113"/>
      <c r="BR392" s="113"/>
      <c r="BS392" s="113"/>
      <c r="BT392" s="113"/>
      <c r="BU392" s="113"/>
      <c r="BV392" s="113"/>
      <c r="BW392" s="113"/>
      <c r="BX392" s="113">
        <v>200</v>
      </c>
      <c r="BY392" s="113"/>
      <c r="BZ392" s="113"/>
      <c r="CA392" s="149">
        <v>0</v>
      </c>
      <c r="CB392" s="107">
        <v>5</v>
      </c>
      <c r="CC392" s="113"/>
      <c r="CD392" s="113"/>
      <c r="CE392" s="113"/>
      <c r="CF392" s="113"/>
      <c r="CG392" s="113"/>
      <c r="CH392" s="113"/>
      <c r="CI392" s="113"/>
      <c r="CJ392" s="113"/>
      <c r="CK392" s="113"/>
      <c r="CL392" s="113"/>
      <c r="CM392" s="113"/>
      <c r="CN392" s="113"/>
      <c r="CO392" s="99"/>
      <c r="CP392" s="99"/>
      <c r="CQ392" s="99"/>
      <c r="CR392" s="99"/>
      <c r="CS392" s="99"/>
      <c r="CT392" s="99"/>
      <c r="CU392" s="99"/>
      <c r="CV392" s="99"/>
      <c r="CW392" s="99"/>
      <c r="CX392" s="113"/>
      <c r="CY392" s="113"/>
      <c r="KD392" s="70"/>
      <c r="KE392" s="70"/>
      <c r="KF392" s="70"/>
      <c r="KG392" s="70"/>
      <c r="KH392" s="70"/>
      <c r="KI392" s="70"/>
      <c r="KJ392" s="70"/>
      <c r="KK392" s="70"/>
      <c r="KL392" s="70"/>
      <c r="KM392" s="70"/>
      <c r="KN392" s="70"/>
      <c r="KO392" s="70"/>
    </row>
    <row r="393" spans="1:301" s="60" customFormat="1" ht="15" customHeight="1" x14ac:dyDescent="0.15">
      <c r="A393" s="58" t="s">
        <v>838</v>
      </c>
      <c r="B393" s="58">
        <v>12793</v>
      </c>
      <c r="C393" s="59" t="s">
        <v>400</v>
      </c>
      <c r="D393" s="2" t="s">
        <v>105</v>
      </c>
      <c r="E393" s="58"/>
      <c r="F393" s="58"/>
      <c r="G393" s="23">
        <v>315894</v>
      </c>
      <c r="H393" s="23">
        <v>8447140.3939999994</v>
      </c>
      <c r="I393" s="23">
        <v>4977.9939999999997</v>
      </c>
      <c r="J393" s="61" t="s">
        <v>1040</v>
      </c>
      <c r="K393" s="58" t="s">
        <v>388</v>
      </c>
      <c r="L393" s="58">
        <v>0</v>
      </c>
      <c r="M393" s="58">
        <v>2</v>
      </c>
      <c r="N393" s="105">
        <v>2006</v>
      </c>
      <c r="O393" s="58"/>
      <c r="P393" s="60" t="s">
        <v>389</v>
      </c>
      <c r="Q393" s="1">
        <f>M393-L393</f>
        <v>2</v>
      </c>
      <c r="R393" s="2" t="s">
        <v>390</v>
      </c>
      <c r="S393" s="58" t="s">
        <v>839</v>
      </c>
      <c r="T393" s="60" t="s">
        <v>392</v>
      </c>
      <c r="X393" s="134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>
        <v>200</v>
      </c>
      <c r="AT393" s="113">
        <v>900</v>
      </c>
      <c r="AU393" s="113"/>
      <c r="AV393" s="113"/>
      <c r="AW393" s="113"/>
      <c r="AX393" s="113"/>
      <c r="AY393" s="113"/>
      <c r="AZ393" s="113"/>
      <c r="BA393" s="113"/>
      <c r="BB393" s="113"/>
      <c r="BC393" s="113"/>
      <c r="BD393" s="113"/>
      <c r="BE393" s="113"/>
      <c r="BF393" s="113"/>
      <c r="BG393" s="113"/>
      <c r="BH393" s="113"/>
      <c r="BI393" s="113"/>
      <c r="BJ393" s="113"/>
      <c r="BK393" s="113"/>
      <c r="BL393" s="113"/>
      <c r="BM393" s="113"/>
      <c r="BN393" s="113"/>
      <c r="BO393" s="113"/>
      <c r="BP393" s="113"/>
      <c r="BQ393" s="113"/>
      <c r="BR393" s="113"/>
      <c r="BS393" s="113"/>
      <c r="BT393" s="113"/>
      <c r="BU393" s="113"/>
      <c r="BV393" s="113"/>
      <c r="BW393" s="113"/>
      <c r="BX393" s="113">
        <v>3700</v>
      </c>
      <c r="BY393" s="113"/>
      <c r="BZ393" s="113"/>
      <c r="CA393" s="149"/>
      <c r="CB393" s="107">
        <v>10</v>
      </c>
      <c r="CC393" s="113"/>
      <c r="CD393" s="113"/>
      <c r="CE393" s="113"/>
      <c r="CF393" s="113"/>
      <c r="CG393" s="113"/>
      <c r="CH393" s="113"/>
      <c r="CI393" s="113"/>
      <c r="CJ393" s="113"/>
      <c r="CK393" s="113"/>
      <c r="CL393" s="113"/>
      <c r="CM393" s="113"/>
      <c r="CN393" s="113"/>
      <c r="CO393" s="99"/>
      <c r="CP393" s="99"/>
      <c r="CQ393" s="99"/>
      <c r="CR393" s="99"/>
      <c r="CS393" s="99"/>
      <c r="CT393" s="99"/>
      <c r="CU393" s="99"/>
      <c r="CV393" s="99"/>
      <c r="CW393" s="99"/>
      <c r="CX393" s="113"/>
      <c r="CY393" s="113"/>
    </row>
    <row r="394" spans="1:301" s="60" customFormat="1" ht="15" customHeight="1" x14ac:dyDescent="0.15">
      <c r="A394" s="58" t="s">
        <v>840</v>
      </c>
      <c r="B394" s="58">
        <v>16064</v>
      </c>
      <c r="C394" s="59" t="s">
        <v>400</v>
      </c>
      <c r="D394" s="2" t="s">
        <v>105</v>
      </c>
      <c r="E394" s="58"/>
      <c r="F394" s="58"/>
      <c r="G394" s="23">
        <v>315894.37300000002</v>
      </c>
      <c r="H394" s="23">
        <v>8447138.5940000005</v>
      </c>
      <c r="I394" s="23">
        <v>5030.0029999999997</v>
      </c>
      <c r="J394" s="61" t="s">
        <v>1040</v>
      </c>
      <c r="K394" s="58" t="s">
        <v>388</v>
      </c>
      <c r="L394" s="58">
        <v>0</v>
      </c>
      <c r="M394" s="58">
        <v>2</v>
      </c>
      <c r="N394" s="105">
        <v>2006</v>
      </c>
      <c r="O394" s="58"/>
      <c r="P394" s="60" t="s">
        <v>389</v>
      </c>
      <c r="Q394" s="1">
        <f>M394-L394</f>
        <v>2</v>
      </c>
      <c r="R394" s="2" t="s">
        <v>390</v>
      </c>
      <c r="S394" s="58" t="s">
        <v>841</v>
      </c>
      <c r="T394" s="60" t="s">
        <v>392</v>
      </c>
      <c r="U394" s="70"/>
      <c r="V394" s="70"/>
      <c r="W394" s="70"/>
      <c r="X394" s="138"/>
      <c r="Y394" s="113"/>
      <c r="Z394" s="113"/>
      <c r="AA394" s="113"/>
      <c r="AB394" s="113"/>
      <c r="AC394" s="113"/>
      <c r="AD394" s="113"/>
      <c r="AE394" s="113"/>
      <c r="AF394" s="113"/>
      <c r="AG394" s="113"/>
      <c r="AH394" s="113"/>
      <c r="AI394" s="113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>
        <v>900</v>
      </c>
      <c r="AU394" s="113"/>
      <c r="AV394" s="113"/>
      <c r="AW394" s="113"/>
      <c r="AX394" s="113"/>
      <c r="AY394" s="113"/>
      <c r="AZ394" s="113"/>
      <c r="BA394" s="113"/>
      <c r="BB394" s="113"/>
      <c r="BC394" s="113"/>
      <c r="BD394" s="113"/>
      <c r="BE394" s="113"/>
      <c r="BF394" s="113"/>
      <c r="BG394" s="113"/>
      <c r="BH394" s="113"/>
      <c r="BI394" s="113"/>
      <c r="BJ394" s="113"/>
      <c r="BK394" s="113"/>
      <c r="BL394" s="113"/>
      <c r="BM394" s="113"/>
      <c r="BN394" s="113"/>
      <c r="BO394" s="113"/>
      <c r="BP394" s="113"/>
      <c r="BQ394" s="113"/>
      <c r="BR394" s="113"/>
      <c r="BS394" s="113"/>
      <c r="BT394" s="113"/>
      <c r="BU394" s="113"/>
      <c r="BV394" s="113"/>
      <c r="BW394" s="113"/>
      <c r="BX394" s="113">
        <v>900</v>
      </c>
      <c r="BY394" s="113"/>
      <c r="BZ394" s="113"/>
      <c r="CA394" s="149"/>
      <c r="CB394" s="107">
        <v>5</v>
      </c>
      <c r="CC394" s="113"/>
      <c r="CD394" s="113"/>
      <c r="CE394" s="113"/>
      <c r="CF394" s="113"/>
      <c r="CG394" s="113"/>
      <c r="CH394" s="113"/>
      <c r="CI394" s="113"/>
      <c r="CJ394" s="113"/>
      <c r="CK394" s="113"/>
      <c r="CL394" s="113"/>
      <c r="CM394" s="113"/>
      <c r="CN394" s="113"/>
      <c r="CO394" s="99"/>
      <c r="CP394" s="99"/>
      <c r="CQ394" s="99"/>
      <c r="CR394" s="99"/>
      <c r="CS394" s="99"/>
      <c r="CT394" s="99"/>
      <c r="CU394" s="99"/>
      <c r="CV394" s="99"/>
      <c r="CW394" s="99"/>
      <c r="CX394" s="113"/>
      <c r="CY394" s="113"/>
    </row>
    <row r="395" spans="1:301" ht="15" customHeight="1" x14ac:dyDescent="0.2">
      <c r="A395" s="58" t="s">
        <v>842</v>
      </c>
      <c r="B395" s="58">
        <v>14163</v>
      </c>
      <c r="C395" s="59" t="s">
        <v>387</v>
      </c>
      <c r="D395" s="2" t="s">
        <v>105</v>
      </c>
      <c r="E395" s="58"/>
      <c r="F395" s="58"/>
      <c r="G395" s="23">
        <v>316362.69236400002</v>
      </c>
      <c r="H395" s="23">
        <v>8444721.52245</v>
      </c>
      <c r="I395" s="23"/>
      <c r="J395" s="61" t="s">
        <v>1040</v>
      </c>
      <c r="K395" s="58" t="s">
        <v>388</v>
      </c>
      <c r="L395" s="58">
        <v>0</v>
      </c>
      <c r="M395" s="58">
        <v>2</v>
      </c>
      <c r="N395" s="105">
        <v>2006</v>
      </c>
      <c r="O395" s="58"/>
      <c r="P395" s="60" t="s">
        <v>389</v>
      </c>
      <c r="Q395" s="1">
        <f>M395-L395</f>
        <v>2</v>
      </c>
      <c r="R395" s="2" t="s">
        <v>390</v>
      </c>
      <c r="S395" s="58" t="s">
        <v>843</v>
      </c>
      <c r="T395" s="60" t="s">
        <v>392</v>
      </c>
      <c r="U395" s="64"/>
      <c r="V395" s="64"/>
      <c r="W395" s="64"/>
      <c r="X395" s="135"/>
      <c r="Y395" s="113"/>
      <c r="Z395" s="113"/>
      <c r="AA395" s="113"/>
      <c r="AB395" s="113"/>
      <c r="AC395" s="113"/>
      <c r="AD395" s="113"/>
      <c r="AE395" s="113"/>
      <c r="AF395" s="113"/>
      <c r="AG395" s="113"/>
      <c r="AH395" s="113"/>
      <c r="AI395" s="113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07">
        <v>100</v>
      </c>
      <c r="AU395" s="113"/>
      <c r="AV395" s="113"/>
      <c r="AW395" s="113"/>
      <c r="AX395" s="113"/>
      <c r="AY395" s="113"/>
      <c r="AZ395" s="113"/>
      <c r="BA395" s="113"/>
      <c r="BB395" s="113"/>
      <c r="BC395" s="113"/>
      <c r="BD395" s="113"/>
      <c r="BE395" s="113"/>
      <c r="BF395" s="113"/>
      <c r="BG395" s="113"/>
      <c r="BH395" s="113"/>
      <c r="BI395" s="113"/>
      <c r="BJ395" s="113"/>
      <c r="BK395" s="113"/>
      <c r="BL395" s="113"/>
      <c r="BM395" s="113"/>
      <c r="BN395" s="113"/>
      <c r="BO395" s="113"/>
      <c r="BP395" s="113"/>
      <c r="BQ395" s="113"/>
      <c r="BR395" s="113"/>
      <c r="BS395" s="113"/>
      <c r="BT395" s="113"/>
      <c r="BU395" s="113"/>
      <c r="BV395" s="113"/>
      <c r="BW395" s="113"/>
      <c r="BX395" s="113">
        <v>400</v>
      </c>
      <c r="BY395" s="113"/>
      <c r="BZ395" s="113"/>
      <c r="CA395" s="149">
        <v>0</v>
      </c>
      <c r="CB395" s="107">
        <v>9</v>
      </c>
      <c r="CC395" s="113"/>
      <c r="CD395" s="113"/>
      <c r="CE395" s="113"/>
      <c r="CF395" s="113"/>
      <c r="CG395" s="113"/>
      <c r="CH395" s="113"/>
      <c r="CI395" s="113"/>
      <c r="CJ395" s="113"/>
      <c r="CK395" s="113"/>
      <c r="CL395" s="113"/>
      <c r="CM395" s="113"/>
      <c r="CN395" s="113"/>
      <c r="CO395" s="99"/>
      <c r="CP395" s="99"/>
      <c r="CQ395" s="99"/>
      <c r="CR395" s="99"/>
      <c r="CS395" s="99"/>
      <c r="CT395" s="99"/>
      <c r="CU395" s="99"/>
      <c r="CV395" s="99"/>
      <c r="CW395" s="99"/>
      <c r="CX395" s="113"/>
      <c r="CY395" s="113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  <c r="DS395" s="60"/>
      <c r="DT395" s="60"/>
      <c r="DU395" s="60"/>
      <c r="DV395" s="60"/>
      <c r="DW395" s="60"/>
      <c r="DX395" s="60"/>
      <c r="DY395" s="60"/>
      <c r="DZ395" s="60"/>
      <c r="EA395" s="60"/>
      <c r="EB395" s="60"/>
      <c r="EC395" s="60"/>
      <c r="ED395" s="60"/>
      <c r="EE395" s="60"/>
      <c r="EF395" s="60"/>
      <c r="EG395" s="60"/>
      <c r="EH395" s="60"/>
      <c r="EI395" s="60"/>
      <c r="EJ395" s="60"/>
      <c r="EK395" s="60"/>
      <c r="EL395" s="60"/>
      <c r="EM395" s="60"/>
      <c r="EN395" s="60"/>
      <c r="EO395" s="60"/>
      <c r="EP395" s="60"/>
      <c r="EQ395" s="60"/>
      <c r="ER395" s="60"/>
      <c r="ES395" s="60"/>
      <c r="ET395" s="60"/>
      <c r="EU395" s="60"/>
      <c r="EV395" s="60"/>
      <c r="EW395" s="60"/>
      <c r="EX395" s="60"/>
      <c r="EY395" s="60"/>
      <c r="EZ395" s="60"/>
      <c r="FA395" s="60"/>
      <c r="FB395" s="60"/>
      <c r="FC395" s="60"/>
      <c r="FD395" s="60"/>
      <c r="FE395" s="60"/>
      <c r="FF395" s="60"/>
      <c r="FG395" s="60"/>
      <c r="FH395" s="60"/>
      <c r="FI395" s="60"/>
      <c r="FJ395" s="60"/>
      <c r="FK395" s="60"/>
      <c r="FL395" s="60"/>
      <c r="FM395" s="60"/>
      <c r="FN395" s="60"/>
      <c r="FO395" s="60"/>
      <c r="FP395" s="60"/>
      <c r="FQ395" s="60"/>
      <c r="FR395" s="60"/>
      <c r="FS395" s="60"/>
      <c r="FT395" s="60"/>
      <c r="FU395" s="60"/>
      <c r="FV395" s="60"/>
      <c r="FW395" s="60"/>
      <c r="FX395" s="60"/>
      <c r="FY395" s="60"/>
      <c r="FZ395" s="60"/>
      <c r="GA395" s="60"/>
      <c r="GB395" s="60"/>
      <c r="GC395" s="60"/>
      <c r="GD395" s="60"/>
      <c r="GE395" s="60"/>
      <c r="GF395" s="60"/>
      <c r="GG395" s="60"/>
      <c r="GH395" s="60"/>
      <c r="GI395" s="60"/>
      <c r="GJ395" s="60"/>
      <c r="GK395" s="60"/>
      <c r="GL395" s="60"/>
      <c r="GM395" s="60"/>
      <c r="GN395" s="60"/>
      <c r="GO395" s="60"/>
      <c r="GP395" s="60"/>
      <c r="GQ395" s="60"/>
      <c r="GR395" s="60"/>
      <c r="GS395" s="60"/>
      <c r="GT395" s="60"/>
      <c r="GU395" s="60"/>
      <c r="GV395" s="60"/>
      <c r="GW395" s="60"/>
      <c r="GX395" s="60"/>
      <c r="GY395" s="60"/>
      <c r="GZ395" s="60"/>
      <c r="HA395" s="60"/>
      <c r="HB395" s="60"/>
      <c r="HC395" s="60"/>
      <c r="HD395" s="60"/>
      <c r="HE395" s="60"/>
      <c r="HF395" s="60"/>
      <c r="HG395" s="60"/>
      <c r="HH395" s="60"/>
      <c r="HI395" s="60"/>
      <c r="HJ395" s="60"/>
      <c r="HK395" s="60"/>
      <c r="HL395" s="60"/>
      <c r="HM395" s="60"/>
      <c r="HN395" s="60"/>
      <c r="HO395" s="60"/>
      <c r="HP395" s="60"/>
      <c r="HQ395" s="60"/>
      <c r="HR395" s="60"/>
      <c r="HS395" s="60"/>
      <c r="HT395" s="60"/>
      <c r="HU395" s="60"/>
      <c r="HV395" s="60"/>
      <c r="HW395" s="60"/>
      <c r="HX395" s="60"/>
      <c r="HY395" s="60"/>
      <c r="HZ395" s="60"/>
      <c r="IA395" s="60"/>
      <c r="IB395" s="60"/>
      <c r="IC395" s="60"/>
      <c r="ID395" s="60"/>
      <c r="IE395" s="60"/>
      <c r="IF395" s="60"/>
      <c r="IG395" s="60"/>
      <c r="IH395" s="60"/>
      <c r="II395" s="60"/>
      <c r="IJ395" s="60"/>
      <c r="IK395" s="60"/>
      <c r="IL395" s="60"/>
      <c r="IM395" s="60"/>
      <c r="IN395" s="60"/>
      <c r="IO395" s="60"/>
      <c r="IP395" s="60"/>
      <c r="IQ395" s="60"/>
      <c r="IR395" s="60"/>
      <c r="IS395" s="60"/>
      <c r="IT395" s="60"/>
      <c r="IU395" s="60"/>
      <c r="IV395" s="60"/>
      <c r="IW395" s="60"/>
      <c r="IX395" s="60"/>
      <c r="IY395" s="60"/>
      <c r="IZ395" s="60"/>
      <c r="JA395" s="60"/>
      <c r="JB395" s="60"/>
      <c r="JC395" s="60"/>
      <c r="JD395" s="60"/>
      <c r="JE395" s="60"/>
      <c r="JF395" s="60"/>
      <c r="JG395" s="60"/>
      <c r="JH395" s="60"/>
      <c r="JI395" s="60"/>
      <c r="JJ395" s="60"/>
      <c r="JK395" s="60"/>
      <c r="JL395" s="60"/>
      <c r="JM395" s="60"/>
      <c r="JN395" s="60"/>
      <c r="JO395" s="60"/>
      <c r="JP395" s="60"/>
      <c r="JQ395" s="60"/>
      <c r="JR395" s="60"/>
      <c r="JS395" s="60"/>
      <c r="JT395" s="60"/>
      <c r="JU395" s="60"/>
      <c r="JV395" s="60"/>
      <c r="JW395" s="60"/>
      <c r="JX395" s="60"/>
      <c r="JY395" s="60"/>
      <c r="JZ395" s="60"/>
      <c r="KA395" s="60"/>
      <c r="KB395" s="60"/>
      <c r="KC395" s="60"/>
      <c r="KD395" s="60"/>
      <c r="KE395" s="60"/>
      <c r="KF395" s="60"/>
      <c r="KG395" s="60"/>
      <c r="KH395" s="60"/>
      <c r="KI395" s="60"/>
      <c r="KJ395" s="60"/>
      <c r="KK395" s="60"/>
      <c r="KL395" s="60"/>
      <c r="KM395" s="60"/>
      <c r="KN395" s="60"/>
      <c r="KO395" s="60"/>
    </row>
    <row r="396" spans="1:301" s="60" customFormat="1" ht="15" customHeight="1" x14ac:dyDescent="0.15">
      <c r="A396" s="58" t="s">
        <v>844</v>
      </c>
      <c r="B396" s="58">
        <v>14244</v>
      </c>
      <c r="C396" s="59" t="s">
        <v>387</v>
      </c>
      <c r="D396" s="2" t="s">
        <v>105</v>
      </c>
      <c r="E396" s="58"/>
      <c r="F396" s="58"/>
      <c r="G396" s="23">
        <v>316362.69236400002</v>
      </c>
      <c r="H396" s="23">
        <v>8444721.52245</v>
      </c>
      <c r="I396" s="23"/>
      <c r="J396" s="61" t="s">
        <v>1040</v>
      </c>
      <c r="K396" s="58" t="s">
        <v>388</v>
      </c>
      <c r="L396" s="58">
        <v>0</v>
      </c>
      <c r="M396" s="58">
        <v>2</v>
      </c>
      <c r="N396" s="105">
        <v>2006</v>
      </c>
      <c r="O396" s="58"/>
      <c r="P396" s="60" t="s">
        <v>389</v>
      </c>
      <c r="Q396" s="1">
        <f>M396-L396</f>
        <v>2</v>
      </c>
      <c r="R396" s="2" t="s">
        <v>390</v>
      </c>
      <c r="S396" s="58" t="s">
        <v>845</v>
      </c>
      <c r="T396" s="60" t="s">
        <v>392</v>
      </c>
      <c r="U396" s="64"/>
      <c r="V396" s="64"/>
      <c r="W396" s="64"/>
      <c r="X396" s="135"/>
      <c r="Y396" s="113"/>
      <c r="Z396" s="113"/>
      <c r="AA396" s="113"/>
      <c r="AB396" s="113"/>
      <c r="AC396" s="113"/>
      <c r="AD396" s="113"/>
      <c r="AE396" s="113"/>
      <c r="AF396" s="113"/>
      <c r="AG396" s="113"/>
      <c r="AH396" s="113"/>
      <c r="AI396" s="113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>
        <v>200</v>
      </c>
      <c r="AU396" s="113"/>
      <c r="AV396" s="113"/>
      <c r="AW396" s="113"/>
      <c r="AX396" s="113"/>
      <c r="AY396" s="113"/>
      <c r="AZ396" s="113"/>
      <c r="BA396" s="113"/>
      <c r="BB396" s="113"/>
      <c r="BC396" s="113"/>
      <c r="BD396" s="113"/>
      <c r="BE396" s="113"/>
      <c r="BF396" s="113"/>
      <c r="BG396" s="113"/>
      <c r="BH396" s="113"/>
      <c r="BI396" s="113"/>
      <c r="BJ396" s="113"/>
      <c r="BK396" s="113"/>
      <c r="BL396" s="113"/>
      <c r="BM396" s="113"/>
      <c r="BN396" s="113"/>
      <c r="BO396" s="113"/>
      <c r="BP396" s="113"/>
      <c r="BQ396" s="113"/>
      <c r="BR396" s="113"/>
      <c r="BS396" s="113"/>
      <c r="BT396" s="113"/>
      <c r="BU396" s="113"/>
      <c r="BV396" s="113"/>
      <c r="BW396" s="113"/>
      <c r="BX396" s="113">
        <v>300</v>
      </c>
      <c r="BY396" s="113"/>
      <c r="BZ396" s="113"/>
      <c r="CA396" s="149">
        <v>0</v>
      </c>
      <c r="CB396" s="107">
        <v>9</v>
      </c>
      <c r="CC396" s="113"/>
      <c r="CD396" s="113"/>
      <c r="CE396" s="113"/>
      <c r="CF396" s="113"/>
      <c r="CG396" s="113"/>
      <c r="CH396" s="113"/>
      <c r="CI396" s="113"/>
      <c r="CJ396" s="113"/>
      <c r="CK396" s="113"/>
      <c r="CL396" s="113"/>
      <c r="CM396" s="113"/>
      <c r="CN396" s="113"/>
      <c r="CO396" s="99"/>
      <c r="CP396" s="99"/>
      <c r="CQ396" s="99"/>
      <c r="CR396" s="99"/>
      <c r="CS396" s="99"/>
      <c r="CT396" s="99"/>
      <c r="CU396" s="99"/>
      <c r="CV396" s="99"/>
      <c r="CW396" s="99"/>
      <c r="CX396" s="113"/>
      <c r="CY396" s="113"/>
    </row>
    <row r="397" spans="1:301" s="60" customFormat="1" ht="15" customHeight="1" x14ac:dyDescent="0.15">
      <c r="A397" s="58" t="s">
        <v>846</v>
      </c>
      <c r="B397" s="58">
        <v>14320</v>
      </c>
      <c r="C397" s="59" t="s">
        <v>387</v>
      </c>
      <c r="D397" s="2" t="s">
        <v>105</v>
      </c>
      <c r="E397" s="58"/>
      <c r="F397" s="58"/>
      <c r="G397" s="23">
        <v>316362.69236400002</v>
      </c>
      <c r="H397" s="23">
        <v>8444721.52245</v>
      </c>
      <c r="I397" s="23"/>
      <c r="J397" s="61" t="s">
        <v>1040</v>
      </c>
      <c r="K397" s="58" t="s">
        <v>388</v>
      </c>
      <c r="L397" s="58">
        <v>0</v>
      </c>
      <c r="M397" s="58">
        <v>2</v>
      </c>
      <c r="N397" s="105">
        <v>2006</v>
      </c>
      <c r="O397" s="58"/>
      <c r="P397" s="60" t="s">
        <v>389</v>
      </c>
      <c r="Q397" s="1">
        <f>M397-L397</f>
        <v>2</v>
      </c>
      <c r="R397" s="2" t="s">
        <v>390</v>
      </c>
      <c r="S397" s="58" t="s">
        <v>847</v>
      </c>
      <c r="T397" s="60" t="s">
        <v>392</v>
      </c>
      <c r="U397" s="64"/>
      <c r="V397" s="64"/>
      <c r="W397" s="64"/>
      <c r="X397" s="135"/>
      <c r="Y397" s="113"/>
      <c r="Z397" s="113"/>
      <c r="AA397" s="113"/>
      <c r="AB397" s="113"/>
      <c r="AC397" s="113"/>
      <c r="AD397" s="113"/>
      <c r="AE397" s="113"/>
      <c r="AF397" s="113"/>
      <c r="AG397" s="113"/>
      <c r="AH397" s="113"/>
      <c r="AI397" s="113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>
        <v>200</v>
      </c>
      <c r="AU397" s="113"/>
      <c r="AV397" s="113"/>
      <c r="AW397" s="113"/>
      <c r="AX397" s="113"/>
      <c r="AY397" s="113"/>
      <c r="AZ397" s="113"/>
      <c r="BA397" s="113"/>
      <c r="BB397" s="113"/>
      <c r="BC397" s="113"/>
      <c r="BD397" s="113"/>
      <c r="BE397" s="113"/>
      <c r="BF397" s="113"/>
      <c r="BG397" s="113"/>
      <c r="BH397" s="113"/>
      <c r="BI397" s="113"/>
      <c r="BJ397" s="113"/>
      <c r="BK397" s="113"/>
      <c r="BL397" s="113"/>
      <c r="BM397" s="113"/>
      <c r="BN397" s="113"/>
      <c r="BO397" s="113"/>
      <c r="BP397" s="113"/>
      <c r="BQ397" s="113"/>
      <c r="BR397" s="113"/>
      <c r="BS397" s="113"/>
      <c r="BT397" s="113"/>
      <c r="BU397" s="113"/>
      <c r="BV397" s="113"/>
      <c r="BW397" s="113"/>
      <c r="BX397" s="113">
        <v>200</v>
      </c>
      <c r="BY397" s="113"/>
      <c r="BZ397" s="113"/>
      <c r="CA397" s="149">
        <v>0</v>
      </c>
      <c r="CB397" s="107">
        <v>10</v>
      </c>
      <c r="CC397" s="113"/>
      <c r="CD397" s="113"/>
      <c r="CE397" s="113"/>
      <c r="CF397" s="113"/>
      <c r="CG397" s="113"/>
      <c r="CH397" s="113"/>
      <c r="CI397" s="113"/>
      <c r="CJ397" s="113"/>
      <c r="CK397" s="113"/>
      <c r="CL397" s="113"/>
      <c r="CM397" s="113"/>
      <c r="CN397" s="113"/>
      <c r="CO397" s="99"/>
      <c r="CP397" s="99"/>
      <c r="CQ397" s="99"/>
      <c r="CR397" s="99"/>
      <c r="CS397" s="99"/>
      <c r="CT397" s="99"/>
      <c r="CU397" s="99"/>
      <c r="CV397" s="99"/>
      <c r="CW397" s="99"/>
      <c r="CX397" s="113"/>
      <c r="CY397" s="113"/>
    </row>
    <row r="398" spans="1:301" s="60" customFormat="1" ht="15" customHeight="1" x14ac:dyDescent="0.15">
      <c r="A398" s="58" t="s">
        <v>848</v>
      </c>
      <c r="B398" s="58">
        <v>15049</v>
      </c>
      <c r="C398" s="59" t="s">
        <v>452</v>
      </c>
      <c r="D398" s="2" t="s">
        <v>105</v>
      </c>
      <c r="E398" s="58"/>
      <c r="F398" s="58"/>
      <c r="G398" s="23">
        <v>315220</v>
      </c>
      <c r="H398" s="23">
        <v>8447751.9649999999</v>
      </c>
      <c r="I398" s="23">
        <v>5095.3109999999997</v>
      </c>
      <c r="J398" s="61" t="s">
        <v>1040</v>
      </c>
      <c r="K398" s="58" t="s">
        <v>388</v>
      </c>
      <c r="L398" s="58">
        <v>2</v>
      </c>
      <c r="M398" s="58">
        <v>4</v>
      </c>
      <c r="N398" s="105">
        <v>2006</v>
      </c>
      <c r="O398" s="58"/>
      <c r="P398" s="60" t="s">
        <v>389</v>
      </c>
      <c r="Q398" s="1">
        <f>M398-L398</f>
        <v>2</v>
      </c>
      <c r="R398" s="2" t="s">
        <v>390</v>
      </c>
      <c r="S398" s="58" t="s">
        <v>849</v>
      </c>
      <c r="T398" s="60" t="s">
        <v>392</v>
      </c>
      <c r="U398" s="64"/>
      <c r="V398" s="64"/>
      <c r="W398" s="64"/>
      <c r="X398" s="135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  <c r="AI398" s="113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36">
        <v>100</v>
      </c>
      <c r="AT398" s="113">
        <v>1500</v>
      </c>
      <c r="AU398" s="113"/>
      <c r="AV398" s="113"/>
      <c r="AW398" s="113"/>
      <c r="AX398" s="113"/>
      <c r="AY398" s="113"/>
      <c r="AZ398" s="113"/>
      <c r="BA398" s="113"/>
      <c r="BB398" s="113"/>
      <c r="BC398" s="113"/>
      <c r="BD398" s="113"/>
      <c r="BE398" s="113"/>
      <c r="BF398" s="113"/>
      <c r="BG398" s="113"/>
      <c r="BH398" s="113"/>
      <c r="BI398" s="113"/>
      <c r="BJ398" s="113"/>
      <c r="BK398" s="113"/>
      <c r="BL398" s="113"/>
      <c r="BM398" s="113"/>
      <c r="BN398" s="113"/>
      <c r="BO398" s="113"/>
      <c r="BP398" s="113"/>
      <c r="BQ398" s="113"/>
      <c r="BR398" s="113"/>
      <c r="BS398" s="113"/>
      <c r="BT398" s="113"/>
      <c r="BU398" s="113"/>
      <c r="BV398" s="113"/>
      <c r="BW398" s="113"/>
      <c r="BX398" s="113">
        <v>2300</v>
      </c>
      <c r="BY398" s="113"/>
      <c r="BZ398" s="113"/>
      <c r="CA398" s="149"/>
      <c r="CB398" s="107">
        <v>49</v>
      </c>
      <c r="CC398" s="113"/>
      <c r="CD398" s="113"/>
      <c r="CE398" s="113"/>
      <c r="CF398" s="113"/>
      <c r="CG398" s="113"/>
      <c r="CH398" s="113"/>
      <c r="CI398" s="113"/>
      <c r="CJ398" s="113"/>
      <c r="CK398" s="113"/>
      <c r="CL398" s="113"/>
      <c r="CM398" s="113"/>
      <c r="CN398" s="113"/>
      <c r="CO398" s="99"/>
      <c r="CP398" s="99"/>
      <c r="CQ398" s="99"/>
      <c r="CR398" s="99"/>
      <c r="CS398" s="99"/>
      <c r="CT398" s="99"/>
      <c r="CU398" s="99"/>
      <c r="CV398" s="99"/>
      <c r="CW398" s="99"/>
      <c r="CX398" s="113"/>
      <c r="CY398" s="113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  <c r="DS398" s="64"/>
      <c r="DT398" s="64"/>
      <c r="DU398" s="64"/>
      <c r="DV398" s="64"/>
      <c r="DW398" s="64"/>
      <c r="DX398" s="64"/>
      <c r="DY398" s="64"/>
      <c r="DZ398" s="64"/>
      <c r="EA398" s="64"/>
      <c r="EB398" s="64"/>
      <c r="EC398" s="64"/>
      <c r="ED398" s="64"/>
      <c r="EE398" s="64"/>
      <c r="EF398" s="64"/>
      <c r="EG398" s="64"/>
      <c r="EH398" s="64"/>
      <c r="EI398" s="64"/>
      <c r="EJ398" s="64"/>
      <c r="EK398" s="64"/>
      <c r="EL398" s="64"/>
      <c r="EM398" s="64"/>
      <c r="EN398" s="64"/>
      <c r="EO398" s="64"/>
      <c r="EP398" s="64"/>
      <c r="EQ398" s="64"/>
      <c r="ER398" s="64"/>
      <c r="ES398" s="64"/>
      <c r="ET398" s="64"/>
      <c r="EU398" s="64"/>
      <c r="EV398" s="64"/>
      <c r="EW398" s="64"/>
      <c r="EX398" s="64"/>
      <c r="EY398" s="64"/>
      <c r="EZ398" s="64"/>
      <c r="FA398" s="64"/>
      <c r="FB398" s="64"/>
      <c r="FC398" s="64"/>
      <c r="FD398" s="64"/>
      <c r="FE398" s="64"/>
      <c r="FF398" s="64"/>
      <c r="FG398" s="64"/>
      <c r="FH398" s="64"/>
      <c r="FI398" s="64"/>
      <c r="FJ398" s="64"/>
      <c r="FK398" s="64"/>
      <c r="FL398" s="64"/>
      <c r="FM398" s="64"/>
      <c r="FN398" s="64"/>
      <c r="FO398" s="64"/>
      <c r="FP398" s="64"/>
      <c r="FQ398" s="64"/>
      <c r="FR398" s="64"/>
      <c r="FS398" s="64"/>
      <c r="FT398" s="64"/>
      <c r="FU398" s="64"/>
      <c r="FV398" s="64"/>
      <c r="FW398" s="64"/>
      <c r="FX398" s="64"/>
      <c r="FY398" s="64"/>
      <c r="FZ398" s="64"/>
      <c r="GA398" s="64"/>
      <c r="GB398" s="64"/>
      <c r="GC398" s="64"/>
      <c r="GD398" s="64"/>
      <c r="GE398" s="64"/>
      <c r="GF398" s="64"/>
      <c r="GG398" s="64"/>
      <c r="GH398" s="64"/>
      <c r="GI398" s="64"/>
      <c r="GJ398" s="64"/>
      <c r="GK398" s="64"/>
      <c r="GL398" s="64"/>
      <c r="GM398" s="64"/>
      <c r="GN398" s="64"/>
      <c r="GO398" s="64"/>
      <c r="GP398" s="64"/>
      <c r="GQ398" s="64"/>
      <c r="GR398" s="64"/>
      <c r="GS398" s="64"/>
      <c r="GT398" s="64"/>
      <c r="GU398" s="64"/>
      <c r="GV398" s="64"/>
      <c r="GW398" s="64"/>
      <c r="GX398" s="64"/>
      <c r="GY398" s="64"/>
      <c r="GZ398" s="64"/>
      <c r="HA398" s="64"/>
      <c r="HB398" s="64"/>
      <c r="HC398" s="64"/>
      <c r="HD398" s="64"/>
      <c r="HE398" s="64"/>
      <c r="HF398" s="64"/>
      <c r="HG398" s="64"/>
      <c r="HH398" s="64"/>
      <c r="HI398" s="64"/>
      <c r="HJ398" s="64"/>
      <c r="HK398" s="64"/>
      <c r="HL398" s="64"/>
      <c r="HM398" s="64"/>
      <c r="HN398" s="64"/>
      <c r="HO398" s="64"/>
      <c r="HP398" s="64"/>
      <c r="HQ398" s="64"/>
      <c r="HR398" s="64"/>
      <c r="HS398" s="64"/>
      <c r="HT398" s="64"/>
      <c r="HU398" s="64"/>
      <c r="HV398" s="64"/>
      <c r="HW398" s="64"/>
      <c r="HX398" s="64"/>
      <c r="HY398" s="64"/>
      <c r="HZ398" s="64"/>
      <c r="IA398" s="64"/>
      <c r="IB398" s="64"/>
      <c r="IC398" s="64"/>
      <c r="ID398" s="64"/>
      <c r="IE398" s="64"/>
      <c r="IF398" s="64"/>
      <c r="IG398" s="64"/>
      <c r="IH398" s="64"/>
      <c r="II398" s="64"/>
      <c r="IJ398" s="64"/>
      <c r="IK398" s="64"/>
      <c r="IL398" s="64"/>
      <c r="IM398" s="64"/>
      <c r="IN398" s="64"/>
      <c r="IO398" s="64"/>
      <c r="IP398" s="64"/>
      <c r="IQ398" s="64"/>
      <c r="IR398" s="64"/>
      <c r="IS398" s="64"/>
      <c r="IT398" s="64"/>
      <c r="IU398" s="64"/>
      <c r="IV398" s="64"/>
      <c r="IW398" s="64"/>
      <c r="IX398" s="64"/>
      <c r="IY398" s="64"/>
      <c r="IZ398" s="64"/>
      <c r="JA398" s="64"/>
      <c r="JB398" s="64"/>
      <c r="JC398" s="64"/>
      <c r="JD398" s="64"/>
      <c r="JE398" s="64"/>
      <c r="JF398" s="64"/>
      <c r="JG398" s="64"/>
      <c r="JH398" s="64"/>
      <c r="JI398" s="64"/>
      <c r="JJ398" s="64"/>
      <c r="JK398" s="64"/>
      <c r="JL398" s="64"/>
      <c r="JM398" s="64"/>
      <c r="JN398" s="64"/>
      <c r="JO398" s="64"/>
      <c r="JP398" s="64"/>
      <c r="JQ398" s="64"/>
      <c r="JR398" s="64"/>
      <c r="JS398" s="64"/>
      <c r="JT398" s="64"/>
      <c r="JU398" s="64"/>
      <c r="JV398" s="64"/>
      <c r="JW398" s="64"/>
      <c r="JX398" s="64"/>
      <c r="JY398" s="64"/>
      <c r="JZ398" s="64"/>
      <c r="KA398" s="64"/>
      <c r="KB398" s="64"/>
      <c r="KC398" s="64"/>
      <c r="KD398" s="64"/>
      <c r="KE398" s="64"/>
      <c r="KF398" s="64"/>
      <c r="KG398" s="64"/>
      <c r="KH398" s="64"/>
      <c r="KI398" s="64"/>
      <c r="KJ398" s="64"/>
      <c r="KK398" s="64"/>
      <c r="KL398" s="64"/>
      <c r="KM398" s="64"/>
      <c r="KN398" s="64"/>
      <c r="KO398" s="64"/>
    </row>
    <row r="399" spans="1:301" s="60" customFormat="1" ht="15" customHeight="1" x14ac:dyDescent="0.15">
      <c r="A399" s="58" t="s">
        <v>850</v>
      </c>
      <c r="B399" s="58">
        <v>15153</v>
      </c>
      <c r="C399" s="59" t="s">
        <v>452</v>
      </c>
      <c r="D399" s="2" t="s">
        <v>105</v>
      </c>
      <c r="E399" s="58"/>
      <c r="F399" s="58"/>
      <c r="G399" s="23">
        <v>315219.36</v>
      </c>
      <c r="H399" s="23">
        <v>8447751.5950000007</v>
      </c>
      <c r="I399" s="23">
        <v>5095.3630000000003</v>
      </c>
      <c r="J399" s="61" t="s">
        <v>1040</v>
      </c>
      <c r="K399" s="58" t="s">
        <v>388</v>
      </c>
      <c r="L399" s="58">
        <v>2.7</v>
      </c>
      <c r="M399" s="58">
        <v>4</v>
      </c>
      <c r="N399" s="105">
        <v>2006</v>
      </c>
      <c r="O399" s="58"/>
      <c r="P399" s="60" t="s">
        <v>389</v>
      </c>
      <c r="Q399" s="1">
        <f>M399-L399</f>
        <v>1.2999999999999998</v>
      </c>
      <c r="R399" s="2" t="s">
        <v>390</v>
      </c>
      <c r="S399" s="58" t="s">
        <v>851</v>
      </c>
      <c r="T399" s="60" t="s">
        <v>392</v>
      </c>
      <c r="U399" s="64"/>
      <c r="V399" s="64"/>
      <c r="W399" s="64"/>
      <c r="X399" s="135"/>
      <c r="Y399" s="110">
        <v>5.0041753653444675E-2</v>
      </c>
      <c r="Z399" s="110">
        <v>1.5119021134593995</v>
      </c>
      <c r="AA399" s="110">
        <v>19.916034019695612</v>
      </c>
      <c r="AB399" s="110"/>
      <c r="AC399" s="110">
        <v>226.99767018565709</v>
      </c>
      <c r="AD399" s="110">
        <v>8.2894736842105257E-2</v>
      </c>
      <c r="AE399" s="110">
        <v>0.61564870259481042</v>
      </c>
      <c r="AF399" s="110">
        <v>2.6959547629404092E-2</v>
      </c>
      <c r="AG399" s="110">
        <v>4.8184143222506394E-2</v>
      </c>
      <c r="AH399" s="108">
        <v>0.25205004035512513</v>
      </c>
      <c r="AI399" s="108"/>
      <c r="AJ399" s="108"/>
      <c r="AK399" s="108"/>
      <c r="AL399" s="108"/>
      <c r="AM399" s="108"/>
      <c r="AN399" s="110">
        <v>2.7</v>
      </c>
      <c r="AO399" s="110">
        <v>26</v>
      </c>
      <c r="AP399" s="110">
        <v>40</v>
      </c>
      <c r="AQ399" s="110">
        <v>27</v>
      </c>
      <c r="AR399" s="110">
        <v>15</v>
      </c>
      <c r="AS399" s="110">
        <v>328</v>
      </c>
      <c r="AT399" s="110">
        <v>4612</v>
      </c>
      <c r="AU399" s="106">
        <v>0</v>
      </c>
      <c r="AV399" s="110">
        <v>0</v>
      </c>
      <c r="AW399" s="110">
        <v>157</v>
      </c>
      <c r="AX399" s="110">
        <v>0</v>
      </c>
      <c r="AY399" s="110">
        <v>999</v>
      </c>
      <c r="AZ399" s="110"/>
      <c r="BA399" s="110">
        <v>190</v>
      </c>
      <c r="BB399" s="110">
        <v>8</v>
      </c>
      <c r="BC399" s="108">
        <v>0</v>
      </c>
      <c r="BD399" s="108">
        <v>46.1</v>
      </c>
      <c r="BE399" s="108"/>
      <c r="BF399" s="110">
        <v>39</v>
      </c>
      <c r="BG399" s="110">
        <v>10000</v>
      </c>
      <c r="BH399" s="110">
        <v>3.8</v>
      </c>
      <c r="BI399" s="110"/>
      <c r="BJ399" s="110"/>
      <c r="BK399" s="110"/>
      <c r="BL399" s="110"/>
      <c r="BM399" s="110"/>
      <c r="BN399" s="110"/>
      <c r="BO399" s="110"/>
      <c r="BP399" s="110"/>
      <c r="BQ399" s="110"/>
      <c r="BR399" s="110"/>
      <c r="BS399" s="110"/>
      <c r="BT399" s="110"/>
      <c r="BU399" s="110"/>
      <c r="BV399" s="110"/>
      <c r="BW399" s="110"/>
      <c r="BX399" s="110">
        <v>4896</v>
      </c>
      <c r="BY399" s="110"/>
      <c r="BZ399" s="110"/>
      <c r="CA399" s="149"/>
      <c r="CB399" s="110">
        <v>87.3</v>
      </c>
      <c r="CC399" s="110">
        <v>7.0000000000000007E-2</v>
      </c>
      <c r="CD399" s="110">
        <v>1772</v>
      </c>
      <c r="CE399" s="110"/>
      <c r="CF399" s="110"/>
      <c r="CG399" s="110"/>
      <c r="CH399" s="110">
        <v>0</v>
      </c>
      <c r="CI399" s="110">
        <v>0</v>
      </c>
      <c r="CJ399" s="110">
        <v>20.7</v>
      </c>
      <c r="CK399" s="110"/>
      <c r="CL399" s="110"/>
      <c r="CM399" s="110"/>
      <c r="CN399" s="110"/>
      <c r="CO399" s="99"/>
      <c r="CP399" s="99"/>
      <c r="CQ399" s="99"/>
      <c r="CR399" s="99">
        <f>AG399/AD399</f>
        <v>0.58126902935087088</v>
      </c>
      <c r="CS399" s="99"/>
      <c r="CT399" s="99"/>
      <c r="CU399" s="99">
        <f>BG399/BH399</f>
        <v>2631.5789473684213</v>
      </c>
      <c r="CV399" s="99"/>
      <c r="CW399" s="99"/>
      <c r="CX399" s="110"/>
      <c r="CY399" s="110">
        <v>6</v>
      </c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  <c r="IY399" s="2"/>
      <c r="IZ399" s="2"/>
      <c r="JA399" s="2"/>
      <c r="JB399" s="2"/>
      <c r="JC399" s="2"/>
      <c r="JD399" s="2"/>
      <c r="JE399" s="2"/>
      <c r="JF399" s="2"/>
      <c r="JG399" s="2"/>
      <c r="JH399" s="2"/>
      <c r="JI399" s="2"/>
      <c r="JJ399" s="2"/>
      <c r="JK399" s="2"/>
      <c r="JL399" s="2"/>
      <c r="JM399" s="2"/>
      <c r="JN399" s="2"/>
      <c r="JO399" s="2"/>
      <c r="JP399" s="2"/>
      <c r="JQ399" s="2"/>
      <c r="JR399" s="2"/>
      <c r="JS399" s="2"/>
      <c r="JT399" s="2"/>
      <c r="JU399" s="2"/>
      <c r="JV399" s="2"/>
      <c r="JW399" s="2"/>
      <c r="JX399" s="2"/>
      <c r="JY399" s="2"/>
      <c r="JZ399" s="2"/>
      <c r="KA399" s="2"/>
      <c r="KB399" s="2"/>
      <c r="KC399" s="2"/>
      <c r="KD399" s="2"/>
      <c r="KE399" s="2"/>
      <c r="KF399" s="2"/>
      <c r="KG399" s="2"/>
      <c r="KH399" s="2"/>
      <c r="KI399" s="2"/>
      <c r="KJ399" s="2"/>
      <c r="KK399" s="2"/>
      <c r="KL399" s="2"/>
      <c r="KM399" s="2"/>
      <c r="KN399" s="2"/>
      <c r="KO399" s="2"/>
    </row>
    <row r="400" spans="1:301" s="67" customFormat="1" ht="15" customHeight="1" x14ac:dyDescent="0.15">
      <c r="A400" s="58" t="s">
        <v>852</v>
      </c>
      <c r="B400" s="58">
        <v>15269</v>
      </c>
      <c r="C400" s="59" t="s">
        <v>452</v>
      </c>
      <c r="D400" s="2" t="s">
        <v>105</v>
      </c>
      <c r="E400" s="58"/>
      <c r="F400" s="58"/>
      <c r="G400" s="23">
        <v>315218.70799999998</v>
      </c>
      <c r="H400" s="23">
        <v>8447748.8900000006</v>
      </c>
      <c r="I400" s="23">
        <v>5045.2870000000003</v>
      </c>
      <c r="J400" s="61" t="s">
        <v>1040</v>
      </c>
      <c r="K400" s="58" t="s">
        <v>388</v>
      </c>
      <c r="L400" s="58">
        <v>1.1000000000000001</v>
      </c>
      <c r="M400" s="58">
        <v>2</v>
      </c>
      <c r="N400" s="105">
        <v>2006</v>
      </c>
      <c r="O400" s="58"/>
      <c r="P400" s="60" t="s">
        <v>389</v>
      </c>
      <c r="Q400" s="1">
        <f>M400-L400</f>
        <v>0.89999999999999991</v>
      </c>
      <c r="R400" s="2" t="s">
        <v>390</v>
      </c>
      <c r="S400" s="58" t="s">
        <v>853</v>
      </c>
      <c r="T400" s="60" t="s">
        <v>392</v>
      </c>
      <c r="U400" s="64"/>
      <c r="V400" s="64"/>
      <c r="W400" s="64"/>
      <c r="X400" s="135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>
        <v>100</v>
      </c>
      <c r="AT400" s="113">
        <v>800</v>
      </c>
      <c r="AU400" s="113"/>
      <c r="AV400" s="113"/>
      <c r="AW400" s="113"/>
      <c r="AX400" s="113"/>
      <c r="AY400" s="113"/>
      <c r="AZ400" s="113"/>
      <c r="BA400" s="113"/>
      <c r="BB400" s="113"/>
      <c r="BC400" s="113"/>
      <c r="BD400" s="113"/>
      <c r="BE400" s="113"/>
      <c r="BF400" s="113"/>
      <c r="BG400" s="113"/>
      <c r="BH400" s="113"/>
      <c r="BI400" s="113"/>
      <c r="BJ400" s="113"/>
      <c r="BK400" s="113"/>
      <c r="BL400" s="113"/>
      <c r="BM400" s="113"/>
      <c r="BN400" s="113"/>
      <c r="BO400" s="113"/>
      <c r="BP400" s="113"/>
      <c r="BQ400" s="113"/>
      <c r="BR400" s="113"/>
      <c r="BS400" s="113"/>
      <c r="BT400" s="113"/>
      <c r="BU400" s="113"/>
      <c r="BV400" s="113"/>
      <c r="BW400" s="113"/>
      <c r="BX400" s="113">
        <v>1800</v>
      </c>
      <c r="BY400" s="113"/>
      <c r="BZ400" s="113"/>
      <c r="CA400" s="149"/>
      <c r="CB400" s="107">
        <v>45</v>
      </c>
      <c r="CC400" s="113"/>
      <c r="CD400" s="113"/>
      <c r="CE400" s="113"/>
      <c r="CF400" s="113"/>
      <c r="CG400" s="113"/>
      <c r="CH400" s="113"/>
      <c r="CI400" s="113"/>
      <c r="CJ400" s="113"/>
      <c r="CK400" s="113"/>
      <c r="CL400" s="113"/>
      <c r="CM400" s="113"/>
      <c r="CN400" s="113"/>
      <c r="CO400" s="99"/>
      <c r="CP400" s="99"/>
      <c r="CQ400" s="99"/>
      <c r="CR400" s="99"/>
      <c r="CS400" s="99"/>
      <c r="CT400" s="99"/>
      <c r="CU400" s="99"/>
      <c r="CV400" s="99"/>
      <c r="CW400" s="99"/>
      <c r="CX400" s="113"/>
      <c r="CY400" s="113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  <c r="DS400" s="60"/>
      <c r="DT400" s="60"/>
      <c r="DU400" s="60"/>
      <c r="DV400" s="60"/>
      <c r="DW400" s="60"/>
      <c r="DX400" s="60"/>
      <c r="DY400" s="60"/>
      <c r="DZ400" s="60"/>
      <c r="EA400" s="60"/>
      <c r="EB400" s="60"/>
      <c r="EC400" s="60"/>
      <c r="ED400" s="60"/>
      <c r="EE400" s="60"/>
      <c r="EF400" s="60"/>
      <c r="EG400" s="60"/>
      <c r="EH400" s="60"/>
      <c r="EI400" s="60"/>
      <c r="EJ400" s="60"/>
      <c r="EK400" s="60"/>
      <c r="EL400" s="60"/>
      <c r="EM400" s="60"/>
      <c r="EN400" s="60"/>
      <c r="EO400" s="60"/>
      <c r="EP400" s="60"/>
      <c r="EQ400" s="60"/>
      <c r="ER400" s="60"/>
      <c r="ES400" s="60"/>
      <c r="ET400" s="60"/>
      <c r="EU400" s="60"/>
      <c r="EV400" s="60"/>
      <c r="EW400" s="60"/>
      <c r="EX400" s="60"/>
      <c r="EY400" s="60"/>
      <c r="EZ400" s="60"/>
      <c r="FA400" s="60"/>
      <c r="FB400" s="60"/>
      <c r="FC400" s="60"/>
      <c r="FD400" s="60"/>
      <c r="FE400" s="60"/>
      <c r="FF400" s="60"/>
      <c r="FG400" s="60"/>
      <c r="FH400" s="60"/>
      <c r="FI400" s="60"/>
      <c r="FJ400" s="60"/>
      <c r="FK400" s="60"/>
      <c r="FL400" s="60"/>
      <c r="FM400" s="60"/>
      <c r="FN400" s="60"/>
      <c r="FO400" s="60"/>
      <c r="FP400" s="60"/>
      <c r="FQ400" s="60"/>
      <c r="FR400" s="60"/>
      <c r="FS400" s="60"/>
      <c r="FT400" s="60"/>
      <c r="FU400" s="60"/>
      <c r="FV400" s="60"/>
      <c r="FW400" s="60"/>
      <c r="FX400" s="60"/>
      <c r="FY400" s="60"/>
      <c r="FZ400" s="60"/>
      <c r="GA400" s="60"/>
      <c r="GB400" s="60"/>
      <c r="GC400" s="60"/>
      <c r="GD400" s="60"/>
      <c r="GE400" s="60"/>
      <c r="GF400" s="60"/>
      <c r="GG400" s="60"/>
      <c r="GH400" s="60"/>
      <c r="GI400" s="60"/>
      <c r="GJ400" s="60"/>
      <c r="GK400" s="60"/>
      <c r="GL400" s="60"/>
      <c r="GM400" s="60"/>
      <c r="GN400" s="60"/>
      <c r="GO400" s="60"/>
      <c r="GP400" s="60"/>
      <c r="GQ400" s="60"/>
      <c r="GR400" s="60"/>
      <c r="GS400" s="60"/>
      <c r="GT400" s="60"/>
      <c r="GU400" s="60"/>
      <c r="GV400" s="60"/>
      <c r="GW400" s="60"/>
      <c r="GX400" s="60"/>
      <c r="GY400" s="60"/>
      <c r="GZ400" s="60"/>
      <c r="HA400" s="60"/>
      <c r="HB400" s="60"/>
      <c r="HC400" s="60"/>
      <c r="HD400" s="60"/>
      <c r="HE400" s="60"/>
      <c r="HF400" s="60"/>
      <c r="HG400" s="60"/>
      <c r="HH400" s="60"/>
      <c r="HI400" s="60"/>
      <c r="HJ400" s="60"/>
      <c r="HK400" s="60"/>
      <c r="HL400" s="60"/>
      <c r="HM400" s="60"/>
      <c r="HN400" s="60"/>
      <c r="HO400" s="60"/>
      <c r="HP400" s="60"/>
      <c r="HQ400" s="60"/>
      <c r="HR400" s="60"/>
      <c r="HS400" s="60"/>
      <c r="HT400" s="60"/>
      <c r="HU400" s="60"/>
      <c r="HV400" s="60"/>
      <c r="HW400" s="60"/>
      <c r="HX400" s="60"/>
      <c r="HY400" s="60"/>
      <c r="HZ400" s="60"/>
      <c r="IA400" s="60"/>
      <c r="IB400" s="60"/>
      <c r="IC400" s="60"/>
      <c r="ID400" s="60"/>
      <c r="IE400" s="60"/>
      <c r="IF400" s="60"/>
      <c r="IG400" s="60"/>
      <c r="IH400" s="60"/>
      <c r="II400" s="60"/>
      <c r="IJ400" s="60"/>
      <c r="IK400" s="60"/>
      <c r="IL400" s="60"/>
      <c r="IM400" s="60"/>
      <c r="IN400" s="60"/>
      <c r="IO400" s="60"/>
      <c r="IP400" s="60"/>
      <c r="IQ400" s="60"/>
      <c r="IR400" s="60"/>
      <c r="IS400" s="60"/>
      <c r="IT400" s="60"/>
      <c r="IU400" s="60"/>
      <c r="IV400" s="60"/>
      <c r="IW400" s="60"/>
      <c r="IX400" s="60"/>
      <c r="IY400" s="60"/>
      <c r="IZ400" s="60"/>
      <c r="JA400" s="60"/>
      <c r="JB400" s="60"/>
      <c r="JC400" s="60"/>
      <c r="JD400" s="60"/>
      <c r="JE400" s="60"/>
      <c r="JF400" s="60"/>
      <c r="JG400" s="60"/>
      <c r="JH400" s="60"/>
      <c r="JI400" s="60"/>
      <c r="JJ400" s="60"/>
      <c r="JK400" s="60"/>
      <c r="JL400" s="60"/>
      <c r="JM400" s="60"/>
      <c r="JN400" s="60"/>
      <c r="JO400" s="60"/>
      <c r="JP400" s="60"/>
      <c r="JQ400" s="60"/>
      <c r="JR400" s="60"/>
      <c r="JS400" s="60"/>
      <c r="JT400" s="60"/>
      <c r="JU400" s="60"/>
      <c r="JV400" s="60"/>
      <c r="JW400" s="60"/>
      <c r="JX400" s="60"/>
      <c r="JY400" s="60"/>
      <c r="JZ400" s="60"/>
      <c r="KA400" s="60"/>
      <c r="KB400" s="60"/>
      <c r="KC400" s="60"/>
      <c r="KD400" s="60"/>
      <c r="KE400" s="60"/>
      <c r="KF400" s="60"/>
      <c r="KG400" s="60"/>
      <c r="KH400" s="60"/>
      <c r="KI400" s="60"/>
      <c r="KJ400" s="60"/>
      <c r="KK400" s="60"/>
      <c r="KL400" s="60"/>
      <c r="KM400" s="60"/>
      <c r="KN400" s="60"/>
      <c r="KO400" s="60"/>
    </row>
    <row r="401" spans="1:301" s="60" customFormat="1" ht="15" customHeight="1" x14ac:dyDescent="0.15">
      <c r="A401" s="58" t="s">
        <v>854</v>
      </c>
      <c r="B401" s="58">
        <v>16136</v>
      </c>
      <c r="C401" s="59" t="s">
        <v>400</v>
      </c>
      <c r="D401" s="2" t="s">
        <v>105</v>
      </c>
      <c r="E401" s="58"/>
      <c r="F401" s="58"/>
      <c r="G401" s="23">
        <v>315542.22899999999</v>
      </c>
      <c r="H401" s="23">
        <v>8447010.3300000001</v>
      </c>
      <c r="I401" s="23">
        <v>5028.5529999999999</v>
      </c>
      <c r="J401" s="61" t="s">
        <v>1040</v>
      </c>
      <c r="K401" s="58" t="s">
        <v>388</v>
      </c>
      <c r="L401" s="58">
        <v>0</v>
      </c>
      <c r="M401" s="58">
        <v>2</v>
      </c>
      <c r="N401" s="105">
        <v>2006</v>
      </c>
      <c r="O401" s="58"/>
      <c r="P401" s="60" t="s">
        <v>389</v>
      </c>
      <c r="Q401" s="1">
        <f>M401-L401</f>
        <v>2</v>
      </c>
      <c r="R401" s="2" t="s">
        <v>390</v>
      </c>
      <c r="S401" s="58" t="s">
        <v>855</v>
      </c>
      <c r="T401" s="60" t="s">
        <v>392</v>
      </c>
      <c r="U401" s="64"/>
      <c r="V401" s="64"/>
      <c r="W401" s="64"/>
      <c r="X401" s="135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>
        <v>100</v>
      </c>
      <c r="AT401" s="113">
        <v>400</v>
      </c>
      <c r="AU401" s="113"/>
      <c r="AV401" s="113"/>
      <c r="AW401" s="113"/>
      <c r="AX401" s="113"/>
      <c r="AY401" s="113"/>
      <c r="AZ401" s="113"/>
      <c r="BA401" s="113"/>
      <c r="BB401" s="113"/>
      <c r="BC401" s="113"/>
      <c r="BD401" s="113"/>
      <c r="BE401" s="113"/>
      <c r="BF401" s="113"/>
      <c r="BG401" s="113"/>
      <c r="BH401" s="113"/>
      <c r="BI401" s="113"/>
      <c r="BJ401" s="113"/>
      <c r="BK401" s="113"/>
      <c r="BL401" s="113"/>
      <c r="BM401" s="113"/>
      <c r="BN401" s="113"/>
      <c r="BO401" s="113"/>
      <c r="BP401" s="113"/>
      <c r="BQ401" s="113"/>
      <c r="BR401" s="113"/>
      <c r="BS401" s="113"/>
      <c r="BT401" s="113"/>
      <c r="BU401" s="113"/>
      <c r="BV401" s="113"/>
      <c r="BW401" s="113"/>
      <c r="BX401" s="113">
        <v>900</v>
      </c>
      <c r="BY401" s="113"/>
      <c r="BZ401" s="113"/>
      <c r="CA401" s="149"/>
      <c r="CB401" s="107">
        <v>10</v>
      </c>
      <c r="CC401" s="113"/>
      <c r="CD401" s="113"/>
      <c r="CE401" s="113"/>
      <c r="CF401" s="113"/>
      <c r="CG401" s="113"/>
      <c r="CH401" s="113"/>
      <c r="CI401" s="113"/>
      <c r="CJ401" s="113"/>
      <c r="CK401" s="113"/>
      <c r="CL401" s="113"/>
      <c r="CM401" s="113"/>
      <c r="CN401" s="113"/>
      <c r="CO401" s="99"/>
      <c r="CP401" s="99"/>
      <c r="CQ401" s="99"/>
      <c r="CR401" s="99"/>
      <c r="CS401" s="99"/>
      <c r="CT401" s="99"/>
      <c r="CU401" s="99"/>
      <c r="CV401" s="99"/>
      <c r="CW401" s="99"/>
      <c r="CX401" s="113"/>
      <c r="CY401" s="113"/>
    </row>
    <row r="402" spans="1:301" s="60" customFormat="1" ht="15" customHeight="1" x14ac:dyDescent="0.15">
      <c r="A402" s="58" t="s">
        <v>856</v>
      </c>
      <c r="B402" s="58">
        <v>16253</v>
      </c>
      <c r="C402" s="59" t="s">
        <v>400</v>
      </c>
      <c r="D402" s="2" t="s">
        <v>105</v>
      </c>
      <c r="E402" s="58"/>
      <c r="F402" s="58"/>
      <c r="G402" s="23">
        <v>315543.34700000001</v>
      </c>
      <c r="H402" s="23">
        <v>8447010.5720000006</v>
      </c>
      <c r="I402" s="23">
        <v>5028.4690000000001</v>
      </c>
      <c r="J402" s="61" t="s">
        <v>1040</v>
      </c>
      <c r="K402" s="58" t="s">
        <v>388</v>
      </c>
      <c r="L402" s="58">
        <v>2</v>
      </c>
      <c r="M402" s="58">
        <v>4</v>
      </c>
      <c r="N402" s="105">
        <v>2006</v>
      </c>
      <c r="O402" s="58"/>
      <c r="P402" s="60" t="s">
        <v>389</v>
      </c>
      <c r="Q402" s="1">
        <f>M402-L402</f>
        <v>2</v>
      </c>
      <c r="R402" s="2" t="s">
        <v>390</v>
      </c>
      <c r="S402" s="58" t="s">
        <v>857</v>
      </c>
      <c r="T402" s="60" t="s">
        <v>392</v>
      </c>
      <c r="U402" s="64"/>
      <c r="V402" s="64"/>
      <c r="W402" s="64"/>
      <c r="X402" s="135"/>
      <c r="Y402" s="110">
        <v>0.13344467640918581</v>
      </c>
      <c r="Z402" s="110">
        <v>1.3796106785317019</v>
      </c>
      <c r="AA402" s="110">
        <v>3.9746284691136973</v>
      </c>
      <c r="AB402" s="110"/>
      <c r="AC402" s="110">
        <v>0.13028478340007282</v>
      </c>
      <c r="AD402" s="110">
        <v>0.33157894736842103</v>
      </c>
      <c r="AE402" s="110"/>
      <c r="AF402" s="110">
        <v>2.6959547629404092E-2</v>
      </c>
      <c r="AG402" s="110">
        <v>0.50593350383631708</v>
      </c>
      <c r="AH402" s="108">
        <v>0.18330912025827284</v>
      </c>
      <c r="AI402" s="108"/>
      <c r="AJ402" s="108"/>
      <c r="AK402" s="108"/>
      <c r="AL402" s="108"/>
      <c r="AM402" s="108"/>
      <c r="AN402" s="110">
        <v>3</v>
      </c>
      <c r="AO402" s="110">
        <v>14</v>
      </c>
      <c r="AP402" s="110">
        <v>22</v>
      </c>
      <c r="AQ402" s="110">
        <v>2</v>
      </c>
      <c r="AR402" s="110">
        <v>4</v>
      </c>
      <c r="AS402" s="110">
        <v>100</v>
      </c>
      <c r="AT402" s="110">
        <v>292</v>
      </c>
      <c r="AU402" s="106">
        <v>0</v>
      </c>
      <c r="AV402" s="110">
        <v>0</v>
      </c>
      <c r="AW402" s="114">
        <v>0</v>
      </c>
      <c r="AX402" s="110">
        <v>0</v>
      </c>
      <c r="AY402" s="110">
        <v>118</v>
      </c>
      <c r="AZ402" s="110"/>
      <c r="BA402" s="110">
        <v>33.1</v>
      </c>
      <c r="BB402" s="110">
        <v>5.2</v>
      </c>
      <c r="BC402" s="108">
        <v>0</v>
      </c>
      <c r="BD402" s="110">
        <v>2.4</v>
      </c>
      <c r="BE402" s="110"/>
      <c r="BF402" s="110">
        <v>2</v>
      </c>
      <c r="BG402" s="110">
        <v>2508</v>
      </c>
      <c r="BH402" s="110">
        <v>10.3</v>
      </c>
      <c r="BI402" s="110"/>
      <c r="BJ402" s="110"/>
      <c r="BK402" s="110"/>
      <c r="BL402" s="110"/>
      <c r="BM402" s="110"/>
      <c r="BN402" s="110"/>
      <c r="BO402" s="110"/>
      <c r="BP402" s="110"/>
      <c r="BQ402" s="110"/>
      <c r="BR402" s="110"/>
      <c r="BS402" s="110"/>
      <c r="BT402" s="110"/>
      <c r="BU402" s="110"/>
      <c r="BV402" s="110"/>
      <c r="BW402" s="110"/>
      <c r="BX402" s="110">
        <v>2146</v>
      </c>
      <c r="BY402" s="110"/>
      <c r="BZ402" s="110"/>
      <c r="CA402" s="149"/>
      <c r="CB402" s="110">
        <v>16.7</v>
      </c>
      <c r="CC402" s="110">
        <v>0.04</v>
      </c>
      <c r="CD402" s="110">
        <v>32</v>
      </c>
      <c r="CE402" s="110"/>
      <c r="CF402" s="110"/>
      <c r="CG402" s="110"/>
      <c r="CH402" s="110">
        <v>0</v>
      </c>
      <c r="CI402" s="110">
        <v>0</v>
      </c>
      <c r="CJ402" s="110">
        <v>8.3000000000000007</v>
      </c>
      <c r="CK402" s="110"/>
      <c r="CL402" s="110"/>
      <c r="CM402" s="110"/>
      <c r="CN402" s="110"/>
      <c r="CO402" s="99"/>
      <c r="CP402" s="99"/>
      <c r="CQ402" s="99"/>
      <c r="CR402" s="99">
        <f>AG402/AD402</f>
        <v>1.5258312020460358</v>
      </c>
      <c r="CS402" s="99"/>
      <c r="CT402" s="99"/>
      <c r="CU402" s="99">
        <f>BG402/BH402</f>
        <v>243.49514563106794</v>
      </c>
      <c r="CV402" s="99"/>
      <c r="CW402" s="99"/>
      <c r="CX402" s="110"/>
      <c r="CY402" s="110">
        <v>9</v>
      </c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  <c r="IX402" s="2"/>
      <c r="IY402" s="2"/>
      <c r="IZ402" s="2"/>
      <c r="JA402" s="2"/>
      <c r="JB402" s="2"/>
      <c r="JC402" s="2"/>
      <c r="JD402" s="2"/>
      <c r="JE402" s="2"/>
      <c r="JF402" s="2"/>
      <c r="JG402" s="2"/>
      <c r="JH402" s="2"/>
      <c r="JI402" s="2"/>
      <c r="JJ402" s="2"/>
      <c r="JK402" s="2"/>
      <c r="JL402" s="2"/>
      <c r="JM402" s="2"/>
      <c r="JN402" s="2"/>
      <c r="JO402" s="2"/>
      <c r="JP402" s="2"/>
      <c r="JQ402" s="2"/>
      <c r="JR402" s="2"/>
      <c r="JS402" s="2"/>
      <c r="JT402" s="2"/>
      <c r="JU402" s="2"/>
      <c r="JV402" s="2"/>
      <c r="JW402" s="2"/>
      <c r="JX402" s="2"/>
      <c r="JY402" s="2"/>
      <c r="JZ402" s="2"/>
      <c r="KA402" s="2"/>
      <c r="KB402" s="2"/>
      <c r="KC402" s="2"/>
      <c r="KD402" s="2"/>
      <c r="KE402" s="2"/>
      <c r="KF402" s="2"/>
      <c r="KG402" s="2"/>
      <c r="KH402" s="2"/>
      <c r="KI402" s="2"/>
      <c r="KJ402" s="2"/>
      <c r="KK402" s="2"/>
      <c r="KL402" s="2"/>
      <c r="KM402" s="2"/>
      <c r="KN402" s="2"/>
      <c r="KO402" s="2"/>
    </row>
    <row r="403" spans="1:301" s="70" customFormat="1" ht="15" customHeight="1" x14ac:dyDescent="0.15">
      <c r="A403" s="57" t="s">
        <v>858</v>
      </c>
      <c r="B403" s="58">
        <v>1415</v>
      </c>
      <c r="C403" s="59" t="s">
        <v>400</v>
      </c>
      <c r="D403" s="2" t="s">
        <v>105</v>
      </c>
      <c r="E403" s="57"/>
      <c r="F403" s="57"/>
      <c r="G403" s="23">
        <v>315746.26</v>
      </c>
      <c r="H403" s="23">
        <v>8446836.0439999998</v>
      </c>
      <c r="I403" s="23">
        <v>5111.5829999999996</v>
      </c>
      <c r="J403" s="61" t="s">
        <v>1040</v>
      </c>
      <c r="K403" s="57" t="s">
        <v>404</v>
      </c>
      <c r="L403" s="58">
        <v>0</v>
      </c>
      <c r="M403" s="58">
        <v>2</v>
      </c>
      <c r="N403" s="120">
        <v>2005</v>
      </c>
      <c r="O403" s="57"/>
      <c r="P403" s="60" t="s">
        <v>389</v>
      </c>
      <c r="Q403" s="1">
        <f>M403-L403</f>
        <v>2</v>
      </c>
      <c r="R403" s="2" t="s">
        <v>390</v>
      </c>
      <c r="S403" s="57" t="s">
        <v>859</v>
      </c>
      <c r="T403" s="60" t="s">
        <v>392</v>
      </c>
      <c r="U403" s="60"/>
      <c r="V403" s="60"/>
      <c r="W403" s="60"/>
      <c r="X403" s="134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>
        <v>400</v>
      </c>
      <c r="AT403" s="107">
        <v>600</v>
      </c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7"/>
      <c r="BH403" s="107"/>
      <c r="BI403" s="107"/>
      <c r="BJ403" s="107"/>
      <c r="BK403" s="107"/>
      <c r="BL403" s="107"/>
      <c r="BM403" s="107"/>
      <c r="BN403" s="107"/>
      <c r="BO403" s="107"/>
      <c r="BP403" s="107"/>
      <c r="BQ403" s="107"/>
      <c r="BR403" s="107"/>
      <c r="BS403" s="107"/>
      <c r="BT403" s="107"/>
      <c r="BU403" s="107"/>
      <c r="BV403" s="107"/>
      <c r="BW403" s="107"/>
      <c r="BX403" s="108">
        <v>14200</v>
      </c>
      <c r="BY403" s="108"/>
      <c r="BZ403" s="107"/>
      <c r="CA403" s="149">
        <v>5.0000000000000001E-3</v>
      </c>
      <c r="CB403" s="107">
        <v>74</v>
      </c>
      <c r="CC403" s="107"/>
      <c r="CD403" s="107"/>
      <c r="CE403" s="107"/>
      <c r="CF403" s="107"/>
      <c r="CG403" s="107"/>
      <c r="CH403" s="107"/>
      <c r="CI403" s="107"/>
      <c r="CJ403" s="107"/>
      <c r="CK403" s="107"/>
      <c r="CL403" s="107"/>
      <c r="CM403" s="107"/>
      <c r="CN403" s="107"/>
      <c r="CO403" s="99"/>
      <c r="CP403" s="99"/>
      <c r="CQ403" s="99"/>
      <c r="CR403" s="99"/>
      <c r="CS403" s="99"/>
      <c r="CT403" s="99"/>
      <c r="CU403" s="99"/>
      <c r="CV403" s="99"/>
      <c r="CW403" s="99"/>
      <c r="CX403" s="107"/>
      <c r="CY403" s="107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  <c r="DS403" s="60"/>
      <c r="DT403" s="60"/>
      <c r="DU403" s="60"/>
      <c r="DV403" s="60"/>
      <c r="DW403" s="60"/>
      <c r="DX403" s="60"/>
      <c r="DY403" s="60"/>
      <c r="DZ403" s="60"/>
      <c r="EA403" s="60"/>
      <c r="EB403" s="60"/>
      <c r="EC403" s="60"/>
      <c r="ED403" s="60"/>
      <c r="EE403" s="60"/>
      <c r="EF403" s="60"/>
      <c r="EG403" s="60"/>
      <c r="EH403" s="60"/>
      <c r="EI403" s="60"/>
      <c r="EJ403" s="60"/>
      <c r="EK403" s="60"/>
      <c r="EL403" s="60"/>
      <c r="EM403" s="60"/>
      <c r="EN403" s="60"/>
      <c r="EO403" s="60"/>
      <c r="EP403" s="60"/>
      <c r="EQ403" s="60"/>
      <c r="ER403" s="60"/>
      <c r="ES403" s="60"/>
      <c r="ET403" s="60"/>
      <c r="EU403" s="60"/>
      <c r="EV403" s="60"/>
      <c r="EW403" s="60"/>
      <c r="EX403" s="60"/>
      <c r="EY403" s="60"/>
      <c r="EZ403" s="60"/>
      <c r="FA403" s="60"/>
      <c r="FB403" s="60"/>
      <c r="FC403" s="60"/>
      <c r="FD403" s="60"/>
      <c r="FE403" s="60"/>
      <c r="FF403" s="60"/>
      <c r="FG403" s="60"/>
      <c r="FH403" s="60"/>
      <c r="FI403" s="60"/>
      <c r="FJ403" s="60"/>
      <c r="FK403" s="60"/>
      <c r="FL403" s="60"/>
      <c r="FM403" s="60"/>
      <c r="FN403" s="60"/>
      <c r="FO403" s="60"/>
      <c r="FP403" s="60"/>
      <c r="FQ403" s="60"/>
      <c r="FR403" s="60"/>
      <c r="FS403" s="60"/>
      <c r="FT403" s="60"/>
      <c r="FU403" s="60"/>
      <c r="FV403" s="60"/>
      <c r="FW403" s="60"/>
      <c r="FX403" s="60"/>
      <c r="FY403" s="60"/>
      <c r="FZ403" s="60"/>
      <c r="GA403" s="60"/>
      <c r="GB403" s="60"/>
      <c r="GC403" s="60"/>
      <c r="GD403" s="60"/>
      <c r="GE403" s="60"/>
      <c r="GF403" s="60"/>
      <c r="GG403" s="60"/>
      <c r="GH403" s="60"/>
      <c r="GI403" s="60"/>
      <c r="GJ403" s="60"/>
      <c r="GK403" s="60"/>
      <c r="GL403" s="60"/>
      <c r="GM403" s="60"/>
      <c r="GN403" s="60"/>
      <c r="GO403" s="60"/>
      <c r="GP403" s="60"/>
      <c r="GQ403" s="60"/>
      <c r="GR403" s="60"/>
      <c r="GS403" s="60"/>
      <c r="GT403" s="60"/>
      <c r="GU403" s="60"/>
      <c r="GV403" s="60"/>
      <c r="GW403" s="60"/>
      <c r="GX403" s="60"/>
      <c r="GY403" s="60"/>
      <c r="GZ403" s="60"/>
      <c r="HA403" s="60"/>
      <c r="HB403" s="60"/>
      <c r="HC403" s="60"/>
      <c r="HD403" s="60"/>
      <c r="HE403" s="60"/>
      <c r="HF403" s="60"/>
      <c r="HG403" s="60"/>
      <c r="HH403" s="60"/>
      <c r="HI403" s="60"/>
      <c r="HJ403" s="60"/>
      <c r="HK403" s="60"/>
      <c r="HL403" s="60"/>
      <c r="HM403" s="60"/>
      <c r="HN403" s="60"/>
      <c r="HO403" s="60"/>
      <c r="HP403" s="60"/>
      <c r="HQ403" s="60"/>
      <c r="HR403" s="60"/>
      <c r="HS403" s="60"/>
      <c r="HT403" s="60"/>
      <c r="HU403" s="60"/>
      <c r="HV403" s="60"/>
      <c r="HW403" s="60"/>
      <c r="HX403" s="60"/>
      <c r="HY403" s="60"/>
      <c r="HZ403" s="60"/>
      <c r="IA403" s="60"/>
      <c r="IB403" s="60"/>
      <c r="IC403" s="60"/>
      <c r="ID403" s="60"/>
      <c r="IE403" s="60"/>
      <c r="IF403" s="60"/>
      <c r="IG403" s="60"/>
      <c r="IH403" s="60"/>
      <c r="II403" s="60"/>
      <c r="IJ403" s="60"/>
      <c r="IK403" s="60"/>
      <c r="IL403" s="60"/>
      <c r="IM403" s="60"/>
      <c r="IN403" s="60"/>
      <c r="IO403" s="60"/>
      <c r="IP403" s="60"/>
      <c r="IQ403" s="60"/>
      <c r="IR403" s="60"/>
      <c r="IS403" s="60"/>
      <c r="IT403" s="60"/>
      <c r="IU403" s="60"/>
      <c r="IV403" s="60"/>
      <c r="IW403" s="60"/>
      <c r="IX403" s="60"/>
      <c r="IY403" s="60"/>
      <c r="IZ403" s="60"/>
      <c r="JA403" s="60"/>
      <c r="JB403" s="60"/>
      <c r="JC403" s="60"/>
      <c r="JD403" s="60"/>
      <c r="JE403" s="60"/>
      <c r="JF403" s="60"/>
      <c r="JG403" s="60"/>
      <c r="JH403" s="60"/>
      <c r="JI403" s="60"/>
      <c r="JJ403" s="60"/>
      <c r="JK403" s="60"/>
      <c r="JL403" s="60"/>
      <c r="JM403" s="60"/>
      <c r="JN403" s="60"/>
      <c r="JO403" s="60"/>
      <c r="JP403" s="60"/>
      <c r="JQ403" s="60"/>
      <c r="JR403" s="60"/>
      <c r="JS403" s="60"/>
      <c r="JT403" s="60"/>
      <c r="JU403" s="60"/>
      <c r="JV403" s="60"/>
      <c r="JW403" s="60"/>
      <c r="JX403" s="60"/>
      <c r="JY403" s="60"/>
      <c r="JZ403" s="60"/>
      <c r="KA403" s="60"/>
      <c r="KB403" s="60"/>
      <c r="KC403" s="60"/>
      <c r="KD403" s="60"/>
      <c r="KE403" s="60"/>
      <c r="KF403" s="60"/>
      <c r="KG403" s="60"/>
      <c r="KH403" s="60"/>
      <c r="KI403" s="60"/>
      <c r="KJ403" s="60"/>
      <c r="KK403" s="60"/>
      <c r="KL403" s="60"/>
      <c r="KM403" s="60"/>
      <c r="KN403" s="60"/>
      <c r="KO403" s="60"/>
    </row>
    <row r="404" spans="1:301" s="60" customFormat="1" ht="15" customHeight="1" x14ac:dyDescent="0.15">
      <c r="A404" s="58" t="s">
        <v>860</v>
      </c>
      <c r="B404" s="58">
        <v>15359</v>
      </c>
      <c r="C404" s="59" t="s">
        <v>452</v>
      </c>
      <c r="D404" s="2" t="s">
        <v>105</v>
      </c>
      <c r="E404" s="58"/>
      <c r="F404" s="58"/>
      <c r="G404" s="23">
        <v>315307.76</v>
      </c>
      <c r="H404" s="23">
        <v>8447609.0930000003</v>
      </c>
      <c r="I404" s="23">
        <v>5052.7650000000003</v>
      </c>
      <c r="J404" s="61" t="s">
        <v>1040</v>
      </c>
      <c r="K404" s="58" t="s">
        <v>388</v>
      </c>
      <c r="L404" s="58">
        <v>0</v>
      </c>
      <c r="M404" s="58">
        <v>2</v>
      </c>
      <c r="N404" s="105">
        <v>2006</v>
      </c>
      <c r="O404" s="58"/>
      <c r="P404" s="60" t="s">
        <v>389</v>
      </c>
      <c r="Q404" s="1">
        <f>M404-L404</f>
        <v>2</v>
      </c>
      <c r="R404" s="2" t="s">
        <v>390</v>
      </c>
      <c r="S404" s="58" t="s">
        <v>861</v>
      </c>
      <c r="T404" s="60" t="s">
        <v>392</v>
      </c>
      <c r="U404" s="64"/>
      <c r="V404" s="64"/>
      <c r="W404" s="64"/>
      <c r="X404" s="135"/>
      <c r="Y404" s="108">
        <v>0.2001670146137787</v>
      </c>
      <c r="Z404" s="108">
        <v>2.4379421579532816</v>
      </c>
      <c r="AA404" s="108">
        <v>4.8038675022381385</v>
      </c>
      <c r="AB404" s="108"/>
      <c r="AC404" s="108">
        <v>0.6359291954859847</v>
      </c>
      <c r="AD404" s="108">
        <v>0.89526315789473687</v>
      </c>
      <c r="AE404" s="108">
        <v>2.7984031936127744E-2</v>
      </c>
      <c r="AF404" s="108">
        <v>2.6959547629404092E-2</v>
      </c>
      <c r="AG404" s="108">
        <v>0.68662404092071605</v>
      </c>
      <c r="AH404" s="108">
        <v>0.38953188054882976</v>
      </c>
      <c r="AI404" s="108"/>
      <c r="AJ404" s="108"/>
      <c r="AK404" s="108"/>
      <c r="AL404" s="108"/>
      <c r="AM404" s="108"/>
      <c r="AN404" s="108">
        <v>7.6</v>
      </c>
      <c r="AO404" s="108">
        <v>45</v>
      </c>
      <c r="AP404" s="108">
        <v>194</v>
      </c>
      <c r="AQ404" s="108">
        <v>12</v>
      </c>
      <c r="AR404" s="108">
        <v>43</v>
      </c>
      <c r="AS404" s="108">
        <v>8.1999999999999993</v>
      </c>
      <c r="AT404" s="108">
        <v>826</v>
      </c>
      <c r="AU404" s="106">
        <v>0</v>
      </c>
      <c r="AV404" s="110">
        <v>0</v>
      </c>
      <c r="AW404" s="108">
        <v>13</v>
      </c>
      <c r="AX404" s="110">
        <v>0</v>
      </c>
      <c r="AY404" s="108">
        <v>249</v>
      </c>
      <c r="AZ404" s="108"/>
      <c r="BA404" s="108">
        <v>211</v>
      </c>
      <c r="BB404" s="108">
        <v>19.600000000000001</v>
      </c>
      <c r="BC404" s="108">
        <v>0</v>
      </c>
      <c r="BD404" s="108">
        <v>26.1</v>
      </c>
      <c r="BE404" s="108"/>
      <c r="BF404" s="108">
        <v>2</v>
      </c>
      <c r="BG404" s="108">
        <v>3919</v>
      </c>
      <c r="BH404" s="108">
        <v>40.299999999999997</v>
      </c>
      <c r="BI404" s="108"/>
      <c r="BJ404" s="108"/>
      <c r="BK404" s="108"/>
      <c r="BL404" s="108"/>
      <c r="BM404" s="108"/>
      <c r="BN404" s="108"/>
      <c r="BO404" s="108"/>
      <c r="BP404" s="108"/>
      <c r="BQ404" s="108"/>
      <c r="BR404" s="108"/>
      <c r="BS404" s="108"/>
      <c r="BT404" s="108"/>
      <c r="BU404" s="108"/>
      <c r="BV404" s="108"/>
      <c r="BW404" s="108"/>
      <c r="BX404" s="108">
        <v>128</v>
      </c>
      <c r="BY404" s="108"/>
      <c r="BZ404" s="108"/>
      <c r="CA404" s="149"/>
      <c r="CB404" s="108">
        <v>1</v>
      </c>
      <c r="CC404" s="116">
        <v>0</v>
      </c>
      <c r="CD404" s="108">
        <v>39</v>
      </c>
      <c r="CE404" s="108"/>
      <c r="CF404" s="108"/>
      <c r="CG404" s="108"/>
      <c r="CH404" s="110">
        <v>0</v>
      </c>
      <c r="CI404" s="110">
        <v>0</v>
      </c>
      <c r="CJ404" s="108">
        <v>20</v>
      </c>
      <c r="CK404" s="108"/>
      <c r="CL404" s="108"/>
      <c r="CM404" s="108"/>
      <c r="CN404" s="108"/>
      <c r="CO404" s="99"/>
      <c r="CP404" s="99"/>
      <c r="CQ404" s="99"/>
      <c r="CR404" s="99">
        <f>AG404/AD404</f>
        <v>0.76695219150462113</v>
      </c>
      <c r="CS404" s="99"/>
      <c r="CT404" s="99"/>
      <c r="CU404" s="99">
        <f>BG404/BH404</f>
        <v>97.245657568238215</v>
      </c>
      <c r="CV404" s="99"/>
      <c r="CW404" s="99"/>
      <c r="CX404" s="108"/>
      <c r="CY404" s="114">
        <v>0</v>
      </c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  <c r="IY404" s="2"/>
      <c r="IZ404" s="2"/>
      <c r="JA404" s="2"/>
      <c r="JB404" s="2"/>
      <c r="JC404" s="2"/>
      <c r="JD404" s="2"/>
      <c r="JE404" s="2"/>
      <c r="JF404" s="2"/>
      <c r="JG404" s="2"/>
      <c r="JH404" s="2"/>
      <c r="JI404" s="2"/>
      <c r="JJ404" s="2"/>
      <c r="JK404" s="2"/>
      <c r="JL404" s="2"/>
      <c r="JM404" s="2"/>
      <c r="JN404" s="2"/>
      <c r="JO404" s="2"/>
      <c r="JP404" s="2"/>
      <c r="JQ404" s="2"/>
      <c r="JR404" s="2"/>
      <c r="JS404" s="2"/>
      <c r="JT404" s="2"/>
      <c r="JU404" s="2"/>
      <c r="JV404" s="2"/>
      <c r="JW404" s="2"/>
      <c r="JX404" s="2"/>
      <c r="JY404" s="2"/>
      <c r="JZ404" s="2"/>
      <c r="KA404" s="2"/>
      <c r="KB404" s="2"/>
      <c r="KC404" s="2"/>
      <c r="KD404" s="2"/>
      <c r="KE404" s="2"/>
      <c r="KF404" s="2"/>
      <c r="KG404" s="2"/>
      <c r="KH404" s="2"/>
      <c r="KI404" s="2"/>
      <c r="KJ404" s="2"/>
      <c r="KK404" s="2"/>
      <c r="KL404" s="2"/>
      <c r="KM404" s="2"/>
      <c r="KN404" s="2"/>
      <c r="KO404" s="2"/>
    </row>
    <row r="405" spans="1:301" s="64" customFormat="1" ht="15" customHeight="1" x14ac:dyDescent="0.2">
      <c r="A405" s="58" t="s">
        <v>862</v>
      </c>
      <c r="B405" s="58">
        <v>15467</v>
      </c>
      <c r="C405" s="59" t="s">
        <v>452</v>
      </c>
      <c r="D405" s="2" t="s">
        <v>105</v>
      </c>
      <c r="E405" s="58"/>
      <c r="F405" s="58"/>
      <c r="G405" s="23">
        <v>315307.54100000003</v>
      </c>
      <c r="H405" s="23">
        <v>8447608.9169999994</v>
      </c>
      <c r="I405" s="23">
        <v>5052.9949999999999</v>
      </c>
      <c r="J405" s="61" t="s">
        <v>1040</v>
      </c>
      <c r="K405" s="58" t="s">
        <v>388</v>
      </c>
      <c r="L405" s="58">
        <v>0</v>
      </c>
      <c r="M405" s="58">
        <v>2</v>
      </c>
      <c r="N405" s="105">
        <v>2006</v>
      </c>
      <c r="O405" s="58"/>
      <c r="P405" s="60" t="s">
        <v>389</v>
      </c>
      <c r="Q405" s="1">
        <f>M405-L405</f>
        <v>2</v>
      </c>
      <c r="R405" s="2" t="s">
        <v>390</v>
      </c>
      <c r="S405" s="58" t="s">
        <v>863</v>
      </c>
      <c r="T405" s="60" t="s">
        <v>392</v>
      </c>
      <c r="U405" s="18"/>
      <c r="V405" s="18"/>
      <c r="W405" s="18"/>
      <c r="X405" s="137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>
        <v>200</v>
      </c>
      <c r="AU405" s="113"/>
      <c r="AV405" s="113"/>
      <c r="AW405" s="113"/>
      <c r="AX405" s="113"/>
      <c r="AY405" s="113"/>
      <c r="AZ405" s="113"/>
      <c r="BA405" s="113"/>
      <c r="BB405" s="113"/>
      <c r="BC405" s="113"/>
      <c r="BD405" s="113"/>
      <c r="BE405" s="113"/>
      <c r="BF405" s="113"/>
      <c r="BG405" s="113"/>
      <c r="BH405" s="113"/>
      <c r="BI405" s="113"/>
      <c r="BJ405" s="113"/>
      <c r="BK405" s="113"/>
      <c r="BL405" s="113"/>
      <c r="BM405" s="113"/>
      <c r="BN405" s="113"/>
      <c r="BO405" s="113"/>
      <c r="BP405" s="113"/>
      <c r="BQ405" s="113"/>
      <c r="BR405" s="113"/>
      <c r="BS405" s="113"/>
      <c r="BT405" s="113"/>
      <c r="BU405" s="113"/>
      <c r="BV405" s="113"/>
      <c r="BW405" s="113"/>
      <c r="BX405" s="113">
        <v>100</v>
      </c>
      <c r="BY405" s="113"/>
      <c r="BZ405" s="113"/>
      <c r="CA405" s="149"/>
      <c r="CB405" s="107">
        <v>1</v>
      </c>
      <c r="CC405" s="113"/>
      <c r="CD405" s="113"/>
      <c r="CE405" s="113"/>
      <c r="CF405" s="113"/>
      <c r="CG405" s="113"/>
      <c r="CH405" s="113"/>
      <c r="CI405" s="113"/>
      <c r="CJ405" s="113"/>
      <c r="CK405" s="113"/>
      <c r="CL405" s="113"/>
      <c r="CM405" s="113"/>
      <c r="CN405" s="113"/>
      <c r="CO405" s="99"/>
      <c r="CP405" s="99"/>
      <c r="CQ405" s="99"/>
      <c r="CR405" s="99"/>
      <c r="CS405" s="99"/>
      <c r="CT405" s="99"/>
      <c r="CU405" s="99"/>
      <c r="CV405" s="99"/>
      <c r="CW405" s="99"/>
      <c r="CX405" s="113"/>
      <c r="CY405" s="113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  <c r="DS405" s="60"/>
      <c r="DT405" s="60"/>
      <c r="DU405" s="60"/>
      <c r="DV405" s="60"/>
      <c r="DW405" s="60"/>
      <c r="DX405" s="60"/>
      <c r="DY405" s="60"/>
      <c r="DZ405" s="60"/>
      <c r="EA405" s="60"/>
      <c r="EB405" s="60"/>
      <c r="EC405" s="60"/>
      <c r="ED405" s="60"/>
      <c r="EE405" s="60"/>
      <c r="EF405" s="60"/>
      <c r="EG405" s="60"/>
      <c r="EH405" s="60"/>
      <c r="EI405" s="60"/>
      <c r="EJ405" s="60"/>
      <c r="EK405" s="60"/>
      <c r="EL405" s="60"/>
      <c r="EM405" s="60"/>
      <c r="EN405" s="60"/>
      <c r="EO405" s="60"/>
      <c r="EP405" s="60"/>
      <c r="EQ405" s="60"/>
      <c r="ER405" s="60"/>
      <c r="ES405" s="60"/>
      <c r="ET405" s="60"/>
      <c r="EU405" s="60"/>
      <c r="EV405" s="60"/>
      <c r="EW405" s="60"/>
      <c r="EX405" s="60"/>
      <c r="EY405" s="60"/>
      <c r="EZ405" s="60"/>
      <c r="FA405" s="60"/>
      <c r="FB405" s="60"/>
      <c r="FC405" s="60"/>
      <c r="FD405" s="60"/>
      <c r="FE405" s="60"/>
      <c r="FF405" s="60"/>
      <c r="FG405" s="60"/>
      <c r="FH405" s="60"/>
      <c r="FI405" s="60"/>
      <c r="FJ405" s="60"/>
      <c r="FK405" s="60"/>
      <c r="FL405" s="60"/>
      <c r="FM405" s="60"/>
      <c r="FN405" s="60"/>
      <c r="FO405" s="60"/>
      <c r="FP405" s="60"/>
      <c r="FQ405" s="60"/>
      <c r="FR405" s="60"/>
      <c r="FS405" s="60"/>
      <c r="FT405" s="60"/>
      <c r="FU405" s="60"/>
      <c r="FV405" s="60"/>
      <c r="FW405" s="60"/>
      <c r="FX405" s="60"/>
      <c r="FY405" s="60"/>
      <c r="FZ405" s="60"/>
      <c r="GA405" s="60"/>
      <c r="GB405" s="60"/>
      <c r="GC405" s="60"/>
      <c r="GD405" s="60"/>
      <c r="GE405" s="60"/>
      <c r="GF405" s="60"/>
      <c r="GG405" s="60"/>
      <c r="GH405" s="60"/>
      <c r="GI405" s="60"/>
      <c r="GJ405" s="60"/>
      <c r="GK405" s="60"/>
      <c r="GL405" s="60"/>
      <c r="GM405" s="60"/>
      <c r="GN405" s="60"/>
      <c r="GO405" s="60"/>
      <c r="GP405" s="60"/>
      <c r="GQ405" s="60"/>
      <c r="GR405" s="60"/>
      <c r="GS405" s="60"/>
      <c r="GT405" s="60"/>
      <c r="GU405" s="60"/>
      <c r="GV405" s="60"/>
      <c r="GW405" s="60"/>
      <c r="GX405" s="60"/>
      <c r="GY405" s="60"/>
      <c r="GZ405" s="60"/>
      <c r="HA405" s="60"/>
      <c r="HB405" s="60"/>
      <c r="HC405" s="60"/>
      <c r="HD405" s="60"/>
      <c r="HE405" s="60"/>
      <c r="HF405" s="60"/>
      <c r="HG405" s="60"/>
      <c r="HH405" s="60"/>
      <c r="HI405" s="60"/>
      <c r="HJ405" s="60"/>
      <c r="HK405" s="60"/>
      <c r="HL405" s="60"/>
      <c r="HM405" s="60"/>
      <c r="HN405" s="60"/>
      <c r="HO405" s="60"/>
      <c r="HP405" s="60"/>
      <c r="HQ405" s="60"/>
      <c r="HR405" s="60"/>
      <c r="HS405" s="60"/>
      <c r="HT405" s="60"/>
      <c r="HU405" s="60"/>
      <c r="HV405" s="60"/>
      <c r="HW405" s="60"/>
      <c r="HX405" s="60"/>
      <c r="HY405" s="60"/>
      <c r="HZ405" s="60"/>
      <c r="IA405" s="60"/>
      <c r="IB405" s="60"/>
      <c r="IC405" s="60"/>
      <c r="ID405" s="60"/>
      <c r="IE405" s="60"/>
      <c r="IF405" s="60"/>
      <c r="IG405" s="60"/>
      <c r="IH405" s="60"/>
      <c r="II405" s="60"/>
      <c r="IJ405" s="60"/>
      <c r="IK405" s="60"/>
      <c r="IL405" s="60"/>
      <c r="IM405" s="60"/>
      <c r="IN405" s="60"/>
      <c r="IO405" s="60"/>
      <c r="IP405" s="60"/>
      <c r="IQ405" s="60"/>
      <c r="IR405" s="60"/>
      <c r="IS405" s="60"/>
      <c r="IT405" s="60"/>
      <c r="IU405" s="60"/>
      <c r="IV405" s="60"/>
      <c r="IW405" s="60"/>
      <c r="IX405" s="60"/>
      <c r="IY405" s="60"/>
      <c r="IZ405" s="60"/>
      <c r="JA405" s="60"/>
      <c r="JB405" s="60"/>
      <c r="JC405" s="60"/>
      <c r="JD405" s="60"/>
      <c r="JE405" s="60"/>
      <c r="JF405" s="60"/>
      <c r="JG405" s="60"/>
      <c r="JH405" s="60"/>
      <c r="JI405" s="60"/>
      <c r="JJ405" s="60"/>
      <c r="JK405" s="60"/>
      <c r="JL405" s="60"/>
      <c r="JM405" s="60"/>
      <c r="JN405" s="60"/>
      <c r="JO405" s="60"/>
      <c r="JP405" s="60"/>
      <c r="JQ405" s="60"/>
      <c r="JR405" s="60"/>
      <c r="JS405" s="60"/>
      <c r="JT405" s="60"/>
      <c r="JU405" s="60"/>
      <c r="JV405" s="60"/>
      <c r="JW405" s="60"/>
      <c r="JX405" s="60"/>
      <c r="JY405" s="60"/>
      <c r="JZ405" s="60"/>
      <c r="KA405" s="60"/>
      <c r="KB405" s="60"/>
      <c r="KC405" s="60"/>
      <c r="KD405" s="60"/>
      <c r="KE405" s="60"/>
      <c r="KF405" s="60"/>
      <c r="KG405" s="60"/>
      <c r="KH405" s="60"/>
      <c r="KI405" s="60"/>
      <c r="KJ405" s="60"/>
      <c r="KK405" s="60"/>
      <c r="KL405" s="60"/>
      <c r="KM405" s="60"/>
      <c r="KN405" s="60"/>
      <c r="KO405" s="60"/>
    </row>
    <row r="406" spans="1:301" s="60" customFormat="1" ht="15" customHeight="1" x14ac:dyDescent="0.15">
      <c r="A406" s="58" t="s">
        <v>864</v>
      </c>
      <c r="B406" s="58">
        <v>16360</v>
      </c>
      <c r="C406" s="59" t="s">
        <v>400</v>
      </c>
      <c r="D406" s="2" t="s">
        <v>105</v>
      </c>
      <c r="E406" s="58"/>
      <c r="F406" s="58"/>
      <c r="G406" s="23">
        <v>315682.58399999997</v>
      </c>
      <c r="H406" s="23">
        <v>8446751.841</v>
      </c>
      <c r="I406" s="23">
        <v>5102.3599999999997</v>
      </c>
      <c r="J406" s="61" t="s">
        <v>1040</v>
      </c>
      <c r="K406" s="58" t="s">
        <v>388</v>
      </c>
      <c r="L406" s="58">
        <v>2</v>
      </c>
      <c r="M406" s="58">
        <v>4</v>
      </c>
      <c r="N406" s="105">
        <v>2006</v>
      </c>
      <c r="O406" s="58"/>
      <c r="P406" s="60" t="s">
        <v>389</v>
      </c>
      <c r="Q406" s="1">
        <f>M406-L406</f>
        <v>2</v>
      </c>
      <c r="R406" s="2" t="s">
        <v>390</v>
      </c>
      <c r="S406" s="58" t="s">
        <v>865</v>
      </c>
      <c r="T406" s="60" t="s">
        <v>392</v>
      </c>
      <c r="U406" s="70"/>
      <c r="V406" s="70"/>
      <c r="W406" s="70"/>
      <c r="X406" s="138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>
        <v>400</v>
      </c>
      <c r="AT406" s="113">
        <v>1500</v>
      </c>
      <c r="AU406" s="113"/>
      <c r="AV406" s="113"/>
      <c r="AW406" s="113"/>
      <c r="AX406" s="113"/>
      <c r="AY406" s="113"/>
      <c r="AZ406" s="113"/>
      <c r="BA406" s="113"/>
      <c r="BB406" s="113"/>
      <c r="BC406" s="113"/>
      <c r="BD406" s="113"/>
      <c r="BE406" s="113"/>
      <c r="BF406" s="113"/>
      <c r="BG406" s="113"/>
      <c r="BH406" s="113"/>
      <c r="BI406" s="113"/>
      <c r="BJ406" s="113"/>
      <c r="BK406" s="113"/>
      <c r="BL406" s="113"/>
      <c r="BM406" s="113"/>
      <c r="BN406" s="113"/>
      <c r="BO406" s="113"/>
      <c r="BP406" s="113"/>
      <c r="BQ406" s="113"/>
      <c r="BR406" s="113"/>
      <c r="BS406" s="113"/>
      <c r="BT406" s="113"/>
      <c r="BU406" s="113"/>
      <c r="BV406" s="113"/>
      <c r="BW406" s="113"/>
      <c r="BX406" s="113">
        <v>6100</v>
      </c>
      <c r="BY406" s="113"/>
      <c r="BZ406" s="113"/>
      <c r="CA406" s="149"/>
      <c r="CB406" s="107">
        <v>40</v>
      </c>
      <c r="CC406" s="113"/>
      <c r="CD406" s="113"/>
      <c r="CE406" s="113"/>
      <c r="CF406" s="113"/>
      <c r="CG406" s="113"/>
      <c r="CH406" s="113"/>
      <c r="CI406" s="113"/>
      <c r="CJ406" s="113"/>
      <c r="CK406" s="113"/>
      <c r="CL406" s="113"/>
      <c r="CM406" s="113"/>
      <c r="CN406" s="113"/>
      <c r="CO406" s="99"/>
      <c r="CP406" s="99"/>
      <c r="CQ406" s="99"/>
      <c r="CR406" s="99"/>
      <c r="CS406" s="99"/>
      <c r="CT406" s="99"/>
      <c r="CU406" s="99"/>
      <c r="CV406" s="99"/>
      <c r="CW406" s="99"/>
      <c r="CX406" s="113"/>
      <c r="CY406" s="113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  <c r="DS406" s="64"/>
      <c r="DT406" s="64"/>
      <c r="DU406" s="64"/>
      <c r="DV406" s="64"/>
      <c r="DW406" s="64"/>
      <c r="DX406" s="64"/>
      <c r="DY406" s="64"/>
      <c r="DZ406" s="64"/>
      <c r="EA406" s="64"/>
      <c r="EB406" s="64"/>
      <c r="EC406" s="64"/>
      <c r="ED406" s="64"/>
      <c r="EE406" s="64"/>
      <c r="EF406" s="64"/>
      <c r="EG406" s="64"/>
      <c r="EH406" s="64"/>
      <c r="EI406" s="64"/>
      <c r="EJ406" s="64"/>
      <c r="EK406" s="64"/>
      <c r="EL406" s="64"/>
      <c r="EM406" s="64"/>
      <c r="EN406" s="64"/>
      <c r="EO406" s="64"/>
      <c r="EP406" s="64"/>
      <c r="EQ406" s="64"/>
      <c r="ER406" s="64"/>
      <c r="ES406" s="64"/>
      <c r="ET406" s="64"/>
      <c r="EU406" s="64"/>
      <c r="EV406" s="64"/>
      <c r="EW406" s="64"/>
      <c r="EX406" s="64"/>
      <c r="EY406" s="64"/>
      <c r="EZ406" s="64"/>
      <c r="FA406" s="64"/>
      <c r="FB406" s="64"/>
      <c r="FC406" s="64"/>
      <c r="FD406" s="64"/>
      <c r="FE406" s="64"/>
      <c r="FF406" s="64"/>
      <c r="FG406" s="64"/>
      <c r="FH406" s="64"/>
      <c r="FI406" s="64"/>
      <c r="FJ406" s="64"/>
      <c r="FK406" s="64"/>
      <c r="FL406" s="64"/>
      <c r="FM406" s="64"/>
      <c r="FN406" s="64"/>
      <c r="FO406" s="64"/>
      <c r="FP406" s="64"/>
      <c r="FQ406" s="64"/>
      <c r="FR406" s="64"/>
      <c r="FS406" s="64"/>
      <c r="FT406" s="64"/>
      <c r="FU406" s="64"/>
      <c r="FV406" s="64"/>
      <c r="FW406" s="64"/>
      <c r="FX406" s="64"/>
      <c r="FY406" s="64"/>
      <c r="FZ406" s="64"/>
      <c r="GA406" s="64"/>
      <c r="GB406" s="64"/>
      <c r="GC406" s="64"/>
      <c r="GD406" s="64"/>
      <c r="GE406" s="64"/>
      <c r="GF406" s="64"/>
      <c r="GG406" s="64"/>
      <c r="GH406" s="64"/>
      <c r="GI406" s="64"/>
      <c r="GJ406" s="64"/>
      <c r="GK406" s="64"/>
      <c r="GL406" s="64"/>
      <c r="GM406" s="64"/>
      <c r="GN406" s="64"/>
      <c r="GO406" s="64"/>
      <c r="GP406" s="64"/>
      <c r="GQ406" s="64"/>
      <c r="GR406" s="64"/>
      <c r="GS406" s="64"/>
      <c r="GT406" s="64"/>
      <c r="GU406" s="64"/>
      <c r="GV406" s="64"/>
      <c r="GW406" s="64"/>
      <c r="GX406" s="64"/>
      <c r="GY406" s="64"/>
      <c r="GZ406" s="64"/>
      <c r="HA406" s="64"/>
      <c r="HB406" s="64"/>
      <c r="HC406" s="64"/>
      <c r="HD406" s="64"/>
      <c r="HE406" s="64"/>
      <c r="HF406" s="64"/>
      <c r="HG406" s="64"/>
      <c r="HH406" s="64"/>
      <c r="HI406" s="64"/>
      <c r="HJ406" s="64"/>
      <c r="HK406" s="64"/>
      <c r="HL406" s="64"/>
      <c r="HM406" s="64"/>
      <c r="HN406" s="64"/>
      <c r="HO406" s="64"/>
      <c r="HP406" s="64"/>
      <c r="HQ406" s="64"/>
      <c r="HR406" s="64"/>
      <c r="HS406" s="64"/>
      <c r="HT406" s="64"/>
      <c r="HU406" s="64"/>
      <c r="HV406" s="64"/>
      <c r="HW406" s="64"/>
      <c r="HX406" s="64"/>
      <c r="HY406" s="64"/>
      <c r="HZ406" s="64"/>
      <c r="IA406" s="64"/>
      <c r="IB406" s="64"/>
      <c r="IC406" s="64"/>
      <c r="ID406" s="64"/>
      <c r="IE406" s="64"/>
      <c r="IF406" s="64"/>
      <c r="IG406" s="64"/>
      <c r="IH406" s="64"/>
      <c r="II406" s="64"/>
      <c r="IJ406" s="64"/>
      <c r="IK406" s="64"/>
      <c r="IL406" s="64"/>
      <c r="IM406" s="64"/>
      <c r="IN406" s="64"/>
      <c r="IO406" s="64"/>
      <c r="IP406" s="64"/>
      <c r="IQ406" s="64"/>
      <c r="IR406" s="64"/>
      <c r="IS406" s="64"/>
      <c r="IT406" s="64"/>
      <c r="IU406" s="64"/>
      <c r="IV406" s="64"/>
      <c r="IW406" s="64"/>
      <c r="IX406" s="64"/>
      <c r="IY406" s="64"/>
      <c r="IZ406" s="64"/>
      <c r="JA406" s="64"/>
      <c r="JB406" s="64"/>
      <c r="JC406" s="64"/>
      <c r="JD406" s="64"/>
      <c r="JE406" s="64"/>
      <c r="JF406" s="64"/>
      <c r="JG406" s="64"/>
      <c r="JH406" s="64"/>
      <c r="JI406" s="64"/>
      <c r="JJ406" s="64"/>
      <c r="JK406" s="64"/>
      <c r="JL406" s="64"/>
      <c r="JM406" s="64"/>
      <c r="JN406" s="64"/>
      <c r="JO406" s="64"/>
      <c r="JP406" s="64"/>
      <c r="JQ406" s="64"/>
      <c r="JR406" s="64"/>
      <c r="JS406" s="64"/>
      <c r="JT406" s="64"/>
      <c r="JU406" s="64"/>
      <c r="JV406" s="64"/>
      <c r="JW406" s="64"/>
      <c r="JX406" s="64"/>
      <c r="JY406" s="64"/>
      <c r="JZ406" s="64"/>
      <c r="KA406" s="64"/>
      <c r="KB406" s="64"/>
      <c r="KC406" s="64"/>
      <c r="KD406" s="64"/>
      <c r="KE406" s="64"/>
      <c r="KF406" s="64"/>
      <c r="KG406" s="64"/>
      <c r="KH406" s="64"/>
    </row>
    <row r="407" spans="1:301" s="67" customFormat="1" ht="15" customHeight="1" x14ac:dyDescent="0.15">
      <c r="A407" s="58" t="s">
        <v>866</v>
      </c>
      <c r="B407" s="58">
        <v>16472</v>
      </c>
      <c r="C407" s="59" t="s">
        <v>400</v>
      </c>
      <c r="D407" s="2" t="s">
        <v>105</v>
      </c>
      <c r="E407" s="58"/>
      <c r="F407" s="58"/>
      <c r="G407" s="23">
        <v>315684.36099999998</v>
      </c>
      <c r="H407" s="23">
        <v>8446751.9509999994</v>
      </c>
      <c r="I407" s="23">
        <v>5103.0749999999998</v>
      </c>
      <c r="J407" s="61" t="s">
        <v>1040</v>
      </c>
      <c r="K407" s="58" t="s">
        <v>388</v>
      </c>
      <c r="L407" s="58">
        <v>1.2</v>
      </c>
      <c r="M407" s="58">
        <v>4</v>
      </c>
      <c r="N407" s="105">
        <v>2006</v>
      </c>
      <c r="O407" s="58"/>
      <c r="P407" s="60" t="s">
        <v>389</v>
      </c>
      <c r="Q407" s="1">
        <f>M407-L407</f>
        <v>2.8</v>
      </c>
      <c r="R407" s="2" t="s">
        <v>390</v>
      </c>
      <c r="S407" s="58" t="s">
        <v>867</v>
      </c>
      <c r="T407" s="60" t="s">
        <v>392</v>
      </c>
      <c r="U407" s="60"/>
      <c r="V407" s="60"/>
      <c r="W407" s="60"/>
      <c r="X407" s="134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>
        <v>400</v>
      </c>
      <c r="AT407" s="113">
        <v>1600</v>
      </c>
      <c r="AU407" s="113"/>
      <c r="AV407" s="113"/>
      <c r="AW407" s="113"/>
      <c r="AX407" s="113"/>
      <c r="AY407" s="113"/>
      <c r="AZ407" s="113"/>
      <c r="BA407" s="113"/>
      <c r="BB407" s="113"/>
      <c r="BC407" s="113"/>
      <c r="BD407" s="113"/>
      <c r="BE407" s="113"/>
      <c r="BF407" s="113"/>
      <c r="BG407" s="113"/>
      <c r="BH407" s="113"/>
      <c r="BI407" s="113"/>
      <c r="BJ407" s="113"/>
      <c r="BK407" s="113"/>
      <c r="BL407" s="113"/>
      <c r="BM407" s="113"/>
      <c r="BN407" s="113"/>
      <c r="BO407" s="113"/>
      <c r="BP407" s="113"/>
      <c r="BQ407" s="113"/>
      <c r="BR407" s="113"/>
      <c r="BS407" s="113"/>
      <c r="BT407" s="113"/>
      <c r="BU407" s="113"/>
      <c r="BV407" s="113"/>
      <c r="BW407" s="113"/>
      <c r="BX407" s="113">
        <v>6500</v>
      </c>
      <c r="BY407" s="113"/>
      <c r="BZ407" s="113"/>
      <c r="CA407" s="149"/>
      <c r="CB407" s="107">
        <v>46</v>
      </c>
      <c r="CC407" s="113"/>
      <c r="CD407" s="113"/>
      <c r="CE407" s="113"/>
      <c r="CF407" s="113"/>
      <c r="CG407" s="113"/>
      <c r="CH407" s="113"/>
      <c r="CI407" s="113"/>
      <c r="CJ407" s="113"/>
      <c r="CK407" s="113"/>
      <c r="CL407" s="113"/>
      <c r="CM407" s="113"/>
      <c r="CN407" s="113"/>
      <c r="CO407" s="99"/>
      <c r="CP407" s="99"/>
      <c r="CQ407" s="99"/>
      <c r="CR407" s="99"/>
      <c r="CS407" s="99"/>
      <c r="CT407" s="99"/>
      <c r="CU407" s="99"/>
      <c r="CV407" s="99"/>
      <c r="CW407" s="99"/>
      <c r="CX407" s="113"/>
      <c r="CY407" s="113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  <c r="DS407" s="64"/>
      <c r="DT407" s="64"/>
      <c r="DU407" s="64"/>
      <c r="DV407" s="64"/>
      <c r="DW407" s="64"/>
      <c r="DX407" s="64"/>
      <c r="DY407" s="64"/>
      <c r="DZ407" s="64"/>
      <c r="EA407" s="64"/>
      <c r="EB407" s="64"/>
      <c r="EC407" s="64"/>
      <c r="ED407" s="64"/>
      <c r="EE407" s="64"/>
      <c r="EF407" s="64"/>
      <c r="EG407" s="64"/>
      <c r="EH407" s="64"/>
      <c r="EI407" s="64"/>
      <c r="EJ407" s="64"/>
      <c r="EK407" s="64"/>
      <c r="EL407" s="64"/>
      <c r="EM407" s="64"/>
      <c r="EN407" s="64"/>
      <c r="EO407" s="64"/>
      <c r="EP407" s="64"/>
      <c r="EQ407" s="64"/>
      <c r="ER407" s="64"/>
      <c r="ES407" s="64"/>
      <c r="ET407" s="64"/>
      <c r="EU407" s="64"/>
      <c r="EV407" s="64"/>
      <c r="EW407" s="64"/>
      <c r="EX407" s="64"/>
      <c r="EY407" s="64"/>
      <c r="EZ407" s="64"/>
      <c r="FA407" s="64"/>
      <c r="FB407" s="64"/>
      <c r="FC407" s="64"/>
      <c r="FD407" s="64"/>
      <c r="FE407" s="64"/>
      <c r="FF407" s="64"/>
      <c r="FG407" s="64"/>
      <c r="FH407" s="64"/>
      <c r="FI407" s="64"/>
      <c r="FJ407" s="64"/>
      <c r="FK407" s="64"/>
      <c r="FL407" s="64"/>
      <c r="FM407" s="64"/>
      <c r="FN407" s="64"/>
      <c r="FO407" s="64"/>
      <c r="FP407" s="64"/>
      <c r="FQ407" s="64"/>
      <c r="FR407" s="64"/>
      <c r="FS407" s="64"/>
      <c r="FT407" s="64"/>
      <c r="FU407" s="64"/>
      <c r="FV407" s="64"/>
      <c r="FW407" s="64"/>
      <c r="FX407" s="64"/>
      <c r="FY407" s="64"/>
      <c r="FZ407" s="64"/>
      <c r="GA407" s="64"/>
      <c r="GB407" s="64"/>
      <c r="GC407" s="64"/>
      <c r="GD407" s="64"/>
      <c r="GE407" s="64"/>
      <c r="GF407" s="64"/>
      <c r="GG407" s="64"/>
      <c r="GH407" s="64"/>
      <c r="GI407" s="64"/>
      <c r="GJ407" s="64"/>
      <c r="GK407" s="64"/>
      <c r="GL407" s="64"/>
      <c r="GM407" s="64"/>
      <c r="GN407" s="64"/>
      <c r="GO407" s="64"/>
      <c r="GP407" s="64"/>
      <c r="GQ407" s="64"/>
      <c r="GR407" s="64"/>
      <c r="GS407" s="64"/>
      <c r="GT407" s="64"/>
      <c r="GU407" s="64"/>
      <c r="GV407" s="64"/>
      <c r="GW407" s="64"/>
      <c r="GX407" s="64"/>
      <c r="GY407" s="64"/>
      <c r="GZ407" s="64"/>
      <c r="HA407" s="64"/>
      <c r="HB407" s="64"/>
      <c r="HC407" s="64"/>
      <c r="HD407" s="64"/>
      <c r="HE407" s="64"/>
      <c r="HF407" s="64"/>
      <c r="HG407" s="64"/>
      <c r="HH407" s="64"/>
      <c r="HI407" s="64"/>
      <c r="HJ407" s="64"/>
      <c r="HK407" s="64"/>
      <c r="HL407" s="64"/>
      <c r="HM407" s="64"/>
      <c r="HN407" s="64"/>
      <c r="HO407" s="64"/>
      <c r="HP407" s="64"/>
      <c r="HQ407" s="64"/>
      <c r="HR407" s="64"/>
      <c r="HS407" s="64"/>
      <c r="HT407" s="64"/>
      <c r="HU407" s="64"/>
      <c r="HV407" s="64"/>
      <c r="HW407" s="64"/>
      <c r="HX407" s="64"/>
      <c r="HY407" s="64"/>
      <c r="HZ407" s="64"/>
      <c r="IA407" s="64"/>
      <c r="IB407" s="64"/>
      <c r="IC407" s="64"/>
      <c r="ID407" s="64"/>
      <c r="IE407" s="64"/>
      <c r="IF407" s="64"/>
      <c r="IG407" s="64"/>
      <c r="IH407" s="64"/>
      <c r="II407" s="64"/>
      <c r="IJ407" s="64"/>
      <c r="IK407" s="64"/>
      <c r="IL407" s="64"/>
      <c r="IM407" s="64"/>
      <c r="IN407" s="64"/>
      <c r="IO407" s="64"/>
      <c r="IP407" s="64"/>
      <c r="IQ407" s="64"/>
      <c r="IR407" s="64"/>
      <c r="IS407" s="64"/>
      <c r="IT407" s="64"/>
      <c r="IU407" s="64"/>
      <c r="IV407" s="64"/>
      <c r="IW407" s="64"/>
      <c r="IX407" s="64"/>
      <c r="IY407" s="64"/>
      <c r="IZ407" s="64"/>
      <c r="JA407" s="64"/>
      <c r="JB407" s="64"/>
      <c r="JC407" s="64"/>
      <c r="JD407" s="64"/>
      <c r="JE407" s="64"/>
      <c r="JF407" s="64"/>
      <c r="JG407" s="64"/>
      <c r="JH407" s="64"/>
      <c r="JI407" s="64"/>
      <c r="JJ407" s="64"/>
      <c r="JK407" s="64"/>
      <c r="JL407" s="64"/>
      <c r="JM407" s="64"/>
      <c r="JN407" s="64"/>
      <c r="JO407" s="64"/>
      <c r="JP407" s="64"/>
      <c r="JQ407" s="64"/>
      <c r="JR407" s="64"/>
      <c r="JS407" s="64"/>
      <c r="JT407" s="64"/>
      <c r="JU407" s="64"/>
      <c r="JV407" s="64"/>
      <c r="JW407" s="64"/>
      <c r="JX407" s="64"/>
      <c r="JY407" s="64"/>
      <c r="JZ407" s="64"/>
      <c r="KA407" s="64"/>
      <c r="KB407" s="64"/>
      <c r="KC407" s="64"/>
      <c r="KD407" s="64"/>
      <c r="KE407" s="64"/>
      <c r="KF407" s="64"/>
      <c r="KG407" s="64"/>
      <c r="KH407" s="64"/>
      <c r="KI407" s="64"/>
      <c r="KJ407" s="64"/>
      <c r="KK407" s="64"/>
      <c r="KL407" s="64"/>
      <c r="KM407" s="64"/>
      <c r="KN407" s="64"/>
      <c r="KO407" s="64"/>
    </row>
    <row r="408" spans="1:301" s="60" customFormat="1" ht="15" customHeight="1" x14ac:dyDescent="0.15">
      <c r="A408" s="58" t="s">
        <v>868</v>
      </c>
      <c r="B408" s="58">
        <v>17832</v>
      </c>
      <c r="C408" s="59" t="s">
        <v>407</v>
      </c>
      <c r="D408" s="2" t="s">
        <v>105</v>
      </c>
      <c r="E408" s="58"/>
      <c r="F408" s="58"/>
      <c r="G408" s="23">
        <v>316365.00099999999</v>
      </c>
      <c r="H408" s="23">
        <v>8448065.1260000002</v>
      </c>
      <c r="I408" s="23">
        <v>4921.7129999999997</v>
      </c>
      <c r="J408" s="61" t="s">
        <v>1040</v>
      </c>
      <c r="K408" s="58" t="s">
        <v>388</v>
      </c>
      <c r="L408" s="58">
        <v>0</v>
      </c>
      <c r="M408" s="58">
        <v>2</v>
      </c>
      <c r="N408" s="105">
        <v>2006</v>
      </c>
      <c r="O408" s="58"/>
      <c r="P408" s="60" t="s">
        <v>389</v>
      </c>
      <c r="Q408" s="1">
        <f>M408-L408</f>
        <v>2</v>
      </c>
      <c r="R408" s="2" t="s">
        <v>390</v>
      </c>
      <c r="S408" s="58" t="s">
        <v>869</v>
      </c>
      <c r="T408" s="60" t="s">
        <v>392</v>
      </c>
      <c r="X408" s="134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>
        <v>400</v>
      </c>
      <c r="AT408" s="113">
        <v>8400</v>
      </c>
      <c r="AU408" s="113"/>
      <c r="AV408" s="113"/>
      <c r="AW408" s="113"/>
      <c r="AX408" s="113"/>
      <c r="AY408" s="113"/>
      <c r="AZ408" s="113"/>
      <c r="BA408" s="113"/>
      <c r="BB408" s="113"/>
      <c r="BC408" s="113"/>
      <c r="BD408" s="113"/>
      <c r="BE408" s="113"/>
      <c r="BF408" s="113"/>
      <c r="BG408" s="113"/>
      <c r="BH408" s="113"/>
      <c r="BI408" s="113"/>
      <c r="BJ408" s="113"/>
      <c r="BK408" s="113"/>
      <c r="BL408" s="113"/>
      <c r="BM408" s="113"/>
      <c r="BN408" s="113"/>
      <c r="BO408" s="113"/>
      <c r="BP408" s="113"/>
      <c r="BQ408" s="113"/>
      <c r="BR408" s="113"/>
      <c r="BS408" s="113"/>
      <c r="BT408" s="113"/>
      <c r="BU408" s="113"/>
      <c r="BV408" s="113"/>
      <c r="BW408" s="113"/>
      <c r="BX408" s="113">
        <v>12900</v>
      </c>
      <c r="BY408" s="113"/>
      <c r="BZ408" s="113"/>
      <c r="CA408" s="149"/>
      <c r="CB408" s="107">
        <v>82</v>
      </c>
      <c r="CC408" s="113"/>
      <c r="CD408" s="113"/>
      <c r="CE408" s="113"/>
      <c r="CF408" s="113"/>
      <c r="CG408" s="113"/>
      <c r="CH408" s="113"/>
      <c r="CI408" s="113"/>
      <c r="CJ408" s="113"/>
      <c r="CK408" s="113"/>
      <c r="CL408" s="113"/>
      <c r="CM408" s="113"/>
      <c r="CN408" s="113"/>
      <c r="CO408" s="99"/>
      <c r="CP408" s="99"/>
      <c r="CQ408" s="99"/>
      <c r="CR408" s="99"/>
      <c r="CS408" s="99"/>
      <c r="CT408" s="99"/>
      <c r="CU408" s="99"/>
      <c r="CV408" s="99"/>
      <c r="CW408" s="99"/>
      <c r="CX408" s="113"/>
      <c r="CY408" s="113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  <c r="DS408" s="64"/>
      <c r="DT408" s="64"/>
      <c r="DU408" s="64"/>
      <c r="DV408" s="64"/>
      <c r="DW408" s="64"/>
      <c r="DX408" s="64"/>
      <c r="DY408" s="64"/>
      <c r="DZ408" s="64"/>
      <c r="EA408" s="64"/>
      <c r="EB408" s="64"/>
      <c r="EC408" s="64"/>
      <c r="ED408" s="64"/>
      <c r="EE408" s="64"/>
      <c r="EF408" s="64"/>
      <c r="EG408" s="64"/>
      <c r="EH408" s="64"/>
      <c r="EI408" s="64"/>
      <c r="EJ408" s="64"/>
      <c r="EK408" s="64"/>
      <c r="EL408" s="64"/>
      <c r="EM408" s="64"/>
      <c r="EN408" s="64"/>
      <c r="EO408" s="64"/>
      <c r="EP408" s="64"/>
      <c r="EQ408" s="64"/>
      <c r="ER408" s="64"/>
      <c r="ES408" s="64"/>
      <c r="ET408" s="64"/>
      <c r="EU408" s="64"/>
      <c r="EV408" s="64"/>
      <c r="EW408" s="64"/>
      <c r="EX408" s="64"/>
      <c r="EY408" s="64"/>
      <c r="EZ408" s="64"/>
      <c r="FA408" s="64"/>
      <c r="FB408" s="64"/>
      <c r="FC408" s="64"/>
      <c r="FD408" s="64"/>
      <c r="FE408" s="64"/>
      <c r="FF408" s="64"/>
      <c r="FG408" s="64"/>
      <c r="FH408" s="64"/>
      <c r="FI408" s="64"/>
      <c r="FJ408" s="64"/>
      <c r="FK408" s="64"/>
      <c r="FL408" s="64"/>
      <c r="FM408" s="64"/>
      <c r="FN408" s="64"/>
      <c r="FO408" s="64"/>
      <c r="FP408" s="64"/>
      <c r="FQ408" s="64"/>
      <c r="FR408" s="64"/>
      <c r="FS408" s="64"/>
      <c r="FT408" s="64"/>
      <c r="FU408" s="64"/>
      <c r="FV408" s="64"/>
      <c r="FW408" s="64"/>
      <c r="FX408" s="64"/>
      <c r="FY408" s="64"/>
      <c r="FZ408" s="64"/>
      <c r="GA408" s="64"/>
      <c r="GB408" s="64"/>
      <c r="GC408" s="64"/>
      <c r="GD408" s="64"/>
      <c r="GE408" s="64"/>
      <c r="GF408" s="64"/>
      <c r="GG408" s="64"/>
      <c r="GH408" s="64"/>
      <c r="GI408" s="64"/>
      <c r="GJ408" s="64"/>
      <c r="GK408" s="64"/>
      <c r="GL408" s="64"/>
      <c r="GM408" s="64"/>
      <c r="GN408" s="64"/>
      <c r="GO408" s="64"/>
      <c r="GP408" s="64"/>
      <c r="GQ408" s="64"/>
      <c r="GR408" s="64"/>
      <c r="GS408" s="64"/>
      <c r="GT408" s="64"/>
      <c r="GU408" s="64"/>
      <c r="GV408" s="64"/>
      <c r="GW408" s="64"/>
      <c r="GX408" s="64"/>
      <c r="GY408" s="64"/>
      <c r="GZ408" s="64"/>
      <c r="HA408" s="64"/>
      <c r="HB408" s="64"/>
      <c r="HC408" s="64"/>
      <c r="HD408" s="64"/>
      <c r="HE408" s="64"/>
      <c r="HF408" s="64"/>
      <c r="HG408" s="64"/>
      <c r="HH408" s="64"/>
      <c r="HI408" s="64"/>
      <c r="HJ408" s="64"/>
      <c r="HK408" s="64"/>
      <c r="HL408" s="64"/>
      <c r="HM408" s="64"/>
      <c r="HN408" s="64"/>
      <c r="HO408" s="64"/>
      <c r="HP408" s="64"/>
      <c r="HQ408" s="64"/>
      <c r="HR408" s="64"/>
      <c r="HS408" s="64"/>
      <c r="HT408" s="64"/>
      <c r="HU408" s="64"/>
      <c r="HV408" s="64"/>
      <c r="HW408" s="64"/>
      <c r="HX408" s="64"/>
      <c r="HY408" s="64"/>
      <c r="HZ408" s="64"/>
      <c r="IA408" s="64"/>
      <c r="IB408" s="64"/>
      <c r="IC408" s="64"/>
      <c r="ID408" s="64"/>
      <c r="IE408" s="64"/>
      <c r="IF408" s="64"/>
      <c r="IG408" s="64"/>
      <c r="IH408" s="64"/>
      <c r="II408" s="64"/>
      <c r="IJ408" s="64"/>
      <c r="IK408" s="64"/>
      <c r="IL408" s="64"/>
      <c r="IM408" s="64"/>
      <c r="IN408" s="64"/>
      <c r="IO408" s="64"/>
      <c r="IP408" s="64"/>
      <c r="IQ408" s="64"/>
      <c r="IR408" s="64"/>
      <c r="IS408" s="64"/>
      <c r="IT408" s="64"/>
      <c r="IU408" s="64"/>
      <c r="IV408" s="64"/>
      <c r="IW408" s="64"/>
      <c r="IX408" s="64"/>
      <c r="IY408" s="64"/>
      <c r="IZ408" s="64"/>
      <c r="JA408" s="64"/>
      <c r="JB408" s="64"/>
      <c r="JC408" s="64"/>
      <c r="JD408" s="64"/>
      <c r="JE408" s="64"/>
      <c r="JF408" s="64"/>
      <c r="JG408" s="64"/>
      <c r="JH408" s="64"/>
      <c r="JI408" s="64"/>
      <c r="JJ408" s="64"/>
      <c r="JK408" s="64"/>
      <c r="JL408" s="64"/>
      <c r="JM408" s="64"/>
      <c r="JN408" s="64"/>
      <c r="JO408" s="64"/>
      <c r="JP408" s="64"/>
      <c r="JQ408" s="64"/>
      <c r="JR408" s="64"/>
      <c r="JS408" s="64"/>
      <c r="JT408" s="64"/>
      <c r="JU408" s="64"/>
      <c r="JV408" s="64"/>
      <c r="JW408" s="64"/>
      <c r="JX408" s="64"/>
      <c r="JY408" s="64"/>
      <c r="JZ408" s="64"/>
      <c r="KA408" s="64"/>
      <c r="KB408" s="64"/>
      <c r="KC408" s="64"/>
      <c r="KD408" s="64"/>
      <c r="KE408" s="64"/>
      <c r="KF408" s="64"/>
      <c r="KG408" s="64"/>
      <c r="KH408" s="64"/>
      <c r="KI408" s="64"/>
      <c r="KJ408" s="64"/>
      <c r="KK408" s="64"/>
      <c r="KL408" s="64"/>
      <c r="KM408" s="64"/>
      <c r="KN408" s="64"/>
      <c r="KO408" s="64"/>
    </row>
    <row r="409" spans="1:301" s="60" customFormat="1" ht="15" customHeight="1" x14ac:dyDescent="0.15">
      <c r="A409" s="67" t="s">
        <v>870</v>
      </c>
      <c r="B409" s="58">
        <v>17890</v>
      </c>
      <c r="C409" s="59" t="s">
        <v>407</v>
      </c>
      <c r="D409" s="2" t="s">
        <v>105</v>
      </c>
      <c r="E409" s="67"/>
      <c r="F409" s="67"/>
      <c r="G409" s="23">
        <v>316366.603</v>
      </c>
      <c r="H409" s="23">
        <v>8448066.0979999993</v>
      </c>
      <c r="I409" s="23">
        <v>4922.0110000000004</v>
      </c>
      <c r="J409" s="61" t="s">
        <v>1040</v>
      </c>
      <c r="K409" s="58" t="s">
        <v>388</v>
      </c>
      <c r="L409" s="58">
        <v>1.6</v>
      </c>
      <c r="M409" s="58">
        <v>4</v>
      </c>
      <c r="N409" s="105">
        <v>2006</v>
      </c>
      <c r="O409" s="67"/>
      <c r="P409" s="60" t="s">
        <v>389</v>
      </c>
      <c r="Q409" s="1">
        <f>M409-L409</f>
        <v>2.4</v>
      </c>
      <c r="R409" s="2" t="s">
        <v>390</v>
      </c>
      <c r="S409" s="67" t="s">
        <v>871</v>
      </c>
      <c r="T409" s="60" t="s">
        <v>392</v>
      </c>
      <c r="U409" s="67"/>
      <c r="V409" s="67"/>
      <c r="W409" s="67"/>
      <c r="X409" s="8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>
        <v>300</v>
      </c>
      <c r="AT409" s="113">
        <v>6800</v>
      </c>
      <c r="AU409" s="113"/>
      <c r="AV409" s="113"/>
      <c r="AW409" s="113"/>
      <c r="AX409" s="113"/>
      <c r="AY409" s="113"/>
      <c r="AZ409" s="113"/>
      <c r="BA409" s="113"/>
      <c r="BB409" s="113"/>
      <c r="BC409" s="113"/>
      <c r="BD409" s="113"/>
      <c r="BE409" s="113"/>
      <c r="BF409" s="113"/>
      <c r="BG409" s="113"/>
      <c r="BH409" s="113"/>
      <c r="BI409" s="113"/>
      <c r="BJ409" s="113"/>
      <c r="BK409" s="113"/>
      <c r="BL409" s="113"/>
      <c r="BM409" s="113"/>
      <c r="BN409" s="113"/>
      <c r="BO409" s="113"/>
      <c r="BP409" s="113"/>
      <c r="BQ409" s="113"/>
      <c r="BR409" s="113"/>
      <c r="BS409" s="113"/>
      <c r="BT409" s="113"/>
      <c r="BU409" s="113"/>
      <c r="BV409" s="113"/>
      <c r="BW409" s="113"/>
      <c r="BX409" s="113">
        <v>15800</v>
      </c>
      <c r="BY409" s="113"/>
      <c r="BZ409" s="113"/>
      <c r="CA409" s="156"/>
      <c r="CB409" s="107">
        <v>59</v>
      </c>
      <c r="CC409" s="113"/>
      <c r="CD409" s="113"/>
      <c r="CE409" s="113"/>
      <c r="CF409" s="113"/>
      <c r="CG409" s="113"/>
      <c r="CH409" s="113"/>
      <c r="CI409" s="113"/>
      <c r="CJ409" s="113"/>
      <c r="CK409" s="113"/>
      <c r="CL409" s="113"/>
      <c r="CM409" s="113"/>
      <c r="CN409" s="113"/>
      <c r="CO409" s="99"/>
      <c r="CP409" s="99"/>
      <c r="CQ409" s="99"/>
      <c r="CR409" s="99"/>
      <c r="CS409" s="99"/>
      <c r="CT409" s="99"/>
      <c r="CU409" s="99"/>
      <c r="CV409" s="99"/>
      <c r="CW409" s="99"/>
      <c r="CX409" s="113"/>
      <c r="CY409" s="113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  <c r="DS409" s="64"/>
      <c r="DT409" s="64"/>
      <c r="DU409" s="64"/>
      <c r="DV409" s="64"/>
      <c r="DW409" s="64"/>
      <c r="DX409" s="64"/>
      <c r="DY409" s="64"/>
      <c r="DZ409" s="64"/>
      <c r="EA409" s="64"/>
      <c r="EB409" s="64"/>
      <c r="EC409" s="64"/>
      <c r="ED409" s="64"/>
      <c r="EE409" s="64"/>
      <c r="EF409" s="64"/>
      <c r="EG409" s="64"/>
      <c r="EH409" s="64"/>
      <c r="EI409" s="64"/>
      <c r="EJ409" s="64"/>
      <c r="EK409" s="64"/>
      <c r="EL409" s="64"/>
      <c r="EM409" s="64"/>
      <c r="EN409" s="64"/>
      <c r="EO409" s="64"/>
      <c r="EP409" s="64"/>
      <c r="EQ409" s="64"/>
      <c r="ER409" s="64"/>
      <c r="ES409" s="64"/>
      <c r="ET409" s="64"/>
      <c r="EU409" s="64"/>
      <c r="EV409" s="64"/>
      <c r="EW409" s="64"/>
      <c r="EX409" s="64"/>
      <c r="EY409" s="64"/>
      <c r="EZ409" s="64"/>
      <c r="FA409" s="64"/>
      <c r="FB409" s="64"/>
      <c r="FC409" s="64"/>
      <c r="FD409" s="64"/>
      <c r="FE409" s="64"/>
      <c r="FF409" s="64"/>
      <c r="FG409" s="64"/>
      <c r="FH409" s="64"/>
      <c r="FI409" s="64"/>
      <c r="FJ409" s="64"/>
      <c r="FK409" s="64"/>
      <c r="FL409" s="64"/>
      <c r="FM409" s="64"/>
      <c r="FN409" s="64"/>
      <c r="FO409" s="64"/>
      <c r="FP409" s="64"/>
      <c r="FQ409" s="64"/>
      <c r="FR409" s="64"/>
      <c r="FS409" s="64"/>
      <c r="FT409" s="64"/>
      <c r="FU409" s="64"/>
      <c r="FV409" s="64"/>
      <c r="FW409" s="64"/>
      <c r="FX409" s="64"/>
      <c r="FY409" s="64"/>
      <c r="FZ409" s="64"/>
      <c r="GA409" s="64"/>
      <c r="GB409" s="64"/>
      <c r="GC409" s="64"/>
      <c r="GD409" s="64"/>
      <c r="GE409" s="64"/>
      <c r="GF409" s="64"/>
      <c r="GG409" s="64"/>
      <c r="GH409" s="64"/>
      <c r="GI409" s="64"/>
      <c r="GJ409" s="64"/>
      <c r="GK409" s="64"/>
      <c r="GL409" s="64"/>
      <c r="GM409" s="64"/>
      <c r="GN409" s="64"/>
      <c r="GO409" s="64"/>
      <c r="GP409" s="64"/>
      <c r="GQ409" s="64"/>
      <c r="GR409" s="64"/>
      <c r="GS409" s="64"/>
      <c r="GT409" s="64"/>
      <c r="GU409" s="64"/>
      <c r="GV409" s="64"/>
      <c r="GW409" s="64"/>
      <c r="GX409" s="64"/>
      <c r="GY409" s="64"/>
      <c r="GZ409" s="64"/>
      <c r="HA409" s="64"/>
      <c r="HB409" s="64"/>
      <c r="HC409" s="64"/>
      <c r="HD409" s="64"/>
      <c r="HE409" s="64"/>
      <c r="HF409" s="64"/>
      <c r="HG409" s="64"/>
      <c r="HH409" s="64"/>
      <c r="HI409" s="64"/>
      <c r="HJ409" s="64"/>
      <c r="HK409" s="64"/>
      <c r="HL409" s="64"/>
      <c r="HM409" s="64"/>
      <c r="HN409" s="64"/>
      <c r="HO409" s="64"/>
      <c r="HP409" s="64"/>
      <c r="HQ409" s="64"/>
      <c r="HR409" s="64"/>
      <c r="HS409" s="64"/>
      <c r="HT409" s="64"/>
      <c r="HU409" s="64"/>
      <c r="HV409" s="64"/>
      <c r="HW409" s="64"/>
      <c r="HX409" s="64"/>
      <c r="HY409" s="64"/>
      <c r="HZ409" s="64"/>
      <c r="IA409" s="64"/>
      <c r="IB409" s="64"/>
      <c r="IC409" s="64"/>
      <c r="ID409" s="64"/>
      <c r="IE409" s="64"/>
      <c r="IF409" s="64"/>
      <c r="IG409" s="64"/>
      <c r="IH409" s="64"/>
      <c r="II409" s="64"/>
      <c r="IJ409" s="64"/>
      <c r="IK409" s="64"/>
      <c r="IL409" s="64"/>
      <c r="IM409" s="64"/>
      <c r="IN409" s="64"/>
      <c r="IO409" s="64"/>
      <c r="IP409" s="64"/>
      <c r="IQ409" s="64"/>
      <c r="IR409" s="64"/>
      <c r="IS409" s="64"/>
      <c r="IT409" s="64"/>
      <c r="IU409" s="64"/>
      <c r="IV409" s="64"/>
      <c r="IW409" s="64"/>
      <c r="IX409" s="64"/>
      <c r="IY409" s="64"/>
      <c r="IZ409" s="64"/>
      <c r="JA409" s="64"/>
      <c r="JB409" s="64"/>
      <c r="JC409" s="64"/>
      <c r="JD409" s="64"/>
      <c r="JE409" s="64"/>
      <c r="JF409" s="64"/>
      <c r="JG409" s="64"/>
      <c r="JH409" s="64"/>
      <c r="JI409" s="64"/>
      <c r="JJ409" s="64"/>
      <c r="JK409" s="64"/>
      <c r="JL409" s="64"/>
      <c r="JM409" s="64"/>
      <c r="JN409" s="64"/>
      <c r="JO409" s="64"/>
      <c r="JP409" s="64"/>
      <c r="JQ409" s="64"/>
      <c r="JR409" s="64"/>
      <c r="JS409" s="64"/>
      <c r="JT409" s="64"/>
      <c r="JU409" s="64"/>
      <c r="JV409" s="64"/>
      <c r="JW409" s="64"/>
      <c r="JX409" s="64"/>
      <c r="JY409" s="64"/>
      <c r="JZ409" s="64"/>
      <c r="KA409" s="64"/>
      <c r="KB409" s="64"/>
      <c r="KC409" s="64"/>
      <c r="KD409" s="64"/>
      <c r="KE409" s="64"/>
      <c r="KF409" s="64"/>
      <c r="KG409" s="64"/>
      <c r="KH409" s="64"/>
      <c r="KI409" s="64"/>
      <c r="KJ409" s="64"/>
      <c r="KK409" s="64"/>
      <c r="KL409" s="64"/>
      <c r="KM409" s="64"/>
      <c r="KN409" s="64"/>
      <c r="KO409" s="64"/>
    </row>
    <row r="410" spans="1:301" s="60" customFormat="1" ht="15" customHeight="1" x14ac:dyDescent="0.15">
      <c r="A410" s="58" t="s">
        <v>872</v>
      </c>
      <c r="B410" s="58">
        <v>16583</v>
      </c>
      <c r="C410" s="59" t="s">
        <v>400</v>
      </c>
      <c r="D410" s="2" t="s">
        <v>105</v>
      </c>
      <c r="E410" s="58"/>
      <c r="F410" s="58"/>
      <c r="G410" s="23">
        <v>315579.995</v>
      </c>
      <c r="H410" s="23">
        <v>8446924.5390000008</v>
      </c>
      <c r="I410" s="23">
        <v>5060.7020000000002</v>
      </c>
      <c r="J410" s="61" t="s">
        <v>1040</v>
      </c>
      <c r="K410" s="58" t="s">
        <v>388</v>
      </c>
      <c r="L410" s="58">
        <v>2.2000000000000002</v>
      </c>
      <c r="M410" s="58">
        <v>4</v>
      </c>
      <c r="N410" s="105">
        <v>2006</v>
      </c>
      <c r="O410" s="58"/>
      <c r="P410" s="60" t="s">
        <v>389</v>
      </c>
      <c r="Q410" s="1">
        <f>M410-L410</f>
        <v>1.7999999999999998</v>
      </c>
      <c r="R410" s="2" t="s">
        <v>390</v>
      </c>
      <c r="S410" s="58" t="s">
        <v>873</v>
      </c>
      <c r="T410" s="60" t="s">
        <v>392</v>
      </c>
      <c r="U410" s="67"/>
      <c r="V410" s="67"/>
      <c r="W410" s="67"/>
      <c r="X410" s="8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>
        <v>900</v>
      </c>
      <c r="AT410" s="113">
        <v>2700</v>
      </c>
      <c r="AU410" s="113"/>
      <c r="AV410" s="113"/>
      <c r="AW410" s="113"/>
      <c r="AX410" s="113"/>
      <c r="AY410" s="113"/>
      <c r="AZ410" s="113"/>
      <c r="BA410" s="113"/>
      <c r="BB410" s="113"/>
      <c r="BC410" s="113"/>
      <c r="BD410" s="113"/>
      <c r="BE410" s="113"/>
      <c r="BF410" s="113"/>
      <c r="BG410" s="113"/>
      <c r="BH410" s="113"/>
      <c r="BI410" s="113"/>
      <c r="BJ410" s="113"/>
      <c r="BK410" s="113"/>
      <c r="BL410" s="113"/>
      <c r="BM410" s="113"/>
      <c r="BN410" s="113"/>
      <c r="BO410" s="113"/>
      <c r="BP410" s="113"/>
      <c r="BQ410" s="113"/>
      <c r="BR410" s="113"/>
      <c r="BS410" s="113"/>
      <c r="BT410" s="113"/>
      <c r="BU410" s="113"/>
      <c r="BV410" s="113"/>
      <c r="BW410" s="113"/>
      <c r="BX410" s="113">
        <v>20800</v>
      </c>
      <c r="BY410" s="113"/>
      <c r="BZ410" s="113"/>
      <c r="CA410" s="149"/>
      <c r="CB410" s="107">
        <v>52</v>
      </c>
      <c r="CC410" s="113"/>
      <c r="CD410" s="113"/>
      <c r="CE410" s="113"/>
      <c r="CF410" s="113"/>
      <c r="CG410" s="113"/>
      <c r="CH410" s="113"/>
      <c r="CI410" s="113"/>
      <c r="CJ410" s="113"/>
      <c r="CK410" s="113"/>
      <c r="CL410" s="113"/>
      <c r="CM410" s="113"/>
      <c r="CN410" s="113"/>
      <c r="CO410" s="99"/>
      <c r="CP410" s="99"/>
      <c r="CQ410" s="99"/>
      <c r="CR410" s="99"/>
      <c r="CS410" s="99"/>
      <c r="CT410" s="99"/>
      <c r="CU410" s="99"/>
      <c r="CV410" s="99"/>
      <c r="CW410" s="99"/>
      <c r="CX410" s="113"/>
      <c r="CY410" s="113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  <c r="DS410" s="64"/>
      <c r="DT410" s="64"/>
      <c r="DU410" s="64"/>
      <c r="DV410" s="64"/>
      <c r="DW410" s="64"/>
      <c r="DX410" s="64"/>
      <c r="DY410" s="64"/>
      <c r="DZ410" s="64"/>
      <c r="EA410" s="64"/>
      <c r="EB410" s="64"/>
      <c r="EC410" s="64"/>
      <c r="ED410" s="64"/>
      <c r="EE410" s="64"/>
      <c r="EF410" s="64"/>
      <c r="EG410" s="64"/>
      <c r="EH410" s="64"/>
      <c r="EI410" s="64"/>
      <c r="EJ410" s="64"/>
      <c r="EK410" s="64"/>
      <c r="EL410" s="64"/>
      <c r="EM410" s="64"/>
      <c r="EN410" s="64"/>
      <c r="EO410" s="64"/>
      <c r="EP410" s="64"/>
      <c r="EQ410" s="64"/>
      <c r="ER410" s="64"/>
      <c r="ES410" s="64"/>
      <c r="ET410" s="64"/>
      <c r="EU410" s="64"/>
      <c r="EV410" s="64"/>
      <c r="EW410" s="64"/>
      <c r="EX410" s="64"/>
      <c r="EY410" s="64"/>
      <c r="EZ410" s="64"/>
      <c r="FA410" s="64"/>
      <c r="FB410" s="64"/>
      <c r="FC410" s="64"/>
      <c r="FD410" s="64"/>
      <c r="FE410" s="64"/>
      <c r="FF410" s="64"/>
      <c r="FG410" s="64"/>
      <c r="FH410" s="64"/>
      <c r="FI410" s="64"/>
      <c r="FJ410" s="64"/>
      <c r="FK410" s="64"/>
      <c r="FL410" s="64"/>
      <c r="FM410" s="64"/>
      <c r="FN410" s="64"/>
      <c r="FO410" s="64"/>
      <c r="FP410" s="64"/>
      <c r="FQ410" s="64"/>
      <c r="FR410" s="64"/>
      <c r="FS410" s="64"/>
      <c r="FT410" s="64"/>
      <c r="FU410" s="64"/>
      <c r="FV410" s="64"/>
      <c r="FW410" s="64"/>
      <c r="FX410" s="64"/>
      <c r="FY410" s="64"/>
      <c r="FZ410" s="64"/>
      <c r="GA410" s="64"/>
      <c r="GB410" s="64"/>
      <c r="GC410" s="64"/>
      <c r="GD410" s="64"/>
      <c r="GE410" s="64"/>
      <c r="GF410" s="64"/>
      <c r="GG410" s="64"/>
      <c r="GH410" s="64"/>
      <c r="GI410" s="64"/>
      <c r="GJ410" s="64"/>
      <c r="GK410" s="64"/>
      <c r="GL410" s="64"/>
      <c r="GM410" s="64"/>
      <c r="GN410" s="64"/>
      <c r="GO410" s="64"/>
      <c r="GP410" s="64"/>
      <c r="GQ410" s="64"/>
      <c r="GR410" s="64"/>
      <c r="GS410" s="64"/>
      <c r="GT410" s="64"/>
      <c r="GU410" s="64"/>
      <c r="GV410" s="64"/>
      <c r="GW410" s="64"/>
      <c r="GX410" s="64"/>
      <c r="GY410" s="64"/>
      <c r="GZ410" s="64"/>
      <c r="HA410" s="64"/>
      <c r="HB410" s="64"/>
      <c r="HC410" s="64"/>
      <c r="HD410" s="64"/>
      <c r="HE410" s="64"/>
      <c r="HF410" s="64"/>
      <c r="HG410" s="64"/>
      <c r="HH410" s="64"/>
      <c r="HI410" s="64"/>
      <c r="HJ410" s="64"/>
      <c r="HK410" s="64"/>
      <c r="HL410" s="64"/>
      <c r="HM410" s="64"/>
      <c r="HN410" s="64"/>
      <c r="HO410" s="64"/>
      <c r="HP410" s="64"/>
      <c r="HQ410" s="64"/>
      <c r="HR410" s="64"/>
      <c r="HS410" s="64"/>
      <c r="HT410" s="64"/>
      <c r="HU410" s="64"/>
      <c r="HV410" s="64"/>
      <c r="HW410" s="64"/>
      <c r="HX410" s="64"/>
      <c r="HY410" s="64"/>
      <c r="HZ410" s="64"/>
      <c r="IA410" s="64"/>
      <c r="IB410" s="64"/>
      <c r="IC410" s="64"/>
      <c r="ID410" s="64"/>
      <c r="IE410" s="64"/>
      <c r="IF410" s="64"/>
      <c r="IG410" s="64"/>
      <c r="IH410" s="64"/>
      <c r="II410" s="64"/>
      <c r="IJ410" s="64"/>
      <c r="IK410" s="64"/>
      <c r="IL410" s="64"/>
      <c r="IM410" s="64"/>
      <c r="IN410" s="64"/>
      <c r="IO410" s="64"/>
      <c r="IP410" s="64"/>
      <c r="IQ410" s="64"/>
      <c r="IR410" s="64"/>
      <c r="IS410" s="64"/>
      <c r="IT410" s="64"/>
      <c r="IU410" s="64"/>
      <c r="IV410" s="64"/>
      <c r="IW410" s="64"/>
      <c r="IX410" s="64"/>
      <c r="IY410" s="64"/>
      <c r="IZ410" s="64"/>
      <c r="JA410" s="64"/>
      <c r="JB410" s="64"/>
      <c r="JC410" s="64"/>
      <c r="JD410" s="64"/>
      <c r="JE410" s="64"/>
      <c r="JF410" s="64"/>
      <c r="JG410" s="64"/>
      <c r="JH410" s="64"/>
      <c r="JI410" s="64"/>
      <c r="JJ410" s="64"/>
      <c r="JK410" s="64"/>
      <c r="JL410" s="64"/>
      <c r="JM410" s="64"/>
      <c r="JN410" s="64"/>
      <c r="JO410" s="64"/>
      <c r="JP410" s="64"/>
      <c r="JQ410" s="64"/>
      <c r="JR410" s="64"/>
      <c r="JS410" s="64"/>
      <c r="JT410" s="64"/>
      <c r="JU410" s="64"/>
      <c r="JV410" s="64"/>
      <c r="JW410" s="64"/>
      <c r="JX410" s="64"/>
      <c r="JY410" s="64"/>
      <c r="JZ410" s="64"/>
      <c r="KA410" s="64"/>
      <c r="KB410" s="64"/>
      <c r="KC410" s="64"/>
      <c r="KD410" s="64"/>
      <c r="KE410" s="64"/>
      <c r="KF410" s="64"/>
      <c r="KG410" s="64"/>
      <c r="KH410" s="64"/>
      <c r="KI410" s="64"/>
      <c r="KJ410" s="64"/>
      <c r="KK410" s="64"/>
      <c r="KL410" s="64"/>
      <c r="KM410" s="64"/>
      <c r="KN410" s="64"/>
      <c r="KO410" s="64"/>
    </row>
    <row r="411" spans="1:301" ht="15" customHeight="1" x14ac:dyDescent="0.2">
      <c r="A411" s="58" t="s">
        <v>874</v>
      </c>
      <c r="B411" s="58">
        <v>16685</v>
      </c>
      <c r="C411" s="59" t="s">
        <v>400</v>
      </c>
      <c r="D411" s="2" t="s">
        <v>105</v>
      </c>
      <c r="E411" s="58"/>
      <c r="F411" s="58"/>
      <c r="G411" s="23">
        <v>315580.56800000003</v>
      </c>
      <c r="H411" s="23">
        <v>8446924.6789999995</v>
      </c>
      <c r="I411" s="23">
        <v>5060.692</v>
      </c>
      <c r="J411" s="61" t="s">
        <v>1040</v>
      </c>
      <c r="K411" s="58" t="s">
        <v>388</v>
      </c>
      <c r="L411" s="82">
        <v>1.6</v>
      </c>
      <c r="M411" s="63">
        <v>4</v>
      </c>
      <c r="N411" s="105">
        <v>2006</v>
      </c>
      <c r="O411" s="58"/>
      <c r="P411" s="60" t="s">
        <v>389</v>
      </c>
      <c r="Q411" s="1">
        <f>M411-L411</f>
        <v>2.4</v>
      </c>
      <c r="R411" s="2" t="s">
        <v>390</v>
      </c>
      <c r="S411" s="58" t="s">
        <v>875</v>
      </c>
      <c r="T411" s="60" t="s">
        <v>392</v>
      </c>
      <c r="U411" s="67"/>
      <c r="V411" s="67"/>
      <c r="W411" s="67"/>
      <c r="X411" s="83"/>
      <c r="Y411" s="108">
        <v>6.6722338204592904E-2</v>
      </c>
      <c r="Z411" s="108">
        <v>1.7953837597330367</v>
      </c>
      <c r="AA411" s="108">
        <v>9.5505461056401071</v>
      </c>
      <c r="AB411" s="108"/>
      <c r="AC411" s="108">
        <v>0.33132879504914453</v>
      </c>
      <c r="AD411" s="108">
        <v>1.6578947368421054E-2</v>
      </c>
      <c r="AE411" s="108"/>
      <c r="AF411" s="108"/>
      <c r="AG411" s="108">
        <v>0.14455242966751919</v>
      </c>
      <c r="AH411" s="108">
        <v>0.64158192090395494</v>
      </c>
      <c r="AI411" s="108"/>
      <c r="AJ411" s="108"/>
      <c r="AK411" s="108"/>
      <c r="AL411" s="108"/>
      <c r="AM411" s="108"/>
      <c r="AN411" s="108">
        <v>1.1000000000000001</v>
      </c>
      <c r="AO411" s="108">
        <v>12</v>
      </c>
      <c r="AP411" s="108">
        <v>27</v>
      </c>
      <c r="AQ411" s="108">
        <v>4</v>
      </c>
      <c r="AR411" s="108">
        <v>2</v>
      </c>
      <c r="AS411" s="108">
        <v>284</v>
      </c>
      <c r="AT411" s="108">
        <v>691</v>
      </c>
      <c r="AU411" s="108">
        <v>21</v>
      </c>
      <c r="AV411" s="110">
        <v>0</v>
      </c>
      <c r="AW411" s="108">
        <v>20</v>
      </c>
      <c r="AX411" s="110">
        <v>0</v>
      </c>
      <c r="AY411" s="108">
        <v>1214</v>
      </c>
      <c r="AZ411" s="108"/>
      <c r="BA411" s="108">
        <v>103</v>
      </c>
      <c r="BB411" s="108">
        <v>7.3</v>
      </c>
      <c r="BC411" s="108">
        <v>0</v>
      </c>
      <c r="BD411" s="108">
        <v>12.8</v>
      </c>
      <c r="BE411" s="108"/>
      <c r="BF411" s="108">
        <v>7</v>
      </c>
      <c r="BG411" s="108">
        <v>2637</v>
      </c>
      <c r="BH411" s="108">
        <v>18.7</v>
      </c>
      <c r="BI411" s="108"/>
      <c r="BJ411" s="108"/>
      <c r="BK411" s="108"/>
      <c r="BL411" s="108"/>
      <c r="BM411" s="108"/>
      <c r="BN411" s="108"/>
      <c r="BO411" s="108"/>
      <c r="BP411" s="108"/>
      <c r="BQ411" s="108"/>
      <c r="BR411" s="108"/>
      <c r="BS411" s="108"/>
      <c r="BT411" s="108"/>
      <c r="BU411" s="108"/>
      <c r="BV411" s="108"/>
      <c r="BW411" s="108"/>
      <c r="BX411" s="113">
        <v>19400</v>
      </c>
      <c r="BY411" s="113"/>
      <c r="BZ411" s="108"/>
      <c r="CA411" s="149"/>
      <c r="CB411" s="108">
        <v>71.400000000000006</v>
      </c>
      <c r="CC411" s="108">
        <v>0.24</v>
      </c>
      <c r="CD411" s="108">
        <v>2420</v>
      </c>
      <c r="CE411" s="108"/>
      <c r="CF411" s="108"/>
      <c r="CG411" s="108"/>
      <c r="CH411" s="108">
        <v>5</v>
      </c>
      <c r="CI411" s="110">
        <v>0</v>
      </c>
      <c r="CJ411" s="108">
        <v>10.9</v>
      </c>
      <c r="CK411" s="108"/>
      <c r="CL411" s="108"/>
      <c r="CM411" s="108"/>
      <c r="CN411" s="108"/>
      <c r="CO411" s="99"/>
      <c r="CP411" s="99"/>
      <c r="CQ411" s="99"/>
      <c r="CR411" s="99">
        <f>AG411/AD411</f>
        <v>8.7190354402630614</v>
      </c>
      <c r="CS411" s="99"/>
      <c r="CT411" s="99"/>
      <c r="CU411" s="99">
        <f>BG411/BH411</f>
        <v>141.01604278074868</v>
      </c>
      <c r="CV411" s="99"/>
      <c r="CW411" s="99"/>
      <c r="CX411" s="108"/>
      <c r="CY411" s="108">
        <v>20</v>
      </c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  <c r="DS411" s="64"/>
      <c r="DT411" s="64"/>
      <c r="DU411" s="64"/>
      <c r="DV411" s="64"/>
      <c r="DW411" s="64"/>
      <c r="DX411" s="64"/>
      <c r="DY411" s="64"/>
      <c r="DZ411" s="64"/>
      <c r="EA411" s="64"/>
      <c r="EB411" s="64"/>
      <c r="EC411" s="64"/>
      <c r="ED411" s="64"/>
      <c r="EE411" s="64"/>
      <c r="EF411" s="64"/>
      <c r="EG411" s="64"/>
      <c r="EH411" s="64"/>
      <c r="EI411" s="64"/>
      <c r="EJ411" s="64"/>
      <c r="EK411" s="64"/>
      <c r="EL411" s="64"/>
      <c r="EM411" s="64"/>
      <c r="EN411" s="64"/>
      <c r="EO411" s="64"/>
      <c r="EP411" s="64"/>
      <c r="EQ411" s="64"/>
      <c r="ER411" s="64"/>
      <c r="ES411" s="64"/>
      <c r="ET411" s="64"/>
      <c r="EU411" s="64"/>
      <c r="EV411" s="64"/>
      <c r="EW411" s="64"/>
      <c r="EX411" s="64"/>
      <c r="EY411" s="64"/>
      <c r="EZ411" s="64"/>
      <c r="FA411" s="64"/>
      <c r="FB411" s="64"/>
      <c r="FC411" s="64"/>
      <c r="FD411" s="64"/>
      <c r="FE411" s="64"/>
      <c r="FF411" s="64"/>
      <c r="FG411" s="64"/>
      <c r="FH411" s="64"/>
      <c r="FI411" s="64"/>
      <c r="FJ411" s="64"/>
      <c r="FK411" s="64"/>
      <c r="FL411" s="64"/>
      <c r="FM411" s="64"/>
      <c r="FN411" s="64"/>
      <c r="FO411" s="64"/>
      <c r="FP411" s="64"/>
      <c r="FQ411" s="64"/>
      <c r="FR411" s="64"/>
      <c r="FS411" s="64"/>
      <c r="FT411" s="64"/>
      <c r="FU411" s="64"/>
      <c r="FV411" s="64"/>
      <c r="FW411" s="64"/>
      <c r="FX411" s="64"/>
      <c r="FY411" s="64"/>
      <c r="FZ411" s="64"/>
      <c r="GA411" s="64"/>
      <c r="GB411" s="64"/>
      <c r="GC411" s="64"/>
      <c r="GD411" s="64"/>
      <c r="GE411" s="64"/>
      <c r="GF411" s="64"/>
      <c r="GG411" s="64"/>
      <c r="GH411" s="64"/>
      <c r="GI411" s="64"/>
      <c r="GJ411" s="64"/>
      <c r="GK411" s="64"/>
      <c r="GL411" s="64"/>
      <c r="GM411" s="64"/>
      <c r="GN411" s="64"/>
      <c r="GO411" s="64"/>
      <c r="GP411" s="64"/>
      <c r="GQ411" s="64"/>
      <c r="GR411" s="64"/>
      <c r="GS411" s="64"/>
      <c r="GT411" s="64"/>
      <c r="GU411" s="64"/>
      <c r="GV411" s="64"/>
      <c r="GW411" s="64"/>
      <c r="GX411" s="64"/>
      <c r="GY411" s="64"/>
      <c r="GZ411" s="64"/>
      <c r="HA411" s="64"/>
      <c r="HB411" s="64"/>
      <c r="HC411" s="64"/>
      <c r="HD411" s="64"/>
      <c r="HE411" s="64"/>
      <c r="HF411" s="64"/>
      <c r="HG411" s="64"/>
      <c r="HH411" s="64"/>
      <c r="HI411" s="64"/>
      <c r="HJ411" s="64"/>
      <c r="HK411" s="64"/>
      <c r="HL411" s="64"/>
      <c r="HM411" s="64"/>
      <c r="HN411" s="64"/>
      <c r="HO411" s="64"/>
      <c r="HP411" s="64"/>
      <c r="HQ411" s="64"/>
      <c r="HR411" s="64"/>
      <c r="HS411" s="64"/>
      <c r="HT411" s="64"/>
      <c r="HU411" s="64"/>
      <c r="HV411" s="64"/>
      <c r="HW411" s="64"/>
      <c r="HX411" s="64"/>
      <c r="HY411" s="64"/>
      <c r="HZ411" s="64"/>
      <c r="IA411" s="64"/>
      <c r="IB411" s="64"/>
      <c r="IC411" s="64"/>
      <c r="ID411" s="64"/>
      <c r="IE411" s="64"/>
      <c r="IF411" s="64"/>
      <c r="IG411" s="64"/>
      <c r="IH411" s="64"/>
      <c r="II411" s="64"/>
      <c r="IJ411" s="64"/>
      <c r="IK411" s="64"/>
      <c r="IL411" s="64"/>
      <c r="IM411" s="64"/>
      <c r="IN411" s="64"/>
      <c r="IO411" s="64"/>
      <c r="IP411" s="64"/>
      <c r="IQ411" s="64"/>
      <c r="IR411" s="64"/>
      <c r="IS411" s="64"/>
      <c r="IT411" s="64"/>
      <c r="IU411" s="64"/>
      <c r="IV411" s="64"/>
      <c r="IW411" s="64"/>
      <c r="IX411" s="64"/>
      <c r="IY411" s="64"/>
      <c r="IZ411" s="64"/>
      <c r="JA411" s="64"/>
      <c r="JB411" s="64"/>
      <c r="JC411" s="64"/>
      <c r="JD411" s="64"/>
      <c r="JE411" s="64"/>
      <c r="JF411" s="64"/>
      <c r="JG411" s="64"/>
      <c r="JH411" s="64"/>
      <c r="JI411" s="64"/>
      <c r="JJ411" s="64"/>
      <c r="JK411" s="64"/>
      <c r="JL411" s="64"/>
      <c r="JM411" s="64"/>
      <c r="JN411" s="64"/>
      <c r="JO411" s="64"/>
      <c r="JP411" s="64"/>
      <c r="JQ411" s="64"/>
      <c r="JR411" s="64"/>
      <c r="JS411" s="64"/>
      <c r="JT411" s="64"/>
      <c r="JU411" s="64"/>
      <c r="JV411" s="64"/>
      <c r="JW411" s="64"/>
      <c r="JX411" s="64"/>
      <c r="JY411" s="64"/>
      <c r="JZ411" s="64"/>
      <c r="KA411" s="64"/>
      <c r="KB411" s="64"/>
      <c r="KC411" s="64"/>
      <c r="KD411" s="64"/>
      <c r="KE411" s="64"/>
      <c r="KF411" s="64"/>
      <c r="KG411" s="64"/>
      <c r="KH411" s="64"/>
      <c r="KI411" s="64"/>
      <c r="KJ411" s="64"/>
      <c r="KK411" s="64"/>
      <c r="KL411" s="64"/>
      <c r="KM411" s="64"/>
      <c r="KN411" s="64"/>
      <c r="KO411" s="64"/>
    </row>
    <row r="412" spans="1:301" s="70" customFormat="1" ht="15" customHeight="1" x14ac:dyDescent="0.15">
      <c r="A412" s="58" t="s">
        <v>876</v>
      </c>
      <c r="B412" s="58">
        <v>17970</v>
      </c>
      <c r="C412" s="59" t="s">
        <v>407</v>
      </c>
      <c r="D412" s="2" t="s">
        <v>105</v>
      </c>
      <c r="E412" s="58"/>
      <c r="F412" s="58"/>
      <c r="G412" s="23">
        <v>316309.011</v>
      </c>
      <c r="H412" s="23">
        <v>8448111.6229999997</v>
      </c>
      <c r="I412" s="23">
        <v>4899.3509999999997</v>
      </c>
      <c r="J412" s="61" t="s">
        <v>1040</v>
      </c>
      <c r="K412" s="58" t="s">
        <v>388</v>
      </c>
      <c r="L412" s="58">
        <v>0.95</v>
      </c>
      <c r="M412" s="58">
        <v>2</v>
      </c>
      <c r="N412" s="105">
        <v>2006</v>
      </c>
      <c r="O412" s="58"/>
      <c r="P412" s="60" t="s">
        <v>389</v>
      </c>
      <c r="Q412" s="1">
        <f>M412-L412</f>
        <v>1.05</v>
      </c>
      <c r="R412" s="2" t="s">
        <v>390</v>
      </c>
      <c r="S412" s="58" t="s">
        <v>877</v>
      </c>
      <c r="T412" s="60" t="s">
        <v>392</v>
      </c>
      <c r="U412" s="67"/>
      <c r="V412" s="67"/>
      <c r="W412" s="67"/>
      <c r="X412" s="83"/>
      <c r="Y412" s="112"/>
      <c r="Z412" s="112">
        <v>1.115027808676307</v>
      </c>
      <c r="AA412" s="112">
        <v>3.6600895255147718</v>
      </c>
      <c r="AB412" s="112"/>
      <c r="AC412" s="112">
        <v>3.486312340735348E-3</v>
      </c>
      <c r="AD412" s="112"/>
      <c r="AE412" s="112">
        <v>4.1976047904191613E-2</v>
      </c>
      <c r="AF412" s="112"/>
      <c r="AG412" s="112">
        <v>3.6138107416879797E-2</v>
      </c>
      <c r="AH412" s="108">
        <v>0.20622276029055692</v>
      </c>
      <c r="AI412" s="108"/>
      <c r="AJ412" s="108"/>
      <c r="AK412" s="108"/>
      <c r="AL412" s="108"/>
      <c r="AM412" s="108"/>
      <c r="AN412" s="112">
        <v>1</v>
      </c>
      <c r="AO412" s="112">
        <v>4</v>
      </c>
      <c r="AP412" s="112">
        <v>8</v>
      </c>
      <c r="AQ412" s="106">
        <v>0</v>
      </c>
      <c r="AR412" s="106">
        <v>0</v>
      </c>
      <c r="AS412" s="112">
        <v>133</v>
      </c>
      <c r="AT412" s="112">
        <v>98</v>
      </c>
      <c r="AU412" s="106">
        <v>0</v>
      </c>
      <c r="AV412" s="110">
        <v>0</v>
      </c>
      <c r="AW412" s="114">
        <v>0</v>
      </c>
      <c r="AX412" s="110">
        <v>0</v>
      </c>
      <c r="AY412" s="112">
        <v>311</v>
      </c>
      <c r="AZ412" s="112"/>
      <c r="BA412" s="112">
        <v>156</v>
      </c>
      <c r="BB412" s="112">
        <v>3</v>
      </c>
      <c r="BC412" s="108">
        <v>0</v>
      </c>
      <c r="BD412" s="112">
        <v>0.9</v>
      </c>
      <c r="BE412" s="112"/>
      <c r="BF412" s="106">
        <v>0</v>
      </c>
      <c r="BG412" s="112">
        <v>3563</v>
      </c>
      <c r="BH412" s="112">
        <v>6</v>
      </c>
      <c r="BI412" s="112"/>
      <c r="BJ412" s="112"/>
      <c r="BK412" s="112"/>
      <c r="BL412" s="112"/>
      <c r="BM412" s="112"/>
      <c r="BN412" s="112"/>
      <c r="BO412" s="112"/>
      <c r="BP412" s="112"/>
      <c r="BQ412" s="112"/>
      <c r="BR412" s="112"/>
      <c r="BS412" s="112"/>
      <c r="BT412" s="112"/>
      <c r="BU412" s="112"/>
      <c r="BV412" s="112"/>
      <c r="BW412" s="112"/>
      <c r="BX412" s="112">
        <v>4866</v>
      </c>
      <c r="BY412" s="112"/>
      <c r="BZ412" s="112"/>
      <c r="CA412" s="149"/>
      <c r="CB412" s="107">
        <v>181</v>
      </c>
      <c r="CC412" s="112">
        <v>0.19</v>
      </c>
      <c r="CD412" s="112">
        <v>583</v>
      </c>
      <c r="CE412" s="112"/>
      <c r="CF412" s="112"/>
      <c r="CG412" s="112"/>
      <c r="CH412" s="110">
        <v>0</v>
      </c>
      <c r="CI412" s="110">
        <v>0</v>
      </c>
      <c r="CJ412" s="112">
        <v>3</v>
      </c>
      <c r="CK412" s="112"/>
      <c r="CL412" s="112"/>
      <c r="CM412" s="112"/>
      <c r="CN412" s="112"/>
      <c r="CO412" s="99"/>
      <c r="CP412" s="99"/>
      <c r="CQ412" s="99"/>
      <c r="CR412" s="99"/>
      <c r="CS412" s="99"/>
      <c r="CT412" s="99"/>
      <c r="CU412" s="99"/>
      <c r="CV412" s="99"/>
      <c r="CW412" s="99"/>
      <c r="CX412" s="112"/>
      <c r="CY412" s="112">
        <v>8</v>
      </c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  <c r="JJ412" s="2"/>
      <c r="JK412" s="2"/>
      <c r="JL412" s="2"/>
      <c r="JM412" s="2"/>
      <c r="JN412" s="2"/>
      <c r="JO412" s="2"/>
      <c r="JP412" s="2"/>
      <c r="JQ412" s="2"/>
      <c r="JR412" s="2"/>
      <c r="JS412" s="2"/>
      <c r="JT412" s="2"/>
      <c r="JU412" s="2"/>
      <c r="JV412" s="2"/>
      <c r="JW412" s="2"/>
      <c r="JX412" s="2"/>
      <c r="JY412" s="2"/>
      <c r="JZ412" s="2"/>
      <c r="KA412" s="2"/>
      <c r="KB412" s="2"/>
      <c r="KC412" s="2"/>
      <c r="KD412" s="2"/>
      <c r="KE412" s="2"/>
      <c r="KF412" s="2"/>
      <c r="KG412" s="2"/>
      <c r="KH412" s="2"/>
      <c r="KI412" s="2"/>
      <c r="KJ412" s="2"/>
      <c r="KK412" s="2"/>
      <c r="KL412" s="2"/>
      <c r="KM412" s="2"/>
      <c r="KN412" s="2"/>
      <c r="KO412" s="2"/>
    </row>
    <row r="413" spans="1:301" s="65" customFormat="1" ht="15" customHeight="1" x14ac:dyDescent="0.15">
      <c r="A413" s="58" t="s">
        <v>878</v>
      </c>
      <c r="B413" s="58">
        <v>18028</v>
      </c>
      <c r="C413" s="59" t="s">
        <v>407</v>
      </c>
      <c r="D413" s="2" t="s">
        <v>105</v>
      </c>
      <c r="E413" s="58"/>
      <c r="F413" s="58"/>
      <c r="G413" s="23">
        <v>316309.01500000001</v>
      </c>
      <c r="H413" s="23">
        <v>8448111.6079999991</v>
      </c>
      <c r="I413" s="23">
        <v>4899.3389999999999</v>
      </c>
      <c r="J413" s="61" t="s">
        <v>1040</v>
      </c>
      <c r="K413" s="58" t="s">
        <v>388</v>
      </c>
      <c r="L413" s="58">
        <v>1.2</v>
      </c>
      <c r="M413" s="58">
        <v>4</v>
      </c>
      <c r="N413" s="105">
        <v>2006</v>
      </c>
      <c r="O413" s="58"/>
      <c r="P413" s="60" t="s">
        <v>389</v>
      </c>
      <c r="Q413" s="1">
        <f>M413-L413</f>
        <v>2.8</v>
      </c>
      <c r="R413" s="2" t="s">
        <v>390</v>
      </c>
      <c r="S413" s="58" t="s">
        <v>879</v>
      </c>
      <c r="T413" s="60" t="s">
        <v>392</v>
      </c>
      <c r="U413" s="67"/>
      <c r="V413" s="67"/>
      <c r="W413" s="67"/>
      <c r="X413" s="8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>
        <v>100</v>
      </c>
      <c r="AT413" s="107">
        <v>100</v>
      </c>
      <c r="AU413" s="113"/>
      <c r="AV413" s="113"/>
      <c r="AW413" s="113"/>
      <c r="AX413" s="113"/>
      <c r="AY413" s="113"/>
      <c r="AZ413" s="113"/>
      <c r="BA413" s="113"/>
      <c r="BB413" s="113"/>
      <c r="BC413" s="113"/>
      <c r="BD413" s="113"/>
      <c r="BE413" s="113"/>
      <c r="BF413" s="113"/>
      <c r="BG413" s="113"/>
      <c r="BH413" s="113"/>
      <c r="BI413" s="113"/>
      <c r="BJ413" s="113"/>
      <c r="BK413" s="113"/>
      <c r="BL413" s="113"/>
      <c r="BM413" s="113"/>
      <c r="BN413" s="113"/>
      <c r="BO413" s="113"/>
      <c r="BP413" s="113"/>
      <c r="BQ413" s="113"/>
      <c r="BR413" s="113"/>
      <c r="BS413" s="113"/>
      <c r="BT413" s="113"/>
      <c r="BU413" s="113"/>
      <c r="BV413" s="113"/>
      <c r="BW413" s="113"/>
      <c r="BX413" s="113">
        <v>7200</v>
      </c>
      <c r="BY413" s="113"/>
      <c r="BZ413" s="113"/>
      <c r="CA413" s="149"/>
      <c r="CB413" s="107">
        <v>319</v>
      </c>
      <c r="CC413" s="113"/>
      <c r="CD413" s="113"/>
      <c r="CE413" s="113"/>
      <c r="CF413" s="113"/>
      <c r="CG413" s="113"/>
      <c r="CH413" s="113"/>
      <c r="CI413" s="113"/>
      <c r="CJ413" s="113"/>
      <c r="CK413" s="113"/>
      <c r="CL413" s="113"/>
      <c r="CM413" s="113"/>
      <c r="CN413" s="113"/>
      <c r="CO413" s="99"/>
      <c r="CP413" s="99"/>
      <c r="CQ413" s="99"/>
      <c r="CR413" s="99"/>
      <c r="CS413" s="99"/>
      <c r="CT413" s="99"/>
      <c r="CU413" s="99"/>
      <c r="CV413" s="99"/>
      <c r="CW413" s="99"/>
      <c r="CX413" s="113"/>
      <c r="CY413" s="113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  <c r="DS413" s="60"/>
      <c r="DT413" s="60"/>
      <c r="DU413" s="60"/>
      <c r="DV413" s="60"/>
      <c r="DW413" s="60"/>
      <c r="DX413" s="60"/>
      <c r="DY413" s="60"/>
      <c r="DZ413" s="60"/>
      <c r="EA413" s="60"/>
      <c r="EB413" s="60"/>
      <c r="EC413" s="60"/>
      <c r="ED413" s="60"/>
      <c r="EE413" s="60"/>
      <c r="EF413" s="60"/>
      <c r="EG413" s="60"/>
      <c r="EH413" s="60"/>
      <c r="EI413" s="60"/>
      <c r="EJ413" s="60"/>
      <c r="EK413" s="60"/>
      <c r="EL413" s="60"/>
      <c r="EM413" s="60"/>
      <c r="EN413" s="60"/>
      <c r="EO413" s="60"/>
      <c r="EP413" s="60"/>
      <c r="EQ413" s="60"/>
      <c r="ER413" s="60"/>
      <c r="ES413" s="60"/>
      <c r="ET413" s="60"/>
      <c r="EU413" s="60"/>
      <c r="EV413" s="60"/>
      <c r="EW413" s="60"/>
      <c r="EX413" s="60"/>
      <c r="EY413" s="60"/>
      <c r="EZ413" s="60"/>
      <c r="FA413" s="60"/>
      <c r="FB413" s="60"/>
      <c r="FC413" s="60"/>
      <c r="FD413" s="60"/>
      <c r="FE413" s="60"/>
      <c r="FF413" s="60"/>
      <c r="FG413" s="60"/>
      <c r="FH413" s="60"/>
      <c r="FI413" s="60"/>
      <c r="FJ413" s="60"/>
      <c r="FK413" s="60"/>
      <c r="FL413" s="60"/>
      <c r="FM413" s="60"/>
      <c r="FN413" s="60"/>
      <c r="FO413" s="60"/>
      <c r="FP413" s="60"/>
      <c r="FQ413" s="60"/>
      <c r="FR413" s="60"/>
      <c r="FS413" s="60"/>
      <c r="FT413" s="60"/>
      <c r="FU413" s="60"/>
      <c r="FV413" s="60"/>
      <c r="FW413" s="60"/>
      <c r="FX413" s="60"/>
      <c r="FY413" s="60"/>
      <c r="FZ413" s="60"/>
      <c r="GA413" s="60"/>
      <c r="GB413" s="60"/>
      <c r="GC413" s="60"/>
      <c r="GD413" s="60"/>
      <c r="GE413" s="60"/>
      <c r="GF413" s="60"/>
      <c r="GG413" s="60"/>
      <c r="GH413" s="60"/>
      <c r="GI413" s="60"/>
      <c r="GJ413" s="60"/>
      <c r="GK413" s="60"/>
      <c r="GL413" s="60"/>
      <c r="GM413" s="60"/>
      <c r="GN413" s="60"/>
      <c r="GO413" s="60"/>
      <c r="GP413" s="60"/>
      <c r="GQ413" s="60"/>
      <c r="GR413" s="60"/>
      <c r="GS413" s="60"/>
      <c r="GT413" s="60"/>
      <c r="GU413" s="60"/>
      <c r="GV413" s="60"/>
      <c r="GW413" s="60"/>
      <c r="GX413" s="60"/>
      <c r="GY413" s="60"/>
      <c r="GZ413" s="60"/>
      <c r="HA413" s="60"/>
      <c r="HB413" s="60"/>
      <c r="HC413" s="60"/>
      <c r="HD413" s="60"/>
      <c r="HE413" s="60"/>
      <c r="HF413" s="60"/>
      <c r="HG413" s="60"/>
      <c r="HH413" s="60"/>
      <c r="HI413" s="60"/>
      <c r="HJ413" s="60"/>
      <c r="HK413" s="60"/>
      <c r="HL413" s="60"/>
      <c r="HM413" s="60"/>
      <c r="HN413" s="60"/>
      <c r="HO413" s="60"/>
      <c r="HP413" s="60"/>
      <c r="HQ413" s="60"/>
      <c r="HR413" s="60"/>
      <c r="HS413" s="60"/>
      <c r="HT413" s="60"/>
      <c r="HU413" s="60"/>
      <c r="HV413" s="60"/>
      <c r="HW413" s="60"/>
      <c r="HX413" s="60"/>
      <c r="HY413" s="60"/>
      <c r="HZ413" s="60"/>
      <c r="IA413" s="60"/>
      <c r="IB413" s="60"/>
      <c r="IC413" s="60"/>
      <c r="ID413" s="60"/>
      <c r="IE413" s="60"/>
      <c r="IF413" s="60"/>
      <c r="IG413" s="60"/>
      <c r="IH413" s="60"/>
      <c r="II413" s="60"/>
      <c r="IJ413" s="60"/>
      <c r="IK413" s="60"/>
      <c r="IL413" s="60"/>
      <c r="IM413" s="60"/>
      <c r="IN413" s="60"/>
      <c r="IO413" s="60"/>
      <c r="IP413" s="60"/>
      <c r="IQ413" s="60"/>
      <c r="IR413" s="60"/>
      <c r="IS413" s="60"/>
      <c r="IT413" s="60"/>
      <c r="IU413" s="60"/>
      <c r="IV413" s="60"/>
      <c r="IW413" s="60"/>
      <c r="IX413" s="60"/>
      <c r="IY413" s="60"/>
      <c r="IZ413" s="60"/>
      <c r="JA413" s="60"/>
      <c r="JB413" s="60"/>
      <c r="JC413" s="60"/>
      <c r="JD413" s="60"/>
      <c r="JE413" s="60"/>
      <c r="JF413" s="60"/>
      <c r="JG413" s="60"/>
      <c r="JH413" s="60"/>
      <c r="JI413" s="60"/>
      <c r="JJ413" s="60"/>
      <c r="JK413" s="60"/>
      <c r="JL413" s="60"/>
      <c r="JM413" s="60"/>
      <c r="JN413" s="60"/>
      <c r="JO413" s="60"/>
      <c r="JP413" s="60"/>
      <c r="JQ413" s="60"/>
      <c r="JR413" s="60"/>
      <c r="JS413" s="60"/>
      <c r="JT413" s="60"/>
      <c r="JU413" s="60"/>
      <c r="JV413" s="60"/>
      <c r="JW413" s="60"/>
      <c r="JX413" s="60"/>
      <c r="JY413" s="60"/>
      <c r="JZ413" s="60"/>
      <c r="KA413" s="60"/>
      <c r="KB413" s="60"/>
      <c r="KC413" s="60"/>
      <c r="KD413" s="60"/>
      <c r="KE413" s="60"/>
      <c r="KF413" s="60"/>
      <c r="KG413" s="60"/>
      <c r="KH413" s="60"/>
      <c r="KI413" s="60"/>
      <c r="KJ413" s="60"/>
      <c r="KK413" s="60"/>
      <c r="KL413" s="60"/>
      <c r="KM413" s="60"/>
      <c r="KN413" s="60"/>
      <c r="KO413" s="60"/>
    </row>
    <row r="414" spans="1:301" s="60" customFormat="1" ht="15" customHeight="1" x14ac:dyDescent="0.15">
      <c r="A414" s="57" t="s">
        <v>880</v>
      </c>
      <c r="B414" s="58">
        <v>1501</v>
      </c>
      <c r="C414" s="59" t="s">
        <v>400</v>
      </c>
      <c r="D414" s="2" t="s">
        <v>105</v>
      </c>
      <c r="E414" s="57"/>
      <c r="F414" s="57"/>
      <c r="G414" s="23">
        <v>315747.53999999998</v>
      </c>
      <c r="H414" s="23">
        <v>8446836.7599999998</v>
      </c>
      <c r="I414" s="23">
        <v>5111.567</v>
      </c>
      <c r="J414" s="61" t="s">
        <v>1040</v>
      </c>
      <c r="K414" s="57" t="s">
        <v>404</v>
      </c>
      <c r="L414" s="66">
        <v>0</v>
      </c>
      <c r="M414" s="58">
        <v>2</v>
      </c>
      <c r="N414" s="120">
        <v>2005</v>
      </c>
      <c r="O414" s="57"/>
      <c r="P414" s="60" t="s">
        <v>389</v>
      </c>
      <c r="Q414" s="1">
        <f>M414-L414</f>
        <v>2</v>
      </c>
      <c r="R414" s="2" t="s">
        <v>390</v>
      </c>
      <c r="S414" s="57" t="s">
        <v>881</v>
      </c>
      <c r="T414" s="60" t="s">
        <v>392</v>
      </c>
      <c r="X414" s="134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>
        <v>500</v>
      </c>
      <c r="AT414" s="107">
        <v>700</v>
      </c>
      <c r="AU414" s="107"/>
      <c r="AV414" s="107"/>
      <c r="AW414" s="107"/>
      <c r="AX414" s="107"/>
      <c r="AY414" s="107"/>
      <c r="AZ414" s="107"/>
      <c r="BA414" s="107"/>
      <c r="BB414" s="107"/>
      <c r="BC414" s="107"/>
      <c r="BD414" s="107"/>
      <c r="BE414" s="107"/>
      <c r="BF414" s="107"/>
      <c r="BG414" s="107"/>
      <c r="BH414" s="107"/>
      <c r="BI414" s="107"/>
      <c r="BJ414" s="107"/>
      <c r="BK414" s="107"/>
      <c r="BL414" s="107"/>
      <c r="BM414" s="107"/>
      <c r="BN414" s="107"/>
      <c r="BO414" s="107"/>
      <c r="BP414" s="107"/>
      <c r="BQ414" s="107"/>
      <c r="BR414" s="107"/>
      <c r="BS414" s="107"/>
      <c r="BT414" s="107"/>
      <c r="BU414" s="107"/>
      <c r="BV414" s="107"/>
      <c r="BW414" s="107"/>
      <c r="BX414" s="108">
        <v>11800</v>
      </c>
      <c r="BY414" s="108"/>
      <c r="BZ414" s="107"/>
      <c r="CA414" s="149">
        <v>8.9999999999999993E-3</v>
      </c>
      <c r="CB414" s="107">
        <v>69</v>
      </c>
      <c r="CC414" s="107"/>
      <c r="CD414" s="107"/>
      <c r="CE414" s="107"/>
      <c r="CF414" s="107"/>
      <c r="CG414" s="107"/>
      <c r="CH414" s="107"/>
      <c r="CI414" s="107"/>
      <c r="CJ414" s="107"/>
      <c r="CK414" s="107"/>
      <c r="CL414" s="107"/>
      <c r="CM414" s="107"/>
      <c r="CN414" s="107"/>
      <c r="CO414" s="99"/>
      <c r="CP414" s="99"/>
      <c r="CQ414" s="99"/>
      <c r="CR414" s="99"/>
      <c r="CS414" s="99"/>
      <c r="CT414" s="99"/>
      <c r="CU414" s="99"/>
      <c r="CV414" s="99"/>
      <c r="CW414" s="99"/>
      <c r="CX414" s="107"/>
      <c r="CY414" s="107"/>
    </row>
    <row r="415" spans="1:301" s="60" customFormat="1" ht="15" customHeight="1" x14ac:dyDescent="0.15">
      <c r="A415" s="57" t="s">
        <v>882</v>
      </c>
      <c r="B415" s="58">
        <v>1431</v>
      </c>
      <c r="C415" s="59" t="s">
        <v>452</v>
      </c>
      <c r="D415" s="2" t="s">
        <v>105</v>
      </c>
      <c r="E415" s="57"/>
      <c r="F415" s="57"/>
      <c r="G415" s="23">
        <v>315614.23700000002</v>
      </c>
      <c r="H415" s="23">
        <v>8447918.9570000004</v>
      </c>
      <c r="I415" s="23">
        <v>4972.2610000000004</v>
      </c>
      <c r="J415" s="61" t="s">
        <v>1040</v>
      </c>
      <c r="K415" s="57" t="s">
        <v>404</v>
      </c>
      <c r="L415" s="66">
        <v>0</v>
      </c>
      <c r="M415" s="58">
        <v>2</v>
      </c>
      <c r="N415" s="120">
        <v>2005</v>
      </c>
      <c r="O415" s="57"/>
      <c r="P415" s="60" t="s">
        <v>389</v>
      </c>
      <c r="Q415" s="1">
        <f>M415-L415</f>
        <v>2</v>
      </c>
      <c r="R415" s="2" t="s">
        <v>390</v>
      </c>
      <c r="S415" s="57" t="s">
        <v>883</v>
      </c>
      <c r="T415" s="60" t="s">
        <v>392</v>
      </c>
      <c r="X415" s="134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>
        <v>100</v>
      </c>
      <c r="AT415" s="107">
        <v>700</v>
      </c>
      <c r="AU415" s="107"/>
      <c r="AV415" s="107"/>
      <c r="AW415" s="107"/>
      <c r="AX415" s="107"/>
      <c r="AY415" s="107"/>
      <c r="AZ415" s="107"/>
      <c r="BA415" s="107"/>
      <c r="BB415" s="107"/>
      <c r="BC415" s="107"/>
      <c r="BD415" s="107"/>
      <c r="BE415" s="107"/>
      <c r="BF415" s="107"/>
      <c r="BG415" s="107"/>
      <c r="BH415" s="107"/>
      <c r="BI415" s="107"/>
      <c r="BJ415" s="107"/>
      <c r="BK415" s="107"/>
      <c r="BL415" s="107"/>
      <c r="BM415" s="107"/>
      <c r="BN415" s="107"/>
      <c r="BO415" s="107"/>
      <c r="BP415" s="107"/>
      <c r="BQ415" s="107"/>
      <c r="BR415" s="107"/>
      <c r="BS415" s="107"/>
      <c r="BT415" s="107"/>
      <c r="BU415" s="107"/>
      <c r="BV415" s="107"/>
      <c r="BW415" s="107"/>
      <c r="BX415" s="108">
        <v>1800</v>
      </c>
      <c r="BY415" s="108"/>
      <c r="BZ415" s="107"/>
      <c r="CA415" s="149">
        <v>5.0000000000000001E-3</v>
      </c>
      <c r="CB415" s="107">
        <v>44</v>
      </c>
      <c r="CC415" s="107"/>
      <c r="CD415" s="107"/>
      <c r="CE415" s="107"/>
      <c r="CF415" s="107"/>
      <c r="CG415" s="107"/>
      <c r="CH415" s="107"/>
      <c r="CI415" s="107"/>
      <c r="CJ415" s="107"/>
      <c r="CK415" s="107"/>
      <c r="CL415" s="107"/>
      <c r="CM415" s="107"/>
      <c r="CN415" s="107"/>
      <c r="CO415" s="99"/>
      <c r="CP415" s="99"/>
      <c r="CQ415" s="99"/>
      <c r="CR415" s="99"/>
      <c r="CS415" s="99"/>
      <c r="CT415" s="99"/>
      <c r="CU415" s="99"/>
      <c r="CV415" s="99"/>
      <c r="CW415" s="99"/>
      <c r="CX415" s="107"/>
      <c r="CY415" s="107"/>
    </row>
    <row r="416" spans="1:301" s="60" customFormat="1" ht="15" customHeight="1" x14ac:dyDescent="0.2">
      <c r="A416" s="77" t="s">
        <v>884</v>
      </c>
      <c r="B416" s="84">
        <v>19701</v>
      </c>
      <c r="C416" s="59" t="s">
        <v>452</v>
      </c>
      <c r="D416" s="2" t="s">
        <v>105</v>
      </c>
      <c r="E416" s="77"/>
      <c r="F416" s="77"/>
      <c r="G416" s="24">
        <v>315549.19900000002</v>
      </c>
      <c r="H416" s="24">
        <v>8447831.5720000006</v>
      </c>
      <c r="I416" s="23">
        <v>5007.4949999999999</v>
      </c>
      <c r="J416" s="61" t="s">
        <v>1040</v>
      </c>
      <c r="K416" s="77" t="s">
        <v>388</v>
      </c>
      <c r="L416" s="83">
        <v>2.4</v>
      </c>
      <c r="M416" s="83">
        <v>4</v>
      </c>
      <c r="N416" s="104">
        <v>2019</v>
      </c>
      <c r="O416" s="77"/>
      <c r="P416" s="60" t="s">
        <v>389</v>
      </c>
      <c r="Q416" s="1">
        <f>M416-L416</f>
        <v>1.6</v>
      </c>
      <c r="R416" s="2" t="s">
        <v>390</v>
      </c>
      <c r="S416" s="77" t="s">
        <v>885</v>
      </c>
      <c r="T416" s="60" t="s">
        <v>392</v>
      </c>
      <c r="U416" s="85"/>
      <c r="V416" s="85"/>
      <c r="W416" s="85"/>
      <c r="X416" s="140"/>
      <c r="Y416" s="116">
        <v>8.3402922755741127E-2</v>
      </c>
      <c r="Z416" s="116">
        <v>1.8142825361512791</v>
      </c>
      <c r="AA416" s="116">
        <v>1.2867502238137869</v>
      </c>
      <c r="AB416" s="116"/>
      <c r="AC416" s="116">
        <v>1.5882089552238805E-2</v>
      </c>
      <c r="AD416" s="116">
        <v>0.21552631578947368</v>
      </c>
      <c r="AE416" s="116">
        <v>0.19588822355289423</v>
      </c>
      <c r="AF416" s="116">
        <v>6.7398869073510226E-2</v>
      </c>
      <c r="AG416" s="116">
        <v>0.43365728900255751</v>
      </c>
      <c r="AH416" s="116">
        <v>9.1654560129136409E-6</v>
      </c>
      <c r="AI416" s="116"/>
      <c r="AJ416" s="116"/>
      <c r="AK416" s="116"/>
      <c r="AL416" s="116"/>
      <c r="AM416" s="116"/>
      <c r="AN416" s="116">
        <v>1.1000000000000001</v>
      </c>
      <c r="AO416" s="116">
        <v>5</v>
      </c>
      <c r="AP416" s="116">
        <v>156</v>
      </c>
      <c r="AQ416" s="106">
        <v>0</v>
      </c>
      <c r="AR416" s="116">
        <v>6</v>
      </c>
      <c r="AS416" s="116">
        <v>3.9</v>
      </c>
      <c r="AT416" s="116">
        <v>66.400000000000006</v>
      </c>
      <c r="AU416" s="106">
        <v>0</v>
      </c>
      <c r="AV416" s="116">
        <v>2</v>
      </c>
      <c r="AW416" s="114">
        <v>0</v>
      </c>
      <c r="AX416" s="110">
        <v>0</v>
      </c>
      <c r="AY416" s="116">
        <v>0</v>
      </c>
      <c r="AZ416" s="116"/>
      <c r="BA416" s="116">
        <v>14.7</v>
      </c>
      <c r="BB416" s="116">
        <v>6.7</v>
      </c>
      <c r="BC416" s="116">
        <v>4</v>
      </c>
      <c r="BD416" s="116">
        <v>1.7</v>
      </c>
      <c r="BE416" s="116"/>
      <c r="BF416" s="106">
        <v>0</v>
      </c>
      <c r="BG416" s="116">
        <v>474</v>
      </c>
      <c r="BH416" s="116">
        <v>8.3000000000000007</v>
      </c>
      <c r="BI416" s="116"/>
      <c r="BJ416" s="116"/>
      <c r="BK416" s="116"/>
      <c r="BL416" s="116"/>
      <c r="BM416" s="116"/>
      <c r="BN416" s="116"/>
      <c r="BO416" s="116"/>
      <c r="BP416" s="116"/>
      <c r="BQ416" s="116"/>
      <c r="BR416" s="116"/>
      <c r="BS416" s="116"/>
      <c r="BT416" s="116"/>
      <c r="BU416" s="116"/>
      <c r="BV416" s="116"/>
      <c r="BW416" s="116"/>
      <c r="BX416" s="116">
        <v>7</v>
      </c>
      <c r="BY416" s="116"/>
      <c r="BZ416" s="116"/>
      <c r="CA416" s="159"/>
      <c r="CB416" s="116">
        <v>0</v>
      </c>
      <c r="CC416" s="116">
        <v>0</v>
      </c>
      <c r="CD416" s="116">
        <v>0</v>
      </c>
      <c r="CE416" s="116"/>
      <c r="CF416" s="116"/>
      <c r="CG416" s="116"/>
      <c r="CH416" s="110">
        <v>0</v>
      </c>
      <c r="CI416" s="110">
        <v>0</v>
      </c>
      <c r="CJ416" s="116">
        <v>11.4</v>
      </c>
      <c r="CK416" s="116"/>
      <c r="CL416" s="116"/>
      <c r="CM416" s="116"/>
      <c r="CN416" s="116"/>
      <c r="CO416" s="99"/>
      <c r="CP416" s="99"/>
      <c r="CQ416" s="99"/>
      <c r="CR416" s="99">
        <f>AG416/AD416</f>
        <v>2.0120851015991681</v>
      </c>
      <c r="CS416" s="99"/>
      <c r="CT416" s="99"/>
      <c r="CU416" s="99">
        <f>BG416/BH416</f>
        <v>57.108433734939752</v>
      </c>
      <c r="CV416" s="99"/>
      <c r="CW416" s="99"/>
      <c r="CX416" s="116"/>
      <c r="CY416" s="114">
        <v>0</v>
      </c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  <c r="IY416" s="2"/>
      <c r="IZ416" s="2"/>
      <c r="JA416" s="2"/>
      <c r="JB416" s="2"/>
      <c r="JC416" s="2"/>
      <c r="JD416" s="2"/>
      <c r="JE416" s="2"/>
      <c r="JF416" s="2"/>
      <c r="JG416" s="2"/>
      <c r="JH416" s="2"/>
      <c r="JI416" s="2"/>
      <c r="JJ416" s="2"/>
      <c r="JK416" s="2"/>
      <c r="JL416" s="2"/>
      <c r="JM416" s="2"/>
      <c r="JN416" s="2"/>
      <c r="JO416" s="2"/>
      <c r="JP416" s="2"/>
      <c r="JQ416" s="2"/>
      <c r="JR416" s="2"/>
      <c r="JS416" s="2"/>
      <c r="JT416" s="2"/>
      <c r="JU416" s="2"/>
      <c r="JV416" s="2"/>
      <c r="JW416" s="2"/>
      <c r="JX416" s="2"/>
      <c r="JY416" s="2"/>
      <c r="JZ416" s="2"/>
      <c r="KA416" s="2"/>
      <c r="KB416" s="2"/>
      <c r="KC416" s="2"/>
      <c r="KD416" s="2"/>
      <c r="KE416" s="2"/>
      <c r="KF416" s="2"/>
      <c r="KG416" s="2"/>
      <c r="KH416" s="2"/>
      <c r="KI416" s="2"/>
      <c r="KJ416" s="2"/>
      <c r="KK416" s="2"/>
      <c r="KL416" s="2"/>
      <c r="KM416" s="2"/>
      <c r="KN416" s="2"/>
      <c r="KO416" s="2"/>
    </row>
    <row r="417" spans="1:301" s="60" customFormat="1" ht="15" customHeight="1" x14ac:dyDescent="0.15">
      <c r="A417" s="57" t="s">
        <v>886</v>
      </c>
      <c r="B417" s="58">
        <v>1710</v>
      </c>
      <c r="C417" s="59" t="s">
        <v>452</v>
      </c>
      <c r="D417" s="2" t="s">
        <v>105</v>
      </c>
      <c r="E417" s="57"/>
      <c r="F417" s="57"/>
      <c r="G417" s="23">
        <v>315616.53600000002</v>
      </c>
      <c r="H417" s="23">
        <v>8447911.8890000004</v>
      </c>
      <c r="I417" s="23">
        <v>4971.7960000000003</v>
      </c>
      <c r="J417" s="61" t="s">
        <v>1040</v>
      </c>
      <c r="K417" s="57" t="s">
        <v>404</v>
      </c>
      <c r="L417" s="58">
        <v>0</v>
      </c>
      <c r="M417" s="58">
        <v>2</v>
      </c>
      <c r="N417" s="120">
        <v>2005</v>
      </c>
      <c r="O417" s="57"/>
      <c r="P417" s="60" t="s">
        <v>389</v>
      </c>
      <c r="Q417" s="1">
        <f>M417-L417</f>
        <v>2</v>
      </c>
      <c r="R417" s="2" t="s">
        <v>390</v>
      </c>
      <c r="S417" s="57" t="s">
        <v>887</v>
      </c>
      <c r="T417" s="60" t="s">
        <v>392</v>
      </c>
      <c r="X417" s="134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>
        <v>100</v>
      </c>
      <c r="AT417" s="107">
        <v>900</v>
      </c>
      <c r="AU417" s="107"/>
      <c r="AV417" s="107"/>
      <c r="AW417" s="107"/>
      <c r="AX417" s="107"/>
      <c r="AY417" s="107"/>
      <c r="AZ417" s="107"/>
      <c r="BA417" s="107"/>
      <c r="BB417" s="107"/>
      <c r="BC417" s="107"/>
      <c r="BD417" s="107"/>
      <c r="BE417" s="107"/>
      <c r="BF417" s="107"/>
      <c r="BG417" s="107"/>
      <c r="BH417" s="107"/>
      <c r="BI417" s="107"/>
      <c r="BJ417" s="107"/>
      <c r="BK417" s="107"/>
      <c r="BL417" s="107"/>
      <c r="BM417" s="107"/>
      <c r="BN417" s="107"/>
      <c r="BO417" s="107"/>
      <c r="BP417" s="107"/>
      <c r="BQ417" s="107"/>
      <c r="BR417" s="107"/>
      <c r="BS417" s="107"/>
      <c r="BT417" s="107"/>
      <c r="BU417" s="107"/>
      <c r="BV417" s="107"/>
      <c r="BW417" s="107"/>
      <c r="BX417" s="108">
        <v>2900</v>
      </c>
      <c r="BY417" s="108"/>
      <c r="BZ417" s="107"/>
      <c r="CA417" s="149">
        <v>0</v>
      </c>
      <c r="CB417" s="107">
        <v>34</v>
      </c>
      <c r="CC417" s="107"/>
      <c r="CD417" s="107"/>
      <c r="CE417" s="107"/>
      <c r="CF417" s="107"/>
      <c r="CG417" s="107"/>
      <c r="CH417" s="107"/>
      <c r="CI417" s="107"/>
      <c r="CJ417" s="107"/>
      <c r="CK417" s="107"/>
      <c r="CL417" s="107"/>
      <c r="CM417" s="107"/>
      <c r="CN417" s="107"/>
      <c r="CO417" s="99"/>
      <c r="CP417" s="99"/>
      <c r="CQ417" s="99"/>
      <c r="CR417" s="99"/>
      <c r="CS417" s="99"/>
      <c r="CT417" s="99"/>
      <c r="CU417" s="99"/>
      <c r="CV417" s="99"/>
      <c r="CW417" s="99"/>
      <c r="CX417" s="107"/>
      <c r="CY417" s="107"/>
    </row>
    <row r="418" spans="1:301" s="60" customFormat="1" ht="15" customHeight="1" x14ac:dyDescent="0.15">
      <c r="A418" s="57" t="s">
        <v>888</v>
      </c>
      <c r="B418" s="58">
        <v>1584</v>
      </c>
      <c r="C418" s="59" t="s">
        <v>400</v>
      </c>
      <c r="D418" s="2" t="s">
        <v>105</v>
      </c>
      <c r="E418" s="57"/>
      <c r="F418" s="57"/>
      <c r="G418" s="23">
        <v>315740.97499999998</v>
      </c>
      <c r="H418" s="23">
        <v>8446738.6199999992</v>
      </c>
      <c r="I418" s="23">
        <v>5122.3270000000002</v>
      </c>
      <c r="J418" s="61" t="s">
        <v>1040</v>
      </c>
      <c r="K418" s="57" t="s">
        <v>404</v>
      </c>
      <c r="L418" s="66">
        <v>0</v>
      </c>
      <c r="M418" s="58">
        <v>2</v>
      </c>
      <c r="N418" s="120">
        <v>2005</v>
      </c>
      <c r="O418" s="57"/>
      <c r="P418" s="60" t="s">
        <v>389</v>
      </c>
      <c r="Q418" s="1">
        <f>M418-L418</f>
        <v>2</v>
      </c>
      <c r="R418" s="2" t="s">
        <v>390</v>
      </c>
      <c r="S418" s="57" t="s">
        <v>889</v>
      </c>
      <c r="T418" s="60" t="s">
        <v>392</v>
      </c>
      <c r="X418" s="134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/>
      <c r="AM418" s="107"/>
      <c r="AN418" s="107"/>
      <c r="AO418" s="107"/>
      <c r="AP418" s="107"/>
      <c r="AQ418" s="107"/>
      <c r="AR418" s="107"/>
      <c r="AS418" s="107">
        <v>300</v>
      </c>
      <c r="AT418" s="107">
        <v>600</v>
      </c>
      <c r="AU418" s="107"/>
      <c r="AV418" s="107"/>
      <c r="AW418" s="107"/>
      <c r="AX418" s="107"/>
      <c r="AY418" s="107"/>
      <c r="AZ418" s="107"/>
      <c r="BA418" s="107"/>
      <c r="BB418" s="107"/>
      <c r="BC418" s="107"/>
      <c r="BD418" s="107"/>
      <c r="BE418" s="107"/>
      <c r="BF418" s="107"/>
      <c r="BG418" s="107"/>
      <c r="BH418" s="107"/>
      <c r="BI418" s="107"/>
      <c r="BJ418" s="107"/>
      <c r="BK418" s="107"/>
      <c r="BL418" s="107"/>
      <c r="BM418" s="107"/>
      <c r="BN418" s="107"/>
      <c r="BO418" s="107"/>
      <c r="BP418" s="107"/>
      <c r="BQ418" s="107"/>
      <c r="BR418" s="107"/>
      <c r="BS418" s="107"/>
      <c r="BT418" s="107"/>
      <c r="BU418" s="107"/>
      <c r="BV418" s="107"/>
      <c r="BW418" s="107"/>
      <c r="BX418" s="108">
        <v>8000</v>
      </c>
      <c r="BY418" s="108"/>
      <c r="BZ418" s="107"/>
      <c r="CA418" s="149">
        <v>0</v>
      </c>
      <c r="CB418" s="107">
        <v>49</v>
      </c>
      <c r="CC418" s="107"/>
      <c r="CD418" s="107"/>
      <c r="CE418" s="107"/>
      <c r="CF418" s="107"/>
      <c r="CG418" s="107"/>
      <c r="CH418" s="107"/>
      <c r="CI418" s="107"/>
      <c r="CJ418" s="107"/>
      <c r="CK418" s="107"/>
      <c r="CL418" s="107"/>
      <c r="CM418" s="107"/>
      <c r="CN418" s="107"/>
      <c r="CO418" s="99"/>
      <c r="CP418" s="99"/>
      <c r="CQ418" s="99"/>
      <c r="CR418" s="99"/>
      <c r="CS418" s="99"/>
      <c r="CT418" s="99"/>
      <c r="CU418" s="99"/>
      <c r="CV418" s="99"/>
      <c r="CW418" s="99"/>
      <c r="CX418" s="107"/>
      <c r="CY418" s="107"/>
    </row>
    <row r="419" spans="1:301" s="64" customFormat="1" ht="15" customHeight="1" x14ac:dyDescent="0.15">
      <c r="A419" s="58" t="s">
        <v>890</v>
      </c>
      <c r="B419" s="58">
        <v>18720</v>
      </c>
      <c r="C419" s="59" t="s">
        <v>407</v>
      </c>
      <c r="D419" s="2" t="s">
        <v>105</v>
      </c>
      <c r="E419" s="58"/>
      <c r="F419" s="58"/>
      <c r="G419" s="23">
        <v>316444.76699999999</v>
      </c>
      <c r="H419" s="23">
        <v>8448053.6190000009</v>
      </c>
      <c r="I419" s="23">
        <v>4968.0649999999996</v>
      </c>
      <c r="J419" s="61" t="s">
        <v>1040</v>
      </c>
      <c r="K419" s="58" t="s">
        <v>388</v>
      </c>
      <c r="L419" s="58">
        <v>0</v>
      </c>
      <c r="M419" s="58">
        <v>2</v>
      </c>
      <c r="N419" s="105">
        <v>2006</v>
      </c>
      <c r="O419" s="58"/>
      <c r="P419" s="60" t="s">
        <v>389</v>
      </c>
      <c r="Q419" s="1">
        <f>M419-L419</f>
        <v>2</v>
      </c>
      <c r="R419" s="2" t="s">
        <v>390</v>
      </c>
      <c r="S419" s="58" t="s">
        <v>891</v>
      </c>
      <c r="T419" s="60" t="s">
        <v>392</v>
      </c>
      <c r="U419" s="67"/>
      <c r="V419" s="67"/>
      <c r="W419" s="67"/>
      <c r="X419" s="8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>
        <v>100</v>
      </c>
      <c r="AT419" s="113">
        <v>200</v>
      </c>
      <c r="AU419" s="113"/>
      <c r="AV419" s="113"/>
      <c r="AW419" s="113"/>
      <c r="AX419" s="113"/>
      <c r="AY419" s="113"/>
      <c r="AZ419" s="113"/>
      <c r="BA419" s="113"/>
      <c r="BB419" s="113"/>
      <c r="BC419" s="113"/>
      <c r="BD419" s="113"/>
      <c r="BE419" s="113"/>
      <c r="BF419" s="113"/>
      <c r="BG419" s="113"/>
      <c r="BH419" s="113"/>
      <c r="BI419" s="113"/>
      <c r="BJ419" s="113"/>
      <c r="BK419" s="113"/>
      <c r="BL419" s="113"/>
      <c r="BM419" s="113"/>
      <c r="BN419" s="113"/>
      <c r="BO419" s="113"/>
      <c r="BP419" s="113"/>
      <c r="BQ419" s="113"/>
      <c r="BR419" s="113"/>
      <c r="BS419" s="113"/>
      <c r="BT419" s="113"/>
      <c r="BU419" s="113"/>
      <c r="BV419" s="113"/>
      <c r="BW419" s="113"/>
      <c r="BX419" s="113">
        <v>2500</v>
      </c>
      <c r="BY419" s="113"/>
      <c r="BZ419" s="113"/>
      <c r="CA419" s="149"/>
      <c r="CB419" s="107">
        <v>24</v>
      </c>
      <c r="CC419" s="113"/>
      <c r="CD419" s="113"/>
      <c r="CE419" s="113"/>
      <c r="CF419" s="113"/>
      <c r="CG419" s="113"/>
      <c r="CH419" s="113"/>
      <c r="CI419" s="113"/>
      <c r="CJ419" s="113"/>
      <c r="CK419" s="113"/>
      <c r="CL419" s="113"/>
      <c r="CM419" s="113"/>
      <c r="CN419" s="113"/>
      <c r="CO419" s="99"/>
      <c r="CP419" s="99"/>
      <c r="CQ419" s="99"/>
      <c r="CR419" s="99"/>
      <c r="CS419" s="99"/>
      <c r="CT419" s="99"/>
      <c r="CU419" s="99"/>
      <c r="CV419" s="99"/>
      <c r="CW419" s="99"/>
      <c r="CX419" s="113"/>
      <c r="CY419" s="113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  <c r="DS419" s="60"/>
      <c r="DT419" s="60"/>
      <c r="DU419" s="60"/>
      <c r="DV419" s="60"/>
      <c r="DW419" s="60"/>
      <c r="DX419" s="60"/>
      <c r="DY419" s="60"/>
      <c r="DZ419" s="60"/>
      <c r="EA419" s="60"/>
      <c r="EB419" s="60"/>
      <c r="EC419" s="60"/>
      <c r="ED419" s="60"/>
      <c r="EE419" s="60"/>
      <c r="EF419" s="60"/>
      <c r="EG419" s="60"/>
      <c r="EH419" s="60"/>
      <c r="EI419" s="60"/>
      <c r="EJ419" s="60"/>
      <c r="EK419" s="60"/>
      <c r="EL419" s="60"/>
      <c r="EM419" s="60"/>
      <c r="EN419" s="60"/>
      <c r="EO419" s="60"/>
      <c r="EP419" s="60"/>
      <c r="EQ419" s="60"/>
      <c r="ER419" s="60"/>
      <c r="ES419" s="60"/>
      <c r="ET419" s="60"/>
      <c r="EU419" s="60"/>
      <c r="EV419" s="60"/>
      <c r="EW419" s="60"/>
      <c r="EX419" s="60"/>
      <c r="EY419" s="60"/>
      <c r="EZ419" s="60"/>
      <c r="FA419" s="60"/>
      <c r="FB419" s="60"/>
      <c r="FC419" s="60"/>
      <c r="FD419" s="60"/>
      <c r="FE419" s="60"/>
      <c r="FF419" s="60"/>
      <c r="FG419" s="60"/>
      <c r="FH419" s="60"/>
      <c r="FI419" s="60"/>
      <c r="FJ419" s="60"/>
      <c r="FK419" s="60"/>
      <c r="FL419" s="60"/>
      <c r="FM419" s="60"/>
      <c r="FN419" s="60"/>
      <c r="FO419" s="60"/>
      <c r="FP419" s="60"/>
      <c r="FQ419" s="60"/>
      <c r="FR419" s="60"/>
      <c r="FS419" s="60"/>
      <c r="FT419" s="60"/>
      <c r="FU419" s="60"/>
      <c r="FV419" s="60"/>
      <c r="FW419" s="60"/>
      <c r="FX419" s="60"/>
      <c r="FY419" s="60"/>
      <c r="FZ419" s="60"/>
      <c r="GA419" s="60"/>
      <c r="GB419" s="60"/>
      <c r="GC419" s="60"/>
      <c r="GD419" s="60"/>
      <c r="GE419" s="60"/>
      <c r="GF419" s="60"/>
      <c r="GG419" s="60"/>
      <c r="GH419" s="60"/>
      <c r="GI419" s="60"/>
      <c r="GJ419" s="60"/>
      <c r="GK419" s="60"/>
      <c r="GL419" s="60"/>
      <c r="GM419" s="60"/>
      <c r="GN419" s="60"/>
      <c r="GO419" s="60"/>
      <c r="GP419" s="60"/>
      <c r="GQ419" s="60"/>
      <c r="GR419" s="60"/>
      <c r="GS419" s="60"/>
      <c r="GT419" s="60"/>
      <c r="GU419" s="60"/>
      <c r="GV419" s="60"/>
      <c r="GW419" s="60"/>
      <c r="GX419" s="60"/>
      <c r="GY419" s="60"/>
      <c r="GZ419" s="60"/>
      <c r="HA419" s="60"/>
      <c r="HB419" s="60"/>
      <c r="HC419" s="60"/>
      <c r="HD419" s="60"/>
      <c r="HE419" s="60"/>
      <c r="HF419" s="60"/>
      <c r="HG419" s="60"/>
      <c r="HH419" s="60"/>
      <c r="HI419" s="60"/>
      <c r="HJ419" s="60"/>
      <c r="HK419" s="60"/>
      <c r="HL419" s="60"/>
      <c r="HM419" s="60"/>
      <c r="HN419" s="60"/>
      <c r="HO419" s="60"/>
      <c r="HP419" s="60"/>
      <c r="HQ419" s="60"/>
      <c r="HR419" s="60"/>
      <c r="HS419" s="60"/>
      <c r="HT419" s="60"/>
      <c r="HU419" s="60"/>
      <c r="HV419" s="60"/>
      <c r="HW419" s="60"/>
      <c r="HX419" s="60"/>
      <c r="HY419" s="60"/>
      <c r="HZ419" s="60"/>
      <c r="IA419" s="60"/>
      <c r="IB419" s="60"/>
      <c r="IC419" s="60"/>
      <c r="ID419" s="60"/>
      <c r="IE419" s="60"/>
      <c r="IF419" s="60"/>
      <c r="IG419" s="60"/>
      <c r="IH419" s="60"/>
      <c r="II419" s="60"/>
      <c r="IJ419" s="60"/>
      <c r="IK419" s="60"/>
      <c r="IL419" s="60"/>
      <c r="IM419" s="60"/>
      <c r="IN419" s="60"/>
      <c r="IO419" s="60"/>
      <c r="IP419" s="60"/>
      <c r="IQ419" s="60"/>
      <c r="IR419" s="60"/>
      <c r="IS419" s="60"/>
      <c r="IT419" s="60"/>
      <c r="IU419" s="60"/>
      <c r="IV419" s="60"/>
      <c r="IW419" s="60"/>
      <c r="IX419" s="60"/>
      <c r="IY419" s="60"/>
      <c r="IZ419" s="60"/>
      <c r="JA419" s="60"/>
      <c r="JB419" s="60"/>
      <c r="JC419" s="60"/>
      <c r="JD419" s="60"/>
      <c r="JE419" s="60"/>
      <c r="JF419" s="60"/>
      <c r="JG419" s="60"/>
      <c r="JH419" s="60"/>
      <c r="JI419" s="60"/>
      <c r="JJ419" s="60"/>
      <c r="JK419" s="60"/>
      <c r="JL419" s="60"/>
      <c r="JM419" s="60"/>
      <c r="JN419" s="60"/>
      <c r="JO419" s="60"/>
      <c r="JP419" s="60"/>
      <c r="JQ419" s="60"/>
      <c r="JR419" s="60"/>
      <c r="JS419" s="60"/>
      <c r="JT419" s="60"/>
      <c r="JU419" s="60"/>
      <c r="JV419" s="60"/>
      <c r="JW419" s="60"/>
      <c r="JX419" s="60"/>
      <c r="JY419" s="60"/>
      <c r="JZ419" s="60"/>
      <c r="KA419" s="60"/>
      <c r="KB419" s="60"/>
      <c r="KC419" s="60"/>
      <c r="KD419" s="60"/>
      <c r="KE419" s="60"/>
      <c r="KF419" s="60"/>
      <c r="KG419" s="60"/>
      <c r="KH419" s="60"/>
      <c r="KI419" s="60"/>
      <c r="KJ419" s="60"/>
      <c r="KK419" s="60"/>
      <c r="KL419" s="60"/>
      <c r="KM419" s="60"/>
      <c r="KN419" s="60"/>
      <c r="KO419" s="60"/>
    </row>
    <row r="420" spans="1:301" s="70" customFormat="1" ht="15" customHeight="1" x14ac:dyDescent="0.15">
      <c r="A420" s="58" t="s">
        <v>892</v>
      </c>
      <c r="B420" s="58">
        <v>18852</v>
      </c>
      <c r="C420" s="59" t="s">
        <v>407</v>
      </c>
      <c r="D420" s="2" t="s">
        <v>105</v>
      </c>
      <c r="E420" s="58"/>
      <c r="F420" s="58"/>
      <c r="G420" s="23">
        <v>316444.745</v>
      </c>
      <c r="H420" s="23">
        <v>8448052.0960000008</v>
      </c>
      <c r="I420" s="23">
        <v>4968.0140000000001</v>
      </c>
      <c r="J420" s="61" t="s">
        <v>1040</v>
      </c>
      <c r="K420" s="58" t="s">
        <v>388</v>
      </c>
      <c r="L420" s="58">
        <v>1</v>
      </c>
      <c r="M420" s="58">
        <v>2</v>
      </c>
      <c r="N420" s="105">
        <v>2006</v>
      </c>
      <c r="O420" s="58"/>
      <c r="P420" s="60" t="s">
        <v>389</v>
      </c>
      <c r="Q420" s="1">
        <f>M420-L420</f>
        <v>1</v>
      </c>
      <c r="R420" s="2" t="s">
        <v>390</v>
      </c>
      <c r="S420" s="58" t="s">
        <v>893</v>
      </c>
      <c r="T420" s="60" t="s">
        <v>392</v>
      </c>
      <c r="U420" s="67"/>
      <c r="V420" s="67"/>
      <c r="W420" s="67"/>
      <c r="X420" s="8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07">
        <v>100</v>
      </c>
      <c r="AU420" s="113"/>
      <c r="AV420" s="113"/>
      <c r="AW420" s="113"/>
      <c r="AX420" s="113"/>
      <c r="AY420" s="113"/>
      <c r="AZ420" s="113"/>
      <c r="BA420" s="113"/>
      <c r="BB420" s="113"/>
      <c r="BC420" s="113"/>
      <c r="BD420" s="113"/>
      <c r="BE420" s="113"/>
      <c r="BF420" s="113"/>
      <c r="BG420" s="113"/>
      <c r="BH420" s="113"/>
      <c r="BI420" s="113"/>
      <c r="BJ420" s="113"/>
      <c r="BK420" s="113"/>
      <c r="BL420" s="113"/>
      <c r="BM420" s="113"/>
      <c r="BN420" s="113"/>
      <c r="BO420" s="113"/>
      <c r="BP420" s="113"/>
      <c r="BQ420" s="113"/>
      <c r="BR420" s="113"/>
      <c r="BS420" s="113"/>
      <c r="BT420" s="113"/>
      <c r="BU420" s="113"/>
      <c r="BV420" s="113"/>
      <c r="BW420" s="113"/>
      <c r="BX420" s="113">
        <v>3500</v>
      </c>
      <c r="BY420" s="113"/>
      <c r="BZ420" s="113"/>
      <c r="CA420" s="149"/>
      <c r="CB420" s="107">
        <v>58</v>
      </c>
      <c r="CC420" s="113"/>
      <c r="CD420" s="113"/>
      <c r="CE420" s="113"/>
      <c r="CF420" s="113"/>
      <c r="CG420" s="113"/>
      <c r="CH420" s="113"/>
      <c r="CI420" s="113"/>
      <c r="CJ420" s="113"/>
      <c r="CK420" s="113"/>
      <c r="CL420" s="113"/>
      <c r="CM420" s="113"/>
      <c r="CN420" s="113"/>
      <c r="CO420" s="99"/>
      <c r="CP420" s="99"/>
      <c r="CQ420" s="99"/>
      <c r="CR420" s="99"/>
      <c r="CS420" s="99"/>
      <c r="CT420" s="99"/>
      <c r="CU420" s="99"/>
      <c r="CV420" s="99"/>
      <c r="CW420" s="99"/>
      <c r="CX420" s="113"/>
      <c r="CY420" s="113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  <c r="DS420" s="60"/>
      <c r="DT420" s="60"/>
      <c r="DU420" s="60"/>
      <c r="DV420" s="60"/>
      <c r="DW420" s="60"/>
      <c r="DX420" s="60"/>
      <c r="DY420" s="60"/>
      <c r="DZ420" s="60"/>
      <c r="EA420" s="60"/>
      <c r="EB420" s="60"/>
      <c r="EC420" s="60"/>
      <c r="ED420" s="60"/>
      <c r="EE420" s="60"/>
      <c r="EF420" s="60"/>
      <c r="EG420" s="60"/>
      <c r="EH420" s="60"/>
      <c r="EI420" s="60"/>
      <c r="EJ420" s="60"/>
      <c r="EK420" s="60"/>
      <c r="EL420" s="60"/>
      <c r="EM420" s="60"/>
      <c r="EN420" s="60"/>
      <c r="EO420" s="60"/>
      <c r="EP420" s="60"/>
      <c r="EQ420" s="60"/>
      <c r="ER420" s="60"/>
      <c r="ES420" s="60"/>
      <c r="ET420" s="60"/>
      <c r="EU420" s="60"/>
      <c r="EV420" s="60"/>
      <c r="EW420" s="60"/>
      <c r="EX420" s="60"/>
      <c r="EY420" s="60"/>
      <c r="EZ420" s="60"/>
      <c r="FA420" s="60"/>
      <c r="FB420" s="60"/>
      <c r="FC420" s="60"/>
      <c r="FD420" s="60"/>
      <c r="FE420" s="60"/>
      <c r="FF420" s="60"/>
      <c r="FG420" s="60"/>
      <c r="FH420" s="60"/>
      <c r="FI420" s="60"/>
      <c r="FJ420" s="60"/>
      <c r="FK420" s="60"/>
      <c r="FL420" s="60"/>
      <c r="FM420" s="60"/>
      <c r="FN420" s="60"/>
      <c r="FO420" s="60"/>
      <c r="FP420" s="60"/>
      <c r="FQ420" s="60"/>
      <c r="FR420" s="60"/>
      <c r="FS420" s="60"/>
      <c r="FT420" s="60"/>
      <c r="FU420" s="60"/>
      <c r="FV420" s="60"/>
      <c r="FW420" s="60"/>
      <c r="FX420" s="60"/>
      <c r="FY420" s="60"/>
      <c r="FZ420" s="60"/>
      <c r="GA420" s="60"/>
      <c r="GB420" s="60"/>
      <c r="GC420" s="60"/>
      <c r="GD420" s="60"/>
      <c r="GE420" s="60"/>
      <c r="GF420" s="60"/>
      <c r="GG420" s="60"/>
      <c r="GH420" s="60"/>
      <c r="GI420" s="60"/>
      <c r="GJ420" s="60"/>
      <c r="GK420" s="60"/>
      <c r="GL420" s="60"/>
      <c r="GM420" s="60"/>
      <c r="GN420" s="60"/>
      <c r="GO420" s="60"/>
      <c r="GP420" s="60"/>
      <c r="GQ420" s="60"/>
      <c r="GR420" s="60"/>
      <c r="GS420" s="60"/>
      <c r="GT420" s="60"/>
      <c r="GU420" s="60"/>
      <c r="GV420" s="60"/>
      <c r="GW420" s="60"/>
      <c r="GX420" s="60"/>
      <c r="GY420" s="60"/>
      <c r="GZ420" s="60"/>
      <c r="HA420" s="60"/>
      <c r="HB420" s="60"/>
      <c r="HC420" s="60"/>
      <c r="HD420" s="60"/>
      <c r="HE420" s="60"/>
      <c r="HF420" s="60"/>
      <c r="HG420" s="60"/>
      <c r="HH420" s="60"/>
      <c r="HI420" s="60"/>
      <c r="HJ420" s="60"/>
      <c r="HK420" s="60"/>
      <c r="HL420" s="60"/>
      <c r="HM420" s="60"/>
      <c r="HN420" s="60"/>
      <c r="HO420" s="60"/>
      <c r="HP420" s="60"/>
      <c r="HQ420" s="60"/>
      <c r="HR420" s="60"/>
      <c r="HS420" s="60"/>
      <c r="HT420" s="60"/>
      <c r="HU420" s="60"/>
      <c r="HV420" s="60"/>
      <c r="HW420" s="60"/>
      <c r="HX420" s="60"/>
      <c r="HY420" s="60"/>
      <c r="HZ420" s="60"/>
      <c r="IA420" s="60"/>
      <c r="IB420" s="60"/>
      <c r="IC420" s="60"/>
      <c r="ID420" s="60"/>
      <c r="IE420" s="60"/>
      <c r="IF420" s="60"/>
      <c r="IG420" s="60"/>
      <c r="IH420" s="60"/>
      <c r="II420" s="60"/>
      <c r="IJ420" s="60"/>
      <c r="IK420" s="60"/>
      <c r="IL420" s="60"/>
      <c r="IM420" s="60"/>
      <c r="IN420" s="60"/>
      <c r="IO420" s="60"/>
      <c r="IP420" s="60"/>
      <c r="IQ420" s="60"/>
      <c r="IR420" s="60"/>
      <c r="IS420" s="60"/>
      <c r="IT420" s="60"/>
      <c r="IU420" s="60"/>
      <c r="IV420" s="60"/>
      <c r="IW420" s="60"/>
      <c r="IX420" s="60"/>
      <c r="IY420" s="60"/>
      <c r="IZ420" s="60"/>
      <c r="JA420" s="60"/>
      <c r="JB420" s="60"/>
      <c r="JC420" s="60"/>
      <c r="JD420" s="60"/>
      <c r="JE420" s="60"/>
      <c r="JF420" s="60"/>
      <c r="JG420" s="60"/>
      <c r="JH420" s="60"/>
      <c r="JI420" s="60"/>
      <c r="JJ420" s="60"/>
      <c r="JK420" s="60"/>
      <c r="JL420" s="60"/>
      <c r="JM420" s="60"/>
      <c r="JN420" s="60"/>
      <c r="JO420" s="60"/>
      <c r="JP420" s="60"/>
      <c r="JQ420" s="60"/>
      <c r="JR420" s="60"/>
      <c r="JS420" s="60"/>
      <c r="JT420" s="60"/>
      <c r="JU420" s="60"/>
      <c r="JV420" s="60"/>
      <c r="JW420" s="60"/>
      <c r="JX420" s="60"/>
      <c r="JY420" s="60"/>
      <c r="JZ420" s="60"/>
      <c r="KA420" s="60"/>
      <c r="KB420" s="60"/>
      <c r="KC420" s="60"/>
      <c r="KD420" s="60"/>
      <c r="KE420" s="60"/>
      <c r="KF420" s="60"/>
      <c r="KG420" s="60"/>
      <c r="KH420" s="60"/>
      <c r="KI420" s="60"/>
      <c r="KJ420" s="60"/>
      <c r="KK420" s="60"/>
      <c r="KL420" s="60"/>
      <c r="KM420" s="60"/>
      <c r="KN420" s="60"/>
      <c r="KO420" s="60"/>
    </row>
    <row r="421" spans="1:301" s="85" customFormat="1" ht="15" customHeight="1" x14ac:dyDescent="0.2">
      <c r="A421" s="58" t="s">
        <v>894</v>
      </c>
      <c r="B421" s="58">
        <v>18924</v>
      </c>
      <c r="C421" s="59" t="s">
        <v>407</v>
      </c>
      <c r="D421" s="2" t="s">
        <v>105</v>
      </c>
      <c r="E421" s="58"/>
      <c r="F421" s="58"/>
      <c r="G421" s="23">
        <v>316541.84399999998</v>
      </c>
      <c r="H421" s="23">
        <v>8447954.7559999991</v>
      </c>
      <c r="I421" s="23">
        <v>4965.2879999999996</v>
      </c>
      <c r="J421" s="61" t="s">
        <v>1040</v>
      </c>
      <c r="K421" s="58" t="s">
        <v>388</v>
      </c>
      <c r="L421" s="58">
        <v>2.4</v>
      </c>
      <c r="M421" s="58">
        <v>4</v>
      </c>
      <c r="N421" s="105">
        <v>2006</v>
      </c>
      <c r="O421" s="58"/>
      <c r="P421" s="60" t="s">
        <v>389</v>
      </c>
      <c r="Q421" s="1">
        <f>M421-L421</f>
        <v>1.6</v>
      </c>
      <c r="R421" s="2" t="s">
        <v>390</v>
      </c>
      <c r="S421" s="58" t="s">
        <v>895</v>
      </c>
      <c r="T421" s="60" t="s">
        <v>392</v>
      </c>
      <c r="U421" s="67"/>
      <c r="V421" s="67"/>
      <c r="W421" s="67"/>
      <c r="X421" s="83"/>
      <c r="Y421" s="108">
        <v>3.3361169102296452E-2</v>
      </c>
      <c r="Z421" s="108">
        <v>1.3607119021134595</v>
      </c>
      <c r="AA421" s="108">
        <v>4.7037869292748438</v>
      </c>
      <c r="AB421" s="108"/>
      <c r="AC421" s="108">
        <v>3.5508736803785947E-2</v>
      </c>
      <c r="AD421" s="108">
        <v>0.11605263157894738</v>
      </c>
      <c r="AE421" s="108">
        <v>1.3992015968063872E-2</v>
      </c>
      <c r="AF421" s="108"/>
      <c r="AG421" s="108">
        <v>0.14455242966751919</v>
      </c>
      <c r="AH421" s="108">
        <v>0.20622276029055692</v>
      </c>
      <c r="AI421" s="108"/>
      <c r="AJ421" s="108"/>
      <c r="AK421" s="108"/>
      <c r="AL421" s="108"/>
      <c r="AM421" s="108"/>
      <c r="AN421" s="108">
        <v>2.7</v>
      </c>
      <c r="AO421" s="108">
        <v>8</v>
      </c>
      <c r="AP421" s="108">
        <v>14</v>
      </c>
      <c r="AQ421" s="108">
        <v>4</v>
      </c>
      <c r="AR421" s="108">
        <v>4</v>
      </c>
      <c r="AS421" s="108">
        <v>60.8</v>
      </c>
      <c r="AT421" s="108">
        <v>82.4</v>
      </c>
      <c r="AU421" s="106">
        <v>0</v>
      </c>
      <c r="AV421" s="110">
        <v>0</v>
      </c>
      <c r="AW421" s="114">
        <v>0</v>
      </c>
      <c r="AX421" s="110">
        <v>0</v>
      </c>
      <c r="AY421" s="108">
        <v>593</v>
      </c>
      <c r="AZ421" s="108"/>
      <c r="BA421" s="108">
        <v>80.3</v>
      </c>
      <c r="BB421" s="108">
        <v>8</v>
      </c>
      <c r="BC421" s="108">
        <v>0</v>
      </c>
      <c r="BD421" s="108">
        <v>2.4</v>
      </c>
      <c r="BE421" s="108"/>
      <c r="BF421" s="106">
        <v>0</v>
      </c>
      <c r="BG421" s="108">
        <v>1124</v>
      </c>
      <c r="BH421" s="108">
        <v>6.1</v>
      </c>
      <c r="BI421" s="108"/>
      <c r="BJ421" s="108"/>
      <c r="BK421" s="108"/>
      <c r="BL421" s="108"/>
      <c r="BM421" s="108"/>
      <c r="BN421" s="108"/>
      <c r="BO421" s="108"/>
      <c r="BP421" s="108"/>
      <c r="BQ421" s="108"/>
      <c r="BR421" s="108"/>
      <c r="BS421" s="108"/>
      <c r="BT421" s="108"/>
      <c r="BU421" s="108"/>
      <c r="BV421" s="108"/>
      <c r="BW421" s="108"/>
      <c r="BX421" s="108">
        <v>3834</v>
      </c>
      <c r="BY421" s="108"/>
      <c r="BZ421" s="108"/>
      <c r="CA421" s="156"/>
      <c r="CB421" s="108">
        <v>38.6</v>
      </c>
      <c r="CC421" s="108">
        <v>1.1499999999999999</v>
      </c>
      <c r="CD421" s="108">
        <v>291</v>
      </c>
      <c r="CE421" s="108"/>
      <c r="CF421" s="108"/>
      <c r="CG421" s="108"/>
      <c r="CH421" s="110">
        <v>0</v>
      </c>
      <c r="CI421" s="108">
        <v>9</v>
      </c>
      <c r="CJ421" s="108">
        <v>5.3</v>
      </c>
      <c r="CK421" s="108"/>
      <c r="CL421" s="108"/>
      <c r="CM421" s="108"/>
      <c r="CN421" s="108"/>
      <c r="CO421" s="99"/>
      <c r="CP421" s="99"/>
      <c r="CQ421" s="99"/>
      <c r="CR421" s="99">
        <f>AG421/AD421</f>
        <v>1.2455764914661516</v>
      </c>
      <c r="CS421" s="99"/>
      <c r="CT421" s="99"/>
      <c r="CU421" s="99">
        <f>BG421/BH421</f>
        <v>184.26229508196721</v>
      </c>
      <c r="CV421" s="99"/>
      <c r="CW421" s="99"/>
      <c r="CX421" s="108"/>
      <c r="CY421" s="108">
        <v>5</v>
      </c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  <c r="IY421" s="2"/>
      <c r="IZ421" s="2"/>
      <c r="JA421" s="2"/>
      <c r="JB421" s="2"/>
      <c r="JC421" s="2"/>
      <c r="JD421" s="2"/>
      <c r="JE421" s="2"/>
      <c r="JF421" s="2"/>
      <c r="JG421" s="2"/>
      <c r="JH421" s="2"/>
      <c r="JI421" s="2"/>
      <c r="JJ421" s="2"/>
      <c r="JK421" s="2"/>
      <c r="JL421" s="2"/>
      <c r="JM421" s="2"/>
      <c r="JN421" s="2"/>
      <c r="JO421" s="2"/>
      <c r="JP421" s="2"/>
      <c r="JQ421" s="2"/>
      <c r="JR421" s="2"/>
      <c r="JS421" s="2"/>
      <c r="JT421" s="2"/>
      <c r="JU421" s="2"/>
      <c r="JV421" s="2"/>
      <c r="JW421" s="2"/>
      <c r="JX421" s="2"/>
      <c r="JY421" s="2"/>
      <c r="JZ421" s="2"/>
      <c r="KA421" s="2"/>
      <c r="KB421" s="2"/>
      <c r="KC421" s="2"/>
      <c r="KD421" s="2"/>
      <c r="KE421" s="2"/>
      <c r="KF421" s="2"/>
      <c r="KG421" s="2"/>
      <c r="KH421" s="2"/>
      <c r="KI421" s="2"/>
      <c r="KJ421" s="2"/>
      <c r="KK421" s="2"/>
      <c r="KL421" s="2"/>
      <c r="KM421" s="2"/>
      <c r="KN421" s="2"/>
      <c r="KO421" s="2"/>
    </row>
    <row r="422" spans="1:301" s="67" customFormat="1" ht="15" customHeight="1" x14ac:dyDescent="0.15">
      <c r="A422" s="58" t="s">
        <v>896</v>
      </c>
      <c r="B422" s="58">
        <v>22005</v>
      </c>
      <c r="C422" s="59" t="s">
        <v>407</v>
      </c>
      <c r="D422" s="2" t="s">
        <v>105</v>
      </c>
      <c r="E422" s="58"/>
      <c r="F422" s="58"/>
      <c r="G422" s="23">
        <v>316542.27399999998</v>
      </c>
      <c r="H422" s="23">
        <v>8447954.6999999993</v>
      </c>
      <c r="I422" s="23">
        <v>4965.4859999999999</v>
      </c>
      <c r="J422" s="61" t="s">
        <v>1040</v>
      </c>
      <c r="K422" s="58" t="s">
        <v>388</v>
      </c>
      <c r="L422" s="58">
        <v>0.5</v>
      </c>
      <c r="M422" s="58">
        <v>2</v>
      </c>
      <c r="N422" s="105">
        <v>2006</v>
      </c>
      <c r="O422" s="58"/>
      <c r="P422" s="60" t="s">
        <v>389</v>
      </c>
      <c r="Q422" s="1">
        <f>M422-L422</f>
        <v>1.5</v>
      </c>
      <c r="R422" s="2" t="s">
        <v>390</v>
      </c>
      <c r="S422" s="58" t="s">
        <v>897</v>
      </c>
      <c r="T422" s="60" t="s">
        <v>392</v>
      </c>
      <c r="U422" s="60"/>
      <c r="V422" s="60"/>
      <c r="W422" s="60"/>
      <c r="X422" s="134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>
        <v>200</v>
      </c>
      <c r="AT422" s="113">
        <v>200</v>
      </c>
      <c r="AU422" s="113"/>
      <c r="AV422" s="113"/>
      <c r="AW422" s="113"/>
      <c r="AX422" s="113"/>
      <c r="AY422" s="113"/>
      <c r="AZ422" s="113"/>
      <c r="BA422" s="113"/>
      <c r="BB422" s="113"/>
      <c r="BC422" s="113"/>
      <c r="BD422" s="113"/>
      <c r="BE422" s="113"/>
      <c r="BF422" s="113"/>
      <c r="BG422" s="113"/>
      <c r="BH422" s="113"/>
      <c r="BI422" s="113"/>
      <c r="BJ422" s="113"/>
      <c r="BK422" s="113"/>
      <c r="BL422" s="113"/>
      <c r="BM422" s="113"/>
      <c r="BN422" s="113"/>
      <c r="BO422" s="113"/>
      <c r="BP422" s="113"/>
      <c r="BQ422" s="113"/>
      <c r="BR422" s="113"/>
      <c r="BS422" s="113"/>
      <c r="BT422" s="113"/>
      <c r="BU422" s="113"/>
      <c r="BV422" s="113"/>
      <c r="BW422" s="113"/>
      <c r="BX422" s="113">
        <v>16900</v>
      </c>
      <c r="BY422" s="113"/>
      <c r="BZ422" s="113"/>
      <c r="CA422" s="156"/>
      <c r="CB422" s="107">
        <v>97</v>
      </c>
      <c r="CC422" s="113"/>
      <c r="CD422" s="113"/>
      <c r="CE422" s="113"/>
      <c r="CF422" s="113"/>
      <c r="CG422" s="113"/>
      <c r="CH422" s="113"/>
      <c r="CI422" s="113"/>
      <c r="CJ422" s="113"/>
      <c r="CK422" s="113"/>
      <c r="CL422" s="113"/>
      <c r="CM422" s="113"/>
      <c r="CN422" s="113"/>
      <c r="CO422" s="99"/>
      <c r="CP422" s="99"/>
      <c r="CQ422" s="99"/>
      <c r="CR422" s="99"/>
      <c r="CS422" s="99"/>
      <c r="CT422" s="99"/>
      <c r="CU422" s="99"/>
      <c r="CV422" s="99"/>
      <c r="CW422" s="99"/>
      <c r="CX422" s="113"/>
      <c r="CY422" s="113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  <c r="DS422" s="60"/>
      <c r="DT422" s="60"/>
      <c r="DU422" s="60"/>
      <c r="DV422" s="60"/>
      <c r="DW422" s="60"/>
      <c r="DX422" s="60"/>
      <c r="DY422" s="60"/>
      <c r="DZ422" s="60"/>
      <c r="EA422" s="60"/>
      <c r="EB422" s="60"/>
      <c r="EC422" s="60"/>
      <c r="ED422" s="60"/>
      <c r="EE422" s="60"/>
      <c r="EF422" s="60"/>
      <c r="EG422" s="60"/>
      <c r="EH422" s="60"/>
      <c r="EI422" s="60"/>
      <c r="EJ422" s="60"/>
      <c r="EK422" s="60"/>
      <c r="EL422" s="60"/>
      <c r="EM422" s="60"/>
      <c r="EN422" s="60"/>
      <c r="EO422" s="60"/>
      <c r="EP422" s="60"/>
      <c r="EQ422" s="60"/>
      <c r="ER422" s="60"/>
      <c r="ES422" s="60"/>
      <c r="ET422" s="60"/>
      <c r="EU422" s="60"/>
      <c r="EV422" s="60"/>
      <c r="EW422" s="60"/>
      <c r="EX422" s="60"/>
      <c r="EY422" s="60"/>
      <c r="EZ422" s="60"/>
      <c r="FA422" s="60"/>
      <c r="FB422" s="60"/>
      <c r="FC422" s="60"/>
      <c r="FD422" s="60"/>
      <c r="FE422" s="60"/>
      <c r="FF422" s="60"/>
      <c r="FG422" s="60"/>
      <c r="FH422" s="60"/>
      <c r="FI422" s="60"/>
      <c r="FJ422" s="60"/>
      <c r="FK422" s="60"/>
      <c r="FL422" s="60"/>
      <c r="FM422" s="60"/>
      <c r="FN422" s="60"/>
      <c r="FO422" s="60"/>
      <c r="FP422" s="60"/>
      <c r="FQ422" s="60"/>
      <c r="FR422" s="60"/>
      <c r="FS422" s="60"/>
      <c r="FT422" s="60"/>
      <c r="FU422" s="60"/>
      <c r="FV422" s="60"/>
      <c r="FW422" s="60"/>
      <c r="FX422" s="60"/>
      <c r="FY422" s="60"/>
      <c r="FZ422" s="60"/>
      <c r="GA422" s="60"/>
      <c r="GB422" s="60"/>
      <c r="GC422" s="60"/>
      <c r="GD422" s="60"/>
      <c r="GE422" s="60"/>
      <c r="GF422" s="60"/>
      <c r="GG422" s="60"/>
      <c r="GH422" s="60"/>
      <c r="GI422" s="60"/>
      <c r="GJ422" s="60"/>
      <c r="GK422" s="60"/>
      <c r="GL422" s="60"/>
      <c r="GM422" s="60"/>
      <c r="GN422" s="60"/>
      <c r="GO422" s="60"/>
      <c r="GP422" s="60"/>
      <c r="GQ422" s="60"/>
      <c r="GR422" s="60"/>
      <c r="GS422" s="60"/>
      <c r="GT422" s="60"/>
      <c r="GU422" s="60"/>
      <c r="GV422" s="60"/>
      <c r="GW422" s="60"/>
      <c r="GX422" s="60"/>
      <c r="GY422" s="60"/>
      <c r="GZ422" s="60"/>
      <c r="HA422" s="60"/>
      <c r="HB422" s="60"/>
      <c r="HC422" s="60"/>
      <c r="HD422" s="60"/>
      <c r="HE422" s="60"/>
      <c r="HF422" s="60"/>
      <c r="HG422" s="60"/>
      <c r="HH422" s="60"/>
      <c r="HI422" s="60"/>
      <c r="HJ422" s="60"/>
      <c r="HK422" s="60"/>
      <c r="HL422" s="60"/>
      <c r="HM422" s="60"/>
      <c r="HN422" s="60"/>
      <c r="HO422" s="60"/>
      <c r="HP422" s="60"/>
      <c r="HQ422" s="60"/>
      <c r="HR422" s="60"/>
      <c r="HS422" s="60"/>
      <c r="HT422" s="60"/>
      <c r="HU422" s="60"/>
      <c r="HV422" s="60"/>
      <c r="HW422" s="60"/>
      <c r="HX422" s="60"/>
      <c r="HY422" s="60"/>
      <c r="HZ422" s="60"/>
      <c r="IA422" s="60"/>
      <c r="IB422" s="60"/>
      <c r="IC422" s="60"/>
      <c r="ID422" s="60"/>
      <c r="IE422" s="60"/>
      <c r="IF422" s="60"/>
      <c r="IG422" s="60"/>
      <c r="IH422" s="60"/>
      <c r="II422" s="60"/>
      <c r="IJ422" s="60"/>
      <c r="IK422" s="60"/>
      <c r="IL422" s="60"/>
      <c r="IM422" s="60"/>
      <c r="IN422" s="60"/>
      <c r="IO422" s="60"/>
      <c r="IP422" s="60"/>
      <c r="IQ422" s="60"/>
      <c r="IR422" s="60"/>
      <c r="IS422" s="60"/>
      <c r="IT422" s="60"/>
      <c r="IU422" s="60"/>
      <c r="IV422" s="60"/>
      <c r="IW422" s="60"/>
      <c r="IX422" s="60"/>
      <c r="IY422" s="60"/>
      <c r="IZ422" s="60"/>
      <c r="JA422" s="60"/>
      <c r="JB422" s="60"/>
      <c r="JC422" s="60"/>
      <c r="JD422" s="60"/>
      <c r="JE422" s="60"/>
      <c r="JF422" s="60"/>
      <c r="JG422" s="60"/>
      <c r="JH422" s="60"/>
      <c r="JI422" s="60"/>
      <c r="JJ422" s="60"/>
      <c r="JK422" s="60"/>
      <c r="JL422" s="60"/>
      <c r="JM422" s="60"/>
      <c r="JN422" s="60"/>
      <c r="JO422" s="60"/>
      <c r="JP422" s="60"/>
      <c r="JQ422" s="60"/>
      <c r="JR422" s="60"/>
      <c r="JS422" s="60"/>
      <c r="JT422" s="60"/>
      <c r="JU422" s="60"/>
      <c r="JV422" s="60"/>
      <c r="JW422" s="60"/>
      <c r="JX422" s="60"/>
      <c r="JY422" s="60"/>
      <c r="JZ422" s="60"/>
      <c r="KA422" s="60"/>
      <c r="KB422" s="60"/>
      <c r="KC422" s="60"/>
      <c r="KD422" s="60"/>
      <c r="KE422" s="60"/>
      <c r="KF422" s="60"/>
      <c r="KG422" s="60"/>
      <c r="KH422" s="60"/>
      <c r="KI422" s="60"/>
      <c r="KJ422" s="60"/>
      <c r="KK422" s="60"/>
      <c r="KL422" s="60"/>
      <c r="KM422" s="60"/>
      <c r="KN422" s="60"/>
      <c r="KO422" s="60"/>
    </row>
    <row r="423" spans="1:301" s="67" customFormat="1" ht="15" customHeight="1" x14ac:dyDescent="0.2">
      <c r="A423" s="58" t="s">
        <v>898</v>
      </c>
      <c r="B423" s="58">
        <v>22104</v>
      </c>
      <c r="C423" s="59" t="s">
        <v>407</v>
      </c>
      <c r="D423" s="2" t="s">
        <v>105</v>
      </c>
      <c r="E423" s="58"/>
      <c r="F423" s="58"/>
      <c r="G423" s="23">
        <v>316539.14899999998</v>
      </c>
      <c r="H423" s="23">
        <v>8447953.6370000001</v>
      </c>
      <c r="I423" s="23">
        <v>4964.433</v>
      </c>
      <c r="J423" s="61" t="s">
        <v>1040</v>
      </c>
      <c r="K423" s="58" t="s">
        <v>388</v>
      </c>
      <c r="L423" s="58">
        <v>0.8</v>
      </c>
      <c r="M423" s="58">
        <v>2</v>
      </c>
      <c r="N423" s="105">
        <v>2006</v>
      </c>
      <c r="O423" s="58"/>
      <c r="P423" s="60" t="s">
        <v>389</v>
      </c>
      <c r="Q423" s="1">
        <f>M423-L423</f>
        <v>1.2</v>
      </c>
      <c r="R423" s="2" t="s">
        <v>390</v>
      </c>
      <c r="S423" s="58" t="s">
        <v>899</v>
      </c>
      <c r="T423" s="60" t="s">
        <v>392</v>
      </c>
      <c r="U423" s="60"/>
      <c r="V423" s="60"/>
      <c r="W423" s="60"/>
      <c r="X423" s="134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07">
        <v>100</v>
      </c>
      <c r="AU423" s="113"/>
      <c r="AV423" s="113"/>
      <c r="AW423" s="113"/>
      <c r="AX423" s="113"/>
      <c r="AY423" s="113"/>
      <c r="AZ423" s="113"/>
      <c r="BA423" s="113"/>
      <c r="BB423" s="113"/>
      <c r="BC423" s="113"/>
      <c r="BD423" s="113"/>
      <c r="BE423" s="113"/>
      <c r="BF423" s="113"/>
      <c r="BG423" s="113"/>
      <c r="BH423" s="113"/>
      <c r="BI423" s="113"/>
      <c r="BJ423" s="113"/>
      <c r="BK423" s="113"/>
      <c r="BL423" s="113"/>
      <c r="BM423" s="113"/>
      <c r="BN423" s="113"/>
      <c r="BO423" s="113"/>
      <c r="BP423" s="113"/>
      <c r="BQ423" s="113"/>
      <c r="BR423" s="113"/>
      <c r="BS423" s="113"/>
      <c r="BT423" s="113"/>
      <c r="BU423" s="113"/>
      <c r="BV423" s="113"/>
      <c r="BW423" s="113"/>
      <c r="BX423" s="113">
        <v>1800</v>
      </c>
      <c r="BY423" s="113"/>
      <c r="BZ423" s="113"/>
      <c r="CA423" s="149"/>
      <c r="CB423" s="107">
        <v>23</v>
      </c>
      <c r="CC423" s="113"/>
      <c r="CD423" s="113"/>
      <c r="CE423" s="113"/>
      <c r="CF423" s="113"/>
      <c r="CG423" s="113"/>
      <c r="CH423" s="113"/>
      <c r="CI423" s="113"/>
      <c r="CJ423" s="113"/>
      <c r="CK423" s="113"/>
      <c r="CL423" s="113"/>
      <c r="CM423" s="113"/>
      <c r="CN423" s="113"/>
      <c r="CO423" s="99"/>
      <c r="CP423" s="99"/>
      <c r="CQ423" s="99"/>
      <c r="CR423" s="99"/>
      <c r="CS423" s="99"/>
      <c r="CT423" s="99"/>
      <c r="CU423" s="99"/>
      <c r="CV423" s="99"/>
      <c r="CW423" s="99"/>
      <c r="CX423" s="113"/>
      <c r="CY423" s="113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  <c r="DS423" s="60"/>
      <c r="DT423" s="60"/>
      <c r="DU423" s="60"/>
      <c r="DV423" s="60"/>
      <c r="DW423" s="60"/>
      <c r="DX423" s="60"/>
      <c r="DY423" s="60"/>
      <c r="DZ423" s="60"/>
      <c r="EA423" s="60"/>
      <c r="EB423" s="60"/>
      <c r="EC423" s="60"/>
      <c r="ED423" s="60"/>
      <c r="EE423" s="60"/>
      <c r="EF423" s="60"/>
      <c r="EG423" s="60"/>
      <c r="EH423" s="60"/>
      <c r="EI423" s="60"/>
      <c r="EJ423" s="60"/>
      <c r="EK423" s="60"/>
      <c r="EL423" s="60"/>
      <c r="EM423" s="60"/>
      <c r="EN423" s="60"/>
      <c r="EO423" s="60"/>
      <c r="EP423" s="60"/>
      <c r="EQ423" s="60"/>
      <c r="ER423" s="60"/>
      <c r="ES423" s="60"/>
      <c r="ET423" s="60"/>
      <c r="EU423" s="60"/>
      <c r="EV423" s="60"/>
      <c r="EW423" s="60"/>
      <c r="EX423" s="60"/>
      <c r="EY423" s="60"/>
      <c r="EZ423" s="60"/>
      <c r="FA423" s="60"/>
      <c r="FB423" s="60"/>
      <c r="FC423" s="60"/>
      <c r="FD423" s="60"/>
      <c r="FE423" s="60"/>
      <c r="FF423" s="60"/>
      <c r="FG423" s="60"/>
      <c r="FH423" s="60"/>
      <c r="FI423" s="60"/>
      <c r="FJ423" s="60"/>
      <c r="FK423" s="60"/>
      <c r="FL423" s="60"/>
      <c r="FM423" s="60"/>
      <c r="FN423" s="60"/>
      <c r="FO423" s="60"/>
      <c r="FP423" s="60"/>
      <c r="FQ423" s="60"/>
      <c r="FR423" s="60"/>
      <c r="FS423" s="60"/>
      <c r="FT423" s="60"/>
      <c r="FU423" s="60"/>
      <c r="FV423" s="60"/>
      <c r="FW423" s="60"/>
      <c r="FX423" s="60"/>
      <c r="FY423" s="60"/>
      <c r="FZ423" s="60"/>
      <c r="GA423" s="60"/>
      <c r="GB423" s="60"/>
      <c r="GC423" s="60"/>
      <c r="GD423" s="60"/>
      <c r="GE423" s="60"/>
      <c r="GF423" s="60"/>
      <c r="GG423" s="60"/>
      <c r="GH423" s="60"/>
      <c r="GI423" s="60"/>
      <c r="GJ423" s="60"/>
      <c r="GK423" s="60"/>
      <c r="GL423" s="60"/>
      <c r="GM423" s="60"/>
      <c r="GN423" s="60"/>
      <c r="GO423" s="60"/>
      <c r="GP423" s="60"/>
      <c r="GQ423" s="60"/>
      <c r="GR423" s="60"/>
      <c r="GS423" s="60"/>
      <c r="GT423" s="60"/>
      <c r="GU423" s="60"/>
      <c r="GV423" s="60"/>
      <c r="GW423" s="60"/>
      <c r="GX423" s="60"/>
      <c r="GY423" s="60"/>
      <c r="GZ423" s="60"/>
      <c r="HA423" s="60"/>
      <c r="HB423" s="60"/>
      <c r="HC423" s="60"/>
      <c r="HD423" s="60"/>
      <c r="HE423" s="60"/>
      <c r="HF423" s="60"/>
      <c r="HG423" s="60"/>
      <c r="HH423" s="60"/>
      <c r="HI423" s="60"/>
      <c r="HJ423" s="60"/>
      <c r="HK423" s="60"/>
      <c r="HL423" s="60"/>
      <c r="HM423" s="60"/>
      <c r="HN423" s="60"/>
      <c r="HO423" s="60"/>
      <c r="HP423" s="60"/>
      <c r="HQ423" s="60"/>
      <c r="HR423" s="60"/>
      <c r="HS423" s="60"/>
      <c r="HT423" s="60"/>
      <c r="HU423" s="60"/>
      <c r="HV423" s="60"/>
      <c r="HW423" s="60"/>
      <c r="HX423" s="60"/>
      <c r="HY423" s="60"/>
      <c r="HZ423" s="60"/>
      <c r="IA423" s="60"/>
      <c r="IB423" s="60"/>
      <c r="IC423" s="60"/>
      <c r="ID423" s="60"/>
      <c r="IE423" s="60"/>
      <c r="IF423" s="60"/>
      <c r="IG423" s="60"/>
      <c r="IH423" s="60"/>
      <c r="II423" s="60"/>
      <c r="IJ423" s="60"/>
      <c r="IK423" s="60"/>
      <c r="IL423" s="60"/>
      <c r="IM423" s="60"/>
      <c r="IN423" s="60"/>
      <c r="IO423" s="60"/>
      <c r="IP423" s="60"/>
      <c r="IQ423" s="60"/>
      <c r="IR423" s="60"/>
      <c r="IS423" s="60"/>
      <c r="IT423" s="60"/>
      <c r="IU423" s="60"/>
      <c r="IV423" s="60"/>
      <c r="IW423" s="60"/>
      <c r="IX423" s="60"/>
      <c r="IY423" s="60"/>
      <c r="IZ423" s="60"/>
      <c r="JA423" s="60"/>
      <c r="JB423" s="60"/>
      <c r="JC423" s="60"/>
      <c r="JD423" s="60"/>
      <c r="JE423" s="60"/>
      <c r="JF423" s="60"/>
      <c r="JG423" s="60"/>
      <c r="JH423" s="60"/>
      <c r="JI423" s="60"/>
      <c r="JJ423" s="60"/>
      <c r="JK423" s="60"/>
      <c r="JL423" s="60"/>
      <c r="JM423" s="60"/>
      <c r="JN423" s="60"/>
      <c r="JO423" s="60"/>
      <c r="JP423" s="60"/>
      <c r="JQ423" s="60"/>
      <c r="JR423" s="60"/>
      <c r="JS423" s="60"/>
      <c r="JT423" s="60"/>
      <c r="JU423" s="60"/>
      <c r="JV423" s="60"/>
      <c r="JW423" s="60"/>
      <c r="JX423" s="60"/>
      <c r="JY423" s="60"/>
      <c r="JZ423" s="60"/>
      <c r="KA423" s="60"/>
      <c r="KB423" s="60"/>
      <c r="KC423" s="60"/>
      <c r="KD423" s="60"/>
      <c r="KE423" s="60"/>
      <c r="KF423" s="60"/>
      <c r="KG423" s="60"/>
      <c r="KH423" s="60"/>
      <c r="KI423" s="18"/>
      <c r="KJ423" s="18"/>
      <c r="KK423" s="18"/>
      <c r="KL423" s="18"/>
      <c r="KM423" s="18"/>
      <c r="KN423" s="18"/>
      <c r="KO423" s="18"/>
    </row>
    <row r="424" spans="1:301" s="67" customFormat="1" ht="15" customHeight="1" x14ac:dyDescent="0.15">
      <c r="A424" s="57" t="s">
        <v>900</v>
      </c>
      <c r="B424" s="58">
        <v>1632</v>
      </c>
      <c r="C424" s="59" t="s">
        <v>400</v>
      </c>
      <c r="D424" s="2" t="s">
        <v>105</v>
      </c>
      <c r="E424" s="57"/>
      <c r="F424" s="57"/>
      <c r="G424" s="23">
        <v>315740.011</v>
      </c>
      <c r="H424" s="23">
        <v>8446738.2119999994</v>
      </c>
      <c r="I424" s="23">
        <v>5121.6819999999998</v>
      </c>
      <c r="J424" s="61" t="s">
        <v>1040</v>
      </c>
      <c r="K424" s="57" t="s">
        <v>404</v>
      </c>
      <c r="L424" s="58">
        <v>0</v>
      </c>
      <c r="M424" s="58">
        <v>2</v>
      </c>
      <c r="N424" s="120">
        <v>2005</v>
      </c>
      <c r="O424" s="57"/>
      <c r="P424" s="60" t="s">
        <v>389</v>
      </c>
      <c r="Q424" s="1">
        <f>M424-L424</f>
        <v>2</v>
      </c>
      <c r="R424" s="2" t="s">
        <v>390</v>
      </c>
      <c r="S424" s="57" t="s">
        <v>901</v>
      </c>
      <c r="T424" s="60" t="s">
        <v>392</v>
      </c>
      <c r="U424" s="60"/>
      <c r="V424" s="60"/>
      <c r="W424" s="60"/>
      <c r="X424" s="134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>
        <v>300</v>
      </c>
      <c r="AT424" s="107">
        <v>400</v>
      </c>
      <c r="AU424" s="107"/>
      <c r="AV424" s="107"/>
      <c r="AW424" s="107"/>
      <c r="AX424" s="107"/>
      <c r="AY424" s="107"/>
      <c r="AZ424" s="107"/>
      <c r="BA424" s="107"/>
      <c r="BB424" s="107"/>
      <c r="BC424" s="107"/>
      <c r="BD424" s="107"/>
      <c r="BE424" s="107"/>
      <c r="BF424" s="107"/>
      <c r="BG424" s="107"/>
      <c r="BH424" s="107"/>
      <c r="BI424" s="107"/>
      <c r="BJ424" s="107"/>
      <c r="BK424" s="107"/>
      <c r="BL424" s="107"/>
      <c r="BM424" s="107"/>
      <c r="BN424" s="107"/>
      <c r="BO424" s="107"/>
      <c r="BP424" s="107"/>
      <c r="BQ424" s="107"/>
      <c r="BR424" s="107"/>
      <c r="BS424" s="107"/>
      <c r="BT424" s="107"/>
      <c r="BU424" s="107"/>
      <c r="BV424" s="107"/>
      <c r="BW424" s="107"/>
      <c r="BX424" s="108">
        <v>6800.0000000000009</v>
      </c>
      <c r="BY424" s="108"/>
      <c r="BZ424" s="107"/>
      <c r="CA424" s="149"/>
      <c r="CB424" s="107">
        <v>53</v>
      </c>
      <c r="CC424" s="107"/>
      <c r="CD424" s="107"/>
      <c r="CE424" s="107"/>
      <c r="CF424" s="107"/>
      <c r="CG424" s="107"/>
      <c r="CH424" s="107"/>
      <c r="CI424" s="107"/>
      <c r="CJ424" s="107"/>
      <c r="CK424" s="107"/>
      <c r="CL424" s="107"/>
      <c r="CM424" s="107"/>
      <c r="CN424" s="107"/>
      <c r="CO424" s="99"/>
      <c r="CP424" s="99"/>
      <c r="CQ424" s="99"/>
      <c r="CR424" s="99"/>
      <c r="CS424" s="99"/>
      <c r="CT424" s="99"/>
      <c r="CU424" s="99"/>
      <c r="CV424" s="99"/>
      <c r="CW424" s="99"/>
      <c r="CX424" s="107"/>
      <c r="CY424" s="107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  <c r="DS424" s="60"/>
      <c r="DT424" s="60"/>
      <c r="DU424" s="60"/>
      <c r="DV424" s="60"/>
      <c r="DW424" s="60"/>
      <c r="DX424" s="60"/>
      <c r="DY424" s="60"/>
      <c r="DZ424" s="60"/>
      <c r="EA424" s="60"/>
      <c r="EB424" s="60"/>
      <c r="EC424" s="60"/>
      <c r="ED424" s="60"/>
      <c r="EE424" s="60"/>
      <c r="EF424" s="60"/>
      <c r="EG424" s="60"/>
      <c r="EH424" s="60"/>
      <c r="EI424" s="60"/>
      <c r="EJ424" s="60"/>
      <c r="EK424" s="60"/>
      <c r="EL424" s="60"/>
      <c r="EM424" s="60"/>
      <c r="EN424" s="60"/>
      <c r="EO424" s="60"/>
      <c r="EP424" s="60"/>
      <c r="EQ424" s="60"/>
      <c r="ER424" s="60"/>
      <c r="ES424" s="60"/>
      <c r="ET424" s="60"/>
      <c r="EU424" s="60"/>
      <c r="EV424" s="60"/>
      <c r="EW424" s="60"/>
      <c r="EX424" s="60"/>
      <c r="EY424" s="60"/>
      <c r="EZ424" s="60"/>
      <c r="FA424" s="60"/>
      <c r="FB424" s="60"/>
      <c r="FC424" s="60"/>
      <c r="FD424" s="60"/>
      <c r="FE424" s="60"/>
      <c r="FF424" s="60"/>
      <c r="FG424" s="60"/>
      <c r="FH424" s="60"/>
      <c r="FI424" s="60"/>
      <c r="FJ424" s="60"/>
      <c r="FK424" s="60"/>
      <c r="FL424" s="60"/>
      <c r="FM424" s="60"/>
      <c r="FN424" s="60"/>
      <c r="FO424" s="60"/>
      <c r="FP424" s="60"/>
      <c r="FQ424" s="60"/>
      <c r="FR424" s="60"/>
      <c r="FS424" s="60"/>
      <c r="FT424" s="60"/>
      <c r="FU424" s="60"/>
      <c r="FV424" s="60"/>
      <c r="FW424" s="60"/>
      <c r="FX424" s="60"/>
      <c r="FY424" s="60"/>
      <c r="FZ424" s="60"/>
      <c r="GA424" s="60"/>
      <c r="GB424" s="60"/>
      <c r="GC424" s="60"/>
      <c r="GD424" s="60"/>
      <c r="GE424" s="60"/>
      <c r="GF424" s="60"/>
      <c r="GG424" s="60"/>
      <c r="GH424" s="60"/>
      <c r="GI424" s="60"/>
      <c r="GJ424" s="60"/>
      <c r="GK424" s="60"/>
      <c r="GL424" s="60"/>
      <c r="GM424" s="60"/>
      <c r="GN424" s="60"/>
      <c r="GO424" s="60"/>
      <c r="GP424" s="60"/>
      <c r="GQ424" s="60"/>
      <c r="GR424" s="60"/>
      <c r="GS424" s="60"/>
      <c r="GT424" s="60"/>
      <c r="GU424" s="60"/>
      <c r="GV424" s="60"/>
      <c r="GW424" s="60"/>
      <c r="GX424" s="60"/>
      <c r="GY424" s="60"/>
      <c r="GZ424" s="60"/>
      <c r="HA424" s="60"/>
      <c r="HB424" s="60"/>
      <c r="HC424" s="60"/>
      <c r="HD424" s="60"/>
      <c r="HE424" s="60"/>
      <c r="HF424" s="60"/>
      <c r="HG424" s="60"/>
      <c r="HH424" s="60"/>
      <c r="HI424" s="60"/>
      <c r="HJ424" s="60"/>
      <c r="HK424" s="60"/>
      <c r="HL424" s="60"/>
      <c r="HM424" s="60"/>
      <c r="HN424" s="60"/>
      <c r="HO424" s="60"/>
      <c r="HP424" s="60"/>
      <c r="HQ424" s="60"/>
      <c r="HR424" s="60"/>
      <c r="HS424" s="60"/>
      <c r="HT424" s="60"/>
      <c r="HU424" s="60"/>
      <c r="HV424" s="60"/>
      <c r="HW424" s="60"/>
      <c r="HX424" s="60"/>
      <c r="HY424" s="60"/>
      <c r="HZ424" s="60"/>
      <c r="IA424" s="60"/>
      <c r="IB424" s="60"/>
      <c r="IC424" s="60"/>
      <c r="ID424" s="60"/>
      <c r="IE424" s="60"/>
      <c r="IF424" s="60"/>
      <c r="IG424" s="60"/>
      <c r="IH424" s="60"/>
      <c r="II424" s="60"/>
      <c r="IJ424" s="60"/>
      <c r="IK424" s="60"/>
      <c r="IL424" s="60"/>
      <c r="IM424" s="60"/>
      <c r="IN424" s="60"/>
      <c r="IO424" s="60"/>
      <c r="IP424" s="60"/>
      <c r="IQ424" s="60"/>
      <c r="IR424" s="60"/>
      <c r="IS424" s="60"/>
      <c r="IT424" s="60"/>
      <c r="IU424" s="60"/>
      <c r="IV424" s="60"/>
      <c r="IW424" s="60"/>
      <c r="IX424" s="60"/>
      <c r="IY424" s="60"/>
      <c r="IZ424" s="60"/>
      <c r="JA424" s="60"/>
      <c r="JB424" s="60"/>
      <c r="JC424" s="60"/>
      <c r="JD424" s="60"/>
      <c r="JE424" s="60"/>
      <c r="JF424" s="60"/>
      <c r="JG424" s="60"/>
      <c r="JH424" s="60"/>
      <c r="JI424" s="60"/>
      <c r="JJ424" s="60"/>
      <c r="JK424" s="60"/>
      <c r="JL424" s="60"/>
      <c r="JM424" s="60"/>
      <c r="JN424" s="60"/>
      <c r="JO424" s="60"/>
      <c r="JP424" s="60"/>
      <c r="JQ424" s="60"/>
      <c r="JR424" s="60"/>
      <c r="JS424" s="60"/>
      <c r="JT424" s="60"/>
      <c r="JU424" s="60"/>
      <c r="JV424" s="60"/>
      <c r="JW424" s="60"/>
      <c r="JX424" s="60"/>
      <c r="JY424" s="60"/>
      <c r="JZ424" s="60"/>
      <c r="KA424" s="60"/>
      <c r="KB424" s="60"/>
      <c r="KC424" s="60"/>
      <c r="KD424" s="60"/>
      <c r="KE424" s="60"/>
      <c r="KF424" s="60"/>
      <c r="KG424" s="60"/>
      <c r="KH424" s="60"/>
      <c r="KI424" s="60"/>
      <c r="KJ424" s="60"/>
      <c r="KK424" s="60"/>
      <c r="KL424" s="60"/>
      <c r="KM424" s="60"/>
      <c r="KN424" s="60"/>
      <c r="KO424" s="60"/>
    </row>
    <row r="425" spans="1:301" s="67" customFormat="1" ht="15" customHeight="1" x14ac:dyDescent="0.2">
      <c r="A425" s="67" t="s">
        <v>902</v>
      </c>
      <c r="B425" s="67">
        <v>47148</v>
      </c>
      <c r="C425" s="59" t="s">
        <v>903</v>
      </c>
      <c r="D425" s="2" t="s">
        <v>105</v>
      </c>
      <c r="G425" s="22">
        <v>315611.700243</v>
      </c>
      <c r="H425" s="22">
        <v>8445738.5079299994</v>
      </c>
      <c r="I425" s="24"/>
      <c r="J425" s="61" t="s">
        <v>1040</v>
      </c>
      <c r="K425" s="77" t="s">
        <v>388</v>
      </c>
      <c r="L425" s="67">
        <v>0</v>
      </c>
      <c r="M425" s="67">
        <v>2</v>
      </c>
      <c r="N425" s="105">
        <v>2012</v>
      </c>
      <c r="P425" s="60" t="s">
        <v>389</v>
      </c>
      <c r="Q425" s="1">
        <f>M425-L425</f>
        <v>2</v>
      </c>
      <c r="R425" s="2" t="s">
        <v>390</v>
      </c>
      <c r="S425" s="67" t="s">
        <v>904</v>
      </c>
      <c r="T425" s="60" t="s">
        <v>392</v>
      </c>
      <c r="U425" s="85"/>
      <c r="V425" s="85"/>
      <c r="W425" s="85"/>
      <c r="X425" s="140"/>
      <c r="Y425" s="114">
        <v>1.6680584551148226E-2</v>
      </c>
      <c r="Z425" s="114">
        <v>0.94493882091212456</v>
      </c>
      <c r="AA425" s="114">
        <v>2.0730975828111009</v>
      </c>
      <c r="AB425" s="114"/>
      <c r="AC425" s="114">
        <v>1.4978230797233346E-2</v>
      </c>
      <c r="AD425" s="114">
        <v>9.9473684210526311E-2</v>
      </c>
      <c r="AE425" s="114">
        <v>5.5968063872255489E-2</v>
      </c>
      <c r="AF425" s="114"/>
      <c r="AG425" s="114">
        <v>0.31319693094629159</v>
      </c>
      <c r="AH425" s="114">
        <v>0.11456820016142052</v>
      </c>
      <c r="AI425" s="114"/>
      <c r="AJ425" s="114"/>
      <c r="AK425" s="114"/>
      <c r="AL425" s="114"/>
      <c r="AM425" s="114"/>
      <c r="AN425" s="114">
        <v>1</v>
      </c>
      <c r="AO425" s="114">
        <v>5</v>
      </c>
      <c r="AP425" s="114">
        <v>10</v>
      </c>
      <c r="AQ425" s="114">
        <v>2</v>
      </c>
      <c r="AR425" s="114">
        <v>3</v>
      </c>
      <c r="AS425" s="114">
        <v>33</v>
      </c>
      <c r="AT425" s="114">
        <v>483</v>
      </c>
      <c r="AU425" s="114">
        <v>10</v>
      </c>
      <c r="AV425" s="110">
        <v>0</v>
      </c>
      <c r="AW425" s="114">
        <v>10</v>
      </c>
      <c r="AX425" s="114"/>
      <c r="AY425" s="114">
        <v>57</v>
      </c>
      <c r="AZ425" s="114"/>
      <c r="BA425" s="114">
        <v>28</v>
      </c>
      <c r="BB425" s="114"/>
      <c r="BC425" s="114"/>
      <c r="BD425" s="114"/>
      <c r="BE425" s="114"/>
      <c r="BF425" s="114">
        <v>1.5</v>
      </c>
      <c r="BG425" s="114">
        <v>3500</v>
      </c>
      <c r="BH425" s="114">
        <v>10</v>
      </c>
      <c r="BI425" s="114"/>
      <c r="BJ425" s="114"/>
      <c r="BK425" s="114"/>
      <c r="BL425" s="114"/>
      <c r="BM425" s="114"/>
      <c r="BN425" s="114"/>
      <c r="BO425" s="114"/>
      <c r="BP425" s="114"/>
      <c r="BQ425" s="114"/>
      <c r="BR425" s="114"/>
      <c r="BS425" s="114"/>
      <c r="BT425" s="114"/>
      <c r="BU425" s="114"/>
      <c r="BV425" s="114"/>
      <c r="BW425" s="114"/>
      <c r="BX425" s="114">
        <v>687</v>
      </c>
      <c r="BY425" s="114"/>
      <c r="BZ425" s="114">
        <v>10</v>
      </c>
      <c r="CA425" s="156">
        <v>7.0000000000000001E-3</v>
      </c>
      <c r="CB425" s="114">
        <v>5.0999999999999996</v>
      </c>
      <c r="CC425" s="114">
        <v>0.09</v>
      </c>
      <c r="CD425" s="114">
        <v>62</v>
      </c>
      <c r="CE425" s="114"/>
      <c r="CF425" s="114"/>
      <c r="CG425" s="114"/>
      <c r="CH425" s="114">
        <v>2</v>
      </c>
      <c r="CI425" s="114">
        <v>10</v>
      </c>
      <c r="CJ425" s="114">
        <v>6.7</v>
      </c>
      <c r="CK425" s="114">
        <v>10</v>
      </c>
      <c r="CL425" s="114"/>
      <c r="CM425" s="114"/>
      <c r="CN425" s="114"/>
      <c r="CO425" s="99"/>
      <c r="CP425" s="99"/>
      <c r="CQ425" s="99"/>
      <c r="CR425" s="99">
        <f>AG425/AD425</f>
        <v>3.1485405756505505</v>
      </c>
      <c r="CS425" s="99"/>
      <c r="CT425" s="99"/>
      <c r="CU425" s="99">
        <f>BG425/BH425</f>
        <v>350</v>
      </c>
      <c r="CV425" s="99"/>
      <c r="CW425" s="99"/>
      <c r="CX425" s="114"/>
      <c r="CY425" s="114">
        <v>1</v>
      </c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  <c r="IY425" s="2"/>
      <c r="IZ425" s="2"/>
      <c r="JA425" s="2"/>
      <c r="JB425" s="2"/>
      <c r="JC425" s="2"/>
      <c r="JD425" s="2"/>
      <c r="JE425" s="2"/>
      <c r="JF425" s="2"/>
      <c r="JG425" s="2"/>
      <c r="JH425" s="2"/>
      <c r="JI425" s="2"/>
      <c r="JJ425" s="2"/>
      <c r="JK425" s="2"/>
      <c r="JL425" s="2"/>
      <c r="JM425" s="2"/>
      <c r="JN425" s="2"/>
      <c r="JO425" s="2"/>
      <c r="JP425" s="2"/>
      <c r="JQ425" s="2"/>
      <c r="JR425" s="2"/>
      <c r="JS425" s="2"/>
      <c r="JT425" s="2"/>
      <c r="JU425" s="2"/>
      <c r="JV425" s="2"/>
      <c r="JW425" s="2"/>
      <c r="JX425" s="2"/>
      <c r="JY425" s="2"/>
      <c r="JZ425" s="2"/>
      <c r="KA425" s="2"/>
      <c r="KB425" s="2"/>
      <c r="KC425" s="2"/>
      <c r="KD425" s="2"/>
      <c r="KE425" s="2"/>
      <c r="KF425" s="2"/>
      <c r="KG425" s="2"/>
      <c r="KH425" s="2"/>
      <c r="KI425" s="2"/>
      <c r="KJ425" s="2"/>
      <c r="KK425" s="2"/>
      <c r="KL425" s="2"/>
      <c r="KM425" s="2"/>
      <c r="KN425" s="2"/>
      <c r="KO425" s="2"/>
    </row>
    <row r="426" spans="1:301" ht="15" customHeight="1" x14ac:dyDescent="0.2">
      <c r="A426" s="67" t="s">
        <v>905</v>
      </c>
      <c r="B426" s="67">
        <v>47179</v>
      </c>
      <c r="C426" s="59" t="s">
        <v>903</v>
      </c>
      <c r="D426" s="2" t="s">
        <v>105</v>
      </c>
      <c r="E426" s="67"/>
      <c r="F426" s="67"/>
      <c r="G426" s="22">
        <v>315973.69717</v>
      </c>
      <c r="H426" s="22">
        <v>8444839.5202300008</v>
      </c>
      <c r="I426" s="24"/>
      <c r="J426" s="61" t="s">
        <v>1040</v>
      </c>
      <c r="K426" s="77" t="s">
        <v>388</v>
      </c>
      <c r="L426" s="67">
        <v>0</v>
      </c>
      <c r="M426" s="67">
        <v>2</v>
      </c>
      <c r="N426" s="105">
        <v>2012</v>
      </c>
      <c r="O426" s="67"/>
      <c r="P426" s="60" t="s">
        <v>389</v>
      </c>
      <c r="Q426" s="1">
        <f>M426-L426</f>
        <v>2</v>
      </c>
      <c r="R426" s="2" t="s">
        <v>390</v>
      </c>
      <c r="S426" s="67" t="s">
        <v>906</v>
      </c>
      <c r="T426" s="60" t="s">
        <v>392</v>
      </c>
      <c r="U426" s="85"/>
      <c r="V426" s="85"/>
      <c r="W426" s="85"/>
      <c r="X426" s="140"/>
      <c r="Y426" s="114"/>
      <c r="Z426" s="114">
        <v>0.71815350389321475</v>
      </c>
      <c r="AA426" s="114">
        <v>5.3328648164726946</v>
      </c>
      <c r="AB426" s="114"/>
      <c r="AC426" s="114">
        <v>5.5910120131052052E-2</v>
      </c>
      <c r="AD426" s="114">
        <v>0.13263157894736843</v>
      </c>
      <c r="AE426" s="114">
        <v>1.3992015968063872E-2</v>
      </c>
      <c r="AF426" s="114"/>
      <c r="AG426" s="114">
        <v>0.14455242966751919</v>
      </c>
      <c r="AH426" s="114">
        <v>3.6661824051654565E-2</v>
      </c>
      <c r="AI426" s="114"/>
      <c r="AJ426" s="114"/>
      <c r="AK426" s="114"/>
      <c r="AL426" s="114"/>
      <c r="AM426" s="114"/>
      <c r="AN426" s="114">
        <v>2</v>
      </c>
      <c r="AO426" s="114">
        <v>9</v>
      </c>
      <c r="AP426" s="114">
        <v>14</v>
      </c>
      <c r="AQ426" s="114">
        <v>5</v>
      </c>
      <c r="AR426" s="114">
        <v>5</v>
      </c>
      <c r="AS426" s="114">
        <v>66</v>
      </c>
      <c r="AT426" s="114">
        <v>457</v>
      </c>
      <c r="AU426" s="106">
        <v>0</v>
      </c>
      <c r="AV426" s="110">
        <v>0</v>
      </c>
      <c r="AW426" s="114">
        <v>0</v>
      </c>
      <c r="AX426" s="114"/>
      <c r="AY426" s="114">
        <v>17</v>
      </c>
      <c r="AZ426" s="114"/>
      <c r="BA426" s="114">
        <v>11</v>
      </c>
      <c r="BB426" s="114"/>
      <c r="BC426" s="114"/>
      <c r="BD426" s="114"/>
      <c r="BE426" s="114"/>
      <c r="BF426" s="114">
        <v>1.8</v>
      </c>
      <c r="BG426" s="114">
        <v>830</v>
      </c>
      <c r="BH426" s="114">
        <v>10</v>
      </c>
      <c r="BI426" s="114"/>
      <c r="BJ426" s="114"/>
      <c r="BK426" s="114"/>
      <c r="BL426" s="114"/>
      <c r="BM426" s="114"/>
      <c r="BN426" s="114"/>
      <c r="BO426" s="114"/>
      <c r="BP426" s="114"/>
      <c r="BQ426" s="114"/>
      <c r="BR426" s="114"/>
      <c r="BS426" s="114"/>
      <c r="BT426" s="114"/>
      <c r="BU426" s="114"/>
      <c r="BV426" s="114"/>
      <c r="BW426" s="114"/>
      <c r="BX426" s="114">
        <v>664</v>
      </c>
      <c r="BY426" s="114"/>
      <c r="BZ426" s="106">
        <v>0</v>
      </c>
      <c r="CA426" s="149">
        <v>0</v>
      </c>
      <c r="CB426" s="114">
        <v>1.8</v>
      </c>
      <c r="CC426" s="114">
        <v>0.1</v>
      </c>
      <c r="CD426" s="114">
        <v>46</v>
      </c>
      <c r="CE426" s="114"/>
      <c r="CF426" s="114"/>
      <c r="CG426" s="114"/>
      <c r="CH426" s="110">
        <v>0</v>
      </c>
      <c r="CI426" s="110">
        <v>0</v>
      </c>
      <c r="CJ426" s="114">
        <v>5</v>
      </c>
      <c r="CK426" s="114">
        <v>10</v>
      </c>
      <c r="CL426" s="114"/>
      <c r="CM426" s="114"/>
      <c r="CN426" s="114"/>
      <c r="CO426" s="99"/>
      <c r="CP426" s="99"/>
      <c r="CQ426" s="99"/>
      <c r="CR426" s="99">
        <f>AG426/AD426</f>
        <v>1.0898794300328827</v>
      </c>
      <c r="CS426" s="99"/>
      <c r="CT426" s="99"/>
      <c r="CU426" s="99">
        <f>BG426/BH426</f>
        <v>83</v>
      </c>
      <c r="CV426" s="99"/>
      <c r="CW426" s="99"/>
      <c r="CX426" s="114"/>
      <c r="CY426" s="114">
        <v>1</v>
      </c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  <c r="IY426" s="2"/>
      <c r="IZ426" s="2"/>
      <c r="JA426" s="2"/>
      <c r="JB426" s="2"/>
      <c r="JC426" s="2"/>
      <c r="JD426" s="2"/>
      <c r="JE426" s="2"/>
      <c r="JF426" s="2"/>
      <c r="JG426" s="2"/>
      <c r="JH426" s="2"/>
      <c r="JI426" s="2"/>
      <c r="JJ426" s="2"/>
      <c r="JK426" s="2"/>
      <c r="JL426" s="2"/>
      <c r="JM426" s="2"/>
      <c r="JN426" s="2"/>
      <c r="JO426" s="2"/>
      <c r="JP426" s="2"/>
      <c r="JQ426" s="2"/>
      <c r="JR426" s="2"/>
      <c r="JS426" s="2"/>
      <c r="JT426" s="2"/>
      <c r="JU426" s="2"/>
      <c r="JV426" s="2"/>
      <c r="JW426" s="2"/>
      <c r="JX426" s="2"/>
      <c r="JY426" s="2"/>
      <c r="JZ426" s="2"/>
      <c r="KA426" s="2"/>
      <c r="KB426" s="2"/>
      <c r="KC426" s="2"/>
      <c r="KD426" s="2"/>
      <c r="KE426" s="2"/>
      <c r="KF426" s="2"/>
      <c r="KG426" s="2"/>
      <c r="KH426" s="2"/>
      <c r="KI426" s="2"/>
      <c r="KJ426" s="2"/>
      <c r="KK426" s="2"/>
      <c r="KL426" s="2"/>
      <c r="KM426" s="2"/>
      <c r="KN426" s="2"/>
      <c r="KO426" s="2"/>
    </row>
    <row r="427" spans="1:301" s="89" customFormat="1" ht="15" customHeight="1" x14ac:dyDescent="0.15">
      <c r="A427" s="67" t="s">
        <v>907</v>
      </c>
      <c r="B427" s="67">
        <v>47238</v>
      </c>
      <c r="C427" s="59" t="s">
        <v>903</v>
      </c>
      <c r="D427" s="2" t="s">
        <v>105</v>
      </c>
      <c r="E427" s="67"/>
      <c r="F427" s="67"/>
      <c r="G427" s="22">
        <v>315757.69968199998</v>
      </c>
      <c r="H427" s="22">
        <v>8444993.5178500004</v>
      </c>
      <c r="I427" s="24"/>
      <c r="J427" s="61" t="s">
        <v>1040</v>
      </c>
      <c r="K427" s="77" t="s">
        <v>388</v>
      </c>
      <c r="L427" s="67">
        <v>0</v>
      </c>
      <c r="M427" s="67">
        <v>2</v>
      </c>
      <c r="N427" s="105">
        <v>2012</v>
      </c>
      <c r="O427" s="67"/>
      <c r="P427" s="60" t="s">
        <v>389</v>
      </c>
      <c r="Q427" s="1">
        <f>M427-L427</f>
        <v>2</v>
      </c>
      <c r="R427" s="2" t="s">
        <v>390</v>
      </c>
      <c r="S427" s="67" t="s">
        <v>908</v>
      </c>
      <c r="T427" s="60" t="s">
        <v>392</v>
      </c>
      <c r="U427" s="67"/>
      <c r="V427" s="67"/>
      <c r="W427" s="67"/>
      <c r="X427" s="83"/>
      <c r="Y427" s="114"/>
      <c r="Z427" s="114">
        <v>0.71815350389321475</v>
      </c>
      <c r="AA427" s="114">
        <v>8.0779319606087743</v>
      </c>
      <c r="AB427" s="114"/>
      <c r="AC427" s="114">
        <v>8.6770440480524208E-2</v>
      </c>
      <c r="AD427" s="114">
        <v>0.38131578947368422</v>
      </c>
      <c r="AE427" s="114">
        <v>5.5968063872255489E-2</v>
      </c>
      <c r="AF427" s="114">
        <v>1.3479773814702046E-2</v>
      </c>
      <c r="AG427" s="114">
        <v>0.10841432225063938</v>
      </c>
      <c r="AH427" s="114">
        <v>4.8118644067796618E-2</v>
      </c>
      <c r="AI427" s="114"/>
      <c r="AJ427" s="114"/>
      <c r="AK427" s="114"/>
      <c r="AL427" s="114"/>
      <c r="AM427" s="114"/>
      <c r="AN427" s="114">
        <v>4</v>
      </c>
      <c r="AO427" s="114">
        <v>11</v>
      </c>
      <c r="AP427" s="114">
        <v>12</v>
      </c>
      <c r="AQ427" s="114">
        <v>6</v>
      </c>
      <c r="AR427" s="114">
        <v>11</v>
      </c>
      <c r="AS427" s="114">
        <v>97</v>
      </c>
      <c r="AT427" s="114">
        <v>1440</v>
      </c>
      <c r="AU427" s="114">
        <v>10</v>
      </c>
      <c r="AV427" s="110">
        <v>0</v>
      </c>
      <c r="AW427" s="114">
        <v>10</v>
      </c>
      <c r="AX427" s="114"/>
      <c r="AY427" s="114">
        <v>31</v>
      </c>
      <c r="AZ427" s="114"/>
      <c r="BA427" s="114">
        <v>10</v>
      </c>
      <c r="BB427" s="114"/>
      <c r="BC427" s="114"/>
      <c r="BD427" s="114"/>
      <c r="BE427" s="114"/>
      <c r="BF427" s="114">
        <v>2.2000000000000002</v>
      </c>
      <c r="BG427" s="114">
        <v>500</v>
      </c>
      <c r="BH427" s="114">
        <v>10</v>
      </c>
      <c r="BI427" s="114"/>
      <c r="BJ427" s="114"/>
      <c r="BK427" s="114"/>
      <c r="BL427" s="114"/>
      <c r="BM427" s="114"/>
      <c r="BN427" s="114"/>
      <c r="BO427" s="114"/>
      <c r="BP427" s="114"/>
      <c r="BQ427" s="114"/>
      <c r="BR427" s="114"/>
      <c r="BS427" s="114"/>
      <c r="BT427" s="114"/>
      <c r="BU427" s="114"/>
      <c r="BV427" s="114"/>
      <c r="BW427" s="114"/>
      <c r="BX427" s="114">
        <v>1010</v>
      </c>
      <c r="BY427" s="114"/>
      <c r="BZ427" s="114">
        <v>10</v>
      </c>
      <c r="CA427" s="149">
        <v>0</v>
      </c>
      <c r="CB427" s="114">
        <v>1.6</v>
      </c>
      <c r="CC427" s="114">
        <v>0.41</v>
      </c>
      <c r="CD427" s="114">
        <v>162</v>
      </c>
      <c r="CE427" s="114"/>
      <c r="CF427" s="114"/>
      <c r="CG427" s="114"/>
      <c r="CH427" s="114">
        <v>2</v>
      </c>
      <c r="CI427" s="114">
        <v>10</v>
      </c>
      <c r="CJ427" s="114">
        <v>4.9000000000000004</v>
      </c>
      <c r="CK427" s="114">
        <v>10</v>
      </c>
      <c r="CL427" s="114"/>
      <c r="CM427" s="114"/>
      <c r="CN427" s="114"/>
      <c r="CO427" s="99"/>
      <c r="CP427" s="99"/>
      <c r="CQ427" s="99"/>
      <c r="CR427" s="99">
        <f>AG427/AD427</f>
        <v>0.28431637305205631</v>
      </c>
      <c r="CS427" s="99"/>
      <c r="CT427" s="99"/>
      <c r="CU427" s="99">
        <f>BG427/BH427</f>
        <v>50</v>
      </c>
      <c r="CV427" s="99"/>
      <c r="CW427" s="99"/>
      <c r="CX427" s="114"/>
      <c r="CY427" s="114">
        <v>2</v>
      </c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  <c r="DS427" s="64"/>
      <c r="DT427" s="64"/>
      <c r="DU427" s="64"/>
      <c r="DV427" s="64"/>
      <c r="DW427" s="64"/>
      <c r="DX427" s="64"/>
      <c r="DY427" s="64"/>
      <c r="DZ427" s="64"/>
      <c r="EA427" s="64"/>
      <c r="EB427" s="64"/>
      <c r="EC427" s="64"/>
      <c r="ED427" s="64"/>
      <c r="EE427" s="64"/>
      <c r="EF427" s="64"/>
      <c r="EG427" s="64"/>
      <c r="EH427" s="64"/>
      <c r="EI427" s="64"/>
      <c r="EJ427" s="64"/>
      <c r="EK427" s="64"/>
      <c r="EL427" s="64"/>
      <c r="EM427" s="64"/>
      <c r="EN427" s="64"/>
      <c r="EO427" s="64"/>
      <c r="EP427" s="64"/>
      <c r="EQ427" s="64"/>
      <c r="ER427" s="64"/>
      <c r="ES427" s="64"/>
      <c r="ET427" s="64"/>
      <c r="EU427" s="64"/>
      <c r="EV427" s="64"/>
      <c r="EW427" s="64"/>
      <c r="EX427" s="64"/>
      <c r="EY427" s="64"/>
      <c r="EZ427" s="64"/>
      <c r="FA427" s="64"/>
      <c r="FB427" s="64"/>
      <c r="FC427" s="64"/>
      <c r="FD427" s="64"/>
      <c r="FE427" s="64"/>
      <c r="FF427" s="64"/>
      <c r="FG427" s="64"/>
      <c r="FH427" s="64"/>
      <c r="FI427" s="64"/>
      <c r="FJ427" s="64"/>
      <c r="FK427" s="64"/>
      <c r="FL427" s="64"/>
      <c r="FM427" s="64"/>
      <c r="FN427" s="64"/>
      <c r="FO427" s="64"/>
      <c r="FP427" s="64"/>
      <c r="FQ427" s="64"/>
      <c r="FR427" s="64"/>
      <c r="FS427" s="64"/>
      <c r="FT427" s="64"/>
      <c r="FU427" s="64"/>
      <c r="FV427" s="64"/>
      <c r="FW427" s="64"/>
      <c r="FX427" s="64"/>
      <c r="FY427" s="64"/>
      <c r="FZ427" s="64"/>
      <c r="GA427" s="64"/>
      <c r="GB427" s="64"/>
      <c r="GC427" s="64"/>
      <c r="GD427" s="64"/>
      <c r="GE427" s="64"/>
      <c r="GF427" s="64"/>
      <c r="GG427" s="64"/>
      <c r="GH427" s="64"/>
      <c r="GI427" s="64"/>
      <c r="GJ427" s="64"/>
      <c r="GK427" s="64"/>
      <c r="GL427" s="64"/>
      <c r="GM427" s="64"/>
      <c r="GN427" s="64"/>
      <c r="GO427" s="64"/>
      <c r="GP427" s="64"/>
      <c r="GQ427" s="64"/>
      <c r="GR427" s="64"/>
      <c r="GS427" s="64"/>
      <c r="GT427" s="64"/>
      <c r="GU427" s="64"/>
      <c r="GV427" s="64"/>
      <c r="GW427" s="64"/>
      <c r="GX427" s="64"/>
      <c r="GY427" s="64"/>
      <c r="GZ427" s="64"/>
      <c r="HA427" s="64"/>
      <c r="HB427" s="64"/>
      <c r="HC427" s="64"/>
      <c r="HD427" s="64"/>
      <c r="HE427" s="64"/>
      <c r="HF427" s="64"/>
      <c r="HG427" s="64"/>
      <c r="HH427" s="64"/>
      <c r="HI427" s="64"/>
      <c r="HJ427" s="64"/>
      <c r="HK427" s="64"/>
      <c r="HL427" s="64"/>
      <c r="HM427" s="64"/>
      <c r="HN427" s="64"/>
      <c r="HO427" s="64"/>
      <c r="HP427" s="64"/>
      <c r="HQ427" s="64"/>
      <c r="HR427" s="64"/>
      <c r="HS427" s="64"/>
      <c r="HT427" s="64"/>
      <c r="HU427" s="64"/>
      <c r="HV427" s="64"/>
      <c r="HW427" s="64"/>
      <c r="HX427" s="64"/>
      <c r="HY427" s="64"/>
      <c r="HZ427" s="64"/>
      <c r="IA427" s="64"/>
      <c r="IB427" s="64"/>
      <c r="IC427" s="64"/>
      <c r="ID427" s="64"/>
      <c r="IE427" s="64"/>
      <c r="IF427" s="64"/>
      <c r="IG427" s="64"/>
      <c r="IH427" s="64"/>
      <c r="II427" s="64"/>
      <c r="IJ427" s="64"/>
      <c r="IK427" s="64"/>
      <c r="IL427" s="64"/>
      <c r="IM427" s="64"/>
      <c r="IN427" s="64"/>
      <c r="IO427" s="64"/>
      <c r="IP427" s="64"/>
      <c r="IQ427" s="64"/>
      <c r="IR427" s="64"/>
      <c r="IS427" s="64"/>
      <c r="IT427" s="64"/>
      <c r="IU427" s="64"/>
      <c r="IV427" s="64"/>
      <c r="IW427" s="64"/>
      <c r="IX427" s="64"/>
      <c r="IY427" s="64"/>
      <c r="IZ427" s="64"/>
      <c r="JA427" s="64"/>
      <c r="JB427" s="64"/>
      <c r="JC427" s="64"/>
      <c r="JD427" s="64"/>
      <c r="JE427" s="64"/>
      <c r="JF427" s="64"/>
      <c r="JG427" s="64"/>
      <c r="JH427" s="64"/>
      <c r="JI427" s="64"/>
      <c r="JJ427" s="64"/>
      <c r="JK427" s="64"/>
      <c r="JL427" s="64"/>
      <c r="JM427" s="64"/>
      <c r="JN427" s="64"/>
      <c r="JO427" s="64"/>
      <c r="JP427" s="64"/>
      <c r="JQ427" s="64"/>
      <c r="JR427" s="64"/>
      <c r="JS427" s="64"/>
      <c r="JT427" s="64"/>
      <c r="JU427" s="64"/>
      <c r="JV427" s="64"/>
      <c r="JW427" s="64"/>
      <c r="JX427" s="64"/>
      <c r="JY427" s="64"/>
      <c r="JZ427" s="64"/>
      <c r="KA427" s="64"/>
      <c r="KB427" s="64"/>
      <c r="KC427" s="64"/>
      <c r="KD427" s="64"/>
      <c r="KE427" s="64"/>
      <c r="KF427" s="64"/>
      <c r="KG427" s="64"/>
      <c r="KH427" s="64"/>
      <c r="KI427" s="64"/>
      <c r="KJ427" s="64"/>
      <c r="KK427" s="64"/>
      <c r="KL427" s="64"/>
      <c r="KM427" s="64"/>
      <c r="KN427" s="64"/>
      <c r="KO427" s="64"/>
    </row>
    <row r="428" spans="1:301" s="85" customFormat="1" ht="15" customHeight="1" x14ac:dyDescent="0.2">
      <c r="A428" s="67" t="s">
        <v>909</v>
      </c>
      <c r="B428" s="67">
        <v>47277</v>
      </c>
      <c r="C428" s="59" t="s">
        <v>903</v>
      </c>
      <c r="D428" s="2" t="s">
        <v>105</v>
      </c>
      <c r="E428" s="67"/>
      <c r="F428" s="67"/>
      <c r="G428" s="22">
        <v>315588.700931</v>
      </c>
      <c r="H428" s="22">
        <v>8445517.5107499994</v>
      </c>
      <c r="I428" s="24"/>
      <c r="J428" s="61" t="s">
        <v>1040</v>
      </c>
      <c r="K428" s="77" t="s">
        <v>388</v>
      </c>
      <c r="L428" s="67">
        <v>0</v>
      </c>
      <c r="M428" s="67">
        <v>2</v>
      </c>
      <c r="N428" s="105">
        <v>2012</v>
      </c>
      <c r="O428" s="67"/>
      <c r="P428" s="60" t="s">
        <v>389</v>
      </c>
      <c r="Q428" s="1">
        <f>M428-L428</f>
        <v>2</v>
      </c>
      <c r="R428" s="2" t="s">
        <v>390</v>
      </c>
      <c r="S428" s="67" t="s">
        <v>910</v>
      </c>
      <c r="T428" s="60" t="s">
        <v>392</v>
      </c>
      <c r="U428" s="67"/>
      <c r="V428" s="67"/>
      <c r="W428" s="67"/>
      <c r="X428" s="83"/>
      <c r="Y428" s="114">
        <v>1.6680584551148226E-2</v>
      </c>
      <c r="Z428" s="114">
        <v>1.0772302558398219</v>
      </c>
      <c r="AA428" s="114">
        <v>3.345550581915846</v>
      </c>
      <c r="AB428" s="114"/>
      <c r="AC428" s="114">
        <v>0.22919275573352749</v>
      </c>
      <c r="AD428" s="114">
        <v>9.9473684210526311E-2</v>
      </c>
      <c r="AE428" s="114">
        <v>2.7984031936127744E-2</v>
      </c>
      <c r="AF428" s="114">
        <v>1.3479773814702046E-2</v>
      </c>
      <c r="AG428" s="114">
        <v>0.25296675191815854</v>
      </c>
      <c r="AH428" s="114">
        <v>0.13289911218724781</v>
      </c>
      <c r="AI428" s="114"/>
      <c r="AJ428" s="114"/>
      <c r="AK428" s="114"/>
      <c r="AL428" s="114"/>
      <c r="AM428" s="114"/>
      <c r="AN428" s="114">
        <v>3</v>
      </c>
      <c r="AO428" s="114">
        <v>7</v>
      </c>
      <c r="AP428" s="114">
        <v>12</v>
      </c>
      <c r="AQ428" s="114">
        <v>6</v>
      </c>
      <c r="AR428" s="114">
        <v>4</v>
      </c>
      <c r="AS428" s="114">
        <v>208</v>
      </c>
      <c r="AT428" s="114">
        <v>632</v>
      </c>
      <c r="AU428" s="114">
        <v>10</v>
      </c>
      <c r="AV428" s="110">
        <v>0</v>
      </c>
      <c r="AW428" s="114">
        <v>10</v>
      </c>
      <c r="AX428" s="114"/>
      <c r="AY428" s="114">
        <v>30</v>
      </c>
      <c r="AZ428" s="114"/>
      <c r="BA428" s="114">
        <v>19</v>
      </c>
      <c r="BB428" s="114"/>
      <c r="BC428" s="114"/>
      <c r="BD428" s="114"/>
      <c r="BE428" s="114"/>
      <c r="BF428" s="114">
        <v>0.7</v>
      </c>
      <c r="BG428" s="114">
        <v>2730</v>
      </c>
      <c r="BH428" s="114">
        <v>20</v>
      </c>
      <c r="BI428" s="114"/>
      <c r="BJ428" s="114"/>
      <c r="BK428" s="114"/>
      <c r="BL428" s="114"/>
      <c r="BM428" s="114"/>
      <c r="BN428" s="114"/>
      <c r="BO428" s="114"/>
      <c r="BP428" s="114"/>
      <c r="BQ428" s="114"/>
      <c r="BR428" s="114"/>
      <c r="BS428" s="114"/>
      <c r="BT428" s="114"/>
      <c r="BU428" s="114"/>
      <c r="BV428" s="114"/>
      <c r="BW428" s="114"/>
      <c r="BX428" s="114">
        <v>2680</v>
      </c>
      <c r="BY428" s="114"/>
      <c r="BZ428" s="114">
        <v>10</v>
      </c>
      <c r="CA428" s="149">
        <v>0</v>
      </c>
      <c r="CB428" s="114">
        <v>3</v>
      </c>
      <c r="CC428" s="114">
        <v>0.06</v>
      </c>
      <c r="CD428" s="114">
        <v>64</v>
      </c>
      <c r="CE428" s="114"/>
      <c r="CF428" s="114"/>
      <c r="CG428" s="114"/>
      <c r="CH428" s="110">
        <v>0</v>
      </c>
      <c r="CI428" s="114">
        <v>10</v>
      </c>
      <c r="CJ428" s="114">
        <v>10.5</v>
      </c>
      <c r="CK428" s="114">
        <v>10</v>
      </c>
      <c r="CL428" s="114"/>
      <c r="CM428" s="114"/>
      <c r="CN428" s="114"/>
      <c r="CO428" s="99"/>
      <c r="CP428" s="99"/>
      <c r="CQ428" s="99"/>
      <c r="CR428" s="99">
        <f>AG428/AD428</f>
        <v>2.5430520034100597</v>
      </c>
      <c r="CS428" s="99"/>
      <c r="CT428" s="99"/>
      <c r="CU428" s="99">
        <f>BG428/BH428</f>
        <v>136.5</v>
      </c>
      <c r="CV428" s="99"/>
      <c r="CW428" s="99"/>
      <c r="CX428" s="114"/>
      <c r="CY428" s="114">
        <v>0</v>
      </c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  <c r="IY428" s="2"/>
      <c r="IZ428" s="2"/>
      <c r="JA428" s="2"/>
      <c r="JB428" s="2"/>
      <c r="JC428" s="2"/>
      <c r="JD428" s="2"/>
      <c r="JE428" s="2"/>
      <c r="JF428" s="2"/>
      <c r="JG428" s="2"/>
      <c r="JH428" s="2"/>
      <c r="JI428" s="2"/>
      <c r="JJ428" s="2"/>
      <c r="JK428" s="2"/>
      <c r="JL428" s="2"/>
      <c r="JM428" s="2"/>
      <c r="JN428" s="2"/>
      <c r="JO428" s="2"/>
      <c r="JP428" s="2"/>
      <c r="JQ428" s="2"/>
      <c r="JR428" s="2"/>
      <c r="JS428" s="2"/>
      <c r="JT428" s="2"/>
      <c r="JU428" s="2"/>
      <c r="JV428" s="2"/>
      <c r="JW428" s="2"/>
      <c r="JX428" s="2"/>
      <c r="JY428" s="2"/>
      <c r="JZ428" s="2"/>
      <c r="KA428" s="2"/>
      <c r="KB428" s="2"/>
      <c r="KC428" s="2"/>
      <c r="KD428" s="2"/>
      <c r="KE428" s="2"/>
      <c r="KF428" s="2"/>
      <c r="KG428" s="2"/>
      <c r="KH428" s="2"/>
      <c r="KI428" s="2"/>
      <c r="KJ428" s="2"/>
      <c r="KK428" s="2"/>
      <c r="KL428" s="2"/>
      <c r="KM428" s="2"/>
      <c r="KN428" s="2"/>
      <c r="KO428" s="2"/>
    </row>
    <row r="429" spans="1:301" s="78" customFormat="1" ht="15" customHeight="1" x14ac:dyDescent="0.2">
      <c r="A429" s="67" t="s">
        <v>911</v>
      </c>
      <c r="B429" s="67">
        <v>47332</v>
      </c>
      <c r="C429" s="59" t="s">
        <v>903</v>
      </c>
      <c r="D429" s="2" t="s">
        <v>105</v>
      </c>
      <c r="E429" s="67"/>
      <c r="F429" s="67"/>
      <c r="G429" s="22">
        <v>316086.69587599998</v>
      </c>
      <c r="H429" s="22">
        <v>8444747.5216300003</v>
      </c>
      <c r="I429" s="24"/>
      <c r="J429" s="61" t="s">
        <v>1040</v>
      </c>
      <c r="K429" s="77" t="s">
        <v>388</v>
      </c>
      <c r="L429" s="67">
        <v>0</v>
      </c>
      <c r="M429" s="67">
        <v>2</v>
      </c>
      <c r="N429" s="105">
        <v>2012</v>
      </c>
      <c r="O429" s="67"/>
      <c r="P429" s="60" t="s">
        <v>389</v>
      </c>
      <c r="Q429" s="1">
        <f>M429-L429</f>
        <v>2</v>
      </c>
      <c r="R429" s="2" t="s">
        <v>390</v>
      </c>
      <c r="S429" s="67" t="s">
        <v>912</v>
      </c>
      <c r="T429" s="60" t="s">
        <v>392</v>
      </c>
      <c r="U429" s="64"/>
      <c r="V429" s="64"/>
      <c r="W429" s="64"/>
      <c r="X429" s="135"/>
      <c r="Y429" s="114"/>
      <c r="Z429" s="114">
        <v>0.68035595105672975</v>
      </c>
      <c r="AA429" s="114">
        <v>8.5068487018800365</v>
      </c>
      <c r="AB429" s="114"/>
      <c r="AC429" s="114">
        <v>0.13105951947579178</v>
      </c>
      <c r="AD429" s="114">
        <v>1.0278947368421052</v>
      </c>
      <c r="AE429" s="114">
        <v>1.3992015968063872E-2</v>
      </c>
      <c r="AF429" s="114">
        <v>1.3479773814702046E-2</v>
      </c>
      <c r="AG429" s="114">
        <v>8.4322250639386198E-2</v>
      </c>
      <c r="AH429" s="114">
        <v>5.4992736077481841E-2</v>
      </c>
      <c r="AI429" s="114"/>
      <c r="AJ429" s="114"/>
      <c r="AK429" s="114"/>
      <c r="AL429" s="114"/>
      <c r="AM429" s="114"/>
      <c r="AN429" s="114">
        <v>2</v>
      </c>
      <c r="AO429" s="114">
        <v>9</v>
      </c>
      <c r="AP429" s="114">
        <v>11</v>
      </c>
      <c r="AQ429" s="114">
        <v>2</v>
      </c>
      <c r="AR429" s="114">
        <v>5</v>
      </c>
      <c r="AS429" s="114">
        <v>3</v>
      </c>
      <c r="AT429" s="114">
        <v>493</v>
      </c>
      <c r="AU429" s="106">
        <v>0</v>
      </c>
      <c r="AV429" s="110">
        <v>0</v>
      </c>
      <c r="AW429" s="114">
        <v>0</v>
      </c>
      <c r="AX429" s="114"/>
      <c r="AY429" s="114">
        <v>3</v>
      </c>
      <c r="AZ429" s="114"/>
      <c r="BA429" s="114">
        <v>25</v>
      </c>
      <c r="BB429" s="114"/>
      <c r="BC429" s="114"/>
      <c r="BD429" s="114"/>
      <c r="BE429" s="114"/>
      <c r="BF429" s="114">
        <v>0.6</v>
      </c>
      <c r="BG429" s="114">
        <v>830</v>
      </c>
      <c r="BH429" s="114">
        <v>10</v>
      </c>
      <c r="BI429" s="114"/>
      <c r="BJ429" s="114"/>
      <c r="BK429" s="114"/>
      <c r="BL429" s="114"/>
      <c r="BM429" s="114"/>
      <c r="BN429" s="114"/>
      <c r="BO429" s="114"/>
      <c r="BP429" s="114"/>
      <c r="BQ429" s="114"/>
      <c r="BR429" s="114"/>
      <c r="BS429" s="114"/>
      <c r="BT429" s="114"/>
      <c r="BU429" s="114"/>
      <c r="BV429" s="114"/>
      <c r="BW429" s="114"/>
      <c r="BX429" s="114">
        <v>64</v>
      </c>
      <c r="BY429" s="114"/>
      <c r="BZ429" s="106">
        <v>0</v>
      </c>
      <c r="CA429" s="149">
        <v>0</v>
      </c>
      <c r="CB429" s="114">
        <v>0</v>
      </c>
      <c r="CC429" s="114">
        <v>0.08</v>
      </c>
      <c r="CD429" s="114">
        <v>9</v>
      </c>
      <c r="CE429" s="114"/>
      <c r="CF429" s="114"/>
      <c r="CG429" s="114"/>
      <c r="CH429" s="110">
        <v>0</v>
      </c>
      <c r="CI429" s="110">
        <v>0</v>
      </c>
      <c r="CJ429" s="114">
        <v>3.6</v>
      </c>
      <c r="CK429" s="133">
        <v>0</v>
      </c>
      <c r="CL429" s="114"/>
      <c r="CM429" s="114"/>
      <c r="CN429" s="114"/>
      <c r="CO429" s="99"/>
      <c r="CP429" s="99"/>
      <c r="CQ429" s="99"/>
      <c r="CR429" s="99">
        <f>AG429/AD429</f>
        <v>8.2033935593872911E-2</v>
      </c>
      <c r="CS429" s="99"/>
      <c r="CT429" s="99"/>
      <c r="CU429" s="99">
        <f>BG429/BH429</f>
        <v>83</v>
      </c>
      <c r="CV429" s="99"/>
      <c r="CW429" s="99"/>
      <c r="CX429" s="114"/>
      <c r="CY429" s="114">
        <v>0</v>
      </c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  <c r="IY429" s="2"/>
      <c r="IZ429" s="2"/>
      <c r="JA429" s="2"/>
      <c r="JB429" s="2"/>
      <c r="JC429" s="2"/>
      <c r="JD429" s="2"/>
      <c r="JE429" s="2"/>
      <c r="JF429" s="2"/>
      <c r="JG429" s="2"/>
      <c r="JH429" s="2"/>
      <c r="JI429" s="2"/>
      <c r="JJ429" s="2"/>
      <c r="JK429" s="2"/>
      <c r="JL429" s="2"/>
      <c r="JM429" s="2"/>
      <c r="JN429" s="2"/>
      <c r="JO429" s="2"/>
      <c r="JP429" s="2"/>
      <c r="JQ429" s="2"/>
      <c r="JR429" s="2"/>
      <c r="JS429" s="2"/>
      <c r="JT429" s="2"/>
      <c r="JU429" s="2"/>
      <c r="JV429" s="2"/>
      <c r="JW429" s="2"/>
      <c r="JX429" s="2"/>
      <c r="JY429" s="2"/>
      <c r="JZ429" s="2"/>
      <c r="KA429" s="2"/>
      <c r="KB429" s="2"/>
      <c r="KC429" s="2"/>
      <c r="KD429" s="2"/>
      <c r="KE429" s="2"/>
      <c r="KF429" s="2"/>
      <c r="KG429" s="2"/>
      <c r="KH429" s="2"/>
      <c r="KI429" s="2"/>
      <c r="KJ429" s="2"/>
      <c r="KK429" s="2"/>
      <c r="KL429" s="2"/>
      <c r="KM429" s="2"/>
      <c r="KN429" s="2"/>
      <c r="KO429" s="2"/>
    </row>
    <row r="430" spans="1:301" ht="15" customHeight="1" x14ac:dyDescent="0.2">
      <c r="A430" s="67" t="s">
        <v>913</v>
      </c>
      <c r="B430" s="67">
        <v>45581</v>
      </c>
      <c r="C430" s="59" t="s">
        <v>407</v>
      </c>
      <c r="D430" s="2" t="s">
        <v>105</v>
      </c>
      <c r="E430" s="67"/>
      <c r="F430" s="67"/>
      <c r="G430" s="23">
        <v>316331.69500000001</v>
      </c>
      <c r="H430" s="23">
        <v>8448078.9309999999</v>
      </c>
      <c r="I430" s="23">
        <v>4902.223</v>
      </c>
      <c r="J430" s="61" t="s">
        <v>1040</v>
      </c>
      <c r="K430" s="77" t="s">
        <v>388</v>
      </c>
      <c r="L430" s="67">
        <v>0</v>
      </c>
      <c r="M430" s="67">
        <v>2</v>
      </c>
      <c r="N430" s="105">
        <v>2012</v>
      </c>
      <c r="O430" s="67"/>
      <c r="P430" s="60" t="s">
        <v>389</v>
      </c>
      <c r="Q430" s="1">
        <f>M430-L430</f>
        <v>2</v>
      </c>
      <c r="R430" s="2" t="s">
        <v>390</v>
      </c>
      <c r="S430" s="67" t="s">
        <v>914</v>
      </c>
      <c r="T430" s="60" t="s">
        <v>392</v>
      </c>
      <c r="U430" s="64"/>
      <c r="V430" s="64"/>
      <c r="W430" s="64"/>
      <c r="X430" s="135"/>
      <c r="Y430" s="114"/>
      <c r="Z430" s="114">
        <v>0.8126473859844271</v>
      </c>
      <c r="AA430" s="114">
        <v>4.8896508504923908</v>
      </c>
      <c r="AB430" s="114"/>
      <c r="AC430" s="114">
        <v>9.1677102293411007E-3</v>
      </c>
      <c r="AD430" s="114"/>
      <c r="AE430" s="114"/>
      <c r="AF430" s="114"/>
      <c r="AG430" s="114">
        <v>9.6368286445012788E-2</v>
      </c>
      <c r="AH430" s="114">
        <v>0.11456820016142052</v>
      </c>
      <c r="AI430" s="114"/>
      <c r="AJ430" s="114"/>
      <c r="AK430" s="114"/>
      <c r="AL430" s="114"/>
      <c r="AM430" s="114"/>
      <c r="AN430" s="114">
        <v>1.9</v>
      </c>
      <c r="AO430" s="114">
        <v>4</v>
      </c>
      <c r="AP430" s="114">
        <v>81</v>
      </c>
      <c r="AQ430" s="114">
        <v>4</v>
      </c>
      <c r="AR430" s="114">
        <v>6</v>
      </c>
      <c r="AS430" s="114">
        <v>1230</v>
      </c>
      <c r="AT430" s="114">
        <v>659</v>
      </c>
      <c r="AU430" s="106">
        <v>0</v>
      </c>
      <c r="AV430" s="114">
        <v>10</v>
      </c>
      <c r="AW430" s="114">
        <v>0</v>
      </c>
      <c r="AX430" s="114">
        <v>16</v>
      </c>
      <c r="AY430" s="114">
        <v>1908</v>
      </c>
      <c r="AZ430" s="114"/>
      <c r="BA430" s="114">
        <v>85.4</v>
      </c>
      <c r="BB430" s="114">
        <v>4.8</v>
      </c>
      <c r="BC430" s="108">
        <v>0</v>
      </c>
      <c r="BD430" s="114">
        <v>1.5</v>
      </c>
      <c r="BE430" s="114"/>
      <c r="BF430" s="114">
        <v>4</v>
      </c>
      <c r="BG430" s="114">
        <v>2535</v>
      </c>
      <c r="BH430" s="114">
        <v>7.5</v>
      </c>
      <c r="BI430" s="114"/>
      <c r="BJ430" s="114"/>
      <c r="BK430" s="114"/>
      <c r="BL430" s="114"/>
      <c r="BM430" s="114"/>
      <c r="BN430" s="114"/>
      <c r="BO430" s="114"/>
      <c r="BP430" s="114"/>
      <c r="BQ430" s="114"/>
      <c r="BR430" s="114"/>
      <c r="BS430" s="114"/>
      <c r="BT430" s="114"/>
      <c r="BU430" s="114"/>
      <c r="BV430" s="114"/>
      <c r="BW430" s="114"/>
      <c r="BX430" s="114">
        <v>217000</v>
      </c>
      <c r="BY430" s="114"/>
      <c r="BZ430" s="114"/>
      <c r="CA430" s="156"/>
      <c r="CB430" s="114">
        <v>100</v>
      </c>
      <c r="CC430" s="114">
        <v>0.45</v>
      </c>
      <c r="CD430" s="114">
        <v>569</v>
      </c>
      <c r="CE430" s="114"/>
      <c r="CF430" s="114"/>
      <c r="CG430" s="114"/>
      <c r="CH430" s="110">
        <v>0</v>
      </c>
      <c r="CI430" s="110">
        <v>0</v>
      </c>
      <c r="CJ430" s="114">
        <v>2.5</v>
      </c>
      <c r="CK430" s="114"/>
      <c r="CL430" s="114"/>
      <c r="CM430" s="114"/>
      <c r="CN430" s="114"/>
      <c r="CO430" s="99"/>
      <c r="CP430" s="99"/>
      <c r="CQ430" s="99"/>
      <c r="CR430" s="99"/>
      <c r="CS430" s="99"/>
      <c r="CT430" s="99"/>
      <c r="CU430" s="99">
        <f>BG430/BH430</f>
        <v>338</v>
      </c>
      <c r="CV430" s="99"/>
      <c r="CW430" s="99"/>
      <c r="CX430" s="114"/>
      <c r="CY430" s="114">
        <v>5</v>
      </c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  <c r="IY430" s="2"/>
      <c r="IZ430" s="2"/>
      <c r="JA430" s="2"/>
      <c r="JB430" s="2"/>
      <c r="JC430" s="2"/>
      <c r="JD430" s="2"/>
      <c r="JE430" s="2"/>
      <c r="JF430" s="2"/>
      <c r="JG430" s="2"/>
      <c r="JH430" s="2"/>
      <c r="JI430" s="2"/>
      <c r="JJ430" s="2"/>
      <c r="JK430" s="2"/>
      <c r="JL430" s="2"/>
      <c r="JM430" s="2"/>
      <c r="JN430" s="2"/>
      <c r="JO430" s="2"/>
      <c r="JP430" s="2"/>
      <c r="JQ430" s="2"/>
      <c r="JR430" s="2"/>
      <c r="JS430" s="2"/>
      <c r="JT430" s="2"/>
      <c r="JU430" s="2"/>
      <c r="JV430" s="2"/>
      <c r="JW430" s="2"/>
      <c r="JX430" s="2"/>
      <c r="JY430" s="2"/>
      <c r="JZ430" s="2"/>
      <c r="KA430" s="2"/>
      <c r="KB430" s="2"/>
      <c r="KC430" s="2"/>
      <c r="KD430" s="2"/>
      <c r="KE430" s="2"/>
      <c r="KF430" s="2"/>
      <c r="KG430" s="2"/>
      <c r="KH430" s="2"/>
      <c r="KI430" s="2"/>
      <c r="KJ430" s="2"/>
      <c r="KK430" s="2"/>
      <c r="KL430" s="2"/>
      <c r="KM430" s="2"/>
      <c r="KN430" s="2"/>
      <c r="KO430" s="2"/>
    </row>
    <row r="431" spans="1:301" ht="15" customHeight="1" x14ac:dyDescent="0.2">
      <c r="A431" s="58" t="s">
        <v>915</v>
      </c>
      <c r="B431" s="58">
        <v>45421</v>
      </c>
      <c r="C431" s="59" t="s">
        <v>407</v>
      </c>
      <c r="D431" s="2" t="s">
        <v>105</v>
      </c>
      <c r="E431" s="58"/>
      <c r="F431" s="58"/>
      <c r="G431" s="23">
        <v>316347.94500000001</v>
      </c>
      <c r="H431" s="23">
        <v>8448078.3460000008</v>
      </c>
      <c r="I431" s="23">
        <v>4911.4089999999997</v>
      </c>
      <c r="J431" s="61" t="s">
        <v>1040</v>
      </c>
      <c r="K431" s="77" t="s">
        <v>388</v>
      </c>
      <c r="L431" s="58">
        <v>0</v>
      </c>
      <c r="M431" s="58">
        <v>2</v>
      </c>
      <c r="N431" s="105">
        <v>2012</v>
      </c>
      <c r="O431" s="58"/>
      <c r="P431" s="60" t="s">
        <v>389</v>
      </c>
      <c r="Q431" s="1">
        <f>M431-L431</f>
        <v>2</v>
      </c>
      <c r="R431" s="2" t="s">
        <v>390</v>
      </c>
      <c r="S431" s="58" t="s">
        <v>916</v>
      </c>
      <c r="T431" s="60" t="s">
        <v>392</v>
      </c>
      <c r="U431" s="64"/>
      <c r="V431" s="64"/>
      <c r="W431" s="64"/>
      <c r="X431" s="135"/>
      <c r="Y431" s="106"/>
      <c r="Z431" s="106">
        <v>0.28348164627363737</v>
      </c>
      <c r="AA431" s="106">
        <v>3.5886034019695612</v>
      </c>
      <c r="AB431" s="106"/>
      <c r="AC431" s="106">
        <v>1.0588059701492538E-2</v>
      </c>
      <c r="AD431" s="106"/>
      <c r="AE431" s="106"/>
      <c r="AF431" s="106"/>
      <c r="AG431" s="106">
        <v>2.4092071611253197E-2</v>
      </c>
      <c r="AH431" s="106"/>
      <c r="AI431" s="106"/>
      <c r="AJ431" s="106"/>
      <c r="AK431" s="106"/>
      <c r="AL431" s="106"/>
      <c r="AM431" s="106"/>
      <c r="AN431" s="106">
        <v>0</v>
      </c>
      <c r="AO431" s="106">
        <v>0</v>
      </c>
      <c r="AP431" s="106">
        <v>85</v>
      </c>
      <c r="AQ431" s="106">
        <v>10</v>
      </c>
      <c r="AR431" s="106">
        <v>15</v>
      </c>
      <c r="AS431" s="106">
        <v>1070</v>
      </c>
      <c r="AT431" s="106">
        <v>565000</v>
      </c>
      <c r="AU431" s="106">
        <v>0</v>
      </c>
      <c r="AV431" s="106">
        <v>3</v>
      </c>
      <c r="AW431" s="114">
        <v>0</v>
      </c>
      <c r="AX431" s="110">
        <v>0</v>
      </c>
      <c r="AY431" s="106">
        <v>759</v>
      </c>
      <c r="AZ431" s="106"/>
      <c r="BA431" s="106">
        <v>128</v>
      </c>
      <c r="BB431" s="106">
        <v>0.5</v>
      </c>
      <c r="BC431" s="106">
        <v>2</v>
      </c>
      <c r="BD431" s="106">
        <v>0.6</v>
      </c>
      <c r="BE431" s="106"/>
      <c r="BF431" s="106">
        <v>932</v>
      </c>
      <c r="BG431" s="106">
        <v>137</v>
      </c>
      <c r="BH431" s="106">
        <v>0</v>
      </c>
      <c r="BI431" s="106"/>
      <c r="BJ431" s="106"/>
      <c r="BK431" s="106"/>
      <c r="BL431" s="106"/>
      <c r="BM431" s="106"/>
      <c r="BN431" s="106"/>
      <c r="BO431" s="106"/>
      <c r="BP431" s="106"/>
      <c r="BQ431" s="106"/>
      <c r="BR431" s="106"/>
      <c r="BS431" s="106"/>
      <c r="BT431" s="106"/>
      <c r="BU431" s="106"/>
      <c r="BV431" s="106"/>
      <c r="BW431" s="106"/>
      <c r="BX431" s="106">
        <v>478000</v>
      </c>
      <c r="BY431" s="106"/>
      <c r="BZ431" s="106"/>
      <c r="CA431" s="149"/>
      <c r="CB431" s="106">
        <v>100</v>
      </c>
      <c r="CC431" s="106">
        <v>6.03</v>
      </c>
      <c r="CD431" s="106">
        <v>621</v>
      </c>
      <c r="CE431" s="106"/>
      <c r="CF431" s="106"/>
      <c r="CG431" s="106"/>
      <c r="CH431" s="110">
        <v>0</v>
      </c>
      <c r="CI431" s="106">
        <v>43</v>
      </c>
      <c r="CJ431" s="106">
        <v>0</v>
      </c>
      <c r="CK431" s="106"/>
      <c r="CL431" s="106"/>
      <c r="CM431" s="106"/>
      <c r="CN431" s="106"/>
      <c r="CO431" s="99"/>
      <c r="CP431" s="99"/>
      <c r="CQ431" s="99"/>
      <c r="CR431" s="99"/>
      <c r="CS431" s="99"/>
      <c r="CT431" s="99"/>
      <c r="CU431" s="99"/>
      <c r="CV431" s="99"/>
      <c r="CW431" s="99"/>
      <c r="CX431" s="106"/>
      <c r="CY431" s="106">
        <v>4</v>
      </c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  <c r="DS431" s="60"/>
      <c r="DT431" s="60"/>
      <c r="DU431" s="60"/>
      <c r="DV431" s="60"/>
      <c r="DW431" s="60"/>
      <c r="DX431" s="60"/>
      <c r="DY431" s="60"/>
      <c r="DZ431" s="60"/>
      <c r="EA431" s="60"/>
      <c r="EB431" s="60"/>
      <c r="EC431" s="60"/>
      <c r="ED431" s="60"/>
      <c r="EE431" s="60"/>
      <c r="EF431" s="60"/>
      <c r="EG431" s="60"/>
      <c r="EH431" s="60"/>
      <c r="EI431" s="60"/>
      <c r="EJ431" s="60"/>
      <c r="EK431" s="60"/>
      <c r="EL431" s="60"/>
      <c r="EM431" s="60"/>
      <c r="EN431" s="60"/>
      <c r="EO431" s="60"/>
      <c r="EP431" s="60"/>
      <c r="EQ431" s="60"/>
      <c r="ER431" s="60"/>
      <c r="ES431" s="60"/>
      <c r="ET431" s="60"/>
      <c r="EU431" s="60"/>
      <c r="EV431" s="60"/>
      <c r="EW431" s="60"/>
      <c r="EX431" s="60"/>
      <c r="EY431" s="60"/>
      <c r="EZ431" s="60"/>
      <c r="FA431" s="60"/>
      <c r="FB431" s="60"/>
      <c r="FC431" s="60"/>
      <c r="FD431" s="60"/>
      <c r="FE431" s="60"/>
      <c r="FF431" s="60"/>
      <c r="FG431" s="60"/>
      <c r="FH431" s="60"/>
      <c r="FI431" s="60"/>
      <c r="FJ431" s="60"/>
      <c r="FK431" s="60"/>
      <c r="FL431" s="60"/>
      <c r="FM431" s="60"/>
      <c r="FN431" s="60"/>
      <c r="FO431" s="60"/>
      <c r="FP431" s="60"/>
      <c r="FQ431" s="60"/>
      <c r="FR431" s="60"/>
      <c r="FS431" s="60"/>
      <c r="FT431" s="60"/>
      <c r="FU431" s="60"/>
      <c r="FV431" s="60"/>
      <c r="FW431" s="60"/>
      <c r="FX431" s="60"/>
      <c r="FY431" s="60"/>
      <c r="FZ431" s="60"/>
      <c r="GA431" s="60"/>
      <c r="GB431" s="60"/>
      <c r="GC431" s="60"/>
      <c r="GD431" s="60"/>
      <c r="GE431" s="60"/>
      <c r="GF431" s="60"/>
      <c r="GG431" s="60"/>
      <c r="GH431" s="60"/>
      <c r="GI431" s="60"/>
      <c r="GJ431" s="60"/>
      <c r="GK431" s="60"/>
      <c r="GL431" s="60"/>
      <c r="GM431" s="60"/>
      <c r="GN431" s="60"/>
      <c r="GO431" s="60"/>
      <c r="GP431" s="60"/>
      <c r="GQ431" s="60"/>
      <c r="GR431" s="60"/>
      <c r="GS431" s="60"/>
      <c r="GT431" s="60"/>
      <c r="GU431" s="60"/>
      <c r="GV431" s="60"/>
      <c r="GW431" s="60"/>
      <c r="GX431" s="60"/>
      <c r="GY431" s="60"/>
      <c r="GZ431" s="60"/>
      <c r="HA431" s="60"/>
      <c r="HB431" s="60"/>
      <c r="HC431" s="60"/>
      <c r="HD431" s="60"/>
      <c r="HE431" s="60"/>
      <c r="HF431" s="60"/>
      <c r="HG431" s="60"/>
      <c r="HH431" s="60"/>
      <c r="HI431" s="60"/>
      <c r="HJ431" s="60"/>
      <c r="HK431" s="60"/>
      <c r="HL431" s="60"/>
      <c r="HM431" s="60"/>
      <c r="HN431" s="60"/>
      <c r="HO431" s="60"/>
      <c r="HP431" s="60"/>
      <c r="HQ431" s="60"/>
      <c r="HR431" s="60"/>
      <c r="HS431" s="60"/>
      <c r="HT431" s="60"/>
      <c r="HU431" s="60"/>
      <c r="HV431" s="60"/>
      <c r="HW431" s="60"/>
      <c r="HX431" s="60"/>
      <c r="HY431" s="60"/>
      <c r="HZ431" s="60"/>
      <c r="IA431" s="60"/>
      <c r="IB431" s="60"/>
      <c r="IC431" s="60"/>
      <c r="ID431" s="60"/>
      <c r="IE431" s="60"/>
      <c r="IF431" s="60"/>
      <c r="IG431" s="60"/>
      <c r="IH431" s="60"/>
      <c r="II431" s="60"/>
      <c r="IJ431" s="60"/>
      <c r="IK431" s="60"/>
      <c r="IL431" s="60"/>
      <c r="IM431" s="60"/>
      <c r="IN431" s="60"/>
      <c r="IO431" s="60"/>
      <c r="IP431" s="60"/>
      <c r="IQ431" s="60"/>
      <c r="IR431" s="60"/>
      <c r="IS431" s="60"/>
      <c r="IT431" s="60"/>
      <c r="IU431" s="60"/>
      <c r="IV431" s="60"/>
      <c r="IW431" s="60"/>
      <c r="IX431" s="60"/>
      <c r="IY431" s="60"/>
      <c r="IZ431" s="60"/>
      <c r="JA431" s="60"/>
      <c r="JB431" s="60"/>
      <c r="JC431" s="60"/>
      <c r="JD431" s="60"/>
      <c r="JE431" s="60"/>
      <c r="JF431" s="60"/>
      <c r="JG431" s="60"/>
      <c r="JH431" s="60"/>
      <c r="JI431" s="60"/>
      <c r="JJ431" s="60"/>
      <c r="JK431" s="60"/>
      <c r="JL431" s="60"/>
      <c r="JM431" s="60"/>
      <c r="JN431" s="60"/>
      <c r="JO431" s="60"/>
      <c r="JP431" s="60"/>
      <c r="JQ431" s="60"/>
      <c r="JR431" s="60"/>
      <c r="JS431" s="60"/>
      <c r="JT431" s="60"/>
      <c r="JU431" s="60"/>
      <c r="JV431" s="60"/>
      <c r="JW431" s="60"/>
      <c r="JX431" s="60"/>
      <c r="JY431" s="60"/>
      <c r="JZ431" s="60"/>
      <c r="KA431" s="60"/>
      <c r="KB431" s="60"/>
      <c r="KC431" s="60"/>
      <c r="KD431" s="60"/>
      <c r="KE431" s="60"/>
      <c r="KF431" s="60"/>
      <c r="KG431" s="60"/>
      <c r="KH431" s="60"/>
      <c r="KI431" s="60"/>
      <c r="KJ431" s="60"/>
      <c r="KK431" s="60"/>
      <c r="KL431" s="60"/>
      <c r="KM431" s="60"/>
      <c r="KN431" s="60"/>
      <c r="KO431" s="60"/>
    </row>
    <row r="432" spans="1:301" s="64" customFormat="1" ht="15" customHeight="1" x14ac:dyDescent="0.15">
      <c r="A432" s="67" t="s">
        <v>917</v>
      </c>
      <c r="B432" s="67">
        <v>45047</v>
      </c>
      <c r="C432" s="59" t="s">
        <v>407</v>
      </c>
      <c r="D432" s="2" t="s">
        <v>105</v>
      </c>
      <c r="E432" s="67"/>
      <c r="F432" s="67"/>
      <c r="G432" s="23">
        <v>316447.98</v>
      </c>
      <c r="H432" s="23">
        <v>8448053.1180000007</v>
      </c>
      <c r="I432" s="23">
        <v>4968.5730000000003</v>
      </c>
      <c r="J432" s="61" t="s">
        <v>1040</v>
      </c>
      <c r="K432" s="77" t="s">
        <v>388</v>
      </c>
      <c r="L432" s="67">
        <v>0</v>
      </c>
      <c r="M432" s="67">
        <v>2</v>
      </c>
      <c r="N432" s="105">
        <v>2012</v>
      </c>
      <c r="O432" s="67"/>
      <c r="P432" s="60" t="s">
        <v>389</v>
      </c>
      <c r="Q432" s="1">
        <f>M432-L432</f>
        <v>2</v>
      </c>
      <c r="R432" s="2" t="s">
        <v>390</v>
      </c>
      <c r="S432" s="67" t="s">
        <v>918</v>
      </c>
      <c r="T432" s="60" t="s">
        <v>392</v>
      </c>
      <c r="X432" s="135"/>
      <c r="Y432" s="114">
        <v>6.6722338204592904E-2</v>
      </c>
      <c r="Z432" s="114">
        <v>1.927675194660734</v>
      </c>
      <c r="AA432" s="114">
        <v>1.7585586392121755</v>
      </c>
      <c r="AB432" s="114"/>
      <c r="AC432" s="114">
        <v>1.5882089552238805E-2</v>
      </c>
      <c r="AD432" s="114">
        <v>0.21552631578947368</v>
      </c>
      <c r="AE432" s="114">
        <v>4.1976047904191613E-2</v>
      </c>
      <c r="AF432" s="114"/>
      <c r="AG432" s="114">
        <v>0.20478260869565221</v>
      </c>
      <c r="AH432" s="114">
        <v>9.165456012913642E-2</v>
      </c>
      <c r="AI432" s="114"/>
      <c r="AJ432" s="114"/>
      <c r="AK432" s="114"/>
      <c r="AL432" s="114"/>
      <c r="AM432" s="114"/>
      <c r="AN432" s="114">
        <v>2.4</v>
      </c>
      <c r="AO432" s="114">
        <v>8</v>
      </c>
      <c r="AP432" s="114">
        <v>54</v>
      </c>
      <c r="AQ432" s="114">
        <v>2</v>
      </c>
      <c r="AR432" s="114">
        <v>5</v>
      </c>
      <c r="AS432" s="114">
        <v>20</v>
      </c>
      <c r="AT432" s="114">
        <v>61.4</v>
      </c>
      <c r="AU432" s="106">
        <v>0</v>
      </c>
      <c r="AV432" s="114">
        <v>1</v>
      </c>
      <c r="AW432" s="114">
        <v>0</v>
      </c>
      <c r="AX432" s="114">
        <v>12</v>
      </c>
      <c r="AY432" s="114">
        <v>55</v>
      </c>
      <c r="AZ432" s="114"/>
      <c r="BA432" s="114">
        <v>46</v>
      </c>
      <c r="BB432" s="114">
        <v>6.9</v>
      </c>
      <c r="BC432" s="108">
        <v>0</v>
      </c>
      <c r="BD432" s="114">
        <v>2.7</v>
      </c>
      <c r="BE432" s="114"/>
      <c r="BF432" s="106">
        <v>0</v>
      </c>
      <c r="BG432" s="114">
        <v>3192</v>
      </c>
      <c r="BH432" s="114">
        <v>8.3000000000000007</v>
      </c>
      <c r="BI432" s="114"/>
      <c r="BJ432" s="114"/>
      <c r="BK432" s="114"/>
      <c r="BL432" s="114"/>
      <c r="BM432" s="114"/>
      <c r="BN432" s="114"/>
      <c r="BO432" s="114"/>
      <c r="BP432" s="114"/>
      <c r="BQ432" s="114"/>
      <c r="BR432" s="114"/>
      <c r="BS432" s="114"/>
      <c r="BT432" s="114"/>
      <c r="BU432" s="114"/>
      <c r="BV432" s="114"/>
      <c r="BW432" s="114"/>
      <c r="BX432" s="114">
        <v>679</v>
      </c>
      <c r="BY432" s="114"/>
      <c r="BZ432" s="114"/>
      <c r="CA432" s="156"/>
      <c r="CB432" s="114">
        <v>21.1</v>
      </c>
      <c r="CC432" s="114">
        <v>0.14000000000000001</v>
      </c>
      <c r="CD432" s="114">
        <v>37</v>
      </c>
      <c r="CE432" s="114"/>
      <c r="CF432" s="114"/>
      <c r="CG432" s="114"/>
      <c r="CH432" s="110">
        <v>0</v>
      </c>
      <c r="CI432" s="114">
        <v>5</v>
      </c>
      <c r="CJ432" s="114">
        <v>5.7</v>
      </c>
      <c r="CK432" s="114"/>
      <c r="CL432" s="114"/>
      <c r="CM432" s="114"/>
      <c r="CN432" s="114"/>
      <c r="CO432" s="99"/>
      <c r="CP432" s="99"/>
      <c r="CQ432" s="99"/>
      <c r="CR432" s="99">
        <f>AG432/AD432</f>
        <v>0.95015129797738507</v>
      </c>
      <c r="CS432" s="99"/>
      <c r="CT432" s="99"/>
      <c r="CU432" s="99">
        <f>BG432/BH432</f>
        <v>384.57831325301203</v>
      </c>
      <c r="CV432" s="99"/>
      <c r="CW432" s="99"/>
      <c r="CX432" s="114"/>
      <c r="CY432" s="114">
        <v>0</v>
      </c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  <c r="DS432" s="60"/>
      <c r="DT432" s="60"/>
      <c r="DU432" s="60"/>
      <c r="DV432" s="60"/>
      <c r="DW432" s="60"/>
      <c r="DX432" s="60"/>
      <c r="DY432" s="60"/>
      <c r="DZ432" s="60"/>
      <c r="EA432" s="60"/>
      <c r="EB432" s="60"/>
      <c r="EC432" s="60"/>
      <c r="ED432" s="60"/>
      <c r="EE432" s="60"/>
      <c r="EF432" s="60"/>
      <c r="EG432" s="60"/>
      <c r="EH432" s="60"/>
      <c r="EI432" s="60"/>
      <c r="EJ432" s="60"/>
      <c r="EK432" s="60"/>
      <c r="EL432" s="60"/>
      <c r="EM432" s="60"/>
      <c r="EN432" s="60"/>
      <c r="EO432" s="60"/>
      <c r="EP432" s="60"/>
      <c r="EQ432" s="60"/>
      <c r="ER432" s="60"/>
      <c r="ES432" s="60"/>
      <c r="ET432" s="60"/>
      <c r="EU432" s="60"/>
      <c r="EV432" s="60"/>
      <c r="EW432" s="60"/>
      <c r="EX432" s="60"/>
      <c r="EY432" s="60"/>
      <c r="EZ432" s="60"/>
      <c r="FA432" s="60"/>
      <c r="FB432" s="60"/>
      <c r="FC432" s="60"/>
      <c r="FD432" s="60"/>
      <c r="FE432" s="60"/>
      <c r="FF432" s="60"/>
      <c r="FG432" s="60"/>
      <c r="FH432" s="60"/>
      <c r="FI432" s="60"/>
      <c r="FJ432" s="60"/>
      <c r="FK432" s="60"/>
      <c r="FL432" s="60"/>
      <c r="FM432" s="60"/>
      <c r="FN432" s="60"/>
      <c r="FO432" s="60"/>
      <c r="FP432" s="60"/>
      <c r="FQ432" s="60"/>
      <c r="FR432" s="60"/>
      <c r="FS432" s="60"/>
      <c r="FT432" s="60"/>
      <c r="FU432" s="60"/>
      <c r="FV432" s="60"/>
      <c r="FW432" s="60"/>
      <c r="FX432" s="60"/>
      <c r="FY432" s="60"/>
      <c r="FZ432" s="60"/>
      <c r="GA432" s="60"/>
      <c r="GB432" s="60"/>
      <c r="GC432" s="60"/>
      <c r="GD432" s="60"/>
      <c r="GE432" s="60"/>
      <c r="GF432" s="60"/>
      <c r="GG432" s="60"/>
      <c r="GH432" s="60"/>
      <c r="GI432" s="60"/>
      <c r="GJ432" s="60"/>
      <c r="GK432" s="60"/>
      <c r="GL432" s="60"/>
      <c r="GM432" s="60"/>
      <c r="GN432" s="60"/>
      <c r="GO432" s="60"/>
      <c r="GP432" s="60"/>
      <c r="GQ432" s="60"/>
      <c r="GR432" s="60"/>
      <c r="GS432" s="60"/>
      <c r="GT432" s="60"/>
      <c r="GU432" s="60"/>
      <c r="GV432" s="60"/>
      <c r="GW432" s="60"/>
      <c r="GX432" s="60"/>
      <c r="GY432" s="60"/>
      <c r="GZ432" s="60"/>
      <c r="HA432" s="60"/>
      <c r="HB432" s="60"/>
      <c r="HC432" s="60"/>
      <c r="HD432" s="60"/>
      <c r="HE432" s="60"/>
      <c r="HF432" s="60"/>
      <c r="HG432" s="60"/>
      <c r="HH432" s="60"/>
      <c r="HI432" s="60"/>
      <c r="HJ432" s="60"/>
      <c r="HK432" s="60"/>
      <c r="HL432" s="60"/>
      <c r="HM432" s="60"/>
      <c r="HN432" s="60"/>
      <c r="HO432" s="60"/>
      <c r="HP432" s="60"/>
      <c r="HQ432" s="60"/>
      <c r="HR432" s="60"/>
      <c r="HS432" s="60"/>
      <c r="HT432" s="60"/>
      <c r="HU432" s="60"/>
      <c r="HV432" s="60"/>
      <c r="HW432" s="60"/>
      <c r="HX432" s="60"/>
      <c r="HY432" s="60"/>
      <c r="HZ432" s="60"/>
      <c r="IA432" s="60"/>
      <c r="IB432" s="60"/>
      <c r="IC432" s="60"/>
      <c r="ID432" s="60"/>
      <c r="IE432" s="60"/>
      <c r="IF432" s="60"/>
      <c r="IG432" s="60"/>
      <c r="IH432" s="60"/>
      <c r="II432" s="60"/>
      <c r="IJ432" s="60"/>
      <c r="IK432" s="60"/>
      <c r="IL432" s="60"/>
      <c r="IM432" s="60"/>
      <c r="IN432" s="60"/>
      <c r="IO432" s="60"/>
      <c r="IP432" s="60"/>
      <c r="IQ432" s="60"/>
      <c r="IR432" s="60"/>
      <c r="IS432" s="60"/>
      <c r="IT432" s="60"/>
      <c r="IU432" s="60"/>
      <c r="IV432" s="60"/>
      <c r="IW432" s="60"/>
      <c r="IX432" s="60"/>
      <c r="IY432" s="60"/>
      <c r="IZ432" s="60"/>
      <c r="JA432" s="60"/>
      <c r="JB432" s="60"/>
      <c r="JC432" s="60"/>
      <c r="JD432" s="60"/>
      <c r="JE432" s="60"/>
      <c r="JF432" s="60"/>
      <c r="JG432" s="60"/>
      <c r="JH432" s="60"/>
      <c r="JI432" s="60"/>
      <c r="JJ432" s="60"/>
      <c r="JK432" s="60"/>
      <c r="JL432" s="60"/>
      <c r="JM432" s="60"/>
      <c r="JN432" s="60"/>
      <c r="JO432" s="60"/>
      <c r="JP432" s="60"/>
      <c r="JQ432" s="60"/>
      <c r="JR432" s="60"/>
      <c r="JS432" s="60"/>
      <c r="JT432" s="60"/>
      <c r="JU432" s="60"/>
      <c r="JV432" s="60"/>
      <c r="JW432" s="60"/>
      <c r="JX432" s="60"/>
      <c r="JY432" s="60"/>
      <c r="JZ432" s="60"/>
      <c r="KA432" s="60"/>
      <c r="KB432" s="60"/>
      <c r="KC432" s="60"/>
      <c r="KD432" s="60"/>
      <c r="KE432" s="60"/>
      <c r="KF432" s="60"/>
      <c r="KG432" s="60"/>
      <c r="KH432" s="60"/>
      <c r="KI432" s="60"/>
      <c r="KJ432" s="60"/>
      <c r="KK432" s="60"/>
      <c r="KL432" s="60"/>
      <c r="KM432" s="60"/>
      <c r="KN432" s="60"/>
      <c r="KO432" s="60"/>
    </row>
    <row r="433" spans="1:301" s="64" customFormat="1" ht="15" customHeight="1" x14ac:dyDescent="0.2">
      <c r="A433" s="58" t="s">
        <v>919</v>
      </c>
      <c r="B433" s="67">
        <v>45336</v>
      </c>
      <c r="C433" s="59" t="s">
        <v>407</v>
      </c>
      <c r="D433" s="2" t="s">
        <v>105</v>
      </c>
      <c r="E433" s="58"/>
      <c r="F433" s="58"/>
      <c r="G433" s="23">
        <v>316384.21899999998</v>
      </c>
      <c r="H433" s="23">
        <v>8448029.8310000002</v>
      </c>
      <c r="I433" s="23">
        <v>4922.5129999999999</v>
      </c>
      <c r="J433" s="61" t="s">
        <v>1040</v>
      </c>
      <c r="K433" s="77" t="s">
        <v>388</v>
      </c>
      <c r="L433" s="67">
        <v>2</v>
      </c>
      <c r="M433" s="67">
        <v>4</v>
      </c>
      <c r="N433" s="105">
        <v>2012</v>
      </c>
      <c r="O433" s="58"/>
      <c r="P433" s="60" t="s">
        <v>389</v>
      </c>
      <c r="Q433" s="1">
        <f>M433-L433</f>
        <v>2</v>
      </c>
      <c r="R433" s="2" t="s">
        <v>390</v>
      </c>
      <c r="S433" s="58" t="s">
        <v>920</v>
      </c>
      <c r="T433" s="60" t="s">
        <v>392</v>
      </c>
      <c r="U433" s="18"/>
      <c r="V433" s="18"/>
      <c r="W433" s="18"/>
      <c r="X433" s="137"/>
      <c r="Y433" s="106">
        <v>5.0041753653444675E-2</v>
      </c>
      <c r="Z433" s="106">
        <v>0.51026696329254728</v>
      </c>
      <c r="AA433" s="106">
        <v>0.37172784243509405</v>
      </c>
      <c r="AB433" s="106"/>
      <c r="AC433" s="106">
        <v>2.4533309064433927E-3</v>
      </c>
      <c r="AD433" s="106"/>
      <c r="AE433" s="106">
        <v>1.3992015968063872E-2</v>
      </c>
      <c r="AF433" s="106"/>
      <c r="AG433" s="106">
        <v>0.1686445012787724</v>
      </c>
      <c r="AH433" s="106">
        <v>4.582728006456821E-2</v>
      </c>
      <c r="AI433" s="106"/>
      <c r="AJ433" s="106"/>
      <c r="AK433" s="106"/>
      <c r="AL433" s="106"/>
      <c r="AM433" s="106"/>
      <c r="AN433" s="106">
        <v>0.8</v>
      </c>
      <c r="AO433" s="106">
        <v>0</v>
      </c>
      <c r="AP433" s="106">
        <v>42</v>
      </c>
      <c r="AQ433" s="106">
        <v>0</v>
      </c>
      <c r="AR433" s="106">
        <v>2</v>
      </c>
      <c r="AS433" s="106">
        <v>88</v>
      </c>
      <c r="AT433" s="106">
        <v>213</v>
      </c>
      <c r="AU433" s="106">
        <v>0</v>
      </c>
      <c r="AV433" s="106">
        <v>2</v>
      </c>
      <c r="AW433" s="114">
        <v>0</v>
      </c>
      <c r="AX433" s="110">
        <v>0</v>
      </c>
      <c r="AY433" s="106">
        <v>38</v>
      </c>
      <c r="AZ433" s="106"/>
      <c r="BA433" s="106">
        <v>43</v>
      </c>
      <c r="BB433" s="106">
        <v>2.9</v>
      </c>
      <c r="BC433" s="106">
        <v>2</v>
      </c>
      <c r="BD433" s="106">
        <v>1.2</v>
      </c>
      <c r="BE433" s="106"/>
      <c r="BF433" s="106">
        <v>1</v>
      </c>
      <c r="BG433" s="106">
        <v>474</v>
      </c>
      <c r="BH433" s="106">
        <v>7.7</v>
      </c>
      <c r="BI433" s="106"/>
      <c r="BJ433" s="106"/>
      <c r="BK433" s="106"/>
      <c r="BL433" s="106"/>
      <c r="BM433" s="106"/>
      <c r="BN433" s="106"/>
      <c r="BO433" s="106"/>
      <c r="BP433" s="106"/>
      <c r="BQ433" s="106"/>
      <c r="BR433" s="106"/>
      <c r="BS433" s="106"/>
      <c r="BT433" s="106"/>
      <c r="BU433" s="106"/>
      <c r="BV433" s="106"/>
      <c r="BW433" s="106"/>
      <c r="BX433" s="106">
        <v>2651</v>
      </c>
      <c r="BY433" s="106"/>
      <c r="BZ433" s="106"/>
      <c r="CA433" s="149"/>
      <c r="CB433" s="106">
        <v>9.4</v>
      </c>
      <c r="CC433" s="106">
        <v>0.1</v>
      </c>
      <c r="CD433" s="106">
        <v>56</v>
      </c>
      <c r="CE433" s="106"/>
      <c r="CF433" s="106"/>
      <c r="CG433" s="106"/>
      <c r="CH433" s="110">
        <v>0</v>
      </c>
      <c r="CI433" s="106">
        <v>6</v>
      </c>
      <c r="CJ433" s="106">
        <v>0.9</v>
      </c>
      <c r="CK433" s="106"/>
      <c r="CL433" s="106"/>
      <c r="CM433" s="106"/>
      <c r="CN433" s="106"/>
      <c r="CO433" s="99"/>
      <c r="CP433" s="99"/>
      <c r="CQ433" s="99"/>
      <c r="CR433" s="99"/>
      <c r="CS433" s="99"/>
      <c r="CT433" s="99"/>
      <c r="CU433" s="99">
        <f>BG433/BH433</f>
        <v>61.558441558441558</v>
      </c>
      <c r="CV433" s="99"/>
      <c r="CW433" s="99"/>
      <c r="CX433" s="106"/>
      <c r="CY433" s="114">
        <v>0</v>
      </c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  <c r="IY433" s="2"/>
      <c r="IZ433" s="2"/>
      <c r="JA433" s="2"/>
      <c r="JB433" s="2"/>
      <c r="JC433" s="2"/>
      <c r="JD433" s="2"/>
      <c r="JE433" s="2"/>
      <c r="JF433" s="2"/>
      <c r="JG433" s="2"/>
      <c r="JH433" s="2"/>
      <c r="JI433" s="2"/>
      <c r="JJ433" s="2"/>
      <c r="JK433" s="2"/>
      <c r="JL433" s="2"/>
      <c r="JM433" s="2"/>
      <c r="JN433" s="2"/>
      <c r="JO433" s="2"/>
      <c r="JP433" s="2"/>
      <c r="JQ433" s="2"/>
      <c r="JR433" s="2"/>
      <c r="JS433" s="2"/>
      <c r="JT433" s="2"/>
      <c r="JU433" s="2"/>
      <c r="JV433" s="2"/>
      <c r="JW433" s="2"/>
      <c r="JX433" s="2"/>
      <c r="JY433" s="2"/>
      <c r="JZ433" s="2"/>
      <c r="KA433" s="2"/>
      <c r="KB433" s="2"/>
      <c r="KC433" s="2"/>
      <c r="KD433" s="2"/>
      <c r="KE433" s="2"/>
      <c r="KF433" s="2"/>
      <c r="KG433" s="2"/>
      <c r="KH433" s="2"/>
      <c r="KI433" s="2"/>
      <c r="KJ433" s="2"/>
      <c r="KK433" s="2"/>
      <c r="KL433" s="2"/>
      <c r="KM433" s="2"/>
      <c r="KN433" s="2"/>
      <c r="KO433" s="2"/>
    </row>
    <row r="434" spans="1:301" s="64" customFormat="1" ht="15" customHeight="1" x14ac:dyDescent="0.15">
      <c r="A434" s="67" t="s">
        <v>921</v>
      </c>
      <c r="B434" s="67">
        <v>45665</v>
      </c>
      <c r="C434" s="59" t="s">
        <v>407</v>
      </c>
      <c r="D434" s="2" t="s">
        <v>105</v>
      </c>
      <c r="E434" s="67"/>
      <c r="F434" s="67"/>
      <c r="G434" s="23">
        <v>316443.93800000002</v>
      </c>
      <c r="H434" s="23">
        <v>8447957.7420000006</v>
      </c>
      <c r="I434" s="23">
        <v>4924.9530000000004</v>
      </c>
      <c r="J434" s="61" t="s">
        <v>1040</v>
      </c>
      <c r="K434" s="77" t="s">
        <v>388</v>
      </c>
      <c r="L434" s="67">
        <v>0</v>
      </c>
      <c r="M434" s="67">
        <v>4</v>
      </c>
      <c r="N434" s="105">
        <v>2012</v>
      </c>
      <c r="O434" s="67"/>
      <c r="P434" s="60" t="s">
        <v>389</v>
      </c>
      <c r="Q434" s="1">
        <f>M434-L434</f>
        <v>4</v>
      </c>
      <c r="R434" s="2" t="s">
        <v>390</v>
      </c>
      <c r="S434" s="67" t="s">
        <v>922</v>
      </c>
      <c r="T434" s="60" t="s">
        <v>392</v>
      </c>
      <c r="U434" s="70"/>
      <c r="V434" s="70"/>
      <c r="W434" s="70"/>
      <c r="X434" s="138"/>
      <c r="Y434" s="114">
        <v>1.6680584551148226E-2</v>
      </c>
      <c r="Z434" s="114">
        <v>5.4617463848720806</v>
      </c>
      <c r="AA434" s="114">
        <v>0.57188898836168311</v>
      </c>
      <c r="AB434" s="114"/>
      <c r="AC434" s="114">
        <v>5.552275209319257E-3</v>
      </c>
      <c r="AD434" s="114">
        <v>6.6315789473684217E-2</v>
      </c>
      <c r="AE434" s="114">
        <v>0.1539121756487026</v>
      </c>
      <c r="AF434" s="114">
        <v>0.10783819051761637</v>
      </c>
      <c r="AG434" s="114">
        <v>0.25296675191815854</v>
      </c>
      <c r="AH434" s="114">
        <v>0.16039548022598873</v>
      </c>
      <c r="AI434" s="114"/>
      <c r="AJ434" s="114"/>
      <c r="AK434" s="114"/>
      <c r="AL434" s="114"/>
      <c r="AM434" s="114"/>
      <c r="AN434" s="114">
        <v>1.5</v>
      </c>
      <c r="AO434" s="114">
        <v>4</v>
      </c>
      <c r="AP434" s="114">
        <v>62</v>
      </c>
      <c r="AQ434" s="106">
        <v>0</v>
      </c>
      <c r="AR434" s="114">
        <v>7</v>
      </c>
      <c r="AS434" s="114">
        <v>9.3000000000000007</v>
      </c>
      <c r="AT434" s="114">
        <v>36.5</v>
      </c>
      <c r="AU434" s="106">
        <v>0</v>
      </c>
      <c r="AV434" s="114">
        <v>1</v>
      </c>
      <c r="AW434" s="114">
        <v>0</v>
      </c>
      <c r="AX434" s="114">
        <v>19</v>
      </c>
      <c r="AY434" s="114">
        <v>58</v>
      </c>
      <c r="AZ434" s="114"/>
      <c r="BA434" s="114">
        <v>12.1</v>
      </c>
      <c r="BB434" s="114">
        <v>8.1999999999999993</v>
      </c>
      <c r="BC434" s="114">
        <v>3</v>
      </c>
      <c r="BD434" s="114">
        <v>1</v>
      </c>
      <c r="BE434" s="114"/>
      <c r="BF434" s="106">
        <v>0</v>
      </c>
      <c r="BG434" s="114">
        <v>10000</v>
      </c>
      <c r="BH434" s="114">
        <v>4</v>
      </c>
      <c r="BI434" s="114"/>
      <c r="BJ434" s="114"/>
      <c r="BK434" s="114"/>
      <c r="BL434" s="114"/>
      <c r="BM434" s="114"/>
      <c r="BN434" s="114"/>
      <c r="BO434" s="114"/>
      <c r="BP434" s="114"/>
      <c r="BQ434" s="114"/>
      <c r="BR434" s="114"/>
      <c r="BS434" s="114"/>
      <c r="BT434" s="114"/>
      <c r="BU434" s="114"/>
      <c r="BV434" s="114"/>
      <c r="BW434" s="114"/>
      <c r="BX434" s="114">
        <v>47</v>
      </c>
      <c r="BY434" s="114"/>
      <c r="BZ434" s="114"/>
      <c r="CA434" s="156"/>
      <c r="CB434" s="114">
        <v>0.3</v>
      </c>
      <c r="CC434" s="114">
        <v>0.03</v>
      </c>
      <c r="CD434" s="114">
        <v>56</v>
      </c>
      <c r="CE434" s="114"/>
      <c r="CF434" s="114"/>
      <c r="CG434" s="114"/>
      <c r="CH434" s="110">
        <v>0</v>
      </c>
      <c r="CI434" s="114">
        <v>9</v>
      </c>
      <c r="CJ434" s="114">
        <v>13.4</v>
      </c>
      <c r="CK434" s="114"/>
      <c r="CL434" s="114"/>
      <c r="CM434" s="114"/>
      <c r="CN434" s="114"/>
      <c r="CO434" s="99"/>
      <c r="CP434" s="99"/>
      <c r="CQ434" s="99"/>
      <c r="CR434" s="99">
        <f>AG434/AD434</f>
        <v>3.8145780051150888</v>
      </c>
      <c r="CS434" s="99"/>
      <c r="CT434" s="99"/>
      <c r="CU434" s="99">
        <f>BG434/BH434</f>
        <v>2500</v>
      </c>
      <c r="CV434" s="99"/>
      <c r="CW434" s="99"/>
      <c r="CX434" s="114"/>
      <c r="CY434" s="114">
        <v>0</v>
      </c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 s="2"/>
      <c r="JI434" s="2"/>
      <c r="JJ434" s="2"/>
      <c r="JK434" s="2"/>
      <c r="JL434" s="2"/>
      <c r="JM434" s="2"/>
      <c r="JN434" s="2"/>
      <c r="JO434" s="2"/>
      <c r="JP434" s="2"/>
      <c r="JQ434" s="2"/>
      <c r="JR434" s="2"/>
      <c r="JS434" s="2"/>
      <c r="JT434" s="2"/>
      <c r="JU434" s="2"/>
      <c r="JV434" s="2"/>
      <c r="JW434" s="2"/>
      <c r="JX434" s="2"/>
      <c r="JY434" s="2"/>
      <c r="JZ434" s="2"/>
      <c r="KA434" s="2"/>
      <c r="KB434" s="2"/>
      <c r="KC434" s="2"/>
      <c r="KD434" s="2"/>
      <c r="KE434" s="2"/>
      <c r="KF434" s="2"/>
      <c r="KG434" s="2"/>
      <c r="KH434" s="2"/>
      <c r="KI434" s="2"/>
      <c r="KJ434" s="2"/>
      <c r="KK434" s="2"/>
      <c r="KL434" s="2"/>
      <c r="KM434" s="2"/>
      <c r="KN434" s="2"/>
      <c r="KO434" s="2"/>
    </row>
    <row r="435" spans="1:301" ht="15" customHeight="1" x14ac:dyDescent="0.2">
      <c r="A435" s="67" t="s">
        <v>923</v>
      </c>
      <c r="B435" s="67">
        <v>45146</v>
      </c>
      <c r="C435" s="59" t="s">
        <v>452</v>
      </c>
      <c r="D435" s="2" t="s">
        <v>105</v>
      </c>
      <c r="E435" s="67"/>
      <c r="F435" s="67"/>
      <c r="G435" s="23">
        <v>315449.57199999999</v>
      </c>
      <c r="H435" s="23">
        <v>8447825.5749999993</v>
      </c>
      <c r="I435" s="23">
        <v>5020.66</v>
      </c>
      <c r="J435" s="61" t="s">
        <v>1040</v>
      </c>
      <c r="K435" s="77" t="s">
        <v>388</v>
      </c>
      <c r="L435" s="67">
        <v>2</v>
      </c>
      <c r="M435" s="67">
        <v>4</v>
      </c>
      <c r="N435" s="105">
        <v>2012</v>
      </c>
      <c r="O435" s="67"/>
      <c r="P435" s="60" t="s">
        <v>389</v>
      </c>
      <c r="Q435" s="1">
        <f>M435-L435</f>
        <v>2</v>
      </c>
      <c r="R435" s="2" t="s">
        <v>390</v>
      </c>
      <c r="S435" s="67" t="s">
        <v>924</v>
      </c>
      <c r="T435" s="60" t="s">
        <v>392</v>
      </c>
      <c r="U435" s="67"/>
      <c r="V435" s="67"/>
      <c r="W435" s="67"/>
      <c r="X435" s="83"/>
      <c r="Y435" s="114">
        <v>8.3402922755741127E-2</v>
      </c>
      <c r="Z435" s="114">
        <v>2.2678531701890989</v>
      </c>
      <c r="AA435" s="114">
        <v>1.5869919427036707</v>
      </c>
      <c r="AB435" s="114"/>
      <c r="AC435" s="114">
        <v>0.16669737895886422</v>
      </c>
      <c r="AD435" s="114">
        <v>0.21552631578947368</v>
      </c>
      <c r="AE435" s="114">
        <v>0.11193612774451098</v>
      </c>
      <c r="AF435" s="114">
        <v>4.0439321444106134E-2</v>
      </c>
      <c r="AG435" s="114">
        <v>0.37342710997442458</v>
      </c>
      <c r="AH435" s="114">
        <v>4.582728006456821E-2</v>
      </c>
      <c r="AI435" s="114"/>
      <c r="AJ435" s="114"/>
      <c r="AK435" s="114"/>
      <c r="AL435" s="114"/>
      <c r="AM435" s="114"/>
      <c r="AN435" s="114">
        <v>1.9</v>
      </c>
      <c r="AO435" s="114">
        <v>5</v>
      </c>
      <c r="AP435" s="114">
        <v>48</v>
      </c>
      <c r="AQ435" s="114">
        <v>2</v>
      </c>
      <c r="AR435" s="114">
        <v>7</v>
      </c>
      <c r="AS435" s="114">
        <v>9.9</v>
      </c>
      <c r="AT435" s="114">
        <v>177</v>
      </c>
      <c r="AU435" s="106">
        <v>0</v>
      </c>
      <c r="AV435" s="114">
        <v>2</v>
      </c>
      <c r="AW435" s="114">
        <v>21</v>
      </c>
      <c r="AX435" s="114">
        <v>13</v>
      </c>
      <c r="AY435" s="114">
        <v>18</v>
      </c>
      <c r="AZ435" s="114"/>
      <c r="BA435" s="114">
        <v>19.5</v>
      </c>
      <c r="BB435" s="114">
        <v>4</v>
      </c>
      <c r="BC435" s="108">
        <v>0</v>
      </c>
      <c r="BD435" s="114">
        <v>3.1</v>
      </c>
      <c r="BE435" s="114"/>
      <c r="BF435" s="106">
        <v>0</v>
      </c>
      <c r="BG435" s="114">
        <v>1870</v>
      </c>
      <c r="BH435" s="114">
        <v>8</v>
      </c>
      <c r="BI435" s="114"/>
      <c r="BJ435" s="114"/>
      <c r="BK435" s="114"/>
      <c r="BL435" s="114"/>
      <c r="BM435" s="114"/>
      <c r="BN435" s="114"/>
      <c r="BO435" s="114"/>
      <c r="BP435" s="114"/>
      <c r="BQ435" s="114"/>
      <c r="BR435" s="114"/>
      <c r="BS435" s="114"/>
      <c r="BT435" s="114"/>
      <c r="BU435" s="114"/>
      <c r="BV435" s="114"/>
      <c r="BW435" s="114"/>
      <c r="BX435" s="114">
        <v>26</v>
      </c>
      <c r="BY435" s="114"/>
      <c r="BZ435" s="114"/>
      <c r="CA435" s="156"/>
      <c r="CB435" s="114">
        <v>2.4</v>
      </c>
      <c r="CC435" s="114">
        <v>0.11</v>
      </c>
      <c r="CD435" s="114">
        <v>33</v>
      </c>
      <c r="CE435" s="114"/>
      <c r="CF435" s="114"/>
      <c r="CG435" s="114"/>
      <c r="CH435" s="110">
        <v>0</v>
      </c>
      <c r="CI435" s="114">
        <v>3</v>
      </c>
      <c r="CJ435" s="114">
        <v>9.4</v>
      </c>
      <c r="CK435" s="114"/>
      <c r="CL435" s="114"/>
      <c r="CM435" s="114"/>
      <c r="CN435" s="114"/>
      <c r="CO435" s="99"/>
      <c r="CP435" s="99"/>
      <c r="CQ435" s="99"/>
      <c r="CR435" s="99">
        <f>AG435/AD435</f>
        <v>1.7326288374881726</v>
      </c>
      <c r="CS435" s="99"/>
      <c r="CT435" s="99"/>
      <c r="CU435" s="99">
        <f>BG435/BH435</f>
        <v>233.75</v>
      </c>
      <c r="CV435" s="99"/>
      <c r="CW435" s="99"/>
      <c r="CX435" s="114"/>
      <c r="CY435" s="114">
        <v>0</v>
      </c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  <c r="IY435" s="2"/>
      <c r="IZ435" s="2"/>
      <c r="JA435" s="2"/>
      <c r="JB435" s="2"/>
      <c r="JC435" s="2"/>
      <c r="JD435" s="2"/>
      <c r="JE435" s="2"/>
      <c r="JF435" s="2"/>
      <c r="JG435" s="2"/>
      <c r="JH435" s="2"/>
      <c r="JI435" s="2"/>
      <c r="JJ435" s="2"/>
      <c r="JK435" s="2"/>
      <c r="JL435" s="2"/>
      <c r="JM435" s="2"/>
      <c r="JN435" s="2"/>
      <c r="JO435" s="2"/>
      <c r="JP435" s="2"/>
      <c r="JQ435" s="2"/>
      <c r="JR435" s="2"/>
      <c r="JS435" s="2"/>
      <c r="JT435" s="2"/>
      <c r="JU435" s="2"/>
      <c r="JV435" s="2"/>
      <c r="JW435" s="2"/>
      <c r="JX435" s="2"/>
      <c r="JY435" s="2"/>
      <c r="JZ435" s="2"/>
      <c r="KA435" s="2"/>
      <c r="KB435" s="2"/>
      <c r="KC435" s="2"/>
      <c r="KD435" s="2"/>
      <c r="KE435" s="2"/>
      <c r="KF435" s="2"/>
      <c r="KG435" s="2"/>
      <c r="KH435" s="2"/>
      <c r="KI435" s="2"/>
      <c r="KJ435" s="2"/>
      <c r="KK435" s="2"/>
      <c r="KL435" s="2"/>
      <c r="KM435" s="2"/>
      <c r="KN435" s="2"/>
      <c r="KO435" s="2"/>
    </row>
    <row r="436" spans="1:301" s="67" customFormat="1" ht="15" customHeight="1" x14ac:dyDescent="0.2">
      <c r="A436" s="58" t="s">
        <v>925</v>
      </c>
      <c r="B436" s="58">
        <v>45908</v>
      </c>
      <c r="C436" s="59" t="s">
        <v>400</v>
      </c>
      <c r="D436" s="2" t="s">
        <v>105</v>
      </c>
      <c r="E436" s="58"/>
      <c r="F436" s="58"/>
      <c r="G436" s="23">
        <v>315814.76699999999</v>
      </c>
      <c r="H436" s="23">
        <v>8447216.1490000002</v>
      </c>
      <c r="I436" s="23">
        <v>4969.6869999999999</v>
      </c>
      <c r="J436" s="61" t="s">
        <v>1040</v>
      </c>
      <c r="K436" s="77" t="s">
        <v>388</v>
      </c>
      <c r="L436" s="67">
        <v>2</v>
      </c>
      <c r="M436" s="58">
        <v>4</v>
      </c>
      <c r="N436" s="105">
        <v>2012</v>
      </c>
      <c r="O436" s="58"/>
      <c r="P436" s="60" t="s">
        <v>389</v>
      </c>
      <c r="Q436" s="1">
        <f>M436-L436</f>
        <v>2</v>
      </c>
      <c r="R436" s="2" t="s">
        <v>390</v>
      </c>
      <c r="S436" s="58" t="s">
        <v>926</v>
      </c>
      <c r="T436" s="60" t="s">
        <v>392</v>
      </c>
      <c r="U436" s="85"/>
      <c r="V436" s="85"/>
      <c r="W436" s="85"/>
      <c r="X436" s="140"/>
      <c r="Y436" s="106"/>
      <c r="Z436" s="106">
        <v>0.58586206896551718</v>
      </c>
      <c r="AA436" s="106">
        <v>0.84353625783348252</v>
      </c>
      <c r="AB436" s="106"/>
      <c r="AC436" s="106">
        <v>4.9066618128867853E-3</v>
      </c>
      <c r="AD436" s="106">
        <v>3.3157894736842108E-2</v>
      </c>
      <c r="AE436" s="106"/>
      <c r="AF436" s="106"/>
      <c r="AG436" s="106">
        <v>0.30115089514066495</v>
      </c>
      <c r="AH436" s="106">
        <v>2.2913640032284105E-2</v>
      </c>
      <c r="AI436" s="106"/>
      <c r="AJ436" s="106"/>
      <c r="AK436" s="106"/>
      <c r="AL436" s="106"/>
      <c r="AM436" s="106"/>
      <c r="AN436" s="106">
        <v>1.2</v>
      </c>
      <c r="AO436" s="106">
        <v>3</v>
      </c>
      <c r="AP436" s="106">
        <v>65</v>
      </c>
      <c r="AQ436" s="106">
        <v>3</v>
      </c>
      <c r="AR436" s="106">
        <v>8</v>
      </c>
      <c r="AS436" s="106">
        <v>1.6</v>
      </c>
      <c r="AT436" s="106">
        <v>331</v>
      </c>
      <c r="AU436" s="106">
        <v>0</v>
      </c>
      <c r="AV436" s="106">
        <v>1</v>
      </c>
      <c r="AW436" s="114">
        <v>0</v>
      </c>
      <c r="AX436" s="110">
        <v>0</v>
      </c>
      <c r="AY436" s="106">
        <v>18</v>
      </c>
      <c r="AZ436" s="106"/>
      <c r="BA436" s="106">
        <v>9.9</v>
      </c>
      <c r="BB436" s="106">
        <v>3.2</v>
      </c>
      <c r="BC436" s="108">
        <v>0</v>
      </c>
      <c r="BD436" s="106">
        <v>0.7</v>
      </c>
      <c r="BE436" s="106"/>
      <c r="BF436" s="106">
        <v>0</v>
      </c>
      <c r="BG436" s="106">
        <v>298</v>
      </c>
      <c r="BH436" s="106">
        <v>7.4</v>
      </c>
      <c r="BI436" s="106"/>
      <c r="BJ436" s="106"/>
      <c r="BK436" s="106"/>
      <c r="BL436" s="106"/>
      <c r="BM436" s="106"/>
      <c r="BN436" s="106"/>
      <c r="BO436" s="106"/>
      <c r="BP436" s="106"/>
      <c r="BQ436" s="106"/>
      <c r="BR436" s="106"/>
      <c r="BS436" s="106"/>
      <c r="BT436" s="106"/>
      <c r="BU436" s="106"/>
      <c r="BV436" s="106"/>
      <c r="BW436" s="106"/>
      <c r="BX436" s="106">
        <v>24</v>
      </c>
      <c r="BY436" s="106"/>
      <c r="BZ436" s="106"/>
      <c r="CA436" s="149"/>
      <c r="CB436" s="106">
        <v>0.3</v>
      </c>
      <c r="CC436" s="106">
        <v>0.53</v>
      </c>
      <c r="CD436" s="106">
        <v>10</v>
      </c>
      <c r="CE436" s="106"/>
      <c r="CF436" s="106"/>
      <c r="CG436" s="106"/>
      <c r="CH436" s="110">
        <v>0</v>
      </c>
      <c r="CI436" s="106">
        <v>6</v>
      </c>
      <c r="CJ436" s="106">
        <v>2.1</v>
      </c>
      <c r="CK436" s="106"/>
      <c r="CL436" s="106"/>
      <c r="CM436" s="106"/>
      <c r="CN436" s="106"/>
      <c r="CO436" s="99"/>
      <c r="CP436" s="99"/>
      <c r="CQ436" s="99"/>
      <c r="CR436" s="99">
        <f>AG436/AD436</f>
        <v>9.0823285836073548</v>
      </c>
      <c r="CS436" s="99"/>
      <c r="CT436" s="99"/>
      <c r="CU436" s="99">
        <f>BG436/BH436</f>
        <v>40.270270270270267</v>
      </c>
      <c r="CV436" s="99"/>
      <c r="CW436" s="99"/>
      <c r="CX436" s="106"/>
      <c r="CY436" s="114">
        <v>0</v>
      </c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</row>
    <row r="437" spans="1:301" s="85" customFormat="1" ht="15" customHeight="1" x14ac:dyDescent="0.2">
      <c r="A437" s="58" t="s">
        <v>927</v>
      </c>
      <c r="B437" s="58">
        <v>45975</v>
      </c>
      <c r="C437" s="59" t="s">
        <v>400</v>
      </c>
      <c r="D437" s="2" t="s">
        <v>105</v>
      </c>
      <c r="E437" s="58"/>
      <c r="F437" s="58"/>
      <c r="G437" s="23">
        <v>315862.94699999999</v>
      </c>
      <c r="H437" s="23">
        <v>8447114.2919999994</v>
      </c>
      <c r="I437" s="23">
        <v>4995.7219999999998</v>
      </c>
      <c r="J437" s="61" t="s">
        <v>1040</v>
      </c>
      <c r="K437" s="77" t="s">
        <v>388</v>
      </c>
      <c r="L437" s="67">
        <v>0</v>
      </c>
      <c r="M437" s="58">
        <v>2</v>
      </c>
      <c r="N437" s="105">
        <v>2012</v>
      </c>
      <c r="O437" s="58"/>
      <c r="P437" s="60" t="s">
        <v>389</v>
      </c>
      <c r="Q437" s="1">
        <f>M437-L437</f>
        <v>2</v>
      </c>
      <c r="R437" s="2" t="s">
        <v>390</v>
      </c>
      <c r="S437" s="58" t="s">
        <v>928</v>
      </c>
      <c r="T437" s="60" t="s">
        <v>392</v>
      </c>
      <c r="U437" s="67"/>
      <c r="V437" s="67"/>
      <c r="W437" s="67"/>
      <c r="X437" s="83"/>
      <c r="Y437" s="106"/>
      <c r="Z437" s="106">
        <v>0.37797552836484988</v>
      </c>
      <c r="AA437" s="106">
        <v>1.5583974932855866</v>
      </c>
      <c r="AB437" s="106"/>
      <c r="AC437" s="106">
        <v>1.3945249362941392E-2</v>
      </c>
      <c r="AD437" s="106"/>
      <c r="AE437" s="106"/>
      <c r="AF437" s="106"/>
      <c r="AG437" s="106">
        <v>0.21682864450127876</v>
      </c>
      <c r="AH437" s="106">
        <v>2.2913640032284105E-2</v>
      </c>
      <c r="AI437" s="106"/>
      <c r="AJ437" s="106"/>
      <c r="AK437" s="106"/>
      <c r="AL437" s="106"/>
      <c r="AM437" s="106"/>
      <c r="AN437" s="106">
        <v>0</v>
      </c>
      <c r="AO437" s="106">
        <v>0</v>
      </c>
      <c r="AP437" s="106">
        <v>41</v>
      </c>
      <c r="AQ437" s="106">
        <v>3</v>
      </c>
      <c r="AR437" s="106">
        <v>5</v>
      </c>
      <c r="AS437" s="106">
        <v>308</v>
      </c>
      <c r="AT437" s="106">
        <v>629</v>
      </c>
      <c r="AU437" s="106">
        <v>0</v>
      </c>
      <c r="AV437" s="110">
        <v>0</v>
      </c>
      <c r="AW437" s="114">
        <v>0</v>
      </c>
      <c r="AX437" s="110">
        <v>0</v>
      </c>
      <c r="AY437" s="106">
        <v>81</v>
      </c>
      <c r="AZ437" s="106"/>
      <c r="BA437" s="106">
        <v>9.1</v>
      </c>
      <c r="BB437" s="106">
        <v>1.7</v>
      </c>
      <c r="BC437" s="108">
        <v>0</v>
      </c>
      <c r="BD437" s="106">
        <v>0.7</v>
      </c>
      <c r="BE437" s="106"/>
      <c r="BF437" s="106">
        <v>0</v>
      </c>
      <c r="BG437" s="106">
        <v>765</v>
      </c>
      <c r="BH437" s="106">
        <v>6.3</v>
      </c>
      <c r="BI437" s="106"/>
      <c r="BJ437" s="106"/>
      <c r="BK437" s="106"/>
      <c r="BL437" s="106"/>
      <c r="BM437" s="106"/>
      <c r="BN437" s="106"/>
      <c r="BO437" s="106"/>
      <c r="BP437" s="106"/>
      <c r="BQ437" s="106"/>
      <c r="BR437" s="106"/>
      <c r="BS437" s="106"/>
      <c r="BT437" s="106"/>
      <c r="BU437" s="106"/>
      <c r="BV437" s="106"/>
      <c r="BW437" s="106"/>
      <c r="BX437" s="106">
        <v>307</v>
      </c>
      <c r="BY437" s="106"/>
      <c r="BZ437" s="106"/>
      <c r="CA437" s="149"/>
      <c r="CB437" s="106">
        <v>0.6</v>
      </c>
      <c r="CC437" s="106">
        <v>1.01</v>
      </c>
      <c r="CD437" s="106">
        <v>136</v>
      </c>
      <c r="CE437" s="106"/>
      <c r="CF437" s="106"/>
      <c r="CG437" s="106"/>
      <c r="CH437" s="110">
        <v>0</v>
      </c>
      <c r="CI437" s="106">
        <v>17</v>
      </c>
      <c r="CJ437" s="106">
        <v>1.5</v>
      </c>
      <c r="CK437" s="106"/>
      <c r="CL437" s="106"/>
      <c r="CM437" s="106"/>
      <c r="CN437" s="106"/>
      <c r="CO437" s="99"/>
      <c r="CP437" s="99"/>
      <c r="CQ437" s="99"/>
      <c r="CR437" s="99"/>
      <c r="CS437" s="99"/>
      <c r="CT437" s="99"/>
      <c r="CU437" s="99">
        <f>BG437/BH437</f>
        <v>121.42857142857143</v>
      </c>
      <c r="CV437" s="99"/>
      <c r="CW437" s="99"/>
      <c r="CX437" s="106"/>
      <c r="CY437" s="114">
        <v>0</v>
      </c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  <c r="IY437" s="2"/>
      <c r="IZ437" s="2"/>
      <c r="JA437" s="2"/>
      <c r="JB437" s="2"/>
      <c r="JC437" s="2"/>
      <c r="JD437" s="2"/>
      <c r="JE437" s="2"/>
      <c r="JF437" s="2"/>
      <c r="JG437" s="2"/>
      <c r="JH437" s="2"/>
      <c r="JI437" s="2"/>
      <c r="JJ437" s="2"/>
      <c r="JK437" s="2"/>
      <c r="JL437" s="2"/>
      <c r="JM437" s="2"/>
      <c r="JN437" s="2"/>
      <c r="JO437" s="2"/>
      <c r="JP437" s="2"/>
      <c r="JQ437" s="2"/>
      <c r="JR437" s="2"/>
      <c r="JS437" s="2"/>
      <c r="JT437" s="2"/>
      <c r="JU437" s="2"/>
      <c r="JV437" s="2"/>
      <c r="JW437" s="2"/>
      <c r="JX437" s="2"/>
      <c r="JY437" s="2"/>
      <c r="JZ437" s="2"/>
      <c r="KA437" s="2"/>
      <c r="KB437" s="2"/>
      <c r="KC437" s="2"/>
      <c r="KD437" s="2"/>
      <c r="KE437" s="2"/>
      <c r="KF437" s="2"/>
      <c r="KG437" s="2"/>
      <c r="KH437" s="2"/>
      <c r="KI437" s="2"/>
      <c r="KJ437" s="2"/>
      <c r="KK437" s="2"/>
      <c r="KL437" s="2"/>
      <c r="KM437" s="2"/>
      <c r="KN437" s="2"/>
      <c r="KO437" s="2"/>
    </row>
    <row r="438" spans="1:301" s="67" customFormat="1" ht="15" customHeight="1" x14ac:dyDescent="0.15">
      <c r="A438" s="77" t="s">
        <v>929</v>
      </c>
      <c r="B438" s="63" t="s">
        <v>930</v>
      </c>
      <c r="C438" s="59" t="s">
        <v>452</v>
      </c>
      <c r="D438" s="2" t="s">
        <v>105</v>
      </c>
      <c r="E438" s="77"/>
      <c r="F438" s="77"/>
      <c r="G438" s="24">
        <v>315928.63199999998</v>
      </c>
      <c r="H438" s="24">
        <v>8447048.5399999991</v>
      </c>
      <c r="I438" s="23">
        <v>5010.9589999999998</v>
      </c>
      <c r="J438" s="61" t="s">
        <v>1040</v>
      </c>
      <c r="K438" s="77" t="s">
        <v>388</v>
      </c>
      <c r="L438" s="92">
        <v>1.2</v>
      </c>
      <c r="M438" s="92">
        <v>2</v>
      </c>
      <c r="N438" s="104">
        <v>2019</v>
      </c>
      <c r="O438" s="77"/>
      <c r="P438" s="60" t="s">
        <v>389</v>
      </c>
      <c r="Q438" s="1">
        <f>M438-L438</f>
        <v>0.8</v>
      </c>
      <c r="R438" s="2" t="s">
        <v>390</v>
      </c>
      <c r="S438" s="77" t="s">
        <v>931</v>
      </c>
      <c r="T438" s="60" t="s">
        <v>392</v>
      </c>
      <c r="U438" s="70"/>
      <c r="V438" s="70"/>
      <c r="W438" s="70"/>
      <c r="X438" s="138"/>
      <c r="Y438" s="116"/>
      <c r="Z438" s="116">
        <v>0.6236596218020023</v>
      </c>
      <c r="AA438" s="116">
        <v>1.9730170098478066</v>
      </c>
      <c r="AB438" s="116"/>
      <c r="AC438" s="116">
        <v>7.1017473607571891E-3</v>
      </c>
      <c r="AD438" s="116">
        <v>1.6578947368421054E-2</v>
      </c>
      <c r="AE438" s="116"/>
      <c r="AF438" s="116"/>
      <c r="AG438" s="116">
        <v>0.34933503836317131</v>
      </c>
      <c r="AH438" s="116">
        <v>4.582728006456821E-2</v>
      </c>
      <c r="AI438" s="116"/>
      <c r="AJ438" s="116"/>
      <c r="AK438" s="116"/>
      <c r="AL438" s="116"/>
      <c r="AM438" s="116"/>
      <c r="AN438" s="116">
        <v>0.6</v>
      </c>
      <c r="AO438" s="116">
        <v>0</v>
      </c>
      <c r="AP438" s="116">
        <v>77</v>
      </c>
      <c r="AQ438" s="116">
        <v>3</v>
      </c>
      <c r="AR438" s="116">
        <v>7</v>
      </c>
      <c r="AS438" s="116">
        <v>8.1999999999999993</v>
      </c>
      <c r="AT438" s="116">
        <v>1044</v>
      </c>
      <c r="AU438" s="106">
        <v>0</v>
      </c>
      <c r="AV438" s="110">
        <v>0</v>
      </c>
      <c r="AW438" s="114">
        <v>0</v>
      </c>
      <c r="AX438" s="110">
        <v>0</v>
      </c>
      <c r="AY438" s="116">
        <v>111</v>
      </c>
      <c r="AZ438" s="116"/>
      <c r="BA438" s="116">
        <v>18.399999999999999</v>
      </c>
      <c r="BB438" s="116">
        <v>3.8</v>
      </c>
      <c r="BC438" s="108">
        <v>0</v>
      </c>
      <c r="BD438" s="116">
        <v>0.7</v>
      </c>
      <c r="BE438" s="116"/>
      <c r="BF438" s="106">
        <v>0</v>
      </c>
      <c r="BG438" s="116">
        <v>716</v>
      </c>
      <c r="BH438" s="116">
        <v>6.5</v>
      </c>
      <c r="BI438" s="116"/>
      <c r="BJ438" s="116"/>
      <c r="BK438" s="116"/>
      <c r="BL438" s="116"/>
      <c r="BM438" s="116"/>
      <c r="BN438" s="116"/>
      <c r="BO438" s="116"/>
      <c r="BP438" s="116"/>
      <c r="BQ438" s="116"/>
      <c r="BR438" s="116"/>
      <c r="BS438" s="116"/>
      <c r="BT438" s="116"/>
      <c r="BU438" s="116"/>
      <c r="BV438" s="116"/>
      <c r="BW438" s="116"/>
      <c r="BX438" s="116">
        <v>619</v>
      </c>
      <c r="BY438" s="116"/>
      <c r="BZ438" s="116"/>
      <c r="CA438" s="159"/>
      <c r="CB438" s="116">
        <v>1.7</v>
      </c>
      <c r="CC438" s="116">
        <v>0.9</v>
      </c>
      <c r="CD438" s="116">
        <v>276</v>
      </c>
      <c r="CE438" s="116"/>
      <c r="CF438" s="116"/>
      <c r="CG438" s="116"/>
      <c r="CH438" s="110">
        <v>0</v>
      </c>
      <c r="CI438" s="116">
        <v>16</v>
      </c>
      <c r="CJ438" s="116">
        <v>2.5</v>
      </c>
      <c r="CK438" s="116"/>
      <c r="CL438" s="116"/>
      <c r="CM438" s="116"/>
      <c r="CN438" s="116"/>
      <c r="CO438" s="99"/>
      <c r="CP438" s="99"/>
      <c r="CQ438" s="99"/>
      <c r="CR438" s="99">
        <f>AG438/AD438</f>
        <v>21.071002313969061</v>
      </c>
      <c r="CS438" s="99"/>
      <c r="CT438" s="99"/>
      <c r="CU438" s="99">
        <f>BG438/BH438</f>
        <v>110.15384615384616</v>
      </c>
      <c r="CV438" s="99"/>
      <c r="CW438" s="99"/>
      <c r="CX438" s="116"/>
      <c r="CY438" s="114">
        <v>0</v>
      </c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  <c r="IY438" s="2"/>
      <c r="IZ438" s="2"/>
      <c r="JA438" s="2"/>
      <c r="JB438" s="2"/>
      <c r="JC438" s="2"/>
      <c r="JD438" s="2"/>
      <c r="JE438" s="2"/>
      <c r="JF438" s="2"/>
      <c r="JG438" s="2"/>
      <c r="JH438" s="2"/>
      <c r="JI438" s="2"/>
      <c r="JJ438" s="2"/>
      <c r="JK438" s="2"/>
      <c r="JL438" s="2"/>
      <c r="JM438" s="2"/>
      <c r="JN438" s="2"/>
      <c r="JO438" s="2"/>
      <c r="JP438" s="2"/>
      <c r="JQ438" s="2"/>
      <c r="JR438" s="2"/>
      <c r="JS438" s="2"/>
      <c r="JT438" s="2"/>
      <c r="JU438" s="2"/>
      <c r="JV438" s="2"/>
      <c r="JW438" s="2"/>
      <c r="JX438" s="2"/>
      <c r="JY438" s="2"/>
      <c r="JZ438" s="2"/>
      <c r="KA438" s="2"/>
      <c r="KB438" s="2"/>
      <c r="KC438" s="2"/>
      <c r="KD438" s="2"/>
      <c r="KE438" s="2"/>
      <c r="KF438" s="2"/>
      <c r="KG438" s="2"/>
      <c r="KH438" s="2"/>
      <c r="KI438" s="2"/>
      <c r="KJ438" s="2"/>
      <c r="KK438" s="2"/>
      <c r="KL438" s="2"/>
      <c r="KM438" s="2"/>
      <c r="KN438" s="2"/>
      <c r="KO438" s="2"/>
    </row>
    <row r="439" spans="1:301" s="85" customFormat="1" ht="15" customHeight="1" x14ac:dyDescent="0.2">
      <c r="A439" s="77" t="s">
        <v>932</v>
      </c>
      <c r="B439" s="63" t="s">
        <v>933</v>
      </c>
      <c r="C439" s="59" t="s">
        <v>452</v>
      </c>
      <c r="D439" s="2" t="s">
        <v>105</v>
      </c>
      <c r="E439" s="77"/>
      <c r="F439" s="77"/>
      <c r="G439" s="24">
        <v>315839.99900000001</v>
      </c>
      <c r="H439" s="24">
        <v>8447239.148</v>
      </c>
      <c r="I439" s="23">
        <v>4963.8630000000003</v>
      </c>
      <c r="J439" s="61" t="s">
        <v>1040</v>
      </c>
      <c r="K439" s="77" t="s">
        <v>388</v>
      </c>
      <c r="L439" s="83">
        <v>2</v>
      </c>
      <c r="M439" s="83">
        <v>4</v>
      </c>
      <c r="N439" s="104">
        <v>2019</v>
      </c>
      <c r="O439" s="77"/>
      <c r="P439" s="60" t="s">
        <v>389</v>
      </c>
      <c r="Q439" s="1">
        <f>M439-L439</f>
        <v>2</v>
      </c>
      <c r="R439" s="2" t="s">
        <v>390</v>
      </c>
      <c r="S439" s="77" t="s">
        <v>934</v>
      </c>
      <c r="T439" s="60" t="s">
        <v>392</v>
      </c>
      <c r="U439" s="78"/>
      <c r="V439" s="78"/>
      <c r="W439" s="78"/>
      <c r="X439" s="143"/>
      <c r="Y439" s="116"/>
      <c r="Z439" s="116">
        <v>0.56696329254727473</v>
      </c>
      <c r="AA439" s="116">
        <v>11.008863025962398</v>
      </c>
      <c r="AB439" s="116"/>
      <c r="AC439" s="116">
        <v>0.12679847105933745</v>
      </c>
      <c r="AD439" s="116"/>
      <c r="AE439" s="116"/>
      <c r="AF439" s="116"/>
      <c r="AG439" s="116">
        <v>0.15659846547314579</v>
      </c>
      <c r="AH439" s="116"/>
      <c r="AI439" s="116"/>
      <c r="AJ439" s="116"/>
      <c r="AK439" s="116"/>
      <c r="AL439" s="116"/>
      <c r="AM439" s="116"/>
      <c r="AN439" s="116">
        <v>0.6</v>
      </c>
      <c r="AO439" s="116">
        <v>0</v>
      </c>
      <c r="AP439" s="116">
        <v>85</v>
      </c>
      <c r="AQ439" s="116">
        <v>12</v>
      </c>
      <c r="AR439" s="116">
        <v>19</v>
      </c>
      <c r="AS439" s="116">
        <v>99.1</v>
      </c>
      <c r="AT439" s="116">
        <v>4344</v>
      </c>
      <c r="AU439" s="106">
        <v>0</v>
      </c>
      <c r="AV439" s="116">
        <v>2</v>
      </c>
      <c r="AW439" s="114">
        <v>0</v>
      </c>
      <c r="AX439" s="110">
        <v>0</v>
      </c>
      <c r="AY439" s="116">
        <v>388</v>
      </c>
      <c r="AZ439" s="116"/>
      <c r="BA439" s="116">
        <v>2</v>
      </c>
      <c r="BB439" s="116">
        <v>2.7</v>
      </c>
      <c r="BC439" s="108">
        <v>0</v>
      </c>
      <c r="BD439" s="116">
        <v>0.7</v>
      </c>
      <c r="BE439" s="116"/>
      <c r="BF439" s="116">
        <v>7</v>
      </c>
      <c r="BG439" s="116">
        <v>85</v>
      </c>
      <c r="BH439" s="116">
        <v>3.3</v>
      </c>
      <c r="BI439" s="116"/>
      <c r="BJ439" s="116"/>
      <c r="BK439" s="116"/>
      <c r="BL439" s="116"/>
      <c r="BM439" s="116"/>
      <c r="BN439" s="116"/>
      <c r="BO439" s="116"/>
      <c r="BP439" s="116"/>
      <c r="BQ439" s="116"/>
      <c r="BR439" s="116"/>
      <c r="BS439" s="116"/>
      <c r="BT439" s="116"/>
      <c r="BU439" s="116"/>
      <c r="BV439" s="116"/>
      <c r="BW439" s="116"/>
      <c r="BX439" s="116">
        <v>2331</v>
      </c>
      <c r="BY439" s="116"/>
      <c r="BZ439" s="116"/>
      <c r="CA439" s="159"/>
      <c r="CB439" s="116">
        <v>1.9</v>
      </c>
      <c r="CC439" s="116">
        <v>8.7200000000000006</v>
      </c>
      <c r="CD439" s="116">
        <v>241</v>
      </c>
      <c r="CE439" s="116"/>
      <c r="CF439" s="116"/>
      <c r="CG439" s="116"/>
      <c r="CH439" s="110">
        <v>0</v>
      </c>
      <c r="CI439" s="110">
        <v>0</v>
      </c>
      <c r="CJ439" s="116">
        <v>0.8</v>
      </c>
      <c r="CK439" s="116"/>
      <c r="CL439" s="116"/>
      <c r="CM439" s="116"/>
      <c r="CN439" s="116"/>
      <c r="CO439" s="99"/>
      <c r="CP439" s="99"/>
      <c r="CQ439" s="99"/>
      <c r="CR439" s="99"/>
      <c r="CS439" s="99"/>
      <c r="CT439" s="99"/>
      <c r="CU439" s="99">
        <f>BG439/BH439</f>
        <v>25.757575757575758</v>
      </c>
      <c r="CV439" s="99"/>
      <c r="CW439" s="99"/>
      <c r="CX439" s="116"/>
      <c r="CY439" s="114">
        <v>0</v>
      </c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  <c r="DR439" s="67"/>
      <c r="DS439" s="67"/>
      <c r="DT439" s="67"/>
      <c r="DU439" s="67"/>
      <c r="DV439" s="67"/>
      <c r="DW439" s="67"/>
      <c r="DX439" s="67"/>
      <c r="DY439" s="67"/>
      <c r="DZ439" s="67"/>
      <c r="EA439" s="67"/>
      <c r="EB439" s="67"/>
      <c r="EC439" s="67"/>
      <c r="ED439" s="67"/>
      <c r="EE439" s="67"/>
      <c r="EF439" s="67"/>
      <c r="EG439" s="67"/>
      <c r="EH439" s="67"/>
      <c r="EI439" s="67"/>
      <c r="EJ439" s="67"/>
      <c r="EK439" s="67"/>
      <c r="EL439" s="67"/>
      <c r="EM439" s="67"/>
      <c r="EN439" s="67"/>
      <c r="EO439" s="67"/>
      <c r="EP439" s="67"/>
      <c r="EQ439" s="67"/>
      <c r="ER439" s="67"/>
      <c r="ES439" s="67"/>
      <c r="ET439" s="67"/>
      <c r="EU439" s="67"/>
      <c r="EV439" s="67"/>
      <c r="EW439" s="67"/>
      <c r="EX439" s="67"/>
      <c r="EY439" s="67"/>
      <c r="EZ439" s="67"/>
      <c r="FA439" s="67"/>
      <c r="FB439" s="67"/>
      <c r="FC439" s="67"/>
      <c r="FD439" s="67"/>
      <c r="FE439" s="67"/>
      <c r="FF439" s="67"/>
      <c r="FG439" s="67"/>
      <c r="FH439" s="67"/>
      <c r="FI439" s="67"/>
      <c r="FJ439" s="67"/>
      <c r="FK439" s="67"/>
      <c r="FL439" s="67"/>
      <c r="FM439" s="67"/>
      <c r="FN439" s="67"/>
      <c r="FO439" s="67"/>
      <c r="FP439" s="67"/>
      <c r="FQ439" s="67"/>
      <c r="FR439" s="67"/>
      <c r="FS439" s="67"/>
      <c r="FT439" s="67"/>
      <c r="FU439" s="67"/>
      <c r="FV439" s="67"/>
      <c r="FW439" s="67"/>
      <c r="FX439" s="67"/>
      <c r="FY439" s="67"/>
      <c r="FZ439" s="67"/>
      <c r="GA439" s="67"/>
      <c r="GB439" s="67"/>
      <c r="GC439" s="67"/>
      <c r="GD439" s="67"/>
      <c r="GE439" s="67"/>
      <c r="GF439" s="67"/>
      <c r="GG439" s="67"/>
      <c r="GH439" s="67"/>
      <c r="GI439" s="67"/>
      <c r="GJ439" s="67"/>
      <c r="GK439" s="67"/>
      <c r="GL439" s="67"/>
      <c r="GM439" s="67"/>
      <c r="GN439" s="67"/>
      <c r="GO439" s="67"/>
      <c r="GP439" s="67"/>
      <c r="GQ439" s="67"/>
      <c r="GR439" s="67"/>
      <c r="GS439" s="67"/>
      <c r="GT439" s="67"/>
      <c r="GU439" s="67"/>
      <c r="GV439" s="67"/>
      <c r="GW439" s="67"/>
      <c r="GX439" s="67"/>
      <c r="GY439" s="67"/>
      <c r="GZ439" s="67"/>
      <c r="HA439" s="67"/>
      <c r="HB439" s="67"/>
      <c r="HC439" s="67"/>
      <c r="HD439" s="67"/>
      <c r="HE439" s="67"/>
      <c r="HF439" s="67"/>
      <c r="HG439" s="67"/>
      <c r="HH439" s="67"/>
      <c r="HI439" s="67"/>
      <c r="HJ439" s="67"/>
      <c r="HK439" s="67"/>
      <c r="HL439" s="67"/>
      <c r="HM439" s="67"/>
      <c r="HN439" s="67"/>
      <c r="HO439" s="67"/>
      <c r="HP439" s="67"/>
      <c r="HQ439" s="67"/>
      <c r="HR439" s="67"/>
      <c r="HS439" s="67"/>
      <c r="HT439" s="67"/>
      <c r="HU439" s="67"/>
      <c r="HV439" s="67"/>
      <c r="HW439" s="67"/>
      <c r="HX439" s="67"/>
      <c r="HY439" s="67"/>
      <c r="HZ439" s="67"/>
      <c r="IA439" s="67"/>
      <c r="IB439" s="67"/>
      <c r="IC439" s="67"/>
      <c r="ID439" s="67"/>
      <c r="IE439" s="67"/>
      <c r="IF439" s="67"/>
      <c r="IG439" s="67"/>
      <c r="IH439" s="67"/>
      <c r="II439" s="67"/>
      <c r="IJ439" s="67"/>
      <c r="IK439" s="67"/>
      <c r="IL439" s="67"/>
      <c r="IM439" s="67"/>
      <c r="IN439" s="67"/>
      <c r="IO439" s="67"/>
      <c r="IP439" s="67"/>
      <c r="IQ439" s="67"/>
      <c r="IR439" s="67"/>
      <c r="IS439" s="67"/>
      <c r="IT439" s="67"/>
      <c r="IU439" s="67"/>
      <c r="IV439" s="67"/>
      <c r="IW439" s="67"/>
      <c r="IX439" s="67"/>
      <c r="IY439" s="67"/>
      <c r="IZ439" s="67"/>
      <c r="JA439" s="67"/>
      <c r="JB439" s="67"/>
      <c r="JC439" s="67"/>
      <c r="JD439" s="67"/>
      <c r="JE439" s="67"/>
      <c r="JF439" s="67"/>
      <c r="JG439" s="67"/>
      <c r="JH439" s="67"/>
      <c r="JI439" s="67"/>
      <c r="JJ439" s="67"/>
      <c r="JK439" s="67"/>
      <c r="JL439" s="67"/>
      <c r="JM439" s="67"/>
      <c r="JN439" s="67"/>
      <c r="JO439" s="67"/>
      <c r="JP439" s="67"/>
      <c r="JQ439" s="67"/>
      <c r="JR439" s="67"/>
      <c r="JS439" s="67"/>
      <c r="JT439" s="67"/>
      <c r="JU439" s="67"/>
      <c r="JV439" s="67"/>
      <c r="JW439" s="67"/>
      <c r="JX439" s="67"/>
      <c r="JY439" s="67"/>
      <c r="JZ439" s="67"/>
      <c r="KA439" s="67"/>
      <c r="KB439" s="67"/>
      <c r="KC439" s="67"/>
      <c r="KD439" s="67"/>
      <c r="KE439" s="67"/>
      <c r="KF439" s="67"/>
      <c r="KG439" s="67"/>
      <c r="KH439" s="67"/>
      <c r="KI439" s="67"/>
      <c r="KJ439" s="67"/>
      <c r="KK439" s="67"/>
      <c r="KL439" s="67"/>
      <c r="KM439" s="67"/>
      <c r="KN439" s="67"/>
      <c r="KO439" s="67"/>
    </row>
    <row r="440" spans="1:301" s="85" customFormat="1" ht="15" customHeight="1" x14ac:dyDescent="0.2">
      <c r="A440" s="58" t="s">
        <v>935</v>
      </c>
      <c r="B440" s="58">
        <v>43451</v>
      </c>
      <c r="C440" s="59" t="s">
        <v>452</v>
      </c>
      <c r="D440" s="2" t="s">
        <v>105</v>
      </c>
      <c r="E440" s="58"/>
      <c r="F440" s="58"/>
      <c r="G440" s="34">
        <v>315615.970913</v>
      </c>
      <c r="H440" s="34">
        <v>8447586.2389899995</v>
      </c>
      <c r="I440" s="34"/>
      <c r="J440" s="61" t="s">
        <v>1040</v>
      </c>
      <c r="K440" s="58" t="s">
        <v>388</v>
      </c>
      <c r="L440" s="58">
        <v>0</v>
      </c>
      <c r="M440" s="58">
        <v>2</v>
      </c>
      <c r="N440" s="105">
        <v>2010</v>
      </c>
      <c r="O440" s="58"/>
      <c r="P440" s="60" t="s">
        <v>389</v>
      </c>
      <c r="Q440" s="1">
        <f>M440-L440</f>
        <v>2</v>
      </c>
      <c r="R440" s="2" t="s">
        <v>390</v>
      </c>
      <c r="S440" s="58" t="s">
        <v>936</v>
      </c>
      <c r="T440" s="60" t="s">
        <v>392</v>
      </c>
      <c r="U440" s="60"/>
      <c r="V440" s="60"/>
      <c r="W440" s="60"/>
      <c r="X440" s="134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36">
        <v>100</v>
      </c>
      <c r="AT440" s="107">
        <v>100</v>
      </c>
      <c r="AU440" s="113"/>
      <c r="AV440" s="113"/>
      <c r="AW440" s="113"/>
      <c r="AX440" s="113"/>
      <c r="AY440" s="113"/>
      <c r="AZ440" s="113"/>
      <c r="BA440" s="113"/>
      <c r="BB440" s="113"/>
      <c r="BC440" s="113"/>
      <c r="BD440" s="113"/>
      <c r="BE440" s="113"/>
      <c r="BF440" s="113"/>
      <c r="BG440" s="113"/>
      <c r="BH440" s="113"/>
      <c r="BI440" s="113"/>
      <c r="BJ440" s="113"/>
      <c r="BK440" s="113"/>
      <c r="BL440" s="113"/>
      <c r="BM440" s="113"/>
      <c r="BN440" s="113"/>
      <c r="BO440" s="113"/>
      <c r="BP440" s="113"/>
      <c r="BQ440" s="113"/>
      <c r="BR440" s="113"/>
      <c r="BS440" s="113"/>
      <c r="BT440" s="113"/>
      <c r="BU440" s="113"/>
      <c r="BV440" s="113"/>
      <c r="BW440" s="113"/>
      <c r="BX440" s="113">
        <v>4800</v>
      </c>
      <c r="BY440" s="113"/>
      <c r="BZ440" s="113"/>
      <c r="CA440" s="155"/>
      <c r="CB440" s="107">
        <v>144</v>
      </c>
      <c r="CC440" s="113"/>
      <c r="CD440" s="113"/>
      <c r="CE440" s="113"/>
      <c r="CF440" s="113"/>
      <c r="CG440" s="113"/>
      <c r="CH440" s="113"/>
      <c r="CI440" s="113"/>
      <c r="CJ440" s="113"/>
      <c r="CK440" s="113"/>
      <c r="CL440" s="113"/>
      <c r="CM440" s="113"/>
      <c r="CN440" s="113"/>
      <c r="CO440" s="99"/>
      <c r="CP440" s="99"/>
      <c r="CQ440" s="99"/>
      <c r="CR440" s="99"/>
      <c r="CS440" s="99"/>
      <c r="CT440" s="99"/>
      <c r="CU440" s="99"/>
      <c r="CV440" s="99"/>
      <c r="CW440" s="99"/>
      <c r="CX440" s="113"/>
      <c r="CY440" s="113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  <c r="DS440" s="60"/>
      <c r="DT440" s="60"/>
      <c r="DU440" s="60"/>
      <c r="DV440" s="60"/>
      <c r="DW440" s="60"/>
      <c r="DX440" s="60"/>
      <c r="DY440" s="60"/>
      <c r="DZ440" s="60"/>
      <c r="EA440" s="60"/>
      <c r="EB440" s="60"/>
      <c r="EC440" s="60"/>
      <c r="ED440" s="60"/>
      <c r="EE440" s="60"/>
      <c r="EF440" s="60"/>
      <c r="EG440" s="60"/>
      <c r="EH440" s="60"/>
      <c r="EI440" s="60"/>
      <c r="EJ440" s="60"/>
      <c r="EK440" s="60"/>
      <c r="EL440" s="60"/>
      <c r="EM440" s="60"/>
      <c r="EN440" s="60"/>
      <c r="EO440" s="60"/>
      <c r="EP440" s="60"/>
      <c r="EQ440" s="60"/>
      <c r="ER440" s="60"/>
      <c r="ES440" s="60"/>
      <c r="ET440" s="60"/>
      <c r="EU440" s="60"/>
      <c r="EV440" s="60"/>
      <c r="EW440" s="60"/>
      <c r="EX440" s="60"/>
      <c r="EY440" s="60"/>
      <c r="EZ440" s="60"/>
      <c r="FA440" s="60"/>
      <c r="FB440" s="60"/>
      <c r="FC440" s="60"/>
      <c r="FD440" s="60"/>
      <c r="FE440" s="60"/>
      <c r="FF440" s="60"/>
      <c r="FG440" s="60"/>
      <c r="FH440" s="60"/>
      <c r="FI440" s="60"/>
      <c r="FJ440" s="60"/>
      <c r="FK440" s="60"/>
      <c r="FL440" s="60"/>
      <c r="FM440" s="60"/>
      <c r="FN440" s="60"/>
      <c r="FO440" s="60"/>
      <c r="FP440" s="60"/>
      <c r="FQ440" s="60"/>
      <c r="FR440" s="60"/>
      <c r="FS440" s="60"/>
      <c r="FT440" s="60"/>
      <c r="FU440" s="60"/>
      <c r="FV440" s="60"/>
      <c r="FW440" s="60"/>
      <c r="FX440" s="60"/>
      <c r="FY440" s="60"/>
      <c r="FZ440" s="60"/>
      <c r="GA440" s="60"/>
      <c r="GB440" s="60"/>
      <c r="GC440" s="60"/>
      <c r="GD440" s="60"/>
      <c r="GE440" s="60"/>
      <c r="GF440" s="60"/>
      <c r="GG440" s="60"/>
      <c r="GH440" s="60"/>
      <c r="GI440" s="60"/>
      <c r="GJ440" s="60"/>
      <c r="GK440" s="60"/>
      <c r="GL440" s="60"/>
      <c r="GM440" s="60"/>
      <c r="GN440" s="60"/>
      <c r="GO440" s="60"/>
      <c r="GP440" s="60"/>
      <c r="GQ440" s="60"/>
      <c r="GR440" s="60"/>
      <c r="GS440" s="60"/>
      <c r="GT440" s="60"/>
      <c r="GU440" s="60"/>
      <c r="GV440" s="60"/>
      <c r="GW440" s="60"/>
      <c r="GX440" s="60"/>
      <c r="GY440" s="60"/>
      <c r="GZ440" s="60"/>
      <c r="HA440" s="60"/>
      <c r="HB440" s="60"/>
      <c r="HC440" s="60"/>
      <c r="HD440" s="60"/>
      <c r="HE440" s="60"/>
      <c r="HF440" s="60"/>
      <c r="HG440" s="60"/>
      <c r="HH440" s="60"/>
      <c r="HI440" s="60"/>
      <c r="HJ440" s="60"/>
      <c r="HK440" s="60"/>
      <c r="HL440" s="60"/>
      <c r="HM440" s="60"/>
      <c r="HN440" s="60"/>
      <c r="HO440" s="60"/>
      <c r="HP440" s="60"/>
      <c r="HQ440" s="60"/>
      <c r="HR440" s="60"/>
      <c r="HS440" s="60"/>
      <c r="HT440" s="60"/>
      <c r="HU440" s="60"/>
      <c r="HV440" s="60"/>
      <c r="HW440" s="60"/>
      <c r="HX440" s="60"/>
      <c r="HY440" s="60"/>
      <c r="HZ440" s="60"/>
      <c r="IA440" s="60"/>
      <c r="IB440" s="60"/>
      <c r="IC440" s="60"/>
      <c r="ID440" s="60"/>
      <c r="IE440" s="60"/>
      <c r="IF440" s="60"/>
      <c r="IG440" s="60"/>
      <c r="IH440" s="60"/>
      <c r="II440" s="60"/>
      <c r="IJ440" s="60"/>
      <c r="IK440" s="60"/>
      <c r="IL440" s="60"/>
      <c r="IM440" s="60"/>
      <c r="IN440" s="60"/>
      <c r="IO440" s="60"/>
      <c r="IP440" s="60"/>
      <c r="IQ440" s="60"/>
      <c r="IR440" s="60"/>
      <c r="IS440" s="60"/>
      <c r="IT440" s="60"/>
      <c r="IU440" s="60"/>
      <c r="IV440" s="60"/>
      <c r="IW440" s="60"/>
      <c r="IX440" s="60"/>
      <c r="IY440" s="60"/>
      <c r="IZ440" s="60"/>
      <c r="JA440" s="60"/>
      <c r="JB440" s="60"/>
      <c r="JC440" s="60"/>
      <c r="JD440" s="60"/>
      <c r="JE440" s="60"/>
      <c r="JF440" s="60"/>
      <c r="JG440" s="60"/>
      <c r="JH440" s="60"/>
      <c r="JI440" s="60"/>
      <c r="JJ440" s="60"/>
      <c r="JK440" s="60"/>
      <c r="JL440" s="60"/>
      <c r="JM440" s="60"/>
      <c r="JN440" s="60"/>
      <c r="JO440" s="60"/>
      <c r="JP440" s="60"/>
      <c r="JQ440" s="60"/>
      <c r="JR440" s="60"/>
      <c r="JS440" s="60"/>
      <c r="JT440" s="60"/>
      <c r="JU440" s="60"/>
      <c r="JV440" s="60"/>
      <c r="JW440" s="60"/>
      <c r="JX440" s="60"/>
      <c r="JY440" s="60"/>
      <c r="JZ440" s="60"/>
      <c r="KA440" s="60"/>
      <c r="KB440" s="60"/>
      <c r="KC440" s="60"/>
      <c r="KD440" s="60"/>
      <c r="KE440" s="60"/>
      <c r="KF440" s="60"/>
      <c r="KG440" s="60"/>
      <c r="KH440" s="60"/>
      <c r="KI440" s="60"/>
      <c r="KJ440" s="60"/>
      <c r="KK440" s="60"/>
      <c r="KL440" s="60"/>
      <c r="KM440" s="60"/>
      <c r="KN440" s="60"/>
      <c r="KO440" s="60"/>
    </row>
    <row r="441" spans="1:301" s="67" customFormat="1" ht="15" customHeight="1" x14ac:dyDescent="0.15">
      <c r="A441" s="58" t="s">
        <v>937</v>
      </c>
      <c r="B441" s="58">
        <v>43571</v>
      </c>
      <c r="C441" s="59" t="s">
        <v>407</v>
      </c>
      <c r="D441" s="2" t="s">
        <v>105</v>
      </c>
      <c r="E441" s="58"/>
      <c r="F441" s="58"/>
      <c r="G441" s="34">
        <v>316468.83120800002</v>
      </c>
      <c r="H441" s="34">
        <v>8448001.9931099992</v>
      </c>
      <c r="I441" s="34"/>
      <c r="J441" s="61" t="s">
        <v>1040</v>
      </c>
      <c r="K441" s="58" t="s">
        <v>388</v>
      </c>
      <c r="L441" s="58">
        <v>0</v>
      </c>
      <c r="M441" s="58">
        <v>2</v>
      </c>
      <c r="N441" s="105">
        <v>2010</v>
      </c>
      <c r="O441" s="58"/>
      <c r="P441" s="60" t="s">
        <v>389</v>
      </c>
      <c r="Q441" s="1">
        <f>M441-L441</f>
        <v>2</v>
      </c>
      <c r="R441" s="2" t="s">
        <v>390</v>
      </c>
      <c r="S441" s="58" t="s">
        <v>938</v>
      </c>
      <c r="T441" s="60" t="s">
        <v>392</v>
      </c>
      <c r="U441" s="64"/>
      <c r="V441" s="64"/>
      <c r="W441" s="64"/>
      <c r="X441" s="135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>
        <v>200</v>
      </c>
      <c r="AT441" s="113">
        <v>1000</v>
      </c>
      <c r="AU441" s="113"/>
      <c r="AV441" s="113"/>
      <c r="AW441" s="113"/>
      <c r="AX441" s="113"/>
      <c r="AY441" s="113"/>
      <c r="AZ441" s="113"/>
      <c r="BA441" s="113"/>
      <c r="BB441" s="113"/>
      <c r="BC441" s="113"/>
      <c r="BD441" s="113"/>
      <c r="BE441" s="113"/>
      <c r="BF441" s="113"/>
      <c r="BG441" s="113"/>
      <c r="BH441" s="113"/>
      <c r="BI441" s="113"/>
      <c r="BJ441" s="113"/>
      <c r="BK441" s="113"/>
      <c r="BL441" s="113"/>
      <c r="BM441" s="113"/>
      <c r="BN441" s="113"/>
      <c r="BO441" s="113"/>
      <c r="BP441" s="113"/>
      <c r="BQ441" s="113"/>
      <c r="BR441" s="113"/>
      <c r="BS441" s="113"/>
      <c r="BT441" s="113"/>
      <c r="BU441" s="113"/>
      <c r="BV441" s="113"/>
      <c r="BW441" s="113"/>
      <c r="BX441" s="113">
        <v>1700.0000000000002</v>
      </c>
      <c r="BY441" s="113"/>
      <c r="BZ441" s="113"/>
      <c r="CA441" s="155"/>
      <c r="CB441" s="107">
        <v>413</v>
      </c>
      <c r="CC441" s="113"/>
      <c r="CD441" s="113"/>
      <c r="CE441" s="113"/>
      <c r="CF441" s="113"/>
      <c r="CG441" s="113"/>
      <c r="CH441" s="113"/>
      <c r="CI441" s="113"/>
      <c r="CJ441" s="113"/>
      <c r="CK441" s="113"/>
      <c r="CL441" s="113"/>
      <c r="CM441" s="113"/>
      <c r="CN441" s="113"/>
      <c r="CO441" s="99"/>
      <c r="CP441" s="99"/>
      <c r="CQ441" s="99"/>
      <c r="CR441" s="99"/>
      <c r="CS441" s="99"/>
      <c r="CT441" s="99"/>
      <c r="CU441" s="99"/>
      <c r="CV441" s="99"/>
      <c r="CW441" s="99"/>
      <c r="CX441" s="113"/>
      <c r="CY441" s="113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  <c r="DS441" s="60"/>
      <c r="DT441" s="60"/>
      <c r="DU441" s="60"/>
      <c r="DV441" s="60"/>
      <c r="DW441" s="60"/>
      <c r="DX441" s="60"/>
      <c r="DY441" s="60"/>
      <c r="DZ441" s="60"/>
      <c r="EA441" s="60"/>
      <c r="EB441" s="60"/>
      <c r="EC441" s="60"/>
      <c r="ED441" s="60"/>
      <c r="EE441" s="60"/>
      <c r="EF441" s="60"/>
      <c r="EG441" s="60"/>
      <c r="EH441" s="60"/>
      <c r="EI441" s="60"/>
      <c r="EJ441" s="60"/>
      <c r="EK441" s="60"/>
      <c r="EL441" s="60"/>
      <c r="EM441" s="60"/>
      <c r="EN441" s="60"/>
      <c r="EO441" s="60"/>
      <c r="EP441" s="60"/>
      <c r="EQ441" s="60"/>
      <c r="ER441" s="60"/>
      <c r="ES441" s="60"/>
      <c r="ET441" s="60"/>
      <c r="EU441" s="60"/>
      <c r="EV441" s="60"/>
      <c r="EW441" s="60"/>
      <c r="EX441" s="60"/>
      <c r="EY441" s="60"/>
      <c r="EZ441" s="60"/>
      <c r="FA441" s="60"/>
      <c r="FB441" s="60"/>
      <c r="FC441" s="60"/>
      <c r="FD441" s="60"/>
      <c r="FE441" s="60"/>
      <c r="FF441" s="60"/>
      <c r="FG441" s="60"/>
      <c r="FH441" s="60"/>
      <c r="FI441" s="60"/>
      <c r="FJ441" s="60"/>
      <c r="FK441" s="60"/>
      <c r="FL441" s="60"/>
      <c r="FM441" s="60"/>
      <c r="FN441" s="60"/>
      <c r="FO441" s="60"/>
      <c r="FP441" s="60"/>
      <c r="FQ441" s="60"/>
      <c r="FR441" s="60"/>
      <c r="FS441" s="60"/>
      <c r="FT441" s="60"/>
      <c r="FU441" s="60"/>
      <c r="FV441" s="60"/>
      <c r="FW441" s="60"/>
      <c r="FX441" s="60"/>
      <c r="FY441" s="60"/>
      <c r="FZ441" s="60"/>
      <c r="GA441" s="60"/>
      <c r="GB441" s="60"/>
      <c r="GC441" s="60"/>
      <c r="GD441" s="60"/>
      <c r="GE441" s="60"/>
      <c r="GF441" s="60"/>
      <c r="GG441" s="60"/>
      <c r="GH441" s="60"/>
      <c r="GI441" s="60"/>
      <c r="GJ441" s="60"/>
      <c r="GK441" s="60"/>
      <c r="GL441" s="60"/>
      <c r="GM441" s="60"/>
      <c r="GN441" s="60"/>
      <c r="GO441" s="60"/>
      <c r="GP441" s="60"/>
      <c r="GQ441" s="60"/>
      <c r="GR441" s="60"/>
      <c r="GS441" s="60"/>
      <c r="GT441" s="60"/>
      <c r="GU441" s="60"/>
      <c r="GV441" s="60"/>
      <c r="GW441" s="60"/>
      <c r="GX441" s="60"/>
      <c r="GY441" s="60"/>
      <c r="GZ441" s="60"/>
      <c r="HA441" s="60"/>
      <c r="HB441" s="60"/>
      <c r="HC441" s="60"/>
      <c r="HD441" s="60"/>
      <c r="HE441" s="60"/>
      <c r="HF441" s="60"/>
      <c r="HG441" s="60"/>
      <c r="HH441" s="60"/>
      <c r="HI441" s="60"/>
      <c r="HJ441" s="60"/>
      <c r="HK441" s="60"/>
      <c r="HL441" s="60"/>
      <c r="HM441" s="60"/>
      <c r="HN441" s="60"/>
      <c r="HO441" s="60"/>
      <c r="HP441" s="60"/>
      <c r="HQ441" s="60"/>
      <c r="HR441" s="60"/>
      <c r="HS441" s="60"/>
      <c r="HT441" s="60"/>
      <c r="HU441" s="60"/>
      <c r="HV441" s="60"/>
      <c r="HW441" s="60"/>
      <c r="HX441" s="60"/>
      <c r="HY441" s="60"/>
      <c r="HZ441" s="60"/>
      <c r="IA441" s="60"/>
      <c r="IB441" s="60"/>
      <c r="IC441" s="60"/>
      <c r="ID441" s="60"/>
      <c r="IE441" s="60"/>
      <c r="IF441" s="60"/>
      <c r="IG441" s="60"/>
      <c r="IH441" s="60"/>
      <c r="II441" s="60"/>
      <c r="IJ441" s="60"/>
      <c r="IK441" s="60"/>
      <c r="IL441" s="60"/>
      <c r="IM441" s="60"/>
      <c r="IN441" s="60"/>
      <c r="IO441" s="60"/>
      <c r="IP441" s="60"/>
      <c r="IQ441" s="60"/>
      <c r="IR441" s="60"/>
      <c r="IS441" s="60"/>
      <c r="IT441" s="60"/>
      <c r="IU441" s="60"/>
      <c r="IV441" s="60"/>
      <c r="IW441" s="60"/>
      <c r="IX441" s="60"/>
      <c r="IY441" s="60"/>
      <c r="IZ441" s="60"/>
      <c r="JA441" s="60"/>
      <c r="JB441" s="60"/>
      <c r="JC441" s="60"/>
      <c r="JD441" s="60"/>
      <c r="JE441" s="60"/>
      <c r="JF441" s="60"/>
      <c r="JG441" s="60"/>
      <c r="JH441" s="60"/>
      <c r="JI441" s="60"/>
      <c r="JJ441" s="60"/>
      <c r="JK441" s="60"/>
      <c r="JL441" s="60"/>
      <c r="JM441" s="60"/>
      <c r="JN441" s="60"/>
      <c r="JO441" s="60"/>
      <c r="JP441" s="60"/>
      <c r="JQ441" s="60"/>
      <c r="JR441" s="60"/>
      <c r="JS441" s="60"/>
      <c r="JT441" s="60"/>
      <c r="JU441" s="60"/>
      <c r="JV441" s="60"/>
      <c r="JW441" s="60"/>
      <c r="JX441" s="60"/>
      <c r="JY441" s="60"/>
      <c r="JZ441" s="60"/>
      <c r="KA441" s="60"/>
      <c r="KB441" s="60"/>
      <c r="KC441" s="60"/>
      <c r="KD441" s="60"/>
      <c r="KE441" s="60"/>
      <c r="KF441" s="60"/>
      <c r="KG441" s="60"/>
      <c r="KH441" s="60"/>
      <c r="KI441" s="60"/>
      <c r="KJ441" s="60"/>
      <c r="KK441" s="60"/>
      <c r="KL441" s="60"/>
      <c r="KM441" s="60"/>
      <c r="KN441" s="60"/>
      <c r="KO441" s="60"/>
    </row>
    <row r="442" spans="1:301" s="67" customFormat="1" ht="15" customHeight="1" x14ac:dyDescent="0.15">
      <c r="A442" s="58" t="s">
        <v>939</v>
      </c>
      <c r="B442" s="58">
        <v>43511</v>
      </c>
      <c r="C442" s="59" t="s">
        <v>407</v>
      </c>
      <c r="D442" s="2" t="s">
        <v>105</v>
      </c>
      <c r="E442" s="58"/>
      <c r="F442" s="58"/>
      <c r="G442" s="34">
        <v>316592.50676299998</v>
      </c>
      <c r="H442" s="34">
        <v>8447919.6403999999</v>
      </c>
      <c r="I442" s="34"/>
      <c r="J442" s="61" t="s">
        <v>1040</v>
      </c>
      <c r="K442" s="58" t="s">
        <v>388</v>
      </c>
      <c r="L442" s="58">
        <v>0</v>
      </c>
      <c r="M442" s="58">
        <v>2</v>
      </c>
      <c r="N442" s="105">
        <v>2010</v>
      </c>
      <c r="O442" s="58"/>
      <c r="P442" s="60" t="s">
        <v>389</v>
      </c>
      <c r="Q442" s="1">
        <f>M442-L442</f>
        <v>2</v>
      </c>
      <c r="R442" s="2" t="s">
        <v>390</v>
      </c>
      <c r="S442" s="58" t="s">
        <v>940</v>
      </c>
      <c r="T442" s="60" t="s">
        <v>392</v>
      </c>
      <c r="U442" s="70"/>
      <c r="V442" s="70"/>
      <c r="W442" s="70"/>
      <c r="X442" s="138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>
        <v>200</v>
      </c>
      <c r="AU442" s="113"/>
      <c r="AV442" s="113"/>
      <c r="AW442" s="113"/>
      <c r="AX442" s="113"/>
      <c r="AY442" s="113"/>
      <c r="AZ442" s="113"/>
      <c r="BA442" s="113"/>
      <c r="BB442" s="113"/>
      <c r="BC442" s="113"/>
      <c r="BD442" s="113"/>
      <c r="BE442" s="113"/>
      <c r="BF442" s="113"/>
      <c r="BG442" s="113"/>
      <c r="BH442" s="113"/>
      <c r="BI442" s="113"/>
      <c r="BJ442" s="113"/>
      <c r="BK442" s="113"/>
      <c r="BL442" s="113"/>
      <c r="BM442" s="113"/>
      <c r="BN442" s="113"/>
      <c r="BO442" s="113"/>
      <c r="BP442" s="113"/>
      <c r="BQ442" s="113"/>
      <c r="BR442" s="113"/>
      <c r="BS442" s="113"/>
      <c r="BT442" s="113"/>
      <c r="BU442" s="113"/>
      <c r="BV442" s="113"/>
      <c r="BW442" s="113"/>
      <c r="BX442" s="113">
        <v>3400.0000000000005</v>
      </c>
      <c r="BY442" s="113"/>
      <c r="BZ442" s="113"/>
      <c r="CA442" s="155"/>
      <c r="CB442" s="107">
        <v>78</v>
      </c>
      <c r="CC442" s="113"/>
      <c r="CD442" s="113"/>
      <c r="CE442" s="113"/>
      <c r="CF442" s="113"/>
      <c r="CG442" s="113"/>
      <c r="CH442" s="113"/>
      <c r="CI442" s="113"/>
      <c r="CJ442" s="113"/>
      <c r="CK442" s="113"/>
      <c r="CL442" s="113"/>
      <c r="CM442" s="113"/>
      <c r="CN442" s="113"/>
      <c r="CO442" s="99"/>
      <c r="CP442" s="99"/>
      <c r="CQ442" s="99"/>
      <c r="CR442" s="99"/>
      <c r="CS442" s="99"/>
      <c r="CT442" s="99"/>
      <c r="CU442" s="99"/>
      <c r="CV442" s="99"/>
      <c r="CW442" s="99"/>
      <c r="CX442" s="113"/>
      <c r="CY442" s="113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  <c r="DS442" s="60"/>
      <c r="DT442" s="60"/>
      <c r="DU442" s="60"/>
      <c r="DV442" s="60"/>
      <c r="DW442" s="60"/>
      <c r="DX442" s="60"/>
      <c r="DY442" s="60"/>
      <c r="DZ442" s="60"/>
      <c r="EA442" s="60"/>
      <c r="EB442" s="60"/>
      <c r="EC442" s="60"/>
      <c r="ED442" s="60"/>
      <c r="EE442" s="60"/>
      <c r="EF442" s="60"/>
      <c r="EG442" s="60"/>
      <c r="EH442" s="60"/>
      <c r="EI442" s="60"/>
      <c r="EJ442" s="60"/>
      <c r="EK442" s="60"/>
      <c r="EL442" s="60"/>
      <c r="EM442" s="60"/>
      <c r="EN442" s="60"/>
      <c r="EO442" s="60"/>
      <c r="EP442" s="60"/>
      <c r="EQ442" s="60"/>
      <c r="ER442" s="60"/>
      <c r="ES442" s="60"/>
      <c r="ET442" s="60"/>
      <c r="EU442" s="60"/>
      <c r="EV442" s="60"/>
      <c r="EW442" s="60"/>
      <c r="EX442" s="60"/>
      <c r="EY442" s="60"/>
      <c r="EZ442" s="60"/>
      <c r="FA442" s="60"/>
      <c r="FB442" s="60"/>
      <c r="FC442" s="60"/>
      <c r="FD442" s="60"/>
      <c r="FE442" s="60"/>
      <c r="FF442" s="60"/>
      <c r="FG442" s="60"/>
      <c r="FH442" s="60"/>
      <c r="FI442" s="60"/>
      <c r="FJ442" s="60"/>
      <c r="FK442" s="60"/>
      <c r="FL442" s="60"/>
      <c r="FM442" s="60"/>
      <c r="FN442" s="60"/>
      <c r="FO442" s="60"/>
      <c r="FP442" s="60"/>
      <c r="FQ442" s="60"/>
      <c r="FR442" s="60"/>
      <c r="FS442" s="60"/>
      <c r="FT442" s="60"/>
      <c r="FU442" s="60"/>
      <c r="FV442" s="60"/>
      <c r="FW442" s="60"/>
      <c r="FX442" s="60"/>
      <c r="FY442" s="60"/>
      <c r="FZ442" s="60"/>
      <c r="GA442" s="60"/>
      <c r="GB442" s="60"/>
      <c r="GC442" s="60"/>
      <c r="GD442" s="60"/>
      <c r="GE442" s="60"/>
      <c r="GF442" s="60"/>
      <c r="GG442" s="60"/>
      <c r="GH442" s="60"/>
      <c r="GI442" s="60"/>
      <c r="GJ442" s="60"/>
      <c r="GK442" s="60"/>
      <c r="GL442" s="60"/>
      <c r="GM442" s="60"/>
      <c r="GN442" s="60"/>
      <c r="GO442" s="60"/>
      <c r="GP442" s="60"/>
      <c r="GQ442" s="60"/>
      <c r="GR442" s="60"/>
      <c r="GS442" s="60"/>
      <c r="GT442" s="60"/>
      <c r="GU442" s="60"/>
      <c r="GV442" s="60"/>
      <c r="GW442" s="60"/>
      <c r="GX442" s="60"/>
      <c r="GY442" s="60"/>
      <c r="GZ442" s="60"/>
      <c r="HA442" s="60"/>
      <c r="HB442" s="60"/>
      <c r="HC442" s="60"/>
      <c r="HD442" s="60"/>
      <c r="HE442" s="60"/>
      <c r="HF442" s="60"/>
      <c r="HG442" s="60"/>
      <c r="HH442" s="60"/>
      <c r="HI442" s="60"/>
      <c r="HJ442" s="60"/>
      <c r="HK442" s="60"/>
      <c r="HL442" s="60"/>
      <c r="HM442" s="60"/>
      <c r="HN442" s="60"/>
      <c r="HO442" s="60"/>
      <c r="HP442" s="60"/>
      <c r="HQ442" s="60"/>
      <c r="HR442" s="60"/>
      <c r="HS442" s="60"/>
      <c r="HT442" s="60"/>
      <c r="HU442" s="60"/>
      <c r="HV442" s="60"/>
      <c r="HW442" s="60"/>
      <c r="HX442" s="60"/>
      <c r="HY442" s="60"/>
      <c r="HZ442" s="60"/>
      <c r="IA442" s="60"/>
      <c r="IB442" s="60"/>
      <c r="IC442" s="60"/>
      <c r="ID442" s="60"/>
      <c r="IE442" s="60"/>
      <c r="IF442" s="60"/>
      <c r="IG442" s="60"/>
      <c r="IH442" s="60"/>
      <c r="II442" s="60"/>
      <c r="IJ442" s="60"/>
      <c r="IK442" s="60"/>
      <c r="IL442" s="60"/>
      <c r="IM442" s="60"/>
      <c r="IN442" s="60"/>
      <c r="IO442" s="60"/>
      <c r="IP442" s="60"/>
      <c r="IQ442" s="60"/>
      <c r="IR442" s="60"/>
      <c r="IS442" s="60"/>
      <c r="IT442" s="60"/>
      <c r="IU442" s="60"/>
      <c r="IV442" s="60"/>
      <c r="IW442" s="60"/>
      <c r="IX442" s="60"/>
      <c r="IY442" s="60"/>
      <c r="IZ442" s="60"/>
      <c r="JA442" s="60"/>
      <c r="JB442" s="60"/>
      <c r="JC442" s="60"/>
      <c r="JD442" s="60"/>
      <c r="JE442" s="60"/>
      <c r="JF442" s="60"/>
      <c r="JG442" s="60"/>
      <c r="JH442" s="60"/>
      <c r="JI442" s="60"/>
      <c r="JJ442" s="60"/>
      <c r="JK442" s="60"/>
      <c r="JL442" s="60"/>
      <c r="JM442" s="60"/>
      <c r="JN442" s="60"/>
      <c r="JO442" s="60"/>
      <c r="JP442" s="60"/>
      <c r="JQ442" s="60"/>
      <c r="JR442" s="60"/>
      <c r="JS442" s="60"/>
      <c r="JT442" s="60"/>
      <c r="JU442" s="60"/>
      <c r="JV442" s="60"/>
      <c r="JW442" s="60"/>
      <c r="JX442" s="60"/>
      <c r="JY442" s="60"/>
      <c r="JZ442" s="60"/>
      <c r="KA442" s="60"/>
      <c r="KB442" s="60"/>
      <c r="KC442" s="60"/>
      <c r="KD442" s="60"/>
      <c r="KE442" s="60"/>
      <c r="KF442" s="60"/>
      <c r="KG442" s="60"/>
      <c r="KH442" s="60"/>
      <c r="KI442" s="60"/>
      <c r="KJ442" s="60"/>
      <c r="KK442" s="60"/>
      <c r="KL442" s="60"/>
      <c r="KM442" s="60"/>
      <c r="KN442" s="60"/>
      <c r="KO442" s="60"/>
    </row>
    <row r="443" spans="1:301" s="64" customFormat="1" ht="15" customHeight="1" x14ac:dyDescent="0.2">
      <c r="A443" s="58" t="s">
        <v>941</v>
      </c>
      <c r="B443" s="58">
        <v>43229</v>
      </c>
      <c r="C443" s="59" t="s">
        <v>400</v>
      </c>
      <c r="D443" s="2" t="s">
        <v>105</v>
      </c>
      <c r="E443" s="58"/>
      <c r="F443" s="58"/>
      <c r="G443" s="34">
        <v>315636.94846599997</v>
      </c>
      <c r="H443" s="34">
        <v>8447122.0000400003</v>
      </c>
      <c r="I443" s="34"/>
      <c r="J443" s="61" t="s">
        <v>1040</v>
      </c>
      <c r="K443" s="58" t="s">
        <v>388</v>
      </c>
      <c r="L443" s="58">
        <v>0</v>
      </c>
      <c r="M443" s="58">
        <v>2</v>
      </c>
      <c r="N443" s="105">
        <v>2010</v>
      </c>
      <c r="O443" s="58"/>
      <c r="P443" s="60" t="s">
        <v>389</v>
      </c>
      <c r="Q443" s="1">
        <f>M443-L443</f>
        <v>2</v>
      </c>
      <c r="R443" s="2" t="s">
        <v>390</v>
      </c>
      <c r="S443" s="58" t="s">
        <v>942</v>
      </c>
      <c r="T443" s="60" t="s">
        <v>392</v>
      </c>
      <c r="U443" s="85"/>
      <c r="V443" s="85"/>
      <c r="W443" s="85"/>
      <c r="X443" s="140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>
        <v>500</v>
      </c>
      <c r="AT443" s="113">
        <v>3400</v>
      </c>
      <c r="AU443" s="113"/>
      <c r="AV443" s="113"/>
      <c r="AW443" s="113"/>
      <c r="AX443" s="113"/>
      <c r="AY443" s="113"/>
      <c r="AZ443" s="113"/>
      <c r="BA443" s="113"/>
      <c r="BB443" s="113"/>
      <c r="BC443" s="113"/>
      <c r="BD443" s="113"/>
      <c r="BE443" s="113"/>
      <c r="BF443" s="113"/>
      <c r="BG443" s="113"/>
      <c r="BH443" s="113"/>
      <c r="BI443" s="113"/>
      <c r="BJ443" s="113"/>
      <c r="BK443" s="113"/>
      <c r="BL443" s="113"/>
      <c r="BM443" s="113"/>
      <c r="BN443" s="113"/>
      <c r="BO443" s="113"/>
      <c r="BP443" s="113"/>
      <c r="BQ443" s="113"/>
      <c r="BR443" s="113"/>
      <c r="BS443" s="113"/>
      <c r="BT443" s="113"/>
      <c r="BU443" s="113"/>
      <c r="BV443" s="113"/>
      <c r="BW443" s="113"/>
      <c r="BX443" s="113">
        <v>18900</v>
      </c>
      <c r="BY443" s="113"/>
      <c r="BZ443" s="113"/>
      <c r="CA443" s="155"/>
      <c r="CB443" s="107">
        <v>32</v>
      </c>
      <c r="CC443" s="113"/>
      <c r="CD443" s="113"/>
      <c r="CE443" s="113"/>
      <c r="CF443" s="113"/>
      <c r="CG443" s="113"/>
      <c r="CH443" s="113"/>
      <c r="CI443" s="113"/>
      <c r="CJ443" s="113"/>
      <c r="CK443" s="113"/>
      <c r="CL443" s="113"/>
      <c r="CM443" s="113"/>
      <c r="CN443" s="113"/>
      <c r="CO443" s="99"/>
      <c r="CP443" s="99"/>
      <c r="CQ443" s="99"/>
      <c r="CR443" s="99"/>
      <c r="CS443" s="99"/>
      <c r="CT443" s="99"/>
      <c r="CU443" s="99"/>
      <c r="CV443" s="99"/>
      <c r="CW443" s="99"/>
      <c r="CX443" s="113"/>
      <c r="CY443" s="113"/>
    </row>
    <row r="444" spans="1:301" s="64" customFormat="1" ht="15" customHeight="1" x14ac:dyDescent="0.15">
      <c r="A444" s="58" t="s">
        <v>943</v>
      </c>
      <c r="B444" s="58">
        <v>43639</v>
      </c>
      <c r="C444" s="59" t="s">
        <v>407</v>
      </c>
      <c r="D444" s="2" t="s">
        <v>105</v>
      </c>
      <c r="E444" s="58"/>
      <c r="F444" s="58"/>
      <c r="G444" s="34">
        <v>316379.20813799999</v>
      </c>
      <c r="H444" s="34">
        <v>8448128.2023200002</v>
      </c>
      <c r="I444" s="34"/>
      <c r="J444" s="61" t="s">
        <v>1040</v>
      </c>
      <c r="K444" s="58" t="s">
        <v>388</v>
      </c>
      <c r="L444" s="58">
        <v>0</v>
      </c>
      <c r="M444" s="58">
        <v>2</v>
      </c>
      <c r="N444" s="105">
        <v>2010</v>
      </c>
      <c r="O444" s="58"/>
      <c r="P444" s="60" t="s">
        <v>389</v>
      </c>
      <c r="Q444" s="1">
        <f>M444-L444</f>
        <v>2</v>
      </c>
      <c r="R444" s="2" t="s">
        <v>390</v>
      </c>
      <c r="S444" s="58" t="s">
        <v>944</v>
      </c>
      <c r="T444" s="60" t="s">
        <v>392</v>
      </c>
      <c r="U444" s="67"/>
      <c r="V444" s="67"/>
      <c r="W444" s="67"/>
      <c r="X444" s="8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>
        <v>200</v>
      </c>
      <c r="AU444" s="113"/>
      <c r="AV444" s="113"/>
      <c r="AW444" s="113"/>
      <c r="AX444" s="113"/>
      <c r="AY444" s="113"/>
      <c r="AZ444" s="113"/>
      <c r="BA444" s="113"/>
      <c r="BB444" s="113"/>
      <c r="BC444" s="113"/>
      <c r="BD444" s="113"/>
      <c r="BE444" s="113"/>
      <c r="BF444" s="113"/>
      <c r="BG444" s="113"/>
      <c r="BH444" s="113"/>
      <c r="BI444" s="113"/>
      <c r="BJ444" s="113"/>
      <c r="BK444" s="113"/>
      <c r="BL444" s="113"/>
      <c r="BM444" s="113"/>
      <c r="BN444" s="113"/>
      <c r="BO444" s="113"/>
      <c r="BP444" s="113"/>
      <c r="BQ444" s="113"/>
      <c r="BR444" s="113"/>
      <c r="BS444" s="113"/>
      <c r="BT444" s="113"/>
      <c r="BU444" s="113"/>
      <c r="BV444" s="113"/>
      <c r="BW444" s="113"/>
      <c r="BX444" s="113">
        <v>400</v>
      </c>
      <c r="BY444" s="113"/>
      <c r="BZ444" s="113"/>
      <c r="CA444" s="155"/>
      <c r="CB444" s="107">
        <v>17</v>
      </c>
      <c r="CC444" s="113"/>
      <c r="CD444" s="113"/>
      <c r="CE444" s="113"/>
      <c r="CF444" s="113"/>
      <c r="CG444" s="113"/>
      <c r="CH444" s="113"/>
      <c r="CI444" s="113"/>
      <c r="CJ444" s="113"/>
      <c r="CK444" s="113"/>
      <c r="CL444" s="113"/>
      <c r="CM444" s="113"/>
      <c r="CN444" s="113"/>
      <c r="CO444" s="99"/>
      <c r="CP444" s="99"/>
      <c r="CQ444" s="99"/>
      <c r="CR444" s="99"/>
      <c r="CS444" s="99"/>
      <c r="CT444" s="99"/>
      <c r="CU444" s="99"/>
      <c r="CV444" s="99"/>
      <c r="CW444" s="99"/>
      <c r="CX444" s="113"/>
      <c r="CY444" s="113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  <c r="DS444" s="60"/>
      <c r="DT444" s="60"/>
      <c r="DU444" s="60"/>
      <c r="DV444" s="60"/>
      <c r="DW444" s="60"/>
      <c r="DX444" s="60"/>
      <c r="DY444" s="60"/>
      <c r="DZ444" s="60"/>
      <c r="EA444" s="60"/>
      <c r="EB444" s="60"/>
      <c r="EC444" s="60"/>
      <c r="ED444" s="60"/>
      <c r="EE444" s="60"/>
      <c r="EF444" s="60"/>
      <c r="EG444" s="60"/>
      <c r="EH444" s="60"/>
      <c r="EI444" s="60"/>
      <c r="EJ444" s="60"/>
      <c r="EK444" s="60"/>
      <c r="EL444" s="60"/>
      <c r="EM444" s="60"/>
      <c r="EN444" s="60"/>
      <c r="EO444" s="60"/>
      <c r="EP444" s="60"/>
      <c r="EQ444" s="60"/>
      <c r="ER444" s="60"/>
      <c r="ES444" s="60"/>
      <c r="ET444" s="60"/>
      <c r="EU444" s="60"/>
      <c r="EV444" s="60"/>
      <c r="EW444" s="60"/>
      <c r="EX444" s="60"/>
      <c r="EY444" s="60"/>
      <c r="EZ444" s="60"/>
      <c r="FA444" s="60"/>
      <c r="FB444" s="60"/>
      <c r="FC444" s="60"/>
      <c r="FD444" s="60"/>
      <c r="FE444" s="60"/>
      <c r="FF444" s="60"/>
      <c r="FG444" s="60"/>
      <c r="FH444" s="60"/>
      <c r="FI444" s="60"/>
      <c r="FJ444" s="60"/>
      <c r="FK444" s="60"/>
      <c r="FL444" s="60"/>
      <c r="FM444" s="60"/>
      <c r="FN444" s="60"/>
      <c r="FO444" s="60"/>
      <c r="FP444" s="60"/>
      <c r="FQ444" s="60"/>
      <c r="FR444" s="60"/>
      <c r="FS444" s="60"/>
      <c r="FT444" s="60"/>
      <c r="FU444" s="60"/>
      <c r="FV444" s="60"/>
      <c r="FW444" s="60"/>
      <c r="FX444" s="60"/>
      <c r="FY444" s="60"/>
      <c r="FZ444" s="60"/>
      <c r="GA444" s="60"/>
      <c r="GB444" s="60"/>
      <c r="GC444" s="60"/>
      <c r="GD444" s="60"/>
      <c r="GE444" s="60"/>
      <c r="GF444" s="60"/>
      <c r="GG444" s="60"/>
      <c r="GH444" s="60"/>
      <c r="GI444" s="60"/>
      <c r="GJ444" s="60"/>
      <c r="GK444" s="60"/>
      <c r="GL444" s="60"/>
      <c r="GM444" s="60"/>
      <c r="GN444" s="60"/>
      <c r="GO444" s="60"/>
      <c r="GP444" s="60"/>
      <c r="GQ444" s="60"/>
      <c r="GR444" s="60"/>
      <c r="GS444" s="60"/>
      <c r="GT444" s="60"/>
      <c r="GU444" s="60"/>
      <c r="GV444" s="60"/>
      <c r="GW444" s="60"/>
      <c r="GX444" s="60"/>
      <c r="GY444" s="60"/>
      <c r="GZ444" s="60"/>
      <c r="HA444" s="60"/>
      <c r="HB444" s="60"/>
      <c r="HC444" s="60"/>
      <c r="HD444" s="60"/>
      <c r="HE444" s="60"/>
      <c r="HF444" s="60"/>
      <c r="HG444" s="60"/>
      <c r="HH444" s="60"/>
      <c r="HI444" s="60"/>
      <c r="HJ444" s="60"/>
      <c r="HK444" s="60"/>
      <c r="HL444" s="60"/>
      <c r="HM444" s="60"/>
      <c r="HN444" s="60"/>
      <c r="HO444" s="60"/>
      <c r="HP444" s="60"/>
      <c r="HQ444" s="60"/>
      <c r="HR444" s="60"/>
      <c r="HS444" s="60"/>
      <c r="HT444" s="60"/>
      <c r="HU444" s="60"/>
      <c r="HV444" s="60"/>
      <c r="HW444" s="60"/>
      <c r="HX444" s="60"/>
      <c r="HY444" s="60"/>
      <c r="HZ444" s="60"/>
      <c r="IA444" s="60"/>
      <c r="IB444" s="60"/>
      <c r="IC444" s="60"/>
      <c r="ID444" s="60"/>
      <c r="IE444" s="60"/>
      <c r="IF444" s="60"/>
      <c r="IG444" s="60"/>
      <c r="IH444" s="60"/>
      <c r="II444" s="60"/>
      <c r="IJ444" s="60"/>
      <c r="IK444" s="60"/>
      <c r="IL444" s="60"/>
      <c r="IM444" s="60"/>
      <c r="IN444" s="60"/>
      <c r="IO444" s="60"/>
      <c r="IP444" s="60"/>
      <c r="IQ444" s="60"/>
      <c r="IR444" s="60"/>
      <c r="IS444" s="60"/>
      <c r="IT444" s="60"/>
      <c r="IU444" s="60"/>
      <c r="IV444" s="60"/>
      <c r="IW444" s="60"/>
      <c r="IX444" s="60"/>
      <c r="IY444" s="60"/>
      <c r="IZ444" s="60"/>
      <c r="JA444" s="60"/>
      <c r="JB444" s="60"/>
      <c r="JC444" s="60"/>
      <c r="JD444" s="60"/>
      <c r="JE444" s="60"/>
      <c r="JF444" s="60"/>
      <c r="JG444" s="60"/>
      <c r="JH444" s="60"/>
      <c r="JI444" s="60"/>
      <c r="JJ444" s="60"/>
      <c r="JK444" s="60"/>
      <c r="JL444" s="60"/>
      <c r="JM444" s="60"/>
      <c r="JN444" s="60"/>
      <c r="JO444" s="60"/>
      <c r="JP444" s="60"/>
      <c r="JQ444" s="60"/>
      <c r="JR444" s="60"/>
      <c r="JS444" s="60"/>
      <c r="JT444" s="60"/>
      <c r="JU444" s="60"/>
      <c r="JV444" s="60"/>
      <c r="JW444" s="60"/>
      <c r="JX444" s="60"/>
      <c r="JY444" s="60"/>
      <c r="JZ444" s="60"/>
      <c r="KA444" s="60"/>
      <c r="KB444" s="60"/>
      <c r="KC444" s="60"/>
      <c r="KD444" s="60"/>
      <c r="KE444" s="60"/>
      <c r="KF444" s="60"/>
      <c r="KG444" s="60"/>
      <c r="KH444" s="60"/>
      <c r="KI444" s="60"/>
      <c r="KJ444" s="60"/>
      <c r="KK444" s="60"/>
      <c r="KL444" s="60"/>
      <c r="KM444" s="60"/>
      <c r="KN444" s="60"/>
      <c r="KO444" s="60"/>
    </row>
    <row r="445" spans="1:301" s="64" customFormat="1" ht="15" customHeight="1" x14ac:dyDescent="0.15">
      <c r="A445" s="58" t="s">
        <v>945</v>
      </c>
      <c r="B445" s="58">
        <v>43155</v>
      </c>
      <c r="C445" s="59" t="s">
        <v>400</v>
      </c>
      <c r="D445" s="2" t="s">
        <v>105</v>
      </c>
      <c r="E445" s="58"/>
      <c r="F445" s="58"/>
      <c r="G445" s="34">
        <v>315701.78790900001</v>
      </c>
      <c r="H445" s="34">
        <v>8446965.2611800004</v>
      </c>
      <c r="I445" s="34"/>
      <c r="J445" s="61" t="s">
        <v>1040</v>
      </c>
      <c r="K445" s="58" t="s">
        <v>388</v>
      </c>
      <c r="L445" s="58">
        <v>0</v>
      </c>
      <c r="M445" s="58">
        <v>2</v>
      </c>
      <c r="N445" s="105">
        <v>2010</v>
      </c>
      <c r="O445" s="58"/>
      <c r="P445" s="60" t="s">
        <v>389</v>
      </c>
      <c r="Q445" s="1">
        <f>M445-L445</f>
        <v>2</v>
      </c>
      <c r="R445" s="2" t="s">
        <v>390</v>
      </c>
      <c r="S445" s="58" t="s">
        <v>946</v>
      </c>
      <c r="T445" s="60" t="s">
        <v>392</v>
      </c>
      <c r="U445" s="67"/>
      <c r="V445" s="67"/>
      <c r="W445" s="67"/>
      <c r="X445" s="8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>
        <v>700</v>
      </c>
      <c r="AT445" s="113">
        <v>700</v>
      </c>
      <c r="AU445" s="113"/>
      <c r="AV445" s="113"/>
      <c r="AW445" s="113"/>
      <c r="AX445" s="113"/>
      <c r="AY445" s="113"/>
      <c r="AZ445" s="113"/>
      <c r="BA445" s="113"/>
      <c r="BB445" s="113"/>
      <c r="BC445" s="113"/>
      <c r="BD445" s="113"/>
      <c r="BE445" s="113"/>
      <c r="BF445" s="113"/>
      <c r="BG445" s="113"/>
      <c r="BH445" s="113"/>
      <c r="BI445" s="113"/>
      <c r="BJ445" s="113"/>
      <c r="BK445" s="113"/>
      <c r="BL445" s="113"/>
      <c r="BM445" s="113"/>
      <c r="BN445" s="113"/>
      <c r="BO445" s="113"/>
      <c r="BP445" s="113"/>
      <c r="BQ445" s="113"/>
      <c r="BR445" s="113"/>
      <c r="BS445" s="113"/>
      <c r="BT445" s="113"/>
      <c r="BU445" s="113"/>
      <c r="BV445" s="113"/>
      <c r="BW445" s="113"/>
      <c r="BX445" s="113">
        <v>6200</v>
      </c>
      <c r="BY445" s="113"/>
      <c r="BZ445" s="113"/>
      <c r="CA445" s="155"/>
      <c r="CB445" s="107">
        <v>75</v>
      </c>
      <c r="CC445" s="113"/>
      <c r="CD445" s="113"/>
      <c r="CE445" s="113"/>
      <c r="CF445" s="113"/>
      <c r="CG445" s="113"/>
      <c r="CH445" s="113"/>
      <c r="CI445" s="113"/>
      <c r="CJ445" s="113"/>
      <c r="CK445" s="113"/>
      <c r="CL445" s="113"/>
      <c r="CM445" s="113"/>
      <c r="CN445" s="113"/>
      <c r="CO445" s="99"/>
      <c r="CP445" s="99"/>
      <c r="CQ445" s="99"/>
      <c r="CR445" s="99"/>
      <c r="CS445" s="99"/>
      <c r="CT445" s="99"/>
      <c r="CU445" s="99"/>
      <c r="CV445" s="99"/>
      <c r="CW445" s="99"/>
      <c r="CX445" s="113"/>
      <c r="CY445" s="113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  <c r="DS445" s="60"/>
      <c r="DT445" s="60"/>
      <c r="DU445" s="60"/>
      <c r="DV445" s="60"/>
      <c r="DW445" s="60"/>
      <c r="DX445" s="60"/>
      <c r="DY445" s="60"/>
      <c r="DZ445" s="60"/>
      <c r="EA445" s="60"/>
      <c r="EB445" s="60"/>
      <c r="EC445" s="60"/>
      <c r="ED445" s="60"/>
      <c r="EE445" s="60"/>
      <c r="EF445" s="60"/>
      <c r="EG445" s="60"/>
      <c r="EH445" s="60"/>
      <c r="EI445" s="60"/>
      <c r="EJ445" s="60"/>
      <c r="EK445" s="60"/>
      <c r="EL445" s="60"/>
      <c r="EM445" s="60"/>
      <c r="EN445" s="60"/>
      <c r="EO445" s="60"/>
      <c r="EP445" s="60"/>
      <c r="EQ445" s="60"/>
      <c r="ER445" s="60"/>
      <c r="ES445" s="60"/>
      <c r="ET445" s="60"/>
      <c r="EU445" s="60"/>
      <c r="EV445" s="60"/>
      <c r="EW445" s="60"/>
      <c r="EX445" s="60"/>
      <c r="EY445" s="60"/>
      <c r="EZ445" s="60"/>
      <c r="FA445" s="60"/>
      <c r="FB445" s="60"/>
      <c r="FC445" s="60"/>
      <c r="FD445" s="60"/>
      <c r="FE445" s="60"/>
      <c r="FF445" s="60"/>
      <c r="FG445" s="60"/>
      <c r="FH445" s="60"/>
      <c r="FI445" s="60"/>
      <c r="FJ445" s="60"/>
      <c r="FK445" s="60"/>
      <c r="FL445" s="60"/>
      <c r="FM445" s="60"/>
      <c r="FN445" s="60"/>
      <c r="FO445" s="60"/>
      <c r="FP445" s="60"/>
      <c r="FQ445" s="60"/>
      <c r="FR445" s="60"/>
      <c r="FS445" s="60"/>
      <c r="FT445" s="60"/>
      <c r="FU445" s="60"/>
      <c r="FV445" s="60"/>
      <c r="FW445" s="60"/>
      <c r="FX445" s="60"/>
      <c r="FY445" s="60"/>
      <c r="FZ445" s="60"/>
      <c r="GA445" s="60"/>
      <c r="GB445" s="60"/>
      <c r="GC445" s="60"/>
      <c r="GD445" s="60"/>
      <c r="GE445" s="60"/>
      <c r="GF445" s="60"/>
      <c r="GG445" s="60"/>
      <c r="GH445" s="60"/>
      <c r="GI445" s="60"/>
      <c r="GJ445" s="60"/>
      <c r="GK445" s="60"/>
      <c r="GL445" s="60"/>
      <c r="GM445" s="60"/>
      <c r="GN445" s="60"/>
      <c r="GO445" s="60"/>
      <c r="GP445" s="60"/>
      <c r="GQ445" s="60"/>
      <c r="GR445" s="60"/>
      <c r="GS445" s="60"/>
      <c r="GT445" s="60"/>
      <c r="GU445" s="60"/>
      <c r="GV445" s="60"/>
      <c r="GW445" s="60"/>
      <c r="GX445" s="60"/>
      <c r="GY445" s="60"/>
      <c r="GZ445" s="60"/>
      <c r="HA445" s="60"/>
      <c r="HB445" s="60"/>
      <c r="HC445" s="60"/>
      <c r="HD445" s="60"/>
      <c r="HE445" s="60"/>
      <c r="HF445" s="60"/>
      <c r="HG445" s="60"/>
      <c r="HH445" s="60"/>
      <c r="HI445" s="60"/>
      <c r="HJ445" s="60"/>
      <c r="HK445" s="60"/>
      <c r="HL445" s="60"/>
      <c r="HM445" s="60"/>
      <c r="HN445" s="60"/>
      <c r="HO445" s="60"/>
      <c r="HP445" s="60"/>
      <c r="HQ445" s="60"/>
      <c r="HR445" s="60"/>
      <c r="HS445" s="60"/>
      <c r="HT445" s="60"/>
      <c r="HU445" s="60"/>
      <c r="HV445" s="60"/>
      <c r="HW445" s="60"/>
      <c r="HX445" s="60"/>
      <c r="HY445" s="60"/>
      <c r="HZ445" s="60"/>
      <c r="IA445" s="60"/>
      <c r="IB445" s="60"/>
      <c r="IC445" s="60"/>
      <c r="ID445" s="60"/>
      <c r="IE445" s="60"/>
      <c r="IF445" s="60"/>
      <c r="IG445" s="60"/>
      <c r="IH445" s="60"/>
      <c r="II445" s="60"/>
      <c r="IJ445" s="60"/>
      <c r="IK445" s="60"/>
      <c r="IL445" s="60"/>
      <c r="IM445" s="60"/>
      <c r="IN445" s="60"/>
      <c r="IO445" s="60"/>
      <c r="IP445" s="60"/>
      <c r="IQ445" s="60"/>
      <c r="IR445" s="60"/>
      <c r="IS445" s="60"/>
      <c r="IT445" s="60"/>
      <c r="IU445" s="60"/>
      <c r="IV445" s="60"/>
      <c r="IW445" s="60"/>
      <c r="IX445" s="60"/>
      <c r="IY445" s="60"/>
      <c r="IZ445" s="60"/>
      <c r="JA445" s="60"/>
      <c r="JB445" s="60"/>
      <c r="JC445" s="60"/>
      <c r="JD445" s="60"/>
      <c r="JE445" s="60"/>
      <c r="JF445" s="60"/>
      <c r="JG445" s="60"/>
      <c r="JH445" s="60"/>
      <c r="JI445" s="60"/>
      <c r="JJ445" s="60"/>
      <c r="JK445" s="60"/>
      <c r="JL445" s="60"/>
      <c r="JM445" s="60"/>
      <c r="JN445" s="60"/>
      <c r="JO445" s="60"/>
      <c r="JP445" s="60"/>
      <c r="JQ445" s="60"/>
      <c r="JR445" s="60"/>
      <c r="JS445" s="60"/>
      <c r="JT445" s="60"/>
      <c r="JU445" s="60"/>
      <c r="JV445" s="60"/>
      <c r="JW445" s="60"/>
      <c r="JX445" s="60"/>
      <c r="JY445" s="60"/>
      <c r="JZ445" s="60"/>
      <c r="KA445" s="60"/>
      <c r="KB445" s="60"/>
      <c r="KC445" s="60"/>
      <c r="KD445" s="60"/>
      <c r="KE445" s="60"/>
      <c r="KF445" s="60"/>
      <c r="KG445" s="60"/>
      <c r="KH445" s="60"/>
      <c r="KI445" s="60"/>
      <c r="KJ445" s="60"/>
      <c r="KK445" s="60"/>
      <c r="KL445" s="60"/>
      <c r="KM445" s="60"/>
      <c r="KN445" s="60"/>
      <c r="KO445" s="60"/>
    </row>
    <row r="446" spans="1:301" s="64" customFormat="1" ht="15" customHeight="1" x14ac:dyDescent="0.15">
      <c r="A446" s="58" t="s">
        <v>947</v>
      </c>
      <c r="B446" s="58">
        <v>43724</v>
      </c>
      <c r="C446" s="59" t="s">
        <v>407</v>
      </c>
      <c r="D446" s="2" t="s">
        <v>105</v>
      </c>
      <c r="E446" s="58"/>
      <c r="F446" s="58"/>
      <c r="G446" s="34">
        <v>316281.33719699999</v>
      </c>
      <c r="H446" s="34">
        <v>8448241.3316799998</v>
      </c>
      <c r="I446" s="34"/>
      <c r="J446" s="61" t="s">
        <v>1040</v>
      </c>
      <c r="K446" s="58" t="s">
        <v>388</v>
      </c>
      <c r="L446" s="58">
        <v>0</v>
      </c>
      <c r="M446" s="58">
        <v>2</v>
      </c>
      <c r="N446" s="105">
        <v>2010</v>
      </c>
      <c r="O446" s="58"/>
      <c r="P446" s="60" t="s">
        <v>389</v>
      </c>
      <c r="Q446" s="1">
        <f>M446-L446</f>
        <v>2</v>
      </c>
      <c r="R446" s="2" t="s">
        <v>390</v>
      </c>
      <c r="S446" s="58" t="s">
        <v>948</v>
      </c>
      <c r="T446" s="60" t="s">
        <v>392</v>
      </c>
      <c r="U446" s="67"/>
      <c r="V446" s="67"/>
      <c r="W446" s="67"/>
      <c r="X446" s="8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36">
        <v>100</v>
      </c>
      <c r="AT446" s="113">
        <v>1200</v>
      </c>
      <c r="AU446" s="113"/>
      <c r="AV446" s="113"/>
      <c r="AW446" s="113"/>
      <c r="AX446" s="113"/>
      <c r="AY446" s="113"/>
      <c r="AZ446" s="113"/>
      <c r="BA446" s="113"/>
      <c r="BB446" s="113"/>
      <c r="BC446" s="113"/>
      <c r="BD446" s="113"/>
      <c r="BE446" s="113"/>
      <c r="BF446" s="113"/>
      <c r="BG446" s="113"/>
      <c r="BH446" s="113"/>
      <c r="BI446" s="113"/>
      <c r="BJ446" s="113"/>
      <c r="BK446" s="113"/>
      <c r="BL446" s="113"/>
      <c r="BM446" s="113"/>
      <c r="BN446" s="113"/>
      <c r="BO446" s="113"/>
      <c r="BP446" s="113"/>
      <c r="BQ446" s="113"/>
      <c r="BR446" s="113"/>
      <c r="BS446" s="113"/>
      <c r="BT446" s="113"/>
      <c r="BU446" s="113"/>
      <c r="BV446" s="113"/>
      <c r="BW446" s="113"/>
      <c r="BX446" s="113">
        <v>3000</v>
      </c>
      <c r="BY446" s="113"/>
      <c r="BZ446" s="113"/>
      <c r="CA446" s="155"/>
      <c r="CB446" s="107">
        <v>146</v>
      </c>
      <c r="CC446" s="113"/>
      <c r="CD446" s="113"/>
      <c r="CE446" s="113"/>
      <c r="CF446" s="113"/>
      <c r="CG446" s="113"/>
      <c r="CH446" s="113"/>
      <c r="CI446" s="113"/>
      <c r="CJ446" s="113"/>
      <c r="CK446" s="113"/>
      <c r="CL446" s="113"/>
      <c r="CM446" s="113"/>
      <c r="CN446" s="113"/>
      <c r="CO446" s="99"/>
      <c r="CP446" s="99"/>
      <c r="CQ446" s="99"/>
      <c r="CR446" s="99"/>
      <c r="CS446" s="99"/>
      <c r="CT446" s="99"/>
      <c r="CU446" s="99"/>
      <c r="CV446" s="99"/>
      <c r="CW446" s="99"/>
      <c r="CX446" s="113"/>
      <c r="CY446" s="113"/>
    </row>
    <row r="447" spans="1:301" ht="15" customHeight="1" x14ac:dyDescent="0.2">
      <c r="A447" s="86" t="s">
        <v>949</v>
      </c>
      <c r="B447" s="86">
        <v>43101</v>
      </c>
      <c r="C447" s="59" t="s">
        <v>400</v>
      </c>
      <c r="D447" s="2" t="s">
        <v>105</v>
      </c>
      <c r="E447" s="86"/>
      <c r="F447" s="86"/>
      <c r="G447" s="34">
        <v>315753.44765799999</v>
      </c>
      <c r="H447" s="34">
        <v>8446731.7363000009</v>
      </c>
      <c r="I447" s="34"/>
      <c r="J447" s="61" t="s">
        <v>1040</v>
      </c>
      <c r="K447" s="86" t="s">
        <v>388</v>
      </c>
      <c r="L447" s="86">
        <v>0</v>
      </c>
      <c r="M447" s="86">
        <v>2</v>
      </c>
      <c r="N447" s="105">
        <v>2010</v>
      </c>
      <c r="O447" s="86"/>
      <c r="P447" s="60" t="s">
        <v>389</v>
      </c>
      <c r="Q447" s="1">
        <f>M447-L447</f>
        <v>2</v>
      </c>
      <c r="R447" s="2" t="s">
        <v>390</v>
      </c>
      <c r="S447" s="86" t="s">
        <v>950</v>
      </c>
      <c r="T447" s="60" t="s">
        <v>392</v>
      </c>
      <c r="U447" s="67"/>
      <c r="V447" s="67"/>
      <c r="W447" s="67"/>
      <c r="X447" s="8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>
        <v>700</v>
      </c>
      <c r="AT447" s="107">
        <v>1000</v>
      </c>
      <c r="AU447" s="113"/>
      <c r="AV447" s="113"/>
      <c r="AW447" s="113"/>
      <c r="AX447" s="113"/>
      <c r="AY447" s="113"/>
      <c r="AZ447" s="113"/>
      <c r="BA447" s="113"/>
      <c r="BB447" s="113"/>
      <c r="BC447" s="113"/>
      <c r="BD447" s="113"/>
      <c r="BE447" s="113"/>
      <c r="BF447" s="113"/>
      <c r="BG447" s="113"/>
      <c r="BH447" s="113"/>
      <c r="BI447" s="113"/>
      <c r="BJ447" s="113"/>
      <c r="BK447" s="113"/>
      <c r="BL447" s="113"/>
      <c r="BM447" s="113"/>
      <c r="BN447" s="113"/>
      <c r="BO447" s="113"/>
      <c r="BP447" s="113"/>
      <c r="BQ447" s="113"/>
      <c r="BR447" s="113"/>
      <c r="BS447" s="113"/>
      <c r="BT447" s="113"/>
      <c r="BU447" s="113"/>
      <c r="BV447" s="113"/>
      <c r="BW447" s="113"/>
      <c r="BX447" s="113">
        <v>18900</v>
      </c>
      <c r="BY447" s="113"/>
      <c r="BZ447" s="113"/>
      <c r="CA447" s="155"/>
      <c r="CB447" s="107">
        <v>76</v>
      </c>
      <c r="CC447" s="113"/>
      <c r="CD447" s="113"/>
      <c r="CE447" s="113"/>
      <c r="CF447" s="113"/>
      <c r="CG447" s="113"/>
      <c r="CH447" s="113"/>
      <c r="CI447" s="113"/>
      <c r="CJ447" s="113"/>
      <c r="CK447" s="113"/>
      <c r="CL447" s="113"/>
      <c r="CM447" s="113"/>
      <c r="CN447" s="113"/>
      <c r="CO447" s="99"/>
      <c r="CP447" s="99"/>
      <c r="CQ447" s="99"/>
      <c r="CR447" s="99"/>
      <c r="CS447" s="99"/>
      <c r="CT447" s="99"/>
      <c r="CU447" s="99"/>
      <c r="CV447" s="99"/>
      <c r="CW447" s="99"/>
      <c r="CX447" s="113"/>
      <c r="CY447" s="113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  <c r="DS447" s="60"/>
      <c r="DT447" s="60"/>
      <c r="DU447" s="60"/>
      <c r="DV447" s="60"/>
      <c r="DW447" s="60"/>
      <c r="DX447" s="60"/>
      <c r="DY447" s="60"/>
      <c r="DZ447" s="60"/>
      <c r="EA447" s="60"/>
      <c r="EB447" s="60"/>
      <c r="EC447" s="60"/>
      <c r="ED447" s="60"/>
      <c r="EE447" s="60"/>
      <c r="EF447" s="60"/>
      <c r="EG447" s="60"/>
      <c r="EH447" s="60"/>
      <c r="EI447" s="60"/>
      <c r="EJ447" s="60"/>
      <c r="EK447" s="60"/>
      <c r="EL447" s="60"/>
      <c r="EM447" s="60"/>
      <c r="EN447" s="60"/>
      <c r="EO447" s="60"/>
      <c r="EP447" s="60"/>
      <c r="EQ447" s="60"/>
      <c r="ER447" s="60"/>
      <c r="ES447" s="60"/>
      <c r="ET447" s="60"/>
      <c r="EU447" s="60"/>
      <c r="EV447" s="60"/>
      <c r="EW447" s="60"/>
      <c r="EX447" s="60"/>
      <c r="EY447" s="60"/>
      <c r="EZ447" s="60"/>
      <c r="FA447" s="60"/>
      <c r="FB447" s="60"/>
      <c r="FC447" s="60"/>
      <c r="FD447" s="60"/>
      <c r="FE447" s="60"/>
      <c r="FF447" s="60"/>
      <c r="FG447" s="60"/>
      <c r="FH447" s="60"/>
      <c r="FI447" s="60"/>
      <c r="FJ447" s="60"/>
      <c r="FK447" s="60"/>
      <c r="FL447" s="60"/>
      <c r="FM447" s="60"/>
      <c r="FN447" s="60"/>
      <c r="FO447" s="60"/>
      <c r="FP447" s="60"/>
      <c r="FQ447" s="60"/>
      <c r="FR447" s="60"/>
      <c r="FS447" s="60"/>
      <c r="FT447" s="60"/>
      <c r="FU447" s="60"/>
      <c r="FV447" s="60"/>
      <c r="FW447" s="60"/>
      <c r="FX447" s="60"/>
      <c r="FY447" s="60"/>
      <c r="FZ447" s="60"/>
      <c r="GA447" s="60"/>
      <c r="GB447" s="60"/>
      <c r="GC447" s="60"/>
      <c r="GD447" s="60"/>
      <c r="GE447" s="60"/>
      <c r="GF447" s="60"/>
      <c r="GG447" s="60"/>
      <c r="GH447" s="60"/>
      <c r="GI447" s="60"/>
      <c r="GJ447" s="60"/>
      <c r="GK447" s="60"/>
      <c r="GL447" s="60"/>
      <c r="GM447" s="60"/>
      <c r="GN447" s="60"/>
      <c r="GO447" s="60"/>
      <c r="GP447" s="60"/>
      <c r="GQ447" s="60"/>
      <c r="GR447" s="60"/>
      <c r="GS447" s="60"/>
      <c r="GT447" s="60"/>
      <c r="GU447" s="60"/>
      <c r="GV447" s="60"/>
      <c r="GW447" s="60"/>
      <c r="GX447" s="60"/>
      <c r="GY447" s="60"/>
      <c r="GZ447" s="60"/>
      <c r="HA447" s="60"/>
      <c r="HB447" s="60"/>
      <c r="HC447" s="60"/>
      <c r="HD447" s="60"/>
      <c r="HE447" s="60"/>
      <c r="HF447" s="60"/>
      <c r="HG447" s="60"/>
      <c r="HH447" s="60"/>
      <c r="HI447" s="60"/>
      <c r="HJ447" s="60"/>
      <c r="HK447" s="60"/>
      <c r="HL447" s="60"/>
      <c r="HM447" s="60"/>
      <c r="HN447" s="60"/>
      <c r="HO447" s="60"/>
      <c r="HP447" s="60"/>
      <c r="HQ447" s="60"/>
      <c r="HR447" s="60"/>
      <c r="HS447" s="60"/>
      <c r="HT447" s="60"/>
      <c r="HU447" s="60"/>
      <c r="HV447" s="60"/>
      <c r="HW447" s="60"/>
      <c r="HX447" s="60"/>
      <c r="HY447" s="60"/>
      <c r="HZ447" s="60"/>
      <c r="IA447" s="60"/>
      <c r="IB447" s="60"/>
      <c r="IC447" s="60"/>
      <c r="ID447" s="60"/>
      <c r="IE447" s="60"/>
      <c r="IF447" s="60"/>
      <c r="IG447" s="60"/>
      <c r="IH447" s="60"/>
      <c r="II447" s="60"/>
      <c r="IJ447" s="60"/>
      <c r="IK447" s="60"/>
      <c r="IL447" s="60"/>
      <c r="IM447" s="60"/>
      <c r="IN447" s="60"/>
      <c r="IO447" s="60"/>
      <c r="IP447" s="60"/>
      <c r="IQ447" s="60"/>
      <c r="IR447" s="60"/>
      <c r="IS447" s="60"/>
      <c r="IT447" s="60"/>
      <c r="IU447" s="60"/>
      <c r="IV447" s="60"/>
      <c r="IW447" s="60"/>
      <c r="IX447" s="60"/>
      <c r="IY447" s="60"/>
      <c r="IZ447" s="60"/>
      <c r="JA447" s="60"/>
      <c r="JB447" s="60"/>
      <c r="JC447" s="60"/>
      <c r="JD447" s="60"/>
      <c r="JE447" s="60"/>
      <c r="JF447" s="60"/>
      <c r="JG447" s="60"/>
      <c r="JH447" s="60"/>
      <c r="JI447" s="60"/>
      <c r="JJ447" s="60"/>
      <c r="JK447" s="60"/>
      <c r="JL447" s="60"/>
      <c r="JM447" s="60"/>
      <c r="JN447" s="60"/>
      <c r="JO447" s="60"/>
      <c r="JP447" s="60"/>
      <c r="JQ447" s="60"/>
      <c r="JR447" s="60"/>
      <c r="JS447" s="60"/>
      <c r="JT447" s="60"/>
      <c r="JU447" s="60"/>
      <c r="JV447" s="60"/>
      <c r="JW447" s="60"/>
      <c r="JX447" s="60"/>
      <c r="JY447" s="60"/>
      <c r="JZ447" s="60"/>
      <c r="KA447" s="60"/>
      <c r="KB447" s="60"/>
      <c r="KC447" s="60"/>
      <c r="KD447" s="60"/>
      <c r="KE447" s="60"/>
      <c r="KF447" s="60"/>
      <c r="KG447" s="60"/>
      <c r="KH447" s="60"/>
      <c r="KI447" s="60"/>
      <c r="KJ447" s="60"/>
      <c r="KK447" s="60"/>
      <c r="KL447" s="60"/>
      <c r="KM447" s="60"/>
      <c r="KN447" s="60"/>
      <c r="KO447" s="60"/>
    </row>
    <row r="448" spans="1:301" s="70" customFormat="1" ht="15" customHeight="1" x14ac:dyDescent="0.2">
      <c r="A448" s="87" t="s">
        <v>951</v>
      </c>
      <c r="B448" s="87">
        <v>53043</v>
      </c>
      <c r="C448" s="88" t="s">
        <v>952</v>
      </c>
      <c r="D448" s="2" t="s">
        <v>105</v>
      </c>
      <c r="E448" s="87"/>
      <c r="F448" s="87"/>
      <c r="G448" s="34">
        <v>316561.69123499998</v>
      </c>
      <c r="H448" s="34">
        <v>8443907.5333699994</v>
      </c>
      <c r="I448" s="23"/>
      <c r="J448" s="61" t="s">
        <v>1040</v>
      </c>
      <c r="K448" s="87" t="s">
        <v>388</v>
      </c>
      <c r="L448" s="87">
        <v>0</v>
      </c>
      <c r="M448" s="87">
        <v>2</v>
      </c>
      <c r="N448" s="105">
        <v>2011</v>
      </c>
      <c r="O448" s="87"/>
      <c r="P448" s="60" t="s">
        <v>389</v>
      </c>
      <c r="Q448" s="1">
        <f>M448-L448</f>
        <v>2</v>
      </c>
      <c r="R448" s="2" t="s">
        <v>390</v>
      </c>
      <c r="S448" s="87" t="s">
        <v>953</v>
      </c>
      <c r="T448" s="60" t="s">
        <v>392</v>
      </c>
      <c r="U448" s="18"/>
      <c r="V448" s="18"/>
      <c r="W448" s="18"/>
      <c r="X448" s="137"/>
      <c r="Y448" s="113"/>
      <c r="Z448" s="113">
        <v>0.39687430478309232</v>
      </c>
      <c r="AA448" s="113">
        <v>1.8729364368845123</v>
      </c>
      <c r="AB448" s="113"/>
      <c r="AC448" s="113">
        <v>2.5824535857298875E-3</v>
      </c>
      <c r="AD448" s="113">
        <v>1.6578947368421054E-2</v>
      </c>
      <c r="AE448" s="113"/>
      <c r="AF448" s="113"/>
      <c r="AG448" s="113">
        <v>0.31319693094629159</v>
      </c>
      <c r="AH448" s="113">
        <v>2.9787732041969332E-2</v>
      </c>
      <c r="AI448" s="113"/>
      <c r="AJ448" s="113"/>
      <c r="AK448" s="113"/>
      <c r="AL448" s="113"/>
      <c r="AM448" s="113"/>
      <c r="AN448" s="113">
        <v>0</v>
      </c>
      <c r="AO448" s="113">
        <v>1</v>
      </c>
      <c r="AP448" s="113">
        <v>3</v>
      </c>
      <c r="AQ448" s="113">
        <v>0</v>
      </c>
      <c r="AR448" s="113">
        <v>1</v>
      </c>
      <c r="AS448" s="113">
        <v>32</v>
      </c>
      <c r="AT448" s="113">
        <v>37</v>
      </c>
      <c r="AU448" s="106">
        <v>0</v>
      </c>
      <c r="AV448" s="113">
        <v>2</v>
      </c>
      <c r="AW448" s="114">
        <v>0</v>
      </c>
      <c r="AX448" s="113"/>
      <c r="AY448" s="113">
        <v>93</v>
      </c>
      <c r="AZ448" s="113"/>
      <c r="BA448" s="113">
        <v>13</v>
      </c>
      <c r="BB448" s="113"/>
      <c r="BC448" s="113"/>
      <c r="BD448" s="141"/>
      <c r="BE448" s="141"/>
      <c r="BF448" s="106">
        <v>0</v>
      </c>
      <c r="BG448" s="113">
        <v>430</v>
      </c>
      <c r="BH448" s="113">
        <v>10</v>
      </c>
      <c r="BI448" s="113"/>
      <c r="BJ448" s="113"/>
      <c r="BK448" s="113"/>
      <c r="BL448" s="113"/>
      <c r="BM448" s="113"/>
      <c r="BN448" s="113"/>
      <c r="BO448" s="113"/>
      <c r="BP448" s="113"/>
      <c r="BQ448" s="113"/>
      <c r="BR448" s="113"/>
      <c r="BS448" s="113"/>
      <c r="BT448" s="113"/>
      <c r="BU448" s="113"/>
      <c r="BV448" s="113"/>
      <c r="BW448" s="113"/>
      <c r="BX448" s="113">
        <v>883</v>
      </c>
      <c r="BY448" s="113"/>
      <c r="BZ448" s="113">
        <v>10</v>
      </c>
      <c r="CA448" s="149">
        <v>0</v>
      </c>
      <c r="CB448" s="113">
        <v>1.1000000000000001</v>
      </c>
      <c r="CC448" s="113">
        <v>0.35</v>
      </c>
      <c r="CD448" s="113">
        <v>188</v>
      </c>
      <c r="CE448" s="113"/>
      <c r="CF448" s="113"/>
      <c r="CG448" s="113"/>
      <c r="CH448" s="113">
        <v>2</v>
      </c>
      <c r="CI448" s="110">
        <v>0</v>
      </c>
      <c r="CJ448" s="113">
        <v>0.5</v>
      </c>
      <c r="CK448" s="113">
        <v>10</v>
      </c>
      <c r="CL448" s="113"/>
      <c r="CM448" s="113"/>
      <c r="CN448" s="113"/>
      <c r="CO448" s="99"/>
      <c r="CP448" s="99"/>
      <c r="CQ448" s="99"/>
      <c r="CR448" s="99">
        <f>AG448/AD448</f>
        <v>18.8912434539033</v>
      </c>
      <c r="CS448" s="99"/>
      <c r="CT448" s="99"/>
      <c r="CU448" s="99">
        <f>BG448/BH448</f>
        <v>43</v>
      </c>
      <c r="CV448" s="99"/>
      <c r="CW448" s="99"/>
      <c r="CX448" s="113"/>
      <c r="CY448" s="113">
        <v>1</v>
      </c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  <c r="IY448" s="2"/>
      <c r="IZ448" s="2"/>
      <c r="JA448" s="2"/>
      <c r="JB448" s="2"/>
      <c r="JC448" s="2"/>
      <c r="JD448" s="2"/>
      <c r="JE448" s="2"/>
      <c r="JF448" s="2"/>
      <c r="JG448" s="2"/>
      <c r="JH448" s="2"/>
      <c r="JI448" s="2"/>
      <c r="JJ448" s="2"/>
      <c r="JK448" s="2"/>
      <c r="JL448" s="2"/>
      <c r="JM448" s="2"/>
      <c r="JN448" s="2"/>
      <c r="JO448" s="2"/>
      <c r="JP448" s="2"/>
      <c r="JQ448" s="2"/>
      <c r="JR448" s="2"/>
      <c r="JS448" s="2"/>
      <c r="JT448" s="2"/>
      <c r="JU448" s="2"/>
      <c r="JV448" s="2"/>
      <c r="JW448" s="2"/>
      <c r="JX448" s="2"/>
      <c r="JY448" s="2"/>
      <c r="JZ448" s="2"/>
      <c r="KA448" s="2"/>
      <c r="KB448" s="2"/>
      <c r="KC448" s="2"/>
      <c r="KD448" s="2"/>
      <c r="KE448" s="2"/>
      <c r="KF448" s="2"/>
      <c r="KG448" s="2"/>
      <c r="KH448" s="2"/>
      <c r="KI448" s="2"/>
      <c r="KJ448" s="2"/>
      <c r="KK448" s="2"/>
      <c r="KL448" s="2"/>
      <c r="KM448" s="2"/>
      <c r="KN448" s="2"/>
      <c r="KO448" s="2"/>
    </row>
    <row r="449" spans="1:301" s="67" customFormat="1" ht="15" customHeight="1" x14ac:dyDescent="0.15">
      <c r="A449" s="87" t="s">
        <v>954</v>
      </c>
      <c r="B449" s="87">
        <v>53148</v>
      </c>
      <c r="C449" s="88" t="s">
        <v>952</v>
      </c>
      <c r="D449" s="2" t="s">
        <v>105</v>
      </c>
      <c r="E449" s="87"/>
      <c r="F449" s="87"/>
      <c r="G449" s="34">
        <v>316642.690466</v>
      </c>
      <c r="H449" s="34">
        <v>8443750.5355500001</v>
      </c>
      <c r="I449" s="23"/>
      <c r="J449" s="61" t="s">
        <v>1040</v>
      </c>
      <c r="K449" s="87" t="s">
        <v>388</v>
      </c>
      <c r="L449" s="87">
        <v>0</v>
      </c>
      <c r="M449" s="87">
        <v>2</v>
      </c>
      <c r="N449" s="105">
        <v>2011</v>
      </c>
      <c r="O449" s="87"/>
      <c r="P449" s="60" t="s">
        <v>389</v>
      </c>
      <c r="Q449" s="1">
        <f>M449-L449</f>
        <v>2</v>
      </c>
      <c r="R449" s="2" t="s">
        <v>390</v>
      </c>
      <c r="S449" s="87" t="s">
        <v>955</v>
      </c>
      <c r="T449" s="60" t="s">
        <v>392</v>
      </c>
      <c r="U449" s="89"/>
      <c r="V449" s="89"/>
      <c r="W449" s="89"/>
      <c r="X449" s="142"/>
      <c r="Y449" s="113"/>
      <c r="Z449" s="113">
        <v>0.75595105672969976</v>
      </c>
      <c r="AA449" s="113">
        <v>13.196338406445838</v>
      </c>
      <c r="AB449" s="113"/>
      <c r="AC449" s="113">
        <v>0.11453181652712051</v>
      </c>
      <c r="AD449" s="113">
        <v>0.48078947368421054</v>
      </c>
      <c r="AE449" s="113">
        <v>0.11193612774451098</v>
      </c>
      <c r="AF449" s="113"/>
      <c r="AG449" s="113">
        <v>9.6368286445012788E-2</v>
      </c>
      <c r="AH449" s="113">
        <v>0.13289911218724781</v>
      </c>
      <c r="AI449" s="113"/>
      <c r="AJ449" s="113"/>
      <c r="AK449" s="113"/>
      <c r="AL449" s="113"/>
      <c r="AM449" s="113"/>
      <c r="AN449" s="113">
        <v>1</v>
      </c>
      <c r="AO449" s="113">
        <v>9</v>
      </c>
      <c r="AP449" s="113">
        <v>7</v>
      </c>
      <c r="AQ449" s="113">
        <v>1</v>
      </c>
      <c r="AR449" s="113">
        <v>2</v>
      </c>
      <c r="AS449" s="113">
        <v>418</v>
      </c>
      <c r="AT449" s="113">
        <v>659</v>
      </c>
      <c r="AU449" s="106">
        <v>0</v>
      </c>
      <c r="AV449" s="110">
        <v>0</v>
      </c>
      <c r="AW449" s="113">
        <v>10</v>
      </c>
      <c r="AX449" s="113"/>
      <c r="AY449" s="113">
        <v>10000</v>
      </c>
      <c r="AZ449" s="113"/>
      <c r="BA449" s="113">
        <v>8</v>
      </c>
      <c r="BB449" s="113"/>
      <c r="BC449" s="113"/>
      <c r="BD449" s="113"/>
      <c r="BE449" s="113"/>
      <c r="BF449" s="106">
        <v>0</v>
      </c>
      <c r="BG449" s="113">
        <v>80</v>
      </c>
      <c r="BH449" s="113">
        <v>10</v>
      </c>
      <c r="BI449" s="113"/>
      <c r="BJ449" s="113"/>
      <c r="BK449" s="113"/>
      <c r="BL449" s="113"/>
      <c r="BM449" s="113"/>
      <c r="BN449" s="113"/>
      <c r="BO449" s="113"/>
      <c r="BP449" s="113"/>
      <c r="BQ449" s="113"/>
      <c r="BR449" s="113"/>
      <c r="BS449" s="113"/>
      <c r="BT449" s="113"/>
      <c r="BU449" s="113"/>
      <c r="BV449" s="113"/>
      <c r="BW449" s="113"/>
      <c r="BX449" s="113">
        <v>945</v>
      </c>
      <c r="BY449" s="113"/>
      <c r="BZ449" s="113">
        <v>10</v>
      </c>
      <c r="CA449" s="155">
        <v>1.6E-2</v>
      </c>
      <c r="CB449" s="113">
        <v>3.1</v>
      </c>
      <c r="CC449" s="113">
        <v>2.0099999999999998</v>
      </c>
      <c r="CD449" s="113">
        <v>310</v>
      </c>
      <c r="CE449" s="113"/>
      <c r="CF449" s="113"/>
      <c r="CG449" s="113"/>
      <c r="CH449" s="113">
        <v>15</v>
      </c>
      <c r="CI449" s="110">
        <v>0</v>
      </c>
      <c r="CJ449" s="113">
        <v>2.2000000000000002</v>
      </c>
      <c r="CK449" s="113">
        <v>20</v>
      </c>
      <c r="CL449" s="113"/>
      <c r="CM449" s="113"/>
      <c r="CN449" s="113"/>
      <c r="CO449" s="99"/>
      <c r="CP449" s="99"/>
      <c r="CQ449" s="99"/>
      <c r="CR449" s="99">
        <f>AG449/AD449</f>
        <v>0.20043759632788646</v>
      </c>
      <c r="CS449" s="99"/>
      <c r="CT449" s="99"/>
      <c r="CU449" s="99">
        <f>BG449/BH449</f>
        <v>8</v>
      </c>
      <c r="CV449" s="99"/>
      <c r="CW449" s="99"/>
      <c r="CX449" s="113"/>
      <c r="CY449" s="113">
        <v>2</v>
      </c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  <c r="IY449" s="2"/>
      <c r="IZ449" s="2"/>
      <c r="JA449" s="2"/>
      <c r="JB449" s="2"/>
      <c r="JC449" s="2"/>
      <c r="JD449" s="2"/>
      <c r="JE449" s="2"/>
      <c r="JF449" s="2"/>
      <c r="JG449" s="2"/>
      <c r="JH449" s="2"/>
      <c r="JI449" s="2"/>
      <c r="JJ449" s="2"/>
      <c r="JK449" s="2"/>
      <c r="JL449" s="2"/>
      <c r="JM449" s="2"/>
      <c r="JN449" s="2"/>
      <c r="JO449" s="2"/>
      <c r="JP449" s="2"/>
      <c r="JQ449" s="2"/>
      <c r="JR449" s="2"/>
      <c r="JS449" s="2"/>
      <c r="JT449" s="2"/>
      <c r="JU449" s="2"/>
      <c r="JV449" s="2"/>
      <c r="JW449" s="2"/>
      <c r="JX449" s="2"/>
      <c r="JY449" s="2"/>
      <c r="JZ449" s="2"/>
      <c r="KA449" s="2"/>
      <c r="KB449" s="2"/>
      <c r="KC449" s="2"/>
      <c r="KD449" s="2"/>
      <c r="KE449" s="2"/>
      <c r="KF449" s="2"/>
      <c r="KG449" s="2"/>
      <c r="KH449" s="2"/>
      <c r="KI449" s="2"/>
      <c r="KJ449" s="2"/>
      <c r="KK449" s="2"/>
      <c r="KL449" s="2"/>
      <c r="KM449" s="2"/>
      <c r="KN449" s="2"/>
      <c r="KO449" s="2"/>
    </row>
    <row r="450" spans="1:301" s="85" customFormat="1" ht="15" customHeight="1" x14ac:dyDescent="0.2">
      <c r="A450" s="87" t="s">
        <v>956</v>
      </c>
      <c r="B450" s="87">
        <v>53279</v>
      </c>
      <c r="C450" s="88" t="s">
        <v>952</v>
      </c>
      <c r="D450" s="2" t="s">
        <v>105</v>
      </c>
      <c r="E450" s="87"/>
      <c r="F450" s="87"/>
      <c r="G450" s="34">
        <v>316786.68891000003</v>
      </c>
      <c r="H450" s="34">
        <v>8443579.5380300004</v>
      </c>
      <c r="I450" s="23"/>
      <c r="J450" s="61" t="s">
        <v>1040</v>
      </c>
      <c r="K450" s="87" t="s">
        <v>388</v>
      </c>
      <c r="L450" s="87">
        <v>0</v>
      </c>
      <c r="M450" s="87">
        <v>2</v>
      </c>
      <c r="N450" s="105">
        <v>2011</v>
      </c>
      <c r="O450" s="87"/>
      <c r="P450" s="60" t="s">
        <v>389</v>
      </c>
      <c r="Q450" s="1">
        <f>M450-L450</f>
        <v>2</v>
      </c>
      <c r="R450" s="2" t="s">
        <v>390</v>
      </c>
      <c r="S450" s="87" t="s">
        <v>957</v>
      </c>
      <c r="T450" s="60" t="s">
        <v>392</v>
      </c>
      <c r="X450" s="140"/>
      <c r="Y450" s="113"/>
      <c r="Z450" s="113">
        <v>0.71815350389321475</v>
      </c>
      <c r="AA450" s="113">
        <v>11.294807520143241</v>
      </c>
      <c r="AB450" s="113"/>
      <c r="AC450" s="113">
        <v>0.13687004004368403</v>
      </c>
      <c r="AD450" s="113">
        <v>0.67973684210526308</v>
      </c>
      <c r="AE450" s="113">
        <v>0.30782435129740521</v>
      </c>
      <c r="AF450" s="113">
        <v>1.3479773814702046E-2</v>
      </c>
      <c r="AG450" s="113">
        <v>0.14455242966751919</v>
      </c>
      <c r="AH450" s="113">
        <v>0.23142776432606946</v>
      </c>
      <c r="AI450" s="113"/>
      <c r="AJ450" s="113"/>
      <c r="AK450" s="113"/>
      <c r="AL450" s="113"/>
      <c r="AM450" s="113"/>
      <c r="AN450" s="113">
        <v>2</v>
      </c>
      <c r="AO450" s="113">
        <v>8</v>
      </c>
      <c r="AP450" s="113">
        <v>8</v>
      </c>
      <c r="AQ450" s="113">
        <v>3</v>
      </c>
      <c r="AR450" s="113">
        <v>3</v>
      </c>
      <c r="AS450" s="113">
        <v>783</v>
      </c>
      <c r="AT450" s="113">
        <v>876</v>
      </c>
      <c r="AU450" s="106">
        <v>0</v>
      </c>
      <c r="AV450" s="110">
        <v>0</v>
      </c>
      <c r="AW450" s="114">
        <v>0</v>
      </c>
      <c r="AX450" s="113"/>
      <c r="AY450" s="113">
        <v>70</v>
      </c>
      <c r="AZ450" s="113"/>
      <c r="BA450" s="113">
        <v>22</v>
      </c>
      <c r="BB450" s="113"/>
      <c r="BC450" s="113"/>
      <c r="BD450" s="113"/>
      <c r="BE450" s="113"/>
      <c r="BF450" s="113">
        <v>2.2000000000000002</v>
      </c>
      <c r="BG450" s="113">
        <v>210</v>
      </c>
      <c r="BH450" s="113">
        <v>10</v>
      </c>
      <c r="BI450" s="113"/>
      <c r="BJ450" s="113"/>
      <c r="BK450" s="113"/>
      <c r="BL450" s="113"/>
      <c r="BM450" s="113"/>
      <c r="BN450" s="113"/>
      <c r="BO450" s="113"/>
      <c r="BP450" s="113"/>
      <c r="BQ450" s="113"/>
      <c r="BR450" s="113"/>
      <c r="BS450" s="113"/>
      <c r="BT450" s="113"/>
      <c r="BU450" s="113"/>
      <c r="BV450" s="113"/>
      <c r="BW450" s="113"/>
      <c r="BX450" s="113">
        <v>846</v>
      </c>
      <c r="BY450" s="113"/>
      <c r="BZ450" s="106">
        <v>0</v>
      </c>
      <c r="CA450" s="149">
        <v>0</v>
      </c>
      <c r="CB450" s="113">
        <v>2.1</v>
      </c>
      <c r="CC450" s="113">
        <v>1.58</v>
      </c>
      <c r="CD450" s="113">
        <v>88</v>
      </c>
      <c r="CE450" s="113"/>
      <c r="CF450" s="113"/>
      <c r="CG450" s="113"/>
      <c r="CH450" s="113">
        <v>14</v>
      </c>
      <c r="CI450" s="110">
        <v>0</v>
      </c>
      <c r="CJ450" s="113">
        <v>5</v>
      </c>
      <c r="CK450" s="113">
        <v>30</v>
      </c>
      <c r="CL450" s="113"/>
      <c r="CM450" s="113"/>
      <c r="CN450" s="113"/>
      <c r="CO450" s="99"/>
      <c r="CP450" s="99"/>
      <c r="CQ450" s="99"/>
      <c r="CR450" s="99">
        <f>AG450/AD450</f>
        <v>0.21265940098202593</v>
      </c>
      <c r="CS450" s="99"/>
      <c r="CT450" s="99"/>
      <c r="CU450" s="99">
        <f>BG450/BH450</f>
        <v>21</v>
      </c>
      <c r="CV450" s="99"/>
      <c r="CW450" s="99"/>
      <c r="CX450" s="113"/>
      <c r="CY450" s="114">
        <v>0</v>
      </c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  <c r="DR450" s="67"/>
      <c r="DS450" s="67"/>
      <c r="DT450" s="67"/>
      <c r="DU450" s="67"/>
      <c r="DV450" s="67"/>
      <c r="DW450" s="67"/>
      <c r="DX450" s="67"/>
      <c r="DY450" s="67"/>
      <c r="DZ450" s="67"/>
      <c r="EA450" s="67"/>
      <c r="EB450" s="67"/>
      <c r="EC450" s="67"/>
      <c r="ED450" s="67"/>
      <c r="EE450" s="67"/>
      <c r="EF450" s="67"/>
      <c r="EG450" s="67"/>
      <c r="EH450" s="67"/>
      <c r="EI450" s="67"/>
      <c r="EJ450" s="67"/>
      <c r="EK450" s="67"/>
      <c r="EL450" s="67"/>
      <c r="EM450" s="67"/>
      <c r="EN450" s="67"/>
      <c r="EO450" s="67"/>
      <c r="EP450" s="67"/>
      <c r="EQ450" s="67"/>
      <c r="ER450" s="67"/>
      <c r="ES450" s="67"/>
      <c r="ET450" s="67"/>
      <c r="EU450" s="67"/>
      <c r="EV450" s="67"/>
      <c r="EW450" s="67"/>
      <c r="EX450" s="67"/>
      <c r="EY450" s="67"/>
      <c r="EZ450" s="67"/>
      <c r="FA450" s="67"/>
      <c r="FB450" s="67"/>
      <c r="FC450" s="67"/>
      <c r="FD450" s="67"/>
      <c r="FE450" s="67"/>
      <c r="FF450" s="67"/>
      <c r="FG450" s="67"/>
      <c r="FH450" s="67"/>
      <c r="FI450" s="67"/>
      <c r="FJ450" s="67"/>
      <c r="FK450" s="67"/>
      <c r="FL450" s="67"/>
      <c r="FM450" s="67"/>
      <c r="FN450" s="67"/>
      <c r="FO450" s="67"/>
      <c r="FP450" s="67"/>
      <c r="FQ450" s="67"/>
      <c r="FR450" s="67"/>
      <c r="FS450" s="67"/>
      <c r="FT450" s="67"/>
      <c r="FU450" s="67"/>
      <c r="FV450" s="67"/>
      <c r="FW450" s="67"/>
      <c r="FX450" s="67"/>
      <c r="FY450" s="67"/>
      <c r="FZ450" s="67"/>
      <c r="GA450" s="67"/>
      <c r="GB450" s="67"/>
      <c r="GC450" s="67"/>
      <c r="GD450" s="67"/>
      <c r="GE450" s="67"/>
      <c r="GF450" s="67"/>
      <c r="GG450" s="67"/>
      <c r="GH450" s="67"/>
      <c r="GI450" s="67"/>
      <c r="GJ450" s="67"/>
      <c r="GK450" s="67"/>
      <c r="GL450" s="67"/>
      <c r="GM450" s="67"/>
      <c r="GN450" s="67"/>
      <c r="GO450" s="67"/>
      <c r="GP450" s="67"/>
      <c r="GQ450" s="67"/>
      <c r="GR450" s="67"/>
      <c r="GS450" s="67"/>
      <c r="GT450" s="67"/>
      <c r="GU450" s="67"/>
      <c r="GV450" s="67"/>
      <c r="GW450" s="67"/>
      <c r="GX450" s="67"/>
      <c r="GY450" s="67"/>
      <c r="GZ450" s="67"/>
      <c r="HA450" s="67"/>
      <c r="HB450" s="67"/>
      <c r="HC450" s="67"/>
      <c r="HD450" s="67"/>
      <c r="HE450" s="67"/>
      <c r="HF450" s="67"/>
      <c r="HG450" s="67"/>
      <c r="HH450" s="67"/>
      <c r="HI450" s="67"/>
      <c r="HJ450" s="67"/>
      <c r="HK450" s="67"/>
      <c r="HL450" s="67"/>
      <c r="HM450" s="67"/>
      <c r="HN450" s="67"/>
      <c r="HO450" s="67"/>
      <c r="HP450" s="67"/>
      <c r="HQ450" s="67"/>
      <c r="HR450" s="67"/>
      <c r="HS450" s="67"/>
      <c r="HT450" s="67"/>
      <c r="HU450" s="67"/>
      <c r="HV450" s="67"/>
      <c r="HW450" s="67"/>
      <c r="HX450" s="67"/>
      <c r="HY450" s="67"/>
      <c r="HZ450" s="67"/>
      <c r="IA450" s="67"/>
      <c r="IB450" s="67"/>
      <c r="IC450" s="67"/>
      <c r="ID450" s="67"/>
      <c r="IE450" s="67"/>
      <c r="IF450" s="67"/>
      <c r="IG450" s="67"/>
      <c r="IH450" s="67"/>
      <c r="II450" s="67"/>
      <c r="IJ450" s="67"/>
      <c r="IK450" s="67"/>
      <c r="IL450" s="67"/>
      <c r="IM450" s="67"/>
      <c r="IN450" s="67"/>
      <c r="IO450" s="67"/>
      <c r="IP450" s="67"/>
      <c r="IQ450" s="67"/>
      <c r="IR450" s="67"/>
      <c r="IS450" s="67"/>
      <c r="IT450" s="67"/>
      <c r="IU450" s="67"/>
      <c r="IV450" s="67"/>
      <c r="IW450" s="67"/>
      <c r="IX450" s="67"/>
      <c r="IY450" s="67"/>
      <c r="IZ450" s="67"/>
      <c r="JA450" s="67"/>
      <c r="JB450" s="67"/>
      <c r="JC450" s="67"/>
      <c r="JD450" s="67"/>
      <c r="JE450" s="67"/>
      <c r="JF450" s="67"/>
      <c r="JG450" s="67"/>
      <c r="JH450" s="67"/>
      <c r="JI450" s="67"/>
      <c r="JJ450" s="67"/>
      <c r="JK450" s="67"/>
      <c r="JL450" s="67"/>
      <c r="JM450" s="67"/>
      <c r="JN450" s="67"/>
      <c r="JO450" s="67"/>
      <c r="JP450" s="67"/>
      <c r="JQ450" s="67"/>
      <c r="JR450" s="67"/>
      <c r="JS450" s="67"/>
      <c r="JT450" s="67"/>
      <c r="JU450" s="67"/>
      <c r="JV450" s="67"/>
      <c r="JW450" s="67"/>
      <c r="JX450" s="67"/>
      <c r="JY450" s="67"/>
      <c r="JZ450" s="67"/>
      <c r="KA450" s="67"/>
      <c r="KB450" s="67"/>
      <c r="KC450" s="67"/>
      <c r="KD450" s="67"/>
      <c r="KE450" s="67"/>
      <c r="KF450" s="67"/>
      <c r="KG450" s="67"/>
      <c r="KH450" s="67"/>
      <c r="KI450" s="67"/>
      <c r="KJ450" s="67"/>
      <c r="KK450" s="67"/>
      <c r="KL450" s="67"/>
      <c r="KM450" s="67"/>
      <c r="KN450" s="67"/>
      <c r="KO450" s="67"/>
    </row>
    <row r="451" spans="1:301" s="67" customFormat="1" ht="15" customHeight="1" x14ac:dyDescent="0.2">
      <c r="A451" s="87" t="s">
        <v>958</v>
      </c>
      <c r="B451" s="87">
        <v>53388</v>
      </c>
      <c r="C451" s="88" t="s">
        <v>952</v>
      </c>
      <c r="D451" s="2" t="s">
        <v>105</v>
      </c>
      <c r="E451" s="87"/>
      <c r="F451" s="87"/>
      <c r="G451" s="34">
        <v>316842.68851499999</v>
      </c>
      <c r="H451" s="34">
        <v>8443393.5405400004</v>
      </c>
      <c r="I451" s="23"/>
      <c r="J451" s="61" t="s">
        <v>1040</v>
      </c>
      <c r="K451" s="87" t="s">
        <v>388</v>
      </c>
      <c r="L451" s="87">
        <v>0</v>
      </c>
      <c r="M451" s="87">
        <v>2</v>
      </c>
      <c r="N451" s="105">
        <v>2011</v>
      </c>
      <c r="O451" s="87"/>
      <c r="P451" s="60" t="s">
        <v>389</v>
      </c>
      <c r="Q451" s="1">
        <f>M451-L451</f>
        <v>2</v>
      </c>
      <c r="R451" s="2" t="s">
        <v>390</v>
      </c>
      <c r="S451" s="87" t="s">
        <v>959</v>
      </c>
      <c r="T451" s="60" t="s">
        <v>392</v>
      </c>
      <c r="U451" s="78"/>
      <c r="V451" s="78"/>
      <c r="W451" s="78"/>
      <c r="X451" s="143"/>
      <c r="Y451" s="113">
        <v>1.6680584551148226E-2</v>
      </c>
      <c r="Z451" s="113">
        <v>0.60476084538375985</v>
      </c>
      <c r="AA451" s="113">
        <v>7.4774485228290066</v>
      </c>
      <c r="AB451" s="113"/>
      <c r="AC451" s="113">
        <v>9.1677102293411007E-3</v>
      </c>
      <c r="AD451" s="113">
        <v>4.9736842105263156E-2</v>
      </c>
      <c r="AE451" s="113">
        <v>1.3992015968063872E-2</v>
      </c>
      <c r="AF451" s="113">
        <v>1.3479773814702046E-2</v>
      </c>
      <c r="AG451" s="113">
        <v>0.24092071611253196</v>
      </c>
      <c r="AH451" s="113">
        <v>0.15581275221953189</v>
      </c>
      <c r="AI451" s="113"/>
      <c r="AJ451" s="113"/>
      <c r="AK451" s="113"/>
      <c r="AL451" s="113"/>
      <c r="AM451" s="113"/>
      <c r="AN451" s="113">
        <v>1</v>
      </c>
      <c r="AO451" s="113">
        <v>4</v>
      </c>
      <c r="AP451" s="113">
        <v>6</v>
      </c>
      <c r="AQ451" s="106">
        <v>0</v>
      </c>
      <c r="AR451" s="106">
        <v>0</v>
      </c>
      <c r="AS451" s="113">
        <v>917</v>
      </c>
      <c r="AT451" s="113">
        <v>232</v>
      </c>
      <c r="AU451" s="106">
        <v>0</v>
      </c>
      <c r="AV451" s="113">
        <v>1</v>
      </c>
      <c r="AW451" s="114">
        <v>0</v>
      </c>
      <c r="AX451" s="113"/>
      <c r="AY451" s="113">
        <v>96</v>
      </c>
      <c r="AZ451" s="113"/>
      <c r="BA451" s="113">
        <v>10</v>
      </c>
      <c r="BB451" s="113"/>
      <c r="BC451" s="113"/>
      <c r="BD451" s="113"/>
      <c r="BE451" s="113"/>
      <c r="BF451" s="106">
        <v>0</v>
      </c>
      <c r="BG451" s="113">
        <v>170</v>
      </c>
      <c r="BH451" s="113">
        <v>0</v>
      </c>
      <c r="BI451" s="113"/>
      <c r="BJ451" s="113"/>
      <c r="BK451" s="113"/>
      <c r="BL451" s="113"/>
      <c r="BM451" s="113"/>
      <c r="BN451" s="113"/>
      <c r="BO451" s="113"/>
      <c r="BP451" s="113"/>
      <c r="BQ451" s="113"/>
      <c r="BR451" s="113"/>
      <c r="BS451" s="113"/>
      <c r="BT451" s="113"/>
      <c r="BU451" s="113"/>
      <c r="BV451" s="113"/>
      <c r="BW451" s="113"/>
      <c r="BX451" s="113">
        <v>987</v>
      </c>
      <c r="BY451" s="113"/>
      <c r="BZ451" s="106">
        <v>0</v>
      </c>
      <c r="CA451" s="155">
        <v>6.0000000000000001E-3</v>
      </c>
      <c r="CB451" s="113">
        <v>1.8</v>
      </c>
      <c r="CC451" s="113">
        <v>1.3</v>
      </c>
      <c r="CD451" s="113">
        <v>552</v>
      </c>
      <c r="CE451" s="113"/>
      <c r="CF451" s="113"/>
      <c r="CG451" s="113"/>
      <c r="CH451" s="113">
        <v>11</v>
      </c>
      <c r="CI451" s="110">
        <v>0</v>
      </c>
      <c r="CJ451" s="113">
        <v>1.8</v>
      </c>
      <c r="CK451" s="113">
        <v>20</v>
      </c>
      <c r="CL451" s="113"/>
      <c r="CM451" s="113"/>
      <c r="CN451" s="113"/>
      <c r="CO451" s="99"/>
      <c r="CP451" s="99"/>
      <c r="CQ451" s="99"/>
      <c r="CR451" s="99">
        <f>AG451/AD451</f>
        <v>4.8439085779239237</v>
      </c>
      <c r="CS451" s="99"/>
      <c r="CT451" s="99"/>
      <c r="CU451" s="99"/>
      <c r="CV451" s="99"/>
      <c r="CW451" s="99"/>
      <c r="CX451" s="113"/>
      <c r="CY451" s="113">
        <v>1</v>
      </c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  <c r="IX451" s="2"/>
      <c r="IY451" s="2"/>
      <c r="IZ451" s="2"/>
      <c r="JA451" s="2"/>
      <c r="JB451" s="2"/>
      <c r="JC451" s="2"/>
      <c r="JD451" s="2"/>
      <c r="JE451" s="2"/>
      <c r="JF451" s="2"/>
      <c r="JG451" s="2"/>
      <c r="JH451" s="2"/>
      <c r="JI451" s="2"/>
      <c r="JJ451" s="2"/>
      <c r="JK451" s="2"/>
      <c r="JL451" s="2"/>
      <c r="JM451" s="2"/>
      <c r="JN451" s="2"/>
      <c r="JO451" s="2"/>
      <c r="JP451" s="2"/>
      <c r="JQ451" s="2"/>
      <c r="JR451" s="2"/>
      <c r="JS451" s="2"/>
      <c r="JT451" s="2"/>
      <c r="JU451" s="2"/>
      <c r="JV451" s="2"/>
      <c r="JW451" s="2"/>
      <c r="JX451" s="2"/>
      <c r="JY451" s="2"/>
      <c r="JZ451" s="2"/>
      <c r="KA451" s="2"/>
      <c r="KB451" s="2"/>
      <c r="KC451" s="2"/>
      <c r="KD451" s="2"/>
      <c r="KE451" s="2"/>
      <c r="KF451" s="2"/>
      <c r="KG451" s="2"/>
      <c r="KH451" s="2"/>
      <c r="KI451" s="2"/>
      <c r="KJ451" s="2"/>
      <c r="KK451" s="2"/>
      <c r="KL451" s="2"/>
      <c r="KM451" s="2"/>
      <c r="KN451" s="2"/>
      <c r="KO451" s="2"/>
    </row>
    <row r="452" spans="1:301" s="67" customFormat="1" ht="15" customHeight="1" x14ac:dyDescent="0.2">
      <c r="A452" s="90" t="s">
        <v>960</v>
      </c>
      <c r="B452" s="90">
        <v>53473</v>
      </c>
      <c r="C452" s="88" t="s">
        <v>952</v>
      </c>
      <c r="D452" s="2" t="s">
        <v>105</v>
      </c>
      <c r="E452" s="90"/>
      <c r="F452" s="90"/>
      <c r="G452" s="168">
        <v>316395.69445100002</v>
      </c>
      <c r="H452" s="168">
        <v>8443298.5409900006</v>
      </c>
      <c r="I452" s="49"/>
      <c r="J452" s="61" t="s">
        <v>1040</v>
      </c>
      <c r="K452" s="90" t="s">
        <v>388</v>
      </c>
      <c r="L452" s="90">
        <v>0</v>
      </c>
      <c r="M452" s="90">
        <v>2</v>
      </c>
      <c r="N452" s="105">
        <v>2011</v>
      </c>
      <c r="O452" s="90"/>
      <c r="P452" s="60" t="s">
        <v>389</v>
      </c>
      <c r="Q452" s="1">
        <f>M452-L452</f>
        <v>2</v>
      </c>
      <c r="R452" s="2" t="s">
        <v>390</v>
      </c>
      <c r="S452" s="90" t="s">
        <v>961</v>
      </c>
      <c r="T452" s="60" t="s">
        <v>392</v>
      </c>
      <c r="U452" s="18"/>
      <c r="V452" s="18"/>
      <c r="W452" s="18"/>
      <c r="X452" s="137"/>
      <c r="Y452" s="115">
        <v>1.6680584551148226E-2</v>
      </c>
      <c r="Z452" s="115">
        <v>0.60476084538375985</v>
      </c>
      <c r="AA452" s="115">
        <v>1.4726141450313339</v>
      </c>
      <c r="AB452" s="115"/>
      <c r="AC452" s="115">
        <v>1.0200691663633056E-2</v>
      </c>
      <c r="AD452" s="115">
        <v>8.2894736842105257E-2</v>
      </c>
      <c r="AE452" s="115">
        <v>0.13992015968063873</v>
      </c>
      <c r="AF452" s="115"/>
      <c r="AG452" s="115">
        <v>0.28910485933503838</v>
      </c>
      <c r="AH452" s="115">
        <v>0.12831638418079097</v>
      </c>
      <c r="AI452" s="115"/>
      <c r="AJ452" s="115"/>
      <c r="AK452" s="115"/>
      <c r="AL452" s="115"/>
      <c r="AM452" s="115"/>
      <c r="AN452" s="115">
        <v>2</v>
      </c>
      <c r="AO452" s="115">
        <v>4</v>
      </c>
      <c r="AP452" s="115">
        <v>7</v>
      </c>
      <c r="AQ452" s="115">
        <v>3</v>
      </c>
      <c r="AR452" s="115">
        <v>6</v>
      </c>
      <c r="AS452" s="115">
        <v>4</v>
      </c>
      <c r="AT452" s="115">
        <v>480</v>
      </c>
      <c r="AU452" s="106">
        <v>0</v>
      </c>
      <c r="AV452" s="110">
        <v>0</v>
      </c>
      <c r="AW452" s="114">
        <v>0</v>
      </c>
      <c r="AX452" s="115"/>
      <c r="AY452" s="115">
        <v>5</v>
      </c>
      <c r="AZ452" s="115"/>
      <c r="BA452" s="115">
        <v>7</v>
      </c>
      <c r="BB452" s="115"/>
      <c r="BC452" s="115"/>
      <c r="BD452" s="113"/>
      <c r="BE452" s="113"/>
      <c r="BF452" s="106">
        <v>0</v>
      </c>
      <c r="BG452" s="115">
        <v>80</v>
      </c>
      <c r="BH452" s="115">
        <v>10</v>
      </c>
      <c r="BI452" s="115"/>
      <c r="BJ452" s="115"/>
      <c r="BK452" s="115"/>
      <c r="BL452" s="115"/>
      <c r="BM452" s="115"/>
      <c r="BN452" s="115"/>
      <c r="BO452" s="115"/>
      <c r="BP452" s="115"/>
      <c r="BQ452" s="115"/>
      <c r="BR452" s="115"/>
      <c r="BS452" s="115"/>
      <c r="BT452" s="115"/>
      <c r="BU452" s="115"/>
      <c r="BV452" s="115"/>
      <c r="BW452" s="115"/>
      <c r="BX452" s="115">
        <v>68</v>
      </c>
      <c r="BY452" s="115"/>
      <c r="BZ452" s="115">
        <v>10</v>
      </c>
      <c r="CA452" s="149">
        <v>0</v>
      </c>
      <c r="CB452" s="115">
        <v>0.3</v>
      </c>
      <c r="CC452" s="115">
        <v>0.57999999999999996</v>
      </c>
      <c r="CD452" s="115">
        <v>64</v>
      </c>
      <c r="CE452" s="115"/>
      <c r="CF452" s="115"/>
      <c r="CG452" s="115"/>
      <c r="CH452" s="110">
        <v>0</v>
      </c>
      <c r="CI452" s="115">
        <v>10</v>
      </c>
      <c r="CJ452" s="115">
        <v>2</v>
      </c>
      <c r="CK452" s="115">
        <v>10</v>
      </c>
      <c r="CL452" s="115"/>
      <c r="CM452" s="115"/>
      <c r="CN452" s="115"/>
      <c r="CO452" s="99"/>
      <c r="CP452" s="99"/>
      <c r="CQ452" s="99"/>
      <c r="CR452" s="99">
        <f>AG452/AD452</f>
        <v>3.4876141761052253</v>
      </c>
      <c r="CS452" s="99"/>
      <c r="CT452" s="99"/>
      <c r="CU452" s="99">
        <f>BG452/BH452</f>
        <v>8</v>
      </c>
      <c r="CV452" s="99"/>
      <c r="CW452" s="99"/>
      <c r="CX452" s="115"/>
      <c r="CY452" s="115">
        <v>1</v>
      </c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  <c r="DS452" s="60"/>
      <c r="DT452" s="60"/>
      <c r="DU452" s="60"/>
      <c r="DV452" s="60"/>
      <c r="DW452" s="60"/>
      <c r="DX452" s="60"/>
      <c r="DY452" s="60"/>
      <c r="DZ452" s="60"/>
      <c r="EA452" s="60"/>
      <c r="EB452" s="60"/>
      <c r="EC452" s="60"/>
      <c r="ED452" s="60"/>
      <c r="EE452" s="60"/>
      <c r="EF452" s="60"/>
      <c r="EG452" s="60"/>
      <c r="EH452" s="60"/>
      <c r="EI452" s="60"/>
      <c r="EJ452" s="60"/>
      <c r="EK452" s="60"/>
      <c r="EL452" s="60"/>
      <c r="EM452" s="60"/>
      <c r="EN452" s="60"/>
      <c r="EO452" s="60"/>
      <c r="EP452" s="60"/>
      <c r="EQ452" s="60"/>
      <c r="ER452" s="60"/>
      <c r="ES452" s="60"/>
      <c r="ET452" s="60"/>
      <c r="EU452" s="60"/>
      <c r="EV452" s="60"/>
      <c r="EW452" s="60"/>
      <c r="EX452" s="60"/>
      <c r="EY452" s="60"/>
      <c r="EZ452" s="60"/>
      <c r="FA452" s="60"/>
      <c r="FB452" s="60"/>
      <c r="FC452" s="60"/>
      <c r="FD452" s="60"/>
      <c r="FE452" s="60"/>
      <c r="FF452" s="60"/>
      <c r="FG452" s="60"/>
      <c r="FH452" s="60"/>
      <c r="FI452" s="60"/>
      <c r="FJ452" s="60"/>
      <c r="FK452" s="60"/>
      <c r="FL452" s="60"/>
      <c r="FM452" s="60"/>
      <c r="FN452" s="60"/>
      <c r="FO452" s="60"/>
      <c r="FP452" s="60"/>
      <c r="FQ452" s="60"/>
      <c r="FR452" s="60"/>
      <c r="FS452" s="60"/>
      <c r="FT452" s="60"/>
      <c r="FU452" s="60"/>
      <c r="FV452" s="60"/>
      <c r="FW452" s="60"/>
      <c r="FX452" s="60"/>
      <c r="FY452" s="60"/>
      <c r="FZ452" s="60"/>
      <c r="GA452" s="60"/>
      <c r="GB452" s="60"/>
      <c r="GC452" s="60"/>
      <c r="GD452" s="60"/>
      <c r="GE452" s="60"/>
      <c r="GF452" s="60"/>
      <c r="GG452" s="60"/>
      <c r="GH452" s="60"/>
      <c r="GI452" s="60"/>
      <c r="GJ452" s="60"/>
      <c r="GK452" s="60"/>
      <c r="GL452" s="60"/>
      <c r="GM452" s="60"/>
      <c r="GN452" s="60"/>
      <c r="GO452" s="60"/>
      <c r="GP452" s="60"/>
      <c r="GQ452" s="60"/>
      <c r="GR452" s="60"/>
      <c r="GS452" s="60"/>
      <c r="GT452" s="60"/>
      <c r="GU452" s="60"/>
      <c r="GV452" s="60"/>
      <c r="GW452" s="60"/>
      <c r="GX452" s="60"/>
      <c r="GY452" s="60"/>
      <c r="GZ452" s="60"/>
      <c r="HA452" s="60"/>
      <c r="HB452" s="60"/>
      <c r="HC452" s="60"/>
      <c r="HD452" s="60"/>
      <c r="HE452" s="60"/>
      <c r="HF452" s="60"/>
      <c r="HG452" s="60"/>
      <c r="HH452" s="60"/>
      <c r="HI452" s="60"/>
      <c r="HJ452" s="60"/>
      <c r="HK452" s="60"/>
      <c r="HL452" s="60"/>
      <c r="HM452" s="60"/>
      <c r="HN452" s="60"/>
      <c r="HO452" s="60"/>
      <c r="HP452" s="60"/>
      <c r="HQ452" s="60"/>
      <c r="HR452" s="60"/>
      <c r="HS452" s="60"/>
      <c r="HT452" s="60"/>
      <c r="HU452" s="60"/>
      <c r="HV452" s="60"/>
      <c r="HW452" s="60"/>
      <c r="HX452" s="60"/>
      <c r="HY452" s="60"/>
      <c r="HZ452" s="60"/>
      <c r="IA452" s="60"/>
      <c r="IB452" s="60"/>
      <c r="IC452" s="60"/>
      <c r="ID452" s="60"/>
      <c r="IE452" s="60"/>
      <c r="IF452" s="60"/>
      <c r="IG452" s="60"/>
      <c r="IH452" s="60"/>
      <c r="II452" s="60"/>
      <c r="IJ452" s="60"/>
      <c r="IK452" s="60"/>
      <c r="IL452" s="60"/>
      <c r="IM452" s="60"/>
      <c r="IN452" s="60"/>
      <c r="IO452" s="60"/>
      <c r="IP452" s="60"/>
      <c r="IQ452" s="60"/>
      <c r="IR452" s="60"/>
      <c r="IS452" s="60"/>
      <c r="IT452" s="60"/>
      <c r="IU452" s="60"/>
      <c r="IV452" s="60"/>
      <c r="IW452" s="60"/>
      <c r="IX452" s="60"/>
      <c r="IY452" s="60"/>
      <c r="IZ452" s="60"/>
      <c r="JA452" s="60"/>
      <c r="JB452" s="60"/>
      <c r="JC452" s="60"/>
      <c r="JD452" s="60"/>
      <c r="JE452" s="60"/>
      <c r="JF452" s="60"/>
      <c r="JG452" s="60"/>
      <c r="JH452" s="60"/>
      <c r="JI452" s="60"/>
      <c r="JJ452" s="60"/>
      <c r="JK452" s="60"/>
      <c r="JL452" s="60"/>
      <c r="JM452" s="60"/>
      <c r="JN452" s="60"/>
      <c r="JO452" s="60"/>
      <c r="JP452" s="60"/>
      <c r="JQ452" s="60"/>
      <c r="JR452" s="60"/>
      <c r="JS452" s="60"/>
      <c r="JT452" s="60"/>
      <c r="JU452" s="60"/>
      <c r="JV452" s="60"/>
      <c r="JW452" s="60"/>
      <c r="JX452" s="18"/>
      <c r="JY452" s="18"/>
      <c r="JZ452" s="18"/>
      <c r="KA452" s="18"/>
      <c r="KB452" s="18"/>
      <c r="KC452" s="18"/>
      <c r="KD452" s="18"/>
      <c r="KE452" s="18"/>
      <c r="KF452" s="18"/>
      <c r="KG452" s="18"/>
      <c r="KH452" s="18"/>
      <c r="KI452" s="18"/>
      <c r="KJ452" s="18"/>
      <c r="KK452" s="18"/>
      <c r="KL452" s="18"/>
      <c r="KM452" s="18"/>
      <c r="KN452" s="18"/>
      <c r="KO452" s="18"/>
    </row>
    <row r="453" spans="1:301" s="60" customFormat="1" ht="15" customHeight="1" x14ac:dyDescent="0.2">
      <c r="A453" s="87" t="s">
        <v>962</v>
      </c>
      <c r="B453" s="87">
        <v>53723</v>
      </c>
      <c r="C453" s="88" t="s">
        <v>952</v>
      </c>
      <c r="D453" s="2" t="s">
        <v>105</v>
      </c>
      <c r="E453" s="87"/>
      <c r="F453" s="87"/>
      <c r="G453" s="34">
        <v>316533.69283700001</v>
      </c>
      <c r="H453" s="34">
        <v>8443203.5424700007</v>
      </c>
      <c r="I453" s="23"/>
      <c r="J453" s="61" t="s">
        <v>1040</v>
      </c>
      <c r="K453" s="87" t="s">
        <v>388</v>
      </c>
      <c r="L453" s="87">
        <v>0</v>
      </c>
      <c r="M453" s="87">
        <v>2</v>
      </c>
      <c r="N453" s="105">
        <v>2011</v>
      </c>
      <c r="O453" s="87"/>
      <c r="P453" s="60" t="s">
        <v>389</v>
      </c>
      <c r="Q453" s="1">
        <f>M453-L453</f>
        <v>2</v>
      </c>
      <c r="R453" s="2" t="s">
        <v>390</v>
      </c>
      <c r="S453" s="87" t="s">
        <v>963</v>
      </c>
      <c r="T453" s="60" t="s">
        <v>392</v>
      </c>
      <c r="U453" s="18"/>
      <c r="V453" s="18"/>
      <c r="W453" s="18"/>
      <c r="X453" s="137"/>
      <c r="Y453" s="113"/>
      <c r="Z453" s="113">
        <v>0.52916573971078984</v>
      </c>
      <c r="AA453" s="113">
        <v>1.7728558639212177</v>
      </c>
      <c r="AB453" s="113"/>
      <c r="AC453" s="113">
        <v>5.6813978886057527E-3</v>
      </c>
      <c r="AD453" s="113">
        <v>3.3157894736842108E-2</v>
      </c>
      <c r="AE453" s="113">
        <v>0.11193612774451098</v>
      </c>
      <c r="AF453" s="113"/>
      <c r="AG453" s="113">
        <v>0.24092071611253196</v>
      </c>
      <c r="AH453" s="113">
        <v>0.19247457627118647</v>
      </c>
      <c r="AI453" s="113"/>
      <c r="AJ453" s="113"/>
      <c r="AK453" s="113"/>
      <c r="AL453" s="113"/>
      <c r="AM453" s="113"/>
      <c r="AN453" s="113">
        <v>1</v>
      </c>
      <c r="AO453" s="113">
        <v>3</v>
      </c>
      <c r="AP453" s="113">
        <v>5</v>
      </c>
      <c r="AQ453" s="113">
        <v>2</v>
      </c>
      <c r="AR453" s="113">
        <v>4</v>
      </c>
      <c r="AS453" s="113">
        <v>1</v>
      </c>
      <c r="AT453" s="113">
        <v>275</v>
      </c>
      <c r="AU453" s="106">
        <v>0</v>
      </c>
      <c r="AV453" s="110">
        <v>0</v>
      </c>
      <c r="AW453" s="114">
        <v>0</v>
      </c>
      <c r="AX453" s="113"/>
      <c r="AY453" s="113">
        <v>16</v>
      </c>
      <c r="AZ453" s="113"/>
      <c r="BA453" s="113">
        <v>12</v>
      </c>
      <c r="BB453" s="113"/>
      <c r="BC453" s="113"/>
      <c r="BD453" s="113"/>
      <c r="BE453" s="113"/>
      <c r="BF453" s="106">
        <v>0</v>
      </c>
      <c r="BG453" s="113">
        <v>140</v>
      </c>
      <c r="BH453" s="113">
        <v>10</v>
      </c>
      <c r="BI453" s="113"/>
      <c r="BJ453" s="113"/>
      <c r="BK453" s="113"/>
      <c r="BL453" s="113"/>
      <c r="BM453" s="113"/>
      <c r="BN453" s="113"/>
      <c r="BO453" s="113"/>
      <c r="BP453" s="113"/>
      <c r="BQ453" s="113"/>
      <c r="BR453" s="113"/>
      <c r="BS453" s="113"/>
      <c r="BT453" s="113"/>
      <c r="BU453" s="113"/>
      <c r="BV453" s="113"/>
      <c r="BW453" s="113"/>
      <c r="BX453" s="113">
        <v>50</v>
      </c>
      <c r="BY453" s="113"/>
      <c r="BZ453" s="106">
        <v>0</v>
      </c>
      <c r="CA453" s="149">
        <v>0</v>
      </c>
      <c r="CB453" s="113">
        <v>0.4</v>
      </c>
      <c r="CC453" s="113">
        <v>0.54</v>
      </c>
      <c r="CD453" s="113">
        <v>77</v>
      </c>
      <c r="CE453" s="113"/>
      <c r="CF453" s="113"/>
      <c r="CG453" s="113"/>
      <c r="CH453" s="110">
        <v>0</v>
      </c>
      <c r="CI453" s="110">
        <v>0</v>
      </c>
      <c r="CJ453" s="113">
        <v>1.4</v>
      </c>
      <c r="CK453" s="133">
        <v>0</v>
      </c>
      <c r="CL453" s="113"/>
      <c r="CM453" s="113"/>
      <c r="CN453" s="113"/>
      <c r="CO453" s="99"/>
      <c r="CP453" s="99"/>
      <c r="CQ453" s="99"/>
      <c r="CR453" s="99">
        <f>AG453/AD453</f>
        <v>7.2658628668858842</v>
      </c>
      <c r="CS453" s="99"/>
      <c r="CT453" s="99"/>
      <c r="CU453" s="99">
        <f>BG453/BH453</f>
        <v>14</v>
      </c>
      <c r="CV453" s="99"/>
      <c r="CW453" s="99"/>
      <c r="CX453" s="113"/>
      <c r="CY453" s="114">
        <v>0</v>
      </c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  <c r="IY453" s="2"/>
      <c r="IZ453" s="2"/>
      <c r="JA453" s="2"/>
      <c r="JB453" s="2"/>
      <c r="JC453" s="2"/>
      <c r="JD453" s="2"/>
      <c r="JE453" s="2"/>
      <c r="JF453" s="2"/>
      <c r="JG453" s="2"/>
      <c r="JH453" s="2"/>
      <c r="JI453" s="2"/>
      <c r="JJ453" s="2"/>
      <c r="JK453" s="2"/>
      <c r="JL453" s="2"/>
      <c r="JM453" s="2"/>
      <c r="JN453" s="2"/>
      <c r="JO453" s="2"/>
      <c r="JP453" s="2"/>
      <c r="JQ453" s="2"/>
      <c r="JR453" s="2"/>
      <c r="JS453" s="2"/>
      <c r="JT453" s="2"/>
      <c r="JU453" s="2"/>
      <c r="JV453" s="2"/>
      <c r="JW453" s="2"/>
      <c r="JX453" s="2"/>
      <c r="JY453" s="2"/>
      <c r="JZ453" s="2"/>
      <c r="KA453" s="2"/>
      <c r="KB453" s="2"/>
      <c r="KC453" s="2"/>
      <c r="KD453" s="2"/>
      <c r="KE453" s="2"/>
      <c r="KF453" s="2"/>
      <c r="KG453" s="2"/>
      <c r="KH453" s="2"/>
      <c r="KI453" s="2"/>
      <c r="KJ453" s="2"/>
      <c r="KK453" s="2"/>
      <c r="KL453" s="2"/>
      <c r="KM453" s="2"/>
      <c r="KN453" s="2"/>
      <c r="KO453" s="2"/>
    </row>
    <row r="454" spans="1:301" s="60" customFormat="1" ht="15" customHeight="1" x14ac:dyDescent="0.15">
      <c r="A454" s="87" t="s">
        <v>964</v>
      </c>
      <c r="B454" s="87">
        <v>53850</v>
      </c>
      <c r="C454" s="88" t="s">
        <v>952</v>
      </c>
      <c r="D454" s="2" t="s">
        <v>105</v>
      </c>
      <c r="E454" s="87"/>
      <c r="F454" s="87"/>
      <c r="G454" s="34">
        <v>316425.693096</v>
      </c>
      <c r="H454" s="34">
        <v>8443846.5339199994</v>
      </c>
      <c r="I454" s="23"/>
      <c r="J454" s="61" t="s">
        <v>1040</v>
      </c>
      <c r="K454" s="87" t="s">
        <v>388</v>
      </c>
      <c r="L454" s="87">
        <v>0</v>
      </c>
      <c r="M454" s="87">
        <v>2</v>
      </c>
      <c r="N454" s="105">
        <v>2011</v>
      </c>
      <c r="O454" s="87"/>
      <c r="P454" s="60" t="s">
        <v>389</v>
      </c>
      <c r="Q454" s="1">
        <f>M454-L454</f>
        <v>2</v>
      </c>
      <c r="R454" s="2" t="s">
        <v>390</v>
      </c>
      <c r="S454" s="87" t="s">
        <v>965</v>
      </c>
      <c r="T454" s="60" t="s">
        <v>392</v>
      </c>
      <c r="U454" s="64"/>
      <c r="V454" s="64"/>
      <c r="W454" s="64"/>
      <c r="X454" s="135"/>
      <c r="Y454" s="113"/>
      <c r="Z454" s="113">
        <v>0.56696329254727473</v>
      </c>
      <c r="AA454" s="113">
        <v>1.3868307967770814</v>
      </c>
      <c r="AB454" s="113"/>
      <c r="AC454" s="113">
        <v>8.7803421914816153E-3</v>
      </c>
      <c r="AD454" s="113">
        <v>3.3157894736842108E-2</v>
      </c>
      <c r="AE454" s="113">
        <v>4.1976047904191613E-2</v>
      </c>
      <c r="AF454" s="113"/>
      <c r="AG454" s="113">
        <v>0.22887468030690536</v>
      </c>
      <c r="AH454" s="113">
        <v>8.9363196125907998E-2</v>
      </c>
      <c r="AI454" s="113"/>
      <c r="AJ454" s="113"/>
      <c r="AK454" s="113"/>
      <c r="AL454" s="113"/>
      <c r="AM454" s="113"/>
      <c r="AN454" s="113">
        <v>2</v>
      </c>
      <c r="AO454" s="113">
        <v>2</v>
      </c>
      <c r="AP454" s="113">
        <v>4</v>
      </c>
      <c r="AQ454" s="113">
        <v>2</v>
      </c>
      <c r="AR454" s="113">
        <v>3</v>
      </c>
      <c r="AS454" s="113">
        <v>19</v>
      </c>
      <c r="AT454" s="113">
        <v>304</v>
      </c>
      <c r="AU454" s="106">
        <v>0</v>
      </c>
      <c r="AV454" s="110">
        <v>0</v>
      </c>
      <c r="AW454" s="114">
        <v>0</v>
      </c>
      <c r="AX454" s="113"/>
      <c r="AY454" s="113">
        <v>19</v>
      </c>
      <c r="AZ454" s="113"/>
      <c r="BA454" s="113">
        <v>13</v>
      </c>
      <c r="BB454" s="113"/>
      <c r="BC454" s="113"/>
      <c r="BD454" s="113"/>
      <c r="BE454" s="113"/>
      <c r="BF454" s="106">
        <v>0</v>
      </c>
      <c r="BG454" s="113">
        <v>240</v>
      </c>
      <c r="BH454" s="113">
        <v>10</v>
      </c>
      <c r="BI454" s="113"/>
      <c r="BJ454" s="113"/>
      <c r="BK454" s="113"/>
      <c r="BL454" s="113"/>
      <c r="BM454" s="113"/>
      <c r="BN454" s="113"/>
      <c r="BO454" s="113"/>
      <c r="BP454" s="113"/>
      <c r="BQ454" s="113"/>
      <c r="BR454" s="113"/>
      <c r="BS454" s="113"/>
      <c r="BT454" s="113"/>
      <c r="BU454" s="113"/>
      <c r="BV454" s="113"/>
      <c r="BW454" s="113"/>
      <c r="BX454" s="113">
        <v>212</v>
      </c>
      <c r="BY454" s="113"/>
      <c r="BZ454" s="106">
        <v>0</v>
      </c>
      <c r="CA454" s="149">
        <v>0</v>
      </c>
      <c r="CB454" s="113">
        <v>0.6</v>
      </c>
      <c r="CC454" s="113">
        <v>7.0000000000000007E-2</v>
      </c>
      <c r="CD454" s="113">
        <v>27</v>
      </c>
      <c r="CE454" s="113"/>
      <c r="CF454" s="113"/>
      <c r="CG454" s="113"/>
      <c r="CH454" s="110">
        <v>0</v>
      </c>
      <c r="CI454" s="110">
        <v>0</v>
      </c>
      <c r="CJ454" s="113">
        <v>1.8</v>
      </c>
      <c r="CK454" s="113">
        <v>10</v>
      </c>
      <c r="CL454" s="113"/>
      <c r="CM454" s="113"/>
      <c r="CN454" s="113"/>
      <c r="CO454" s="99"/>
      <c r="CP454" s="99"/>
      <c r="CQ454" s="99"/>
      <c r="CR454" s="99">
        <f>AG454/AD454</f>
        <v>6.9025697235415899</v>
      </c>
      <c r="CS454" s="99"/>
      <c r="CT454" s="99"/>
      <c r="CU454" s="99">
        <f>BG454/BH454</f>
        <v>24</v>
      </c>
      <c r="CV454" s="99"/>
      <c r="CW454" s="99"/>
      <c r="CX454" s="113"/>
      <c r="CY454" s="113">
        <v>1</v>
      </c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  <c r="IX454" s="2"/>
      <c r="IY454" s="2"/>
      <c r="IZ454" s="2"/>
      <c r="JA454" s="2"/>
      <c r="JB454" s="2"/>
      <c r="JC454" s="2"/>
      <c r="JD454" s="2"/>
      <c r="JE454" s="2"/>
      <c r="JF454" s="2"/>
      <c r="JG454" s="2"/>
      <c r="JH454" s="2"/>
      <c r="JI454" s="2"/>
      <c r="JJ454" s="2"/>
      <c r="JK454" s="2"/>
      <c r="JL454" s="2"/>
      <c r="JM454" s="2"/>
      <c r="JN454" s="2"/>
      <c r="JO454" s="2"/>
      <c r="JP454" s="2"/>
      <c r="JQ454" s="2"/>
      <c r="JR454" s="2"/>
      <c r="JS454" s="2"/>
      <c r="JT454" s="2"/>
      <c r="JU454" s="2"/>
      <c r="JV454" s="2"/>
      <c r="JW454" s="2"/>
      <c r="JX454" s="2"/>
      <c r="JY454" s="2"/>
      <c r="JZ454" s="2"/>
      <c r="KA454" s="2"/>
      <c r="KB454" s="2"/>
      <c r="KC454" s="2"/>
      <c r="KD454" s="2"/>
      <c r="KE454" s="2"/>
      <c r="KF454" s="2"/>
      <c r="KG454" s="2"/>
      <c r="KH454" s="2"/>
      <c r="KI454" s="2"/>
      <c r="KJ454" s="2"/>
      <c r="KK454" s="2"/>
      <c r="KL454" s="2"/>
      <c r="KM454" s="2"/>
      <c r="KN454" s="2"/>
      <c r="KO454" s="2"/>
    </row>
    <row r="455" spans="1:301" s="60" customFormat="1" ht="15" customHeight="1" x14ac:dyDescent="0.15">
      <c r="A455" s="87" t="s">
        <v>966</v>
      </c>
      <c r="B455" s="87">
        <v>54223</v>
      </c>
      <c r="C455" s="88" t="s">
        <v>952</v>
      </c>
      <c r="D455" s="2" t="s">
        <v>105</v>
      </c>
      <c r="E455" s="87"/>
      <c r="F455" s="87"/>
      <c r="G455" s="31">
        <v>317477.68113699998</v>
      </c>
      <c r="H455" s="31">
        <v>8442928.5477000009</v>
      </c>
      <c r="I455" s="23"/>
      <c r="J455" s="61" t="s">
        <v>1040</v>
      </c>
      <c r="K455" s="87" t="s">
        <v>388</v>
      </c>
      <c r="L455" s="91">
        <v>0</v>
      </c>
      <c r="M455" s="91">
        <v>6</v>
      </c>
      <c r="N455" s="105">
        <v>2011</v>
      </c>
      <c r="O455" s="87"/>
      <c r="P455" s="60" t="s">
        <v>389</v>
      </c>
      <c r="Q455" s="1">
        <f>M455-L455</f>
        <v>6</v>
      </c>
      <c r="R455" s="2" t="s">
        <v>390</v>
      </c>
      <c r="S455" s="87" t="s">
        <v>967</v>
      </c>
      <c r="T455" s="60" t="s">
        <v>392</v>
      </c>
      <c r="U455" s="64"/>
      <c r="V455" s="64"/>
      <c r="W455" s="64"/>
      <c r="X455" s="135"/>
      <c r="Y455" s="113"/>
      <c r="Z455" s="113">
        <v>0.58586206896551718</v>
      </c>
      <c r="AA455" s="113">
        <v>1.5869919427036707</v>
      </c>
      <c r="AB455" s="113"/>
      <c r="AC455" s="113">
        <v>4.6484164543137974E-3</v>
      </c>
      <c r="AD455" s="113">
        <v>3.3157894736842108E-2</v>
      </c>
      <c r="AE455" s="113">
        <v>2.7984031936127744E-2</v>
      </c>
      <c r="AF455" s="113"/>
      <c r="AG455" s="113">
        <v>0.25296675191815854</v>
      </c>
      <c r="AH455" s="113">
        <v>3.4370460048426157E-2</v>
      </c>
      <c r="AI455" s="113"/>
      <c r="AJ455" s="113"/>
      <c r="AK455" s="113"/>
      <c r="AL455" s="113"/>
      <c r="AM455" s="113"/>
      <c r="AN455" s="113">
        <v>0</v>
      </c>
      <c r="AO455" s="113">
        <v>1</v>
      </c>
      <c r="AP455" s="113">
        <v>4</v>
      </c>
      <c r="AQ455" s="113">
        <v>3</v>
      </c>
      <c r="AR455" s="113">
        <v>3</v>
      </c>
      <c r="AS455" s="113">
        <v>33</v>
      </c>
      <c r="AT455" s="113">
        <v>33</v>
      </c>
      <c r="AU455" s="106">
        <v>0</v>
      </c>
      <c r="AV455" s="113">
        <v>5</v>
      </c>
      <c r="AW455" s="114">
        <v>0</v>
      </c>
      <c r="AX455" s="113"/>
      <c r="AY455" s="113">
        <v>174</v>
      </c>
      <c r="AZ455" s="113"/>
      <c r="BA455" s="113">
        <v>7</v>
      </c>
      <c r="BB455" s="113"/>
      <c r="BC455" s="113"/>
      <c r="BD455" s="113"/>
      <c r="BE455" s="113"/>
      <c r="BF455" s="106">
        <v>0</v>
      </c>
      <c r="BG455" s="113">
        <v>430</v>
      </c>
      <c r="BH455" s="113">
        <v>0</v>
      </c>
      <c r="BI455" s="113"/>
      <c r="BJ455" s="113"/>
      <c r="BK455" s="113"/>
      <c r="BL455" s="113"/>
      <c r="BM455" s="113"/>
      <c r="BN455" s="113"/>
      <c r="BO455" s="113"/>
      <c r="BP455" s="113"/>
      <c r="BQ455" s="113"/>
      <c r="BR455" s="113"/>
      <c r="BS455" s="113"/>
      <c r="BT455" s="113"/>
      <c r="BU455" s="113"/>
      <c r="BV455" s="113"/>
      <c r="BW455" s="113"/>
      <c r="BX455" s="113">
        <v>208</v>
      </c>
      <c r="BY455" s="113"/>
      <c r="BZ455" s="106">
        <v>0</v>
      </c>
      <c r="CA455" s="149">
        <v>0</v>
      </c>
      <c r="CB455" s="113">
        <v>1.6</v>
      </c>
      <c r="CC455" s="113">
        <v>0.47</v>
      </c>
      <c r="CD455" s="113">
        <v>92</v>
      </c>
      <c r="CE455" s="113"/>
      <c r="CF455" s="113"/>
      <c r="CG455" s="113"/>
      <c r="CH455" s="113">
        <v>3</v>
      </c>
      <c r="CI455" s="113">
        <v>10</v>
      </c>
      <c r="CJ455" s="113">
        <v>0.8</v>
      </c>
      <c r="CK455" s="113">
        <v>10</v>
      </c>
      <c r="CL455" s="113"/>
      <c r="CM455" s="113"/>
      <c r="CN455" s="113"/>
      <c r="CO455" s="99"/>
      <c r="CP455" s="99"/>
      <c r="CQ455" s="99"/>
      <c r="CR455" s="99">
        <f>AG455/AD455</f>
        <v>7.6291560102301776</v>
      </c>
      <c r="CS455" s="99"/>
      <c r="CT455" s="99"/>
      <c r="CU455" s="99"/>
      <c r="CV455" s="99"/>
      <c r="CW455" s="99"/>
      <c r="CX455" s="113"/>
      <c r="CY455" s="113">
        <v>1</v>
      </c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  <c r="DR455" s="67"/>
      <c r="DS455" s="67"/>
      <c r="DT455" s="67"/>
      <c r="DU455" s="67"/>
      <c r="DV455" s="67"/>
      <c r="DW455" s="67"/>
      <c r="DX455" s="67"/>
      <c r="DY455" s="67"/>
      <c r="DZ455" s="67"/>
      <c r="EA455" s="67"/>
      <c r="EB455" s="67"/>
      <c r="EC455" s="67"/>
      <c r="ED455" s="67"/>
      <c r="EE455" s="67"/>
      <c r="EF455" s="67"/>
      <c r="EG455" s="67"/>
      <c r="EH455" s="67"/>
      <c r="EI455" s="67"/>
      <c r="EJ455" s="67"/>
      <c r="EK455" s="67"/>
      <c r="EL455" s="67"/>
      <c r="EM455" s="67"/>
      <c r="EN455" s="67"/>
      <c r="EO455" s="67"/>
      <c r="EP455" s="67"/>
      <c r="EQ455" s="67"/>
      <c r="ER455" s="67"/>
      <c r="ES455" s="67"/>
      <c r="ET455" s="67"/>
      <c r="EU455" s="67"/>
      <c r="EV455" s="67"/>
      <c r="EW455" s="67"/>
      <c r="EX455" s="67"/>
      <c r="EY455" s="67"/>
      <c r="EZ455" s="67"/>
      <c r="FA455" s="67"/>
      <c r="FB455" s="67"/>
      <c r="FC455" s="67"/>
      <c r="FD455" s="67"/>
      <c r="FE455" s="67"/>
      <c r="FF455" s="67"/>
      <c r="FG455" s="67"/>
      <c r="FH455" s="67"/>
      <c r="FI455" s="67"/>
      <c r="FJ455" s="67"/>
      <c r="FK455" s="67"/>
      <c r="FL455" s="67"/>
      <c r="FM455" s="67"/>
      <c r="FN455" s="67"/>
      <c r="FO455" s="67"/>
      <c r="FP455" s="67"/>
      <c r="FQ455" s="67"/>
      <c r="FR455" s="67"/>
      <c r="FS455" s="67"/>
      <c r="FT455" s="67"/>
      <c r="FU455" s="67"/>
      <c r="FV455" s="67"/>
      <c r="FW455" s="67"/>
      <c r="FX455" s="67"/>
      <c r="FY455" s="67"/>
      <c r="FZ455" s="67"/>
      <c r="GA455" s="67"/>
      <c r="GB455" s="67"/>
      <c r="GC455" s="67"/>
      <c r="GD455" s="67"/>
      <c r="GE455" s="67"/>
      <c r="GF455" s="67"/>
      <c r="GG455" s="67"/>
      <c r="GH455" s="67"/>
      <c r="GI455" s="67"/>
      <c r="GJ455" s="67"/>
      <c r="GK455" s="67"/>
      <c r="GL455" s="67"/>
      <c r="GM455" s="67"/>
      <c r="GN455" s="67"/>
      <c r="GO455" s="67"/>
      <c r="GP455" s="67"/>
      <c r="GQ455" s="67"/>
      <c r="GR455" s="67"/>
      <c r="GS455" s="67"/>
      <c r="GT455" s="67"/>
      <c r="GU455" s="67"/>
      <c r="GV455" s="67"/>
      <c r="GW455" s="67"/>
      <c r="GX455" s="67"/>
      <c r="GY455" s="67"/>
      <c r="GZ455" s="67"/>
      <c r="HA455" s="67"/>
      <c r="HB455" s="67"/>
      <c r="HC455" s="67"/>
      <c r="HD455" s="67"/>
      <c r="HE455" s="67"/>
      <c r="HF455" s="67"/>
      <c r="HG455" s="67"/>
      <c r="HH455" s="67"/>
      <c r="HI455" s="67"/>
      <c r="HJ455" s="67"/>
      <c r="HK455" s="67"/>
      <c r="HL455" s="67"/>
      <c r="HM455" s="67"/>
      <c r="HN455" s="67"/>
      <c r="HO455" s="67"/>
      <c r="HP455" s="67"/>
      <c r="HQ455" s="67"/>
      <c r="HR455" s="67"/>
      <c r="HS455" s="67"/>
      <c r="HT455" s="67"/>
      <c r="HU455" s="67"/>
      <c r="HV455" s="67"/>
      <c r="HW455" s="67"/>
      <c r="HX455" s="67"/>
      <c r="HY455" s="67"/>
      <c r="HZ455" s="67"/>
      <c r="IA455" s="67"/>
      <c r="IB455" s="67"/>
      <c r="IC455" s="67"/>
      <c r="ID455" s="67"/>
      <c r="IE455" s="67"/>
      <c r="IF455" s="67"/>
      <c r="IG455" s="67"/>
      <c r="IH455" s="67"/>
      <c r="II455" s="67"/>
      <c r="IJ455" s="67"/>
      <c r="IK455" s="67"/>
      <c r="IL455" s="67"/>
      <c r="IM455" s="67"/>
      <c r="IN455" s="67"/>
      <c r="IO455" s="67"/>
      <c r="IP455" s="67"/>
      <c r="IQ455" s="67"/>
      <c r="IR455" s="67"/>
      <c r="IS455" s="67"/>
      <c r="IT455" s="67"/>
      <c r="IU455" s="67"/>
      <c r="IV455" s="67"/>
      <c r="IW455" s="67"/>
      <c r="IX455" s="67"/>
      <c r="IY455" s="67"/>
      <c r="IZ455" s="67"/>
      <c r="JA455" s="67"/>
      <c r="JB455" s="67"/>
      <c r="JC455" s="67"/>
      <c r="JD455" s="67"/>
      <c r="JE455" s="67"/>
      <c r="JF455" s="67"/>
      <c r="JG455" s="67"/>
      <c r="JH455" s="67"/>
      <c r="JI455" s="67"/>
      <c r="JJ455" s="67"/>
      <c r="JK455" s="67"/>
      <c r="JL455" s="67"/>
      <c r="JM455" s="67"/>
      <c r="JN455" s="67"/>
      <c r="JO455" s="67"/>
      <c r="JP455" s="67"/>
      <c r="JQ455" s="67"/>
      <c r="JR455" s="67"/>
      <c r="JS455" s="67"/>
      <c r="JT455" s="67"/>
      <c r="JU455" s="67"/>
      <c r="JV455" s="67"/>
      <c r="JW455" s="67"/>
      <c r="JX455" s="67"/>
      <c r="JY455" s="67"/>
      <c r="JZ455" s="67"/>
      <c r="KA455" s="67"/>
      <c r="KB455" s="67"/>
      <c r="KC455" s="67"/>
      <c r="KD455" s="67"/>
      <c r="KE455" s="67"/>
      <c r="KF455" s="67"/>
      <c r="KG455" s="67"/>
      <c r="KH455" s="67"/>
      <c r="KI455" s="67"/>
      <c r="KJ455" s="67"/>
      <c r="KK455" s="67"/>
      <c r="KL455" s="67"/>
      <c r="KM455" s="67"/>
      <c r="KN455" s="67"/>
      <c r="KO455" s="67"/>
    </row>
    <row r="456" spans="1:301" s="60" customFormat="1" ht="15" customHeight="1" x14ac:dyDescent="0.15">
      <c r="A456" s="87" t="s">
        <v>968</v>
      </c>
      <c r="B456" s="87">
        <v>54297</v>
      </c>
      <c r="C456" s="88" t="s">
        <v>952</v>
      </c>
      <c r="D456" s="2" t="s">
        <v>105</v>
      </c>
      <c r="E456" s="87"/>
      <c r="F456" s="87"/>
      <c r="G456" s="31">
        <v>316991.68722700002</v>
      </c>
      <c r="H456" s="31">
        <v>8443032.5454999991</v>
      </c>
      <c r="I456" s="23"/>
      <c r="J456" s="61" t="s">
        <v>1040</v>
      </c>
      <c r="K456" s="87" t="s">
        <v>388</v>
      </c>
      <c r="L456" s="87">
        <v>0</v>
      </c>
      <c r="M456" s="87">
        <v>2</v>
      </c>
      <c r="N456" s="105">
        <v>2011</v>
      </c>
      <c r="O456" s="87"/>
      <c r="P456" s="60" t="s">
        <v>389</v>
      </c>
      <c r="Q456" s="1">
        <f>M456-L456</f>
        <v>2</v>
      </c>
      <c r="R456" s="2" t="s">
        <v>390</v>
      </c>
      <c r="S456" s="87" t="s">
        <v>969</v>
      </c>
      <c r="T456" s="60" t="s">
        <v>392</v>
      </c>
      <c r="U456" s="64"/>
      <c r="V456" s="64"/>
      <c r="W456" s="64"/>
      <c r="X456" s="135"/>
      <c r="Y456" s="114"/>
      <c r="Z456" s="114">
        <v>0.51026696329254728</v>
      </c>
      <c r="AA456" s="114">
        <v>2.8737421665174572</v>
      </c>
      <c r="AB456" s="114"/>
      <c r="AC456" s="114">
        <v>4.7775391336002913E-3</v>
      </c>
      <c r="AD456" s="114">
        <v>1.6578947368421054E-2</v>
      </c>
      <c r="AE456" s="114">
        <v>1.3992015968063872E-2</v>
      </c>
      <c r="AF456" s="114">
        <v>1.3479773814702046E-2</v>
      </c>
      <c r="AG456" s="114">
        <v>0.26501278772378517</v>
      </c>
      <c r="AH456" s="114">
        <v>5.7284100080710262E-2</v>
      </c>
      <c r="AI456" s="114"/>
      <c r="AJ456" s="114"/>
      <c r="AK456" s="114"/>
      <c r="AL456" s="114"/>
      <c r="AM456" s="114"/>
      <c r="AN456" s="114">
        <v>0</v>
      </c>
      <c r="AO456" s="114">
        <v>1</v>
      </c>
      <c r="AP456" s="114">
        <v>3</v>
      </c>
      <c r="AQ456" s="114">
        <v>4</v>
      </c>
      <c r="AR456" s="114">
        <v>6</v>
      </c>
      <c r="AS456" s="114">
        <v>373</v>
      </c>
      <c r="AT456" s="114">
        <v>277</v>
      </c>
      <c r="AU456" s="114">
        <v>10</v>
      </c>
      <c r="AV456" s="114">
        <v>2</v>
      </c>
      <c r="AW456" s="114">
        <v>0</v>
      </c>
      <c r="AX456" s="114"/>
      <c r="AY456" s="114">
        <v>72</v>
      </c>
      <c r="AZ456" s="114"/>
      <c r="BA456" s="114">
        <v>13</v>
      </c>
      <c r="BB456" s="114"/>
      <c r="BC456" s="114"/>
      <c r="BD456" s="113"/>
      <c r="BE456" s="113"/>
      <c r="BF456" s="114">
        <v>0.8</v>
      </c>
      <c r="BG456" s="114">
        <v>140</v>
      </c>
      <c r="BH456" s="114">
        <v>10</v>
      </c>
      <c r="BI456" s="114"/>
      <c r="BJ456" s="114"/>
      <c r="BK456" s="114"/>
      <c r="BL456" s="114"/>
      <c r="BM456" s="114"/>
      <c r="BN456" s="114"/>
      <c r="BO456" s="114"/>
      <c r="BP456" s="114"/>
      <c r="BQ456" s="114"/>
      <c r="BR456" s="114"/>
      <c r="BS456" s="114"/>
      <c r="BT456" s="114"/>
      <c r="BU456" s="114"/>
      <c r="BV456" s="114"/>
      <c r="BW456" s="114"/>
      <c r="BX456" s="114">
        <v>574</v>
      </c>
      <c r="BY456" s="114"/>
      <c r="BZ456" s="114">
        <v>10</v>
      </c>
      <c r="CA456" s="149">
        <v>0</v>
      </c>
      <c r="CB456" s="114">
        <v>1.4</v>
      </c>
      <c r="CC456" s="114">
        <v>1.71</v>
      </c>
      <c r="CD456" s="114">
        <v>88</v>
      </c>
      <c r="CE456" s="114"/>
      <c r="CF456" s="114"/>
      <c r="CG456" s="114"/>
      <c r="CH456" s="110">
        <v>0</v>
      </c>
      <c r="CI456" s="114">
        <v>10</v>
      </c>
      <c r="CJ456" s="114">
        <v>0.8</v>
      </c>
      <c r="CK456" s="114">
        <v>20</v>
      </c>
      <c r="CL456" s="114"/>
      <c r="CM456" s="114"/>
      <c r="CN456" s="114"/>
      <c r="CO456" s="99"/>
      <c r="CP456" s="99"/>
      <c r="CQ456" s="99"/>
      <c r="CR456" s="99">
        <f>AG456/AD456</f>
        <v>15.984898307148946</v>
      </c>
      <c r="CS456" s="99"/>
      <c r="CT456" s="99"/>
      <c r="CU456" s="99">
        <f>BG456/BH456</f>
        <v>14</v>
      </c>
      <c r="CV456" s="99"/>
      <c r="CW456" s="99"/>
      <c r="CX456" s="114"/>
      <c r="CY456" s="114">
        <v>4</v>
      </c>
    </row>
    <row r="457" spans="1:301" ht="15" customHeight="1" x14ac:dyDescent="0.2">
      <c r="A457" s="77" t="s">
        <v>970</v>
      </c>
      <c r="B457" s="67">
        <v>47038</v>
      </c>
      <c r="C457" s="59" t="s">
        <v>952</v>
      </c>
      <c r="D457" s="2" t="s">
        <v>105</v>
      </c>
      <c r="E457" s="77"/>
      <c r="F457" s="77"/>
      <c r="G457" s="31">
        <v>318135.67176900001</v>
      </c>
      <c r="H457" s="31">
        <v>8443428.5423600003</v>
      </c>
      <c r="I457" s="23"/>
      <c r="J457" s="61" t="s">
        <v>1040</v>
      </c>
      <c r="K457" s="77" t="s">
        <v>388</v>
      </c>
      <c r="L457" s="67">
        <v>0</v>
      </c>
      <c r="M457" s="67">
        <v>4</v>
      </c>
      <c r="N457" s="105">
        <v>2012</v>
      </c>
      <c r="O457" s="77"/>
      <c r="P457" s="60" t="s">
        <v>389</v>
      </c>
      <c r="Q457" s="1">
        <f>M457-L457</f>
        <v>4</v>
      </c>
      <c r="R457" s="2" t="s">
        <v>390</v>
      </c>
      <c r="S457" s="77" t="s">
        <v>971</v>
      </c>
      <c r="T457" s="60" t="s">
        <v>392</v>
      </c>
      <c r="U457" s="67"/>
      <c r="V457" s="67"/>
      <c r="W457" s="67"/>
      <c r="X457" s="83"/>
      <c r="Y457" s="114"/>
      <c r="Z457" s="114">
        <v>0.83154616240266965</v>
      </c>
      <c r="AA457" s="114">
        <v>1.3010474485228292</v>
      </c>
      <c r="AB457" s="114"/>
      <c r="AC457" s="114">
        <v>6.8435020021842012E-3</v>
      </c>
      <c r="AD457" s="114">
        <v>6.6315789473684217E-2</v>
      </c>
      <c r="AE457" s="114">
        <v>0.26584830339321358</v>
      </c>
      <c r="AF457" s="114">
        <v>1.3479773814702046E-2</v>
      </c>
      <c r="AG457" s="114">
        <v>0.27705882352941175</v>
      </c>
      <c r="AH457" s="114">
        <v>0.29100322841000809</v>
      </c>
      <c r="AI457" s="114"/>
      <c r="AJ457" s="114"/>
      <c r="AK457" s="114"/>
      <c r="AL457" s="114"/>
      <c r="AM457" s="114"/>
      <c r="AN457" s="114">
        <v>0</v>
      </c>
      <c r="AO457" s="114">
        <v>2</v>
      </c>
      <c r="AP457" s="114">
        <v>7</v>
      </c>
      <c r="AQ457" s="114">
        <v>1</v>
      </c>
      <c r="AR457" s="114">
        <v>2</v>
      </c>
      <c r="AS457" s="114">
        <v>7</v>
      </c>
      <c r="AT457" s="114">
        <v>23</v>
      </c>
      <c r="AU457" s="106">
        <v>0</v>
      </c>
      <c r="AV457" s="110">
        <v>0</v>
      </c>
      <c r="AW457" s="114">
        <v>0</v>
      </c>
      <c r="AX457" s="114"/>
      <c r="AY457" s="114">
        <v>13</v>
      </c>
      <c r="AZ457" s="114"/>
      <c r="BA457" s="114">
        <v>12</v>
      </c>
      <c r="BB457" s="114"/>
      <c r="BC457" s="114"/>
      <c r="BD457" s="114"/>
      <c r="BE457" s="114"/>
      <c r="BF457" s="106">
        <v>0</v>
      </c>
      <c r="BG457" s="114">
        <v>300</v>
      </c>
      <c r="BH457" s="114">
        <v>0</v>
      </c>
      <c r="BI457" s="114"/>
      <c r="BJ457" s="114"/>
      <c r="BK457" s="114"/>
      <c r="BL457" s="114"/>
      <c r="BM457" s="114"/>
      <c r="BN457" s="114"/>
      <c r="BO457" s="114"/>
      <c r="BP457" s="114"/>
      <c r="BQ457" s="114"/>
      <c r="BR457" s="114"/>
      <c r="BS457" s="114"/>
      <c r="BT457" s="114"/>
      <c r="BU457" s="114"/>
      <c r="BV457" s="114"/>
      <c r="BW457" s="114"/>
      <c r="BX457" s="114">
        <v>14</v>
      </c>
      <c r="BY457" s="114"/>
      <c r="BZ457" s="114">
        <v>10</v>
      </c>
      <c r="CA457" s="156">
        <v>6.0000000000000001E-3</v>
      </c>
      <c r="CB457" s="114">
        <v>1</v>
      </c>
      <c r="CC457" s="114">
        <v>0.6</v>
      </c>
      <c r="CD457" s="114">
        <v>39</v>
      </c>
      <c r="CE457" s="114"/>
      <c r="CF457" s="114"/>
      <c r="CG457" s="114"/>
      <c r="CH457" s="110">
        <v>0</v>
      </c>
      <c r="CI457" s="110">
        <v>0</v>
      </c>
      <c r="CJ457" s="114">
        <v>1.5</v>
      </c>
      <c r="CK457" s="114">
        <v>10</v>
      </c>
      <c r="CL457" s="114"/>
      <c r="CM457" s="114"/>
      <c r="CN457" s="114"/>
      <c r="CO457" s="99"/>
      <c r="CP457" s="99"/>
      <c r="CQ457" s="99"/>
      <c r="CR457" s="99">
        <f>AG457/AD457</f>
        <v>4.1778711484593831</v>
      </c>
      <c r="CS457" s="99"/>
      <c r="CT457" s="99"/>
      <c r="CU457" s="99"/>
      <c r="CV457" s="99"/>
      <c r="CW457" s="99"/>
      <c r="CX457" s="114"/>
      <c r="CY457" s="114">
        <v>0</v>
      </c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  <c r="IX457" s="2"/>
      <c r="IY457" s="2"/>
      <c r="IZ457" s="2"/>
      <c r="JA457" s="2"/>
      <c r="JB457" s="2"/>
      <c r="JC457" s="2"/>
      <c r="JD457" s="2"/>
      <c r="JE457" s="2"/>
      <c r="JF457" s="2"/>
      <c r="JG457" s="2"/>
      <c r="JH457" s="2"/>
      <c r="JI457" s="2"/>
      <c r="JJ457" s="2"/>
      <c r="JK457" s="2"/>
      <c r="JL457" s="2"/>
      <c r="JM457" s="2"/>
      <c r="JN457" s="2"/>
      <c r="JO457" s="2"/>
      <c r="JP457" s="2"/>
      <c r="JQ457" s="2"/>
      <c r="JR457" s="2"/>
      <c r="JS457" s="2"/>
      <c r="JT457" s="2"/>
      <c r="JU457" s="2"/>
      <c r="JV457" s="2"/>
      <c r="JW457" s="2"/>
      <c r="JX457" s="2"/>
      <c r="JY457" s="2"/>
      <c r="JZ457" s="2"/>
      <c r="KA457" s="2"/>
      <c r="KB457" s="2"/>
      <c r="KC457" s="2"/>
      <c r="KD457" s="2"/>
      <c r="KE457" s="2"/>
      <c r="KF457" s="2"/>
      <c r="KG457" s="2"/>
      <c r="KH457" s="2"/>
      <c r="KI457" s="2"/>
      <c r="KJ457" s="2"/>
      <c r="KK457" s="2"/>
      <c r="KL457" s="2"/>
      <c r="KM457" s="2"/>
      <c r="KN457" s="2"/>
      <c r="KO457" s="2"/>
    </row>
    <row r="458" spans="1:301" s="70" customFormat="1" ht="15" customHeight="1" x14ac:dyDescent="0.2">
      <c r="A458" s="58" t="s">
        <v>972</v>
      </c>
      <c r="B458" s="58">
        <v>40886</v>
      </c>
      <c r="C458" s="58" t="s">
        <v>407</v>
      </c>
      <c r="D458" s="2" t="s">
        <v>105</v>
      </c>
      <c r="E458" s="58"/>
      <c r="F458" s="58"/>
      <c r="G458" s="23">
        <v>316182.58799999999</v>
      </c>
      <c r="H458" s="23">
        <v>8448319.6089999992</v>
      </c>
      <c r="I458" s="23">
        <v>4880.6109999999999</v>
      </c>
      <c r="J458" s="61" t="s">
        <v>1040</v>
      </c>
      <c r="K458" s="58" t="s">
        <v>388</v>
      </c>
      <c r="L458" s="62">
        <v>2.15</v>
      </c>
      <c r="M458" s="62">
        <v>4</v>
      </c>
      <c r="N458" s="105">
        <v>2007</v>
      </c>
      <c r="O458" s="58"/>
      <c r="P458" s="60" t="s">
        <v>389</v>
      </c>
      <c r="Q458" s="1">
        <f>M458-L458</f>
        <v>1.85</v>
      </c>
      <c r="R458" s="2" t="s">
        <v>390</v>
      </c>
      <c r="S458" s="58" t="s">
        <v>973</v>
      </c>
      <c r="T458" s="60" t="s">
        <v>392</v>
      </c>
      <c r="U458" s="18"/>
      <c r="V458" s="18"/>
      <c r="W458" s="18"/>
      <c r="X458" s="137"/>
      <c r="Y458" s="113"/>
      <c r="Z458" s="113"/>
      <c r="AA458" s="113"/>
      <c r="AB458" s="113"/>
      <c r="AC458" s="113"/>
      <c r="AD458" s="113"/>
      <c r="AE458" s="113"/>
      <c r="AF458" s="113"/>
      <c r="AG458" s="113"/>
      <c r="AH458" s="113"/>
      <c r="AI458" s="113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07">
        <v>100</v>
      </c>
      <c r="AU458" s="113"/>
      <c r="AV458" s="113"/>
      <c r="AW458" s="113"/>
      <c r="AX458" s="113"/>
      <c r="AY458" s="113"/>
      <c r="AZ458" s="113"/>
      <c r="BA458" s="113"/>
      <c r="BB458" s="113"/>
      <c r="BC458" s="113"/>
      <c r="BD458" s="113"/>
      <c r="BE458" s="113"/>
      <c r="BF458" s="113"/>
      <c r="BG458" s="113"/>
      <c r="BH458" s="113"/>
      <c r="BI458" s="113"/>
      <c r="BJ458" s="113"/>
      <c r="BK458" s="113"/>
      <c r="BL458" s="113"/>
      <c r="BM458" s="113"/>
      <c r="BN458" s="113"/>
      <c r="BO458" s="113"/>
      <c r="BP458" s="113"/>
      <c r="BQ458" s="113"/>
      <c r="BR458" s="113"/>
      <c r="BS458" s="113"/>
      <c r="BT458" s="113"/>
      <c r="BU458" s="113"/>
      <c r="BV458" s="113"/>
      <c r="BW458" s="113"/>
      <c r="BX458" s="113">
        <v>1200</v>
      </c>
      <c r="BY458" s="113"/>
      <c r="BZ458" s="113"/>
      <c r="CA458" s="149"/>
      <c r="CB458" s="107">
        <v>12</v>
      </c>
      <c r="CC458" s="113"/>
      <c r="CD458" s="113"/>
      <c r="CE458" s="113"/>
      <c r="CF458" s="113"/>
      <c r="CG458" s="113"/>
      <c r="CH458" s="113"/>
      <c r="CI458" s="113"/>
      <c r="CJ458" s="113"/>
      <c r="CK458" s="113"/>
      <c r="CL458" s="113"/>
      <c r="CM458" s="113"/>
      <c r="CN458" s="113"/>
      <c r="CO458" s="99"/>
      <c r="CP458" s="99"/>
      <c r="CQ458" s="99"/>
      <c r="CR458" s="99"/>
      <c r="CS458" s="99"/>
      <c r="CT458" s="99"/>
      <c r="CU458" s="99"/>
      <c r="CV458" s="99"/>
      <c r="CW458" s="99"/>
      <c r="CX458" s="113"/>
      <c r="CY458" s="113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  <c r="DS458" s="60"/>
      <c r="DT458" s="60"/>
      <c r="DU458" s="60"/>
      <c r="DV458" s="60"/>
      <c r="DW458" s="60"/>
      <c r="DX458" s="60"/>
      <c r="DY458" s="60"/>
      <c r="DZ458" s="60"/>
      <c r="EA458" s="60"/>
      <c r="EB458" s="60"/>
      <c r="EC458" s="60"/>
      <c r="ED458" s="60"/>
      <c r="EE458" s="60"/>
      <c r="EF458" s="60"/>
      <c r="EG458" s="60"/>
      <c r="EH458" s="60"/>
      <c r="EI458" s="60"/>
      <c r="EJ458" s="60"/>
      <c r="EK458" s="60"/>
      <c r="EL458" s="60"/>
      <c r="EM458" s="60"/>
      <c r="EN458" s="60"/>
      <c r="EO458" s="60"/>
      <c r="EP458" s="60"/>
      <c r="EQ458" s="60"/>
      <c r="ER458" s="60"/>
      <c r="ES458" s="60"/>
      <c r="ET458" s="60"/>
      <c r="EU458" s="60"/>
      <c r="EV458" s="60"/>
      <c r="EW458" s="60"/>
      <c r="EX458" s="60"/>
      <c r="EY458" s="60"/>
      <c r="EZ458" s="60"/>
      <c r="FA458" s="60"/>
      <c r="FB458" s="60"/>
      <c r="FC458" s="60"/>
      <c r="FD458" s="60"/>
      <c r="FE458" s="60"/>
      <c r="FF458" s="60"/>
      <c r="FG458" s="60"/>
      <c r="FH458" s="60"/>
      <c r="FI458" s="60"/>
      <c r="FJ458" s="60"/>
      <c r="FK458" s="60"/>
      <c r="FL458" s="60"/>
      <c r="FM458" s="60"/>
      <c r="FN458" s="60"/>
      <c r="FO458" s="60"/>
      <c r="FP458" s="60"/>
      <c r="FQ458" s="60"/>
      <c r="FR458" s="60"/>
      <c r="FS458" s="60"/>
      <c r="FT458" s="60"/>
      <c r="FU458" s="60"/>
      <c r="FV458" s="60"/>
      <c r="FW458" s="60"/>
      <c r="FX458" s="60"/>
      <c r="FY458" s="60"/>
      <c r="FZ458" s="60"/>
      <c r="GA458" s="60"/>
      <c r="GB458" s="60"/>
      <c r="GC458" s="60"/>
      <c r="GD458" s="60"/>
      <c r="GE458" s="60"/>
      <c r="GF458" s="60"/>
      <c r="GG458" s="60"/>
      <c r="GH458" s="60"/>
      <c r="GI458" s="60"/>
      <c r="GJ458" s="60"/>
      <c r="GK458" s="60"/>
      <c r="GL458" s="60"/>
      <c r="GM458" s="60"/>
      <c r="GN458" s="60"/>
      <c r="GO458" s="60"/>
      <c r="GP458" s="60"/>
      <c r="GQ458" s="60"/>
      <c r="GR458" s="60"/>
      <c r="GS458" s="60"/>
      <c r="GT458" s="60"/>
      <c r="GU458" s="60"/>
      <c r="GV458" s="60"/>
      <c r="GW458" s="60"/>
      <c r="GX458" s="60"/>
      <c r="GY458" s="60"/>
      <c r="GZ458" s="60"/>
      <c r="HA458" s="60"/>
      <c r="HB458" s="60"/>
      <c r="HC458" s="60"/>
      <c r="HD458" s="60"/>
      <c r="HE458" s="60"/>
      <c r="HF458" s="60"/>
      <c r="HG458" s="60"/>
      <c r="HH458" s="60"/>
      <c r="HI458" s="60"/>
      <c r="HJ458" s="60"/>
      <c r="HK458" s="60"/>
      <c r="HL458" s="60"/>
      <c r="HM458" s="60"/>
      <c r="HN458" s="60"/>
      <c r="HO458" s="60"/>
      <c r="HP458" s="60"/>
      <c r="HQ458" s="60"/>
      <c r="HR458" s="60"/>
      <c r="HS458" s="60"/>
      <c r="HT458" s="60"/>
      <c r="HU458" s="60"/>
      <c r="HV458" s="60"/>
      <c r="HW458" s="60"/>
      <c r="HX458" s="60"/>
      <c r="HY458" s="60"/>
      <c r="HZ458" s="60"/>
      <c r="IA458" s="60"/>
      <c r="IB458" s="60"/>
      <c r="IC458" s="60"/>
      <c r="ID458" s="60"/>
      <c r="IE458" s="60"/>
      <c r="IF458" s="60"/>
      <c r="IG458" s="60"/>
      <c r="IH458" s="60"/>
      <c r="II458" s="60"/>
      <c r="IJ458" s="60"/>
      <c r="IK458" s="60"/>
      <c r="IL458" s="60"/>
      <c r="IM458" s="60"/>
      <c r="IN458" s="60"/>
      <c r="IO458" s="60"/>
      <c r="IP458" s="60"/>
      <c r="IQ458" s="60"/>
      <c r="IR458" s="60"/>
      <c r="IS458" s="60"/>
      <c r="IT458" s="60"/>
      <c r="IU458" s="60"/>
      <c r="IV458" s="60"/>
      <c r="IW458" s="60"/>
      <c r="IX458" s="60"/>
      <c r="IY458" s="60"/>
      <c r="IZ458" s="60"/>
      <c r="JA458" s="60"/>
      <c r="JB458" s="60"/>
      <c r="JC458" s="60"/>
      <c r="JD458" s="60"/>
      <c r="JE458" s="60"/>
      <c r="JF458" s="60"/>
      <c r="JG458" s="60"/>
      <c r="JH458" s="60"/>
      <c r="JI458" s="60"/>
      <c r="JJ458" s="60"/>
      <c r="JK458" s="60"/>
      <c r="JL458" s="60"/>
      <c r="JM458" s="60"/>
      <c r="JN458" s="60"/>
      <c r="JO458" s="60"/>
      <c r="JP458" s="60"/>
      <c r="JQ458" s="60"/>
      <c r="JR458" s="60"/>
      <c r="JS458" s="60"/>
      <c r="JT458" s="60"/>
      <c r="JU458" s="60"/>
      <c r="JV458" s="60"/>
      <c r="JW458" s="60"/>
      <c r="JX458" s="60"/>
      <c r="JY458" s="60"/>
      <c r="JZ458" s="60"/>
      <c r="KA458" s="60"/>
      <c r="KB458" s="60"/>
      <c r="KC458" s="60"/>
      <c r="KD458" s="60"/>
      <c r="KE458" s="60"/>
      <c r="KF458" s="60"/>
      <c r="KG458" s="60"/>
      <c r="KH458" s="60"/>
      <c r="KI458" s="60"/>
      <c r="KJ458" s="60"/>
      <c r="KK458" s="60"/>
      <c r="KL458" s="60"/>
      <c r="KM458" s="60"/>
      <c r="KN458" s="60"/>
      <c r="KO458" s="60"/>
    </row>
    <row r="459" spans="1:301" s="85" customFormat="1" ht="15" customHeight="1" x14ac:dyDescent="0.2">
      <c r="A459" s="58" t="s">
        <v>974</v>
      </c>
      <c r="B459" s="58">
        <v>41679</v>
      </c>
      <c r="C459" s="58" t="s">
        <v>400</v>
      </c>
      <c r="D459" s="2" t="s">
        <v>105</v>
      </c>
      <c r="E459" s="58"/>
      <c r="F459" s="58"/>
      <c r="G459" s="23">
        <v>315743.37300000002</v>
      </c>
      <c r="H459" s="23">
        <v>8447103.0930000003</v>
      </c>
      <c r="I459" s="23">
        <v>5025.0410000000002</v>
      </c>
      <c r="J459" s="61" t="s">
        <v>1040</v>
      </c>
      <c r="K459" s="58" t="s">
        <v>388</v>
      </c>
      <c r="L459" s="62">
        <v>0</v>
      </c>
      <c r="M459" s="62">
        <v>2</v>
      </c>
      <c r="N459" s="105">
        <v>2007</v>
      </c>
      <c r="O459" s="58"/>
      <c r="P459" s="60" t="s">
        <v>389</v>
      </c>
      <c r="Q459" s="1">
        <f>M459-L459</f>
        <v>2</v>
      </c>
      <c r="R459" s="2" t="s">
        <v>390</v>
      </c>
      <c r="S459" s="58" t="s">
        <v>975</v>
      </c>
      <c r="T459" s="60" t="s">
        <v>392</v>
      </c>
      <c r="U459" s="70"/>
      <c r="V459" s="70"/>
      <c r="W459" s="70"/>
      <c r="X459" s="138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>
        <v>200</v>
      </c>
      <c r="AT459" s="113">
        <v>400</v>
      </c>
      <c r="AU459" s="113"/>
      <c r="AV459" s="113"/>
      <c r="AW459" s="113"/>
      <c r="AX459" s="113"/>
      <c r="AY459" s="113"/>
      <c r="AZ459" s="113"/>
      <c r="BA459" s="113"/>
      <c r="BB459" s="113"/>
      <c r="BC459" s="113"/>
      <c r="BD459" s="113"/>
      <c r="BE459" s="113"/>
      <c r="BF459" s="113"/>
      <c r="BG459" s="113"/>
      <c r="BH459" s="113"/>
      <c r="BI459" s="113"/>
      <c r="BJ459" s="113"/>
      <c r="BK459" s="113"/>
      <c r="BL459" s="113"/>
      <c r="BM459" s="113"/>
      <c r="BN459" s="113"/>
      <c r="BO459" s="113"/>
      <c r="BP459" s="113"/>
      <c r="BQ459" s="113"/>
      <c r="BR459" s="113"/>
      <c r="BS459" s="113"/>
      <c r="BT459" s="113"/>
      <c r="BU459" s="113"/>
      <c r="BV459" s="113"/>
      <c r="BW459" s="113"/>
      <c r="BX459" s="113">
        <v>5200</v>
      </c>
      <c r="BY459" s="113"/>
      <c r="BZ459" s="113"/>
      <c r="CA459" s="156"/>
      <c r="CB459" s="107">
        <v>41</v>
      </c>
      <c r="CC459" s="113"/>
      <c r="CD459" s="113"/>
      <c r="CE459" s="113"/>
      <c r="CF459" s="113"/>
      <c r="CG459" s="113"/>
      <c r="CH459" s="113"/>
      <c r="CI459" s="113"/>
      <c r="CJ459" s="113"/>
      <c r="CK459" s="113"/>
      <c r="CL459" s="113"/>
      <c r="CM459" s="113"/>
      <c r="CN459" s="113"/>
      <c r="CO459" s="99"/>
      <c r="CP459" s="99"/>
      <c r="CQ459" s="99"/>
      <c r="CR459" s="99"/>
      <c r="CS459" s="99"/>
      <c r="CT459" s="99"/>
      <c r="CU459" s="99"/>
      <c r="CV459" s="99"/>
      <c r="CW459" s="99"/>
      <c r="CX459" s="113"/>
      <c r="CY459" s="113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  <c r="DS459" s="60"/>
      <c r="DT459" s="60"/>
      <c r="DU459" s="60"/>
      <c r="DV459" s="60"/>
      <c r="DW459" s="60"/>
      <c r="DX459" s="60"/>
      <c r="DY459" s="60"/>
      <c r="DZ459" s="60"/>
      <c r="EA459" s="60"/>
      <c r="EB459" s="60"/>
      <c r="EC459" s="60"/>
      <c r="ED459" s="60"/>
      <c r="EE459" s="60"/>
      <c r="EF459" s="60"/>
      <c r="EG459" s="60"/>
      <c r="EH459" s="60"/>
      <c r="EI459" s="60"/>
      <c r="EJ459" s="60"/>
      <c r="EK459" s="60"/>
      <c r="EL459" s="60"/>
      <c r="EM459" s="60"/>
      <c r="EN459" s="60"/>
      <c r="EO459" s="60"/>
      <c r="EP459" s="60"/>
      <c r="EQ459" s="60"/>
      <c r="ER459" s="60"/>
      <c r="ES459" s="60"/>
      <c r="ET459" s="60"/>
      <c r="EU459" s="60"/>
      <c r="EV459" s="60"/>
      <c r="EW459" s="60"/>
      <c r="EX459" s="60"/>
      <c r="EY459" s="60"/>
      <c r="EZ459" s="60"/>
      <c r="FA459" s="60"/>
      <c r="FB459" s="60"/>
      <c r="FC459" s="60"/>
      <c r="FD459" s="60"/>
      <c r="FE459" s="60"/>
      <c r="FF459" s="60"/>
      <c r="FG459" s="60"/>
      <c r="FH459" s="60"/>
      <c r="FI459" s="60"/>
      <c r="FJ459" s="60"/>
      <c r="FK459" s="60"/>
      <c r="FL459" s="60"/>
      <c r="FM459" s="60"/>
      <c r="FN459" s="60"/>
      <c r="FO459" s="60"/>
      <c r="FP459" s="60"/>
      <c r="FQ459" s="60"/>
      <c r="FR459" s="60"/>
      <c r="FS459" s="60"/>
      <c r="FT459" s="60"/>
      <c r="FU459" s="60"/>
      <c r="FV459" s="60"/>
      <c r="FW459" s="60"/>
      <c r="FX459" s="60"/>
      <c r="FY459" s="60"/>
      <c r="FZ459" s="60"/>
      <c r="GA459" s="60"/>
      <c r="GB459" s="60"/>
      <c r="GC459" s="60"/>
      <c r="GD459" s="60"/>
      <c r="GE459" s="60"/>
      <c r="GF459" s="60"/>
      <c r="GG459" s="60"/>
      <c r="GH459" s="60"/>
      <c r="GI459" s="60"/>
      <c r="GJ459" s="60"/>
      <c r="GK459" s="60"/>
      <c r="GL459" s="60"/>
      <c r="GM459" s="60"/>
      <c r="GN459" s="60"/>
      <c r="GO459" s="60"/>
      <c r="GP459" s="60"/>
      <c r="GQ459" s="60"/>
      <c r="GR459" s="60"/>
      <c r="GS459" s="60"/>
      <c r="GT459" s="60"/>
      <c r="GU459" s="60"/>
      <c r="GV459" s="60"/>
      <c r="GW459" s="60"/>
      <c r="GX459" s="60"/>
      <c r="GY459" s="60"/>
      <c r="GZ459" s="60"/>
      <c r="HA459" s="60"/>
      <c r="HB459" s="60"/>
      <c r="HC459" s="60"/>
      <c r="HD459" s="60"/>
      <c r="HE459" s="60"/>
      <c r="HF459" s="60"/>
      <c r="HG459" s="60"/>
      <c r="HH459" s="60"/>
      <c r="HI459" s="60"/>
      <c r="HJ459" s="60"/>
      <c r="HK459" s="60"/>
      <c r="HL459" s="60"/>
      <c r="HM459" s="60"/>
      <c r="HN459" s="60"/>
      <c r="HO459" s="60"/>
      <c r="HP459" s="60"/>
      <c r="HQ459" s="60"/>
      <c r="HR459" s="60"/>
      <c r="HS459" s="60"/>
      <c r="HT459" s="60"/>
      <c r="HU459" s="60"/>
      <c r="HV459" s="60"/>
      <c r="HW459" s="60"/>
      <c r="HX459" s="60"/>
      <c r="HY459" s="60"/>
      <c r="HZ459" s="60"/>
      <c r="IA459" s="60"/>
      <c r="IB459" s="60"/>
      <c r="IC459" s="60"/>
      <c r="ID459" s="60"/>
      <c r="IE459" s="60"/>
      <c r="IF459" s="60"/>
      <c r="IG459" s="60"/>
      <c r="IH459" s="60"/>
      <c r="II459" s="60"/>
      <c r="IJ459" s="60"/>
      <c r="IK459" s="60"/>
      <c r="IL459" s="60"/>
      <c r="IM459" s="60"/>
      <c r="IN459" s="60"/>
      <c r="IO459" s="60"/>
      <c r="IP459" s="60"/>
      <c r="IQ459" s="60"/>
      <c r="IR459" s="60"/>
      <c r="IS459" s="60"/>
      <c r="IT459" s="60"/>
      <c r="IU459" s="60"/>
      <c r="IV459" s="60"/>
      <c r="IW459" s="60"/>
      <c r="IX459" s="60"/>
      <c r="IY459" s="60"/>
      <c r="IZ459" s="60"/>
      <c r="JA459" s="60"/>
      <c r="JB459" s="60"/>
      <c r="JC459" s="60"/>
      <c r="JD459" s="60"/>
      <c r="JE459" s="60"/>
      <c r="JF459" s="60"/>
      <c r="JG459" s="60"/>
      <c r="JH459" s="60"/>
      <c r="JI459" s="60"/>
      <c r="JJ459" s="60"/>
      <c r="JK459" s="60"/>
      <c r="JL459" s="60"/>
      <c r="JM459" s="60"/>
      <c r="JN459" s="60"/>
      <c r="JO459" s="60"/>
      <c r="JP459" s="60"/>
      <c r="JQ459" s="60"/>
      <c r="JR459" s="60"/>
      <c r="JS459" s="60"/>
      <c r="JT459" s="60"/>
      <c r="JU459" s="60"/>
      <c r="JV459" s="60"/>
      <c r="JW459" s="60"/>
      <c r="JX459" s="60"/>
      <c r="JY459" s="60"/>
      <c r="JZ459" s="60"/>
      <c r="KA459" s="60"/>
      <c r="KB459" s="60"/>
      <c r="KC459" s="60"/>
      <c r="KD459" s="60"/>
      <c r="KE459" s="60"/>
      <c r="KF459" s="60"/>
      <c r="KG459" s="60"/>
      <c r="KH459" s="60"/>
      <c r="KI459" s="60"/>
      <c r="KJ459" s="60"/>
      <c r="KK459" s="60"/>
      <c r="KL459" s="60"/>
      <c r="KM459" s="60"/>
      <c r="KN459" s="60"/>
      <c r="KO459" s="60"/>
    </row>
    <row r="460" spans="1:301" s="70" customFormat="1" ht="15" customHeight="1" x14ac:dyDescent="0.15">
      <c r="A460" s="58" t="s">
        <v>976</v>
      </c>
      <c r="B460" s="58">
        <v>40823</v>
      </c>
      <c r="C460" s="58" t="s">
        <v>407</v>
      </c>
      <c r="D460" s="2" t="s">
        <v>105</v>
      </c>
      <c r="E460" s="58"/>
      <c r="F460" s="58"/>
      <c r="G460" s="23">
        <v>315960.41899999999</v>
      </c>
      <c r="H460" s="23">
        <v>8448418.7970000003</v>
      </c>
      <c r="I460" s="23">
        <v>4864.393</v>
      </c>
      <c r="J460" s="61" t="s">
        <v>1040</v>
      </c>
      <c r="K460" s="58" t="s">
        <v>388</v>
      </c>
      <c r="L460" s="62">
        <v>1.8</v>
      </c>
      <c r="M460" s="62">
        <v>4</v>
      </c>
      <c r="N460" s="105">
        <v>2007</v>
      </c>
      <c r="O460" s="58"/>
      <c r="P460" s="60" t="s">
        <v>389</v>
      </c>
      <c r="Q460" s="1">
        <f>M460-L460</f>
        <v>2.2000000000000002</v>
      </c>
      <c r="R460" s="2" t="s">
        <v>390</v>
      </c>
      <c r="S460" s="58" t="s">
        <v>977</v>
      </c>
      <c r="T460" s="60" t="s">
        <v>392</v>
      </c>
      <c r="U460" s="65"/>
      <c r="V460" s="65"/>
      <c r="W460" s="65"/>
      <c r="X460" s="139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07">
        <v>100</v>
      </c>
      <c r="AU460" s="113"/>
      <c r="AV460" s="113"/>
      <c r="AW460" s="113"/>
      <c r="AX460" s="113"/>
      <c r="AY460" s="113"/>
      <c r="AZ460" s="113"/>
      <c r="BA460" s="113"/>
      <c r="BB460" s="113"/>
      <c r="BC460" s="113"/>
      <c r="BD460" s="113"/>
      <c r="BE460" s="113"/>
      <c r="BF460" s="113"/>
      <c r="BG460" s="113"/>
      <c r="BH460" s="113"/>
      <c r="BI460" s="113"/>
      <c r="BJ460" s="113"/>
      <c r="BK460" s="113"/>
      <c r="BL460" s="113"/>
      <c r="BM460" s="113"/>
      <c r="BN460" s="113"/>
      <c r="BO460" s="113"/>
      <c r="BP460" s="113"/>
      <c r="BQ460" s="113"/>
      <c r="BR460" s="113"/>
      <c r="BS460" s="113"/>
      <c r="BT460" s="113"/>
      <c r="BU460" s="113"/>
      <c r="BV460" s="113"/>
      <c r="BW460" s="113"/>
      <c r="BX460" s="113"/>
      <c r="BY460" s="113"/>
      <c r="BZ460" s="113"/>
      <c r="CA460" s="149"/>
      <c r="CB460" s="107">
        <v>2</v>
      </c>
      <c r="CC460" s="113"/>
      <c r="CD460" s="113"/>
      <c r="CE460" s="113"/>
      <c r="CF460" s="113"/>
      <c r="CG460" s="113"/>
      <c r="CH460" s="113"/>
      <c r="CI460" s="113"/>
      <c r="CJ460" s="113"/>
      <c r="CK460" s="113"/>
      <c r="CL460" s="113"/>
      <c r="CM460" s="113"/>
      <c r="CN460" s="113"/>
      <c r="CO460" s="99"/>
      <c r="CP460" s="99"/>
      <c r="CQ460" s="99"/>
      <c r="CR460" s="99"/>
      <c r="CS460" s="99"/>
      <c r="CT460" s="99"/>
      <c r="CU460" s="99"/>
      <c r="CV460" s="99"/>
      <c r="CW460" s="99"/>
      <c r="CX460" s="113"/>
      <c r="CY460" s="113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  <c r="DS460" s="60"/>
      <c r="DT460" s="60"/>
      <c r="DU460" s="60"/>
      <c r="DV460" s="60"/>
      <c r="DW460" s="60"/>
      <c r="DX460" s="60"/>
      <c r="DY460" s="60"/>
      <c r="DZ460" s="60"/>
      <c r="EA460" s="60"/>
      <c r="EB460" s="60"/>
      <c r="EC460" s="60"/>
      <c r="ED460" s="60"/>
      <c r="EE460" s="60"/>
      <c r="EF460" s="60"/>
      <c r="EG460" s="60"/>
      <c r="EH460" s="60"/>
      <c r="EI460" s="60"/>
      <c r="EJ460" s="60"/>
      <c r="EK460" s="60"/>
      <c r="EL460" s="60"/>
      <c r="EM460" s="60"/>
      <c r="EN460" s="60"/>
      <c r="EO460" s="60"/>
      <c r="EP460" s="60"/>
      <c r="EQ460" s="60"/>
      <c r="ER460" s="60"/>
      <c r="ES460" s="60"/>
      <c r="ET460" s="60"/>
      <c r="EU460" s="60"/>
      <c r="EV460" s="60"/>
      <c r="EW460" s="60"/>
      <c r="EX460" s="60"/>
      <c r="EY460" s="60"/>
      <c r="EZ460" s="60"/>
      <c r="FA460" s="60"/>
      <c r="FB460" s="60"/>
      <c r="FC460" s="60"/>
      <c r="FD460" s="60"/>
      <c r="FE460" s="60"/>
      <c r="FF460" s="60"/>
      <c r="FG460" s="60"/>
      <c r="FH460" s="60"/>
      <c r="FI460" s="60"/>
      <c r="FJ460" s="60"/>
      <c r="FK460" s="60"/>
      <c r="FL460" s="60"/>
      <c r="FM460" s="60"/>
      <c r="FN460" s="60"/>
      <c r="FO460" s="60"/>
      <c r="FP460" s="60"/>
      <c r="FQ460" s="60"/>
      <c r="FR460" s="60"/>
      <c r="FS460" s="60"/>
      <c r="FT460" s="60"/>
      <c r="FU460" s="60"/>
      <c r="FV460" s="60"/>
      <c r="FW460" s="60"/>
      <c r="FX460" s="60"/>
      <c r="FY460" s="60"/>
      <c r="FZ460" s="60"/>
      <c r="GA460" s="60"/>
      <c r="GB460" s="60"/>
      <c r="GC460" s="60"/>
      <c r="GD460" s="60"/>
      <c r="GE460" s="60"/>
      <c r="GF460" s="60"/>
      <c r="GG460" s="60"/>
      <c r="GH460" s="60"/>
      <c r="GI460" s="60"/>
      <c r="GJ460" s="60"/>
      <c r="GK460" s="60"/>
      <c r="GL460" s="60"/>
      <c r="GM460" s="60"/>
      <c r="GN460" s="60"/>
      <c r="GO460" s="60"/>
      <c r="GP460" s="60"/>
      <c r="GQ460" s="60"/>
      <c r="GR460" s="60"/>
      <c r="GS460" s="60"/>
      <c r="GT460" s="60"/>
      <c r="GU460" s="60"/>
      <c r="GV460" s="60"/>
      <c r="GW460" s="60"/>
      <c r="GX460" s="60"/>
      <c r="GY460" s="60"/>
      <c r="GZ460" s="60"/>
      <c r="HA460" s="60"/>
      <c r="HB460" s="60"/>
      <c r="HC460" s="60"/>
      <c r="HD460" s="60"/>
      <c r="HE460" s="60"/>
      <c r="HF460" s="60"/>
      <c r="HG460" s="60"/>
      <c r="HH460" s="60"/>
      <c r="HI460" s="60"/>
      <c r="HJ460" s="60"/>
      <c r="HK460" s="60"/>
      <c r="HL460" s="60"/>
      <c r="HM460" s="60"/>
      <c r="HN460" s="60"/>
      <c r="HO460" s="60"/>
      <c r="HP460" s="60"/>
      <c r="HQ460" s="60"/>
      <c r="HR460" s="60"/>
      <c r="HS460" s="60"/>
      <c r="HT460" s="60"/>
      <c r="HU460" s="60"/>
      <c r="HV460" s="60"/>
      <c r="HW460" s="60"/>
      <c r="HX460" s="60"/>
      <c r="HY460" s="60"/>
      <c r="HZ460" s="60"/>
      <c r="IA460" s="60"/>
      <c r="IB460" s="60"/>
      <c r="IC460" s="60"/>
      <c r="ID460" s="60"/>
      <c r="IE460" s="60"/>
      <c r="IF460" s="60"/>
      <c r="IG460" s="60"/>
      <c r="IH460" s="60"/>
      <c r="II460" s="60"/>
      <c r="IJ460" s="60"/>
      <c r="IK460" s="60"/>
      <c r="IL460" s="60"/>
      <c r="IM460" s="60"/>
      <c r="IN460" s="60"/>
      <c r="IO460" s="60"/>
      <c r="IP460" s="60"/>
      <c r="IQ460" s="60"/>
      <c r="IR460" s="60"/>
      <c r="IS460" s="60"/>
      <c r="IT460" s="60"/>
      <c r="IU460" s="60"/>
      <c r="IV460" s="60"/>
      <c r="IW460" s="60"/>
      <c r="IX460" s="60"/>
      <c r="IY460" s="60"/>
      <c r="IZ460" s="60"/>
      <c r="JA460" s="60"/>
      <c r="JB460" s="60"/>
      <c r="JC460" s="60"/>
      <c r="JD460" s="60"/>
      <c r="JE460" s="60"/>
      <c r="JF460" s="60"/>
      <c r="JG460" s="60"/>
      <c r="JH460" s="60"/>
      <c r="JI460" s="60"/>
      <c r="JJ460" s="60"/>
      <c r="JK460" s="60"/>
      <c r="JL460" s="60"/>
      <c r="JM460" s="60"/>
      <c r="JN460" s="60"/>
      <c r="JO460" s="60"/>
      <c r="JP460" s="60"/>
      <c r="JQ460" s="60"/>
      <c r="JR460" s="60"/>
      <c r="JS460" s="60"/>
      <c r="JT460" s="60"/>
      <c r="JU460" s="60"/>
      <c r="JV460" s="60"/>
      <c r="JW460" s="60"/>
      <c r="JX460" s="60"/>
      <c r="JY460" s="60"/>
      <c r="JZ460" s="60"/>
      <c r="KA460" s="60"/>
      <c r="KB460" s="60"/>
      <c r="KC460" s="60"/>
      <c r="KD460" s="60"/>
      <c r="KE460" s="60"/>
      <c r="KF460" s="60"/>
      <c r="KG460" s="60"/>
      <c r="KH460" s="60"/>
      <c r="KI460" s="60"/>
      <c r="KJ460" s="60"/>
      <c r="KK460" s="60"/>
      <c r="KL460" s="60"/>
      <c r="KM460" s="60"/>
      <c r="KN460" s="60"/>
      <c r="KO460" s="60"/>
    </row>
    <row r="461" spans="1:301" s="78" customFormat="1" ht="15" customHeight="1" x14ac:dyDescent="0.2">
      <c r="A461" s="58" t="s">
        <v>978</v>
      </c>
      <c r="B461" s="58">
        <v>41478</v>
      </c>
      <c r="C461" s="58" t="s">
        <v>452</v>
      </c>
      <c r="D461" s="2" t="s">
        <v>105</v>
      </c>
      <c r="E461" s="58"/>
      <c r="F461" s="58"/>
      <c r="G461" s="23">
        <v>315620.15999999997</v>
      </c>
      <c r="H461" s="23">
        <v>8447582.3540000003</v>
      </c>
      <c r="I461" s="23">
        <v>4973.58</v>
      </c>
      <c r="J461" s="61" t="s">
        <v>1040</v>
      </c>
      <c r="K461" s="58" t="s">
        <v>388</v>
      </c>
      <c r="L461" s="62">
        <v>1</v>
      </c>
      <c r="M461" s="62">
        <v>2</v>
      </c>
      <c r="N461" s="105">
        <v>2007</v>
      </c>
      <c r="O461" s="58"/>
      <c r="P461" s="60" t="s">
        <v>389</v>
      </c>
      <c r="Q461" s="1">
        <f>M461-L461</f>
        <v>1</v>
      </c>
      <c r="R461" s="2" t="s">
        <v>390</v>
      </c>
      <c r="S461" s="58" t="s">
        <v>979</v>
      </c>
      <c r="T461" s="60" t="s">
        <v>392</v>
      </c>
      <c r="U461" s="60"/>
      <c r="V461" s="60"/>
      <c r="W461" s="60"/>
      <c r="X461" s="134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>
        <v>300</v>
      </c>
      <c r="AT461" s="113">
        <v>800</v>
      </c>
      <c r="AU461" s="113"/>
      <c r="AV461" s="113"/>
      <c r="AW461" s="113"/>
      <c r="AX461" s="113"/>
      <c r="AY461" s="113"/>
      <c r="AZ461" s="113"/>
      <c r="BA461" s="113"/>
      <c r="BB461" s="113"/>
      <c r="BC461" s="113"/>
      <c r="BD461" s="113"/>
      <c r="BE461" s="113"/>
      <c r="BF461" s="113"/>
      <c r="BG461" s="113"/>
      <c r="BH461" s="113"/>
      <c r="BI461" s="113"/>
      <c r="BJ461" s="113"/>
      <c r="BK461" s="113"/>
      <c r="BL461" s="113"/>
      <c r="BM461" s="113"/>
      <c r="BN461" s="113"/>
      <c r="BO461" s="113"/>
      <c r="BP461" s="113"/>
      <c r="BQ461" s="113"/>
      <c r="BR461" s="113"/>
      <c r="BS461" s="113"/>
      <c r="BT461" s="113"/>
      <c r="BU461" s="113"/>
      <c r="BV461" s="113"/>
      <c r="BW461" s="113"/>
      <c r="BX461" s="113">
        <v>8200</v>
      </c>
      <c r="BY461" s="113"/>
      <c r="BZ461" s="113"/>
      <c r="CA461" s="156"/>
      <c r="CB461" s="107">
        <v>54</v>
      </c>
      <c r="CC461" s="113"/>
      <c r="CD461" s="113"/>
      <c r="CE461" s="113"/>
      <c r="CF461" s="113"/>
      <c r="CG461" s="113"/>
      <c r="CH461" s="113"/>
      <c r="CI461" s="113"/>
      <c r="CJ461" s="113"/>
      <c r="CK461" s="113"/>
      <c r="CL461" s="113"/>
      <c r="CM461" s="113"/>
      <c r="CN461" s="113"/>
      <c r="CO461" s="99"/>
      <c r="CP461" s="99"/>
      <c r="CQ461" s="99"/>
      <c r="CR461" s="99"/>
      <c r="CS461" s="99"/>
      <c r="CT461" s="99"/>
      <c r="CU461" s="99"/>
      <c r="CV461" s="99"/>
      <c r="CW461" s="99"/>
      <c r="CX461" s="113"/>
      <c r="CY461" s="113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  <c r="DS461" s="60"/>
      <c r="DT461" s="60"/>
      <c r="DU461" s="60"/>
      <c r="DV461" s="60"/>
      <c r="DW461" s="60"/>
      <c r="DX461" s="60"/>
      <c r="DY461" s="60"/>
      <c r="DZ461" s="60"/>
      <c r="EA461" s="60"/>
      <c r="EB461" s="60"/>
      <c r="EC461" s="60"/>
      <c r="ED461" s="60"/>
      <c r="EE461" s="60"/>
      <c r="EF461" s="60"/>
      <c r="EG461" s="60"/>
      <c r="EH461" s="60"/>
      <c r="EI461" s="60"/>
      <c r="EJ461" s="60"/>
      <c r="EK461" s="60"/>
      <c r="EL461" s="60"/>
      <c r="EM461" s="60"/>
      <c r="EN461" s="60"/>
      <c r="EO461" s="60"/>
      <c r="EP461" s="60"/>
      <c r="EQ461" s="60"/>
      <c r="ER461" s="60"/>
      <c r="ES461" s="60"/>
      <c r="ET461" s="60"/>
      <c r="EU461" s="60"/>
      <c r="EV461" s="60"/>
      <c r="EW461" s="60"/>
      <c r="EX461" s="60"/>
      <c r="EY461" s="60"/>
      <c r="EZ461" s="60"/>
      <c r="FA461" s="60"/>
      <c r="FB461" s="60"/>
      <c r="FC461" s="60"/>
      <c r="FD461" s="60"/>
      <c r="FE461" s="60"/>
      <c r="FF461" s="60"/>
      <c r="FG461" s="60"/>
      <c r="FH461" s="60"/>
      <c r="FI461" s="60"/>
      <c r="FJ461" s="60"/>
      <c r="FK461" s="60"/>
      <c r="FL461" s="60"/>
      <c r="FM461" s="60"/>
      <c r="FN461" s="60"/>
      <c r="FO461" s="60"/>
      <c r="FP461" s="60"/>
      <c r="FQ461" s="60"/>
      <c r="FR461" s="60"/>
      <c r="FS461" s="60"/>
      <c r="FT461" s="60"/>
      <c r="FU461" s="60"/>
      <c r="FV461" s="60"/>
      <c r="FW461" s="60"/>
      <c r="FX461" s="60"/>
      <c r="FY461" s="60"/>
      <c r="FZ461" s="60"/>
      <c r="GA461" s="60"/>
      <c r="GB461" s="60"/>
      <c r="GC461" s="60"/>
      <c r="GD461" s="60"/>
      <c r="GE461" s="60"/>
      <c r="GF461" s="60"/>
      <c r="GG461" s="60"/>
      <c r="GH461" s="60"/>
      <c r="GI461" s="60"/>
      <c r="GJ461" s="60"/>
      <c r="GK461" s="60"/>
      <c r="GL461" s="60"/>
      <c r="GM461" s="60"/>
      <c r="GN461" s="60"/>
      <c r="GO461" s="60"/>
      <c r="GP461" s="60"/>
      <c r="GQ461" s="60"/>
      <c r="GR461" s="60"/>
      <c r="GS461" s="60"/>
      <c r="GT461" s="60"/>
      <c r="GU461" s="60"/>
      <c r="GV461" s="60"/>
      <c r="GW461" s="60"/>
      <c r="GX461" s="60"/>
      <c r="GY461" s="60"/>
      <c r="GZ461" s="60"/>
      <c r="HA461" s="60"/>
      <c r="HB461" s="60"/>
      <c r="HC461" s="60"/>
      <c r="HD461" s="60"/>
      <c r="HE461" s="60"/>
      <c r="HF461" s="60"/>
      <c r="HG461" s="60"/>
      <c r="HH461" s="60"/>
      <c r="HI461" s="60"/>
      <c r="HJ461" s="60"/>
      <c r="HK461" s="60"/>
      <c r="HL461" s="60"/>
      <c r="HM461" s="60"/>
      <c r="HN461" s="60"/>
      <c r="HO461" s="60"/>
      <c r="HP461" s="60"/>
      <c r="HQ461" s="60"/>
      <c r="HR461" s="60"/>
      <c r="HS461" s="60"/>
      <c r="HT461" s="60"/>
      <c r="HU461" s="60"/>
      <c r="HV461" s="60"/>
      <c r="HW461" s="60"/>
      <c r="HX461" s="60"/>
      <c r="HY461" s="60"/>
      <c r="HZ461" s="60"/>
      <c r="IA461" s="60"/>
      <c r="IB461" s="60"/>
      <c r="IC461" s="60"/>
      <c r="ID461" s="60"/>
      <c r="IE461" s="60"/>
      <c r="IF461" s="60"/>
      <c r="IG461" s="60"/>
      <c r="IH461" s="60"/>
      <c r="II461" s="60"/>
      <c r="IJ461" s="60"/>
      <c r="IK461" s="60"/>
      <c r="IL461" s="60"/>
      <c r="IM461" s="60"/>
      <c r="IN461" s="60"/>
      <c r="IO461" s="60"/>
      <c r="IP461" s="60"/>
      <c r="IQ461" s="60"/>
      <c r="IR461" s="60"/>
      <c r="IS461" s="60"/>
      <c r="IT461" s="60"/>
      <c r="IU461" s="60"/>
      <c r="IV461" s="60"/>
      <c r="IW461" s="60"/>
      <c r="IX461" s="60"/>
      <c r="IY461" s="60"/>
      <c r="IZ461" s="60"/>
      <c r="JA461" s="60"/>
      <c r="JB461" s="60"/>
      <c r="JC461" s="60"/>
      <c r="JD461" s="60"/>
      <c r="JE461" s="60"/>
      <c r="JF461" s="60"/>
      <c r="JG461" s="60"/>
      <c r="JH461" s="60"/>
      <c r="JI461" s="60"/>
      <c r="JJ461" s="60"/>
      <c r="JK461" s="60"/>
      <c r="JL461" s="60"/>
      <c r="JM461" s="60"/>
      <c r="JN461" s="60"/>
      <c r="JO461" s="60"/>
      <c r="JP461" s="60"/>
      <c r="JQ461" s="60"/>
      <c r="JR461" s="60"/>
      <c r="JS461" s="60"/>
      <c r="JT461" s="60"/>
      <c r="JU461" s="60"/>
      <c r="JV461" s="60"/>
      <c r="JW461" s="60"/>
      <c r="JX461" s="60"/>
      <c r="JY461" s="60"/>
      <c r="JZ461" s="60"/>
      <c r="KA461" s="60"/>
      <c r="KB461" s="60"/>
      <c r="KC461" s="60"/>
      <c r="KD461" s="60"/>
      <c r="KE461" s="60"/>
      <c r="KF461" s="60"/>
      <c r="KG461" s="60"/>
      <c r="KH461" s="60"/>
      <c r="KI461" s="60"/>
      <c r="KJ461" s="60"/>
      <c r="KK461" s="60"/>
      <c r="KL461" s="60"/>
      <c r="KM461" s="60"/>
      <c r="KN461" s="60"/>
      <c r="KO461" s="60"/>
    </row>
    <row r="462" spans="1:301" ht="15" customHeight="1" x14ac:dyDescent="0.2">
      <c r="A462" s="77" t="s">
        <v>980</v>
      </c>
      <c r="B462" s="63" t="s">
        <v>981</v>
      </c>
      <c r="C462" s="59" t="s">
        <v>452</v>
      </c>
      <c r="D462" s="2" t="s">
        <v>105</v>
      </c>
      <c r="E462" s="77"/>
      <c r="F462" s="77"/>
      <c r="G462" s="24">
        <v>315620.79300000001</v>
      </c>
      <c r="H462" s="24">
        <v>8446957.7799999993</v>
      </c>
      <c r="I462" s="23">
        <v>5053.7479999999996</v>
      </c>
      <c r="J462" s="61" t="s">
        <v>1040</v>
      </c>
      <c r="K462" s="77" t="s">
        <v>388</v>
      </c>
      <c r="L462" s="83">
        <v>1</v>
      </c>
      <c r="M462" s="83">
        <v>2</v>
      </c>
      <c r="N462" s="104">
        <v>2019</v>
      </c>
      <c r="O462" s="77"/>
      <c r="P462" s="60" t="s">
        <v>389</v>
      </c>
      <c r="Q462" s="1">
        <f>M462-L462</f>
        <v>1</v>
      </c>
      <c r="R462" s="2" t="s">
        <v>390</v>
      </c>
      <c r="S462" s="77" t="s">
        <v>982</v>
      </c>
      <c r="T462" s="60" t="s">
        <v>392</v>
      </c>
      <c r="X462" s="137"/>
      <c r="Y462" s="116">
        <v>0.15012526096033402</v>
      </c>
      <c r="Z462" s="116">
        <v>1.7764849833147942</v>
      </c>
      <c r="AA462" s="116">
        <v>3.7887645478961507</v>
      </c>
      <c r="AB462" s="116"/>
      <c r="AC462" s="116">
        <v>0.57278820531488894</v>
      </c>
      <c r="AD462" s="116">
        <v>0.49736842105263157</v>
      </c>
      <c r="AE462" s="116"/>
      <c r="AF462" s="116">
        <v>2.6959547629404092E-2</v>
      </c>
      <c r="AG462" s="116">
        <v>0.56616368286445007</v>
      </c>
      <c r="AH462" s="116">
        <v>0.18330912025827284</v>
      </c>
      <c r="AI462" s="116"/>
      <c r="AJ462" s="116"/>
      <c r="AK462" s="116"/>
      <c r="AL462" s="116"/>
      <c r="AM462" s="116"/>
      <c r="AN462" s="116">
        <v>3.1</v>
      </c>
      <c r="AO462" s="116">
        <v>15</v>
      </c>
      <c r="AP462" s="116">
        <v>132</v>
      </c>
      <c r="AQ462" s="116">
        <v>4</v>
      </c>
      <c r="AR462" s="116">
        <v>9</v>
      </c>
      <c r="AS462" s="116">
        <v>101</v>
      </c>
      <c r="AT462" s="116">
        <v>508</v>
      </c>
      <c r="AU462" s="106">
        <v>0</v>
      </c>
      <c r="AV462" s="116">
        <v>1</v>
      </c>
      <c r="AW462" s="114">
        <v>0</v>
      </c>
      <c r="AX462" s="110">
        <v>0</v>
      </c>
      <c r="AY462" s="116">
        <v>63</v>
      </c>
      <c r="AZ462" s="116"/>
      <c r="BA462" s="116">
        <v>48.7</v>
      </c>
      <c r="BB462" s="116">
        <v>5.4</v>
      </c>
      <c r="BC462" s="108">
        <v>0</v>
      </c>
      <c r="BD462" s="116">
        <v>3.1</v>
      </c>
      <c r="BE462" s="116"/>
      <c r="BF462" s="116">
        <v>1</v>
      </c>
      <c r="BG462" s="116">
        <v>6639</v>
      </c>
      <c r="BH462" s="116">
        <v>10.7</v>
      </c>
      <c r="BI462" s="116"/>
      <c r="BJ462" s="116"/>
      <c r="BK462" s="116"/>
      <c r="BL462" s="116"/>
      <c r="BM462" s="116"/>
      <c r="BN462" s="116"/>
      <c r="BO462" s="116"/>
      <c r="BP462" s="116"/>
      <c r="BQ462" s="116"/>
      <c r="BR462" s="116"/>
      <c r="BS462" s="116"/>
      <c r="BT462" s="116"/>
      <c r="BU462" s="116"/>
      <c r="BV462" s="116"/>
      <c r="BW462" s="116"/>
      <c r="BX462" s="116">
        <v>2519</v>
      </c>
      <c r="BY462" s="116"/>
      <c r="BZ462" s="116"/>
      <c r="CA462" s="159"/>
      <c r="CB462" s="116">
        <v>11.8</v>
      </c>
      <c r="CC462" s="116">
        <v>0.13</v>
      </c>
      <c r="CD462" s="116">
        <v>106</v>
      </c>
      <c r="CE462" s="116"/>
      <c r="CF462" s="116"/>
      <c r="CG462" s="116"/>
      <c r="CH462" s="110">
        <v>0</v>
      </c>
      <c r="CI462" s="110">
        <v>0</v>
      </c>
      <c r="CJ462" s="116">
        <v>5.9</v>
      </c>
      <c r="CK462" s="116"/>
      <c r="CL462" s="116"/>
      <c r="CM462" s="116"/>
      <c r="CN462" s="116"/>
      <c r="CO462" s="99"/>
      <c r="CP462" s="99"/>
      <c r="CQ462" s="99"/>
      <c r="CR462" s="99">
        <f>AG462/AD462</f>
        <v>1.1383185158121218</v>
      </c>
      <c r="CS462" s="99"/>
      <c r="CT462" s="99"/>
      <c r="CU462" s="99">
        <f>BG462/BH462</f>
        <v>620.46728971962625</v>
      </c>
      <c r="CV462" s="99"/>
      <c r="CW462" s="99"/>
      <c r="CX462" s="116"/>
      <c r="CY462" s="114">
        <v>0</v>
      </c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  <c r="IX462" s="2"/>
      <c r="IY462" s="2"/>
      <c r="IZ462" s="2"/>
      <c r="JA462" s="2"/>
      <c r="JB462" s="2"/>
      <c r="JC462" s="2"/>
      <c r="JD462" s="2"/>
      <c r="JE462" s="2"/>
      <c r="JF462" s="2"/>
      <c r="JG462" s="2"/>
      <c r="JH462" s="2"/>
      <c r="JI462" s="2"/>
      <c r="JJ462" s="2"/>
      <c r="JK462" s="2"/>
      <c r="JL462" s="2"/>
      <c r="JM462" s="2"/>
      <c r="JN462" s="2"/>
      <c r="JO462" s="2"/>
      <c r="JP462" s="2"/>
      <c r="JQ462" s="2"/>
      <c r="JR462" s="2"/>
      <c r="JS462" s="2"/>
      <c r="JT462" s="2"/>
      <c r="JU462" s="2"/>
      <c r="JV462" s="2"/>
      <c r="JW462" s="2"/>
      <c r="JX462" s="2"/>
      <c r="JY462" s="2"/>
      <c r="JZ462" s="2"/>
      <c r="KA462" s="2"/>
      <c r="KB462" s="2"/>
      <c r="KC462" s="2"/>
      <c r="KD462" s="2"/>
      <c r="KE462" s="2"/>
      <c r="KF462" s="2"/>
      <c r="KG462" s="2"/>
      <c r="KH462" s="2"/>
      <c r="KI462" s="2"/>
      <c r="KJ462" s="2"/>
      <c r="KK462" s="2"/>
      <c r="KL462" s="2"/>
      <c r="KM462" s="2"/>
      <c r="KN462" s="2"/>
      <c r="KO462" s="2"/>
    </row>
    <row r="463" spans="1:301" s="78" customFormat="1" x14ac:dyDescent="0.2">
      <c r="A463" s="93" t="s">
        <v>983</v>
      </c>
      <c r="B463" s="72">
        <v>241215</v>
      </c>
      <c r="C463" s="94" t="s">
        <v>400</v>
      </c>
      <c r="D463" s="2" t="s">
        <v>105</v>
      </c>
      <c r="E463" s="93"/>
      <c r="F463"/>
      <c r="G463">
        <v>315922.86997455516</v>
      </c>
      <c r="H463">
        <v>8447100.3042619731</v>
      </c>
      <c r="I463" s="18">
        <v>5120.0119999999997</v>
      </c>
      <c r="K463" s="93" t="s">
        <v>984</v>
      </c>
      <c r="L463" s="95">
        <v>0</v>
      </c>
      <c r="M463" s="95">
        <v>1.91</v>
      </c>
      <c r="N463" s="105">
        <v>2005</v>
      </c>
      <c r="O463" s="93"/>
      <c r="P463" s="60" t="s">
        <v>389</v>
      </c>
      <c r="Q463" s="1">
        <f>M463-L463</f>
        <v>1.91</v>
      </c>
      <c r="R463" s="2" t="s">
        <v>390</v>
      </c>
      <c r="S463" s="93" t="s">
        <v>983</v>
      </c>
      <c r="T463" s="60" t="s">
        <v>392</v>
      </c>
      <c r="X463" s="14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  <c r="AX463" s="113"/>
      <c r="AY463" s="113"/>
      <c r="AZ463" s="113"/>
      <c r="BA463" s="113"/>
      <c r="BB463" s="113"/>
      <c r="BC463" s="113"/>
      <c r="BD463" s="113"/>
      <c r="BE463" s="113"/>
      <c r="BF463" s="113"/>
      <c r="BG463" s="113"/>
      <c r="BH463" s="113"/>
      <c r="BI463" s="113"/>
      <c r="BJ463" s="113"/>
      <c r="BK463" s="113"/>
      <c r="BL463" s="113"/>
      <c r="BM463" s="113"/>
      <c r="BN463" s="113"/>
      <c r="BO463" s="113"/>
      <c r="BP463" s="113"/>
      <c r="BQ463" s="113"/>
      <c r="BR463" s="113"/>
      <c r="BS463" s="113"/>
      <c r="BT463" s="113"/>
      <c r="BU463" s="113"/>
      <c r="BV463" s="113"/>
      <c r="BW463" s="113"/>
      <c r="BX463" s="113">
        <v>9400</v>
      </c>
      <c r="BY463" s="113"/>
      <c r="BZ463" s="113"/>
      <c r="CA463" s="156">
        <v>2.5000000000000001E-3</v>
      </c>
      <c r="CB463" s="107">
        <v>24</v>
      </c>
      <c r="CC463" s="113"/>
      <c r="CD463" s="113"/>
      <c r="CE463" s="113"/>
      <c r="CF463" s="113"/>
      <c r="CG463" s="113"/>
      <c r="CH463" s="113"/>
      <c r="CI463" s="113"/>
      <c r="CJ463" s="113"/>
      <c r="CK463" s="113"/>
      <c r="CL463" s="113"/>
      <c r="CM463" s="113"/>
      <c r="CN463" s="113"/>
      <c r="CO463" s="113"/>
      <c r="CP463" s="113"/>
      <c r="CQ463" s="113"/>
      <c r="CR463" s="113"/>
      <c r="CS463" s="113"/>
      <c r="CT463" s="113"/>
      <c r="CU463" s="113"/>
      <c r="CV463" s="113"/>
      <c r="CW463" s="113"/>
      <c r="CX463" s="113"/>
      <c r="CY463" s="113"/>
    </row>
    <row r="464" spans="1:301" s="78" customFormat="1" x14ac:dyDescent="0.2">
      <c r="A464" s="93" t="s">
        <v>985</v>
      </c>
      <c r="B464" s="72">
        <v>241274</v>
      </c>
      <c r="C464" s="94" t="s">
        <v>400</v>
      </c>
      <c r="D464" s="2" t="s">
        <v>105</v>
      </c>
      <c r="E464" s="93"/>
      <c r="F464"/>
      <c r="G464">
        <v>315940.0802961858</v>
      </c>
      <c r="H464">
        <v>8446943.2973605134</v>
      </c>
      <c r="I464" s="18">
        <v>5129.3270000000002</v>
      </c>
      <c r="K464" s="93" t="s">
        <v>984</v>
      </c>
      <c r="L464" s="95">
        <v>0</v>
      </c>
      <c r="M464" s="95">
        <v>1.67</v>
      </c>
      <c r="N464" s="105">
        <v>2005</v>
      </c>
      <c r="O464" s="93"/>
      <c r="P464" s="60" t="s">
        <v>389</v>
      </c>
      <c r="Q464" s="1">
        <f>M464-L464</f>
        <v>1.67</v>
      </c>
      <c r="R464" s="2" t="s">
        <v>390</v>
      </c>
      <c r="S464" s="93" t="s">
        <v>985</v>
      </c>
      <c r="T464" s="60" t="s">
        <v>392</v>
      </c>
      <c r="X464" s="14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  <c r="AX464" s="113"/>
      <c r="AY464" s="113"/>
      <c r="AZ464" s="113"/>
      <c r="BA464" s="113"/>
      <c r="BB464" s="113"/>
      <c r="BC464" s="113"/>
      <c r="BD464" s="113"/>
      <c r="BE464" s="113"/>
      <c r="BF464" s="113"/>
      <c r="BG464" s="113"/>
      <c r="BH464" s="113"/>
      <c r="BI464" s="113"/>
      <c r="BJ464" s="113"/>
      <c r="BK464" s="113"/>
      <c r="BL464" s="113"/>
      <c r="BM464" s="113"/>
      <c r="BN464" s="113"/>
      <c r="BO464" s="113"/>
      <c r="BP464" s="113"/>
      <c r="BQ464" s="113"/>
      <c r="BR464" s="113"/>
      <c r="BS464" s="113"/>
      <c r="BT464" s="113"/>
      <c r="BU464" s="113"/>
      <c r="BV464" s="113"/>
      <c r="BW464" s="113"/>
      <c r="BX464" s="113">
        <v>28400</v>
      </c>
      <c r="BY464" s="113"/>
      <c r="BZ464" s="113"/>
      <c r="CA464" s="156">
        <v>1.2E-2</v>
      </c>
      <c r="CB464" s="107">
        <v>35</v>
      </c>
      <c r="CC464" s="113"/>
      <c r="CD464" s="113"/>
      <c r="CE464" s="113"/>
      <c r="CF464" s="113"/>
      <c r="CG464" s="113"/>
      <c r="CH464" s="113"/>
      <c r="CI464" s="113"/>
      <c r="CJ464" s="113"/>
      <c r="CK464" s="113"/>
      <c r="CL464" s="113"/>
      <c r="CM464" s="113"/>
      <c r="CN464" s="113"/>
      <c r="CO464" s="113"/>
      <c r="CP464" s="113"/>
      <c r="CQ464" s="113"/>
      <c r="CR464" s="113"/>
      <c r="CS464" s="113"/>
      <c r="CT464" s="113"/>
      <c r="CU464" s="113"/>
      <c r="CV464" s="113"/>
      <c r="CW464" s="113"/>
      <c r="CX464" s="113"/>
      <c r="CY464" s="113"/>
    </row>
    <row r="465" spans="1:301" s="78" customFormat="1" x14ac:dyDescent="0.2">
      <c r="A465" s="93" t="s">
        <v>986</v>
      </c>
      <c r="B465" s="72">
        <v>241314</v>
      </c>
      <c r="C465" s="94" t="s">
        <v>400</v>
      </c>
      <c r="D465" s="2" t="s">
        <v>105</v>
      </c>
      <c r="E465" s="93"/>
      <c r="F465"/>
      <c r="G465">
        <v>315973.80051938089</v>
      </c>
      <c r="H465">
        <v>8446804.2912503034</v>
      </c>
      <c r="I465" s="18">
        <v>5116.7790000000005</v>
      </c>
      <c r="K465" s="93" t="s">
        <v>984</v>
      </c>
      <c r="L465" s="95">
        <v>0</v>
      </c>
      <c r="M465" s="95">
        <v>1.96</v>
      </c>
      <c r="N465" s="105">
        <v>2005</v>
      </c>
      <c r="O465" s="93"/>
      <c r="P465" s="60" t="s">
        <v>389</v>
      </c>
      <c r="Q465" s="1">
        <f>M465-L465</f>
        <v>1.96</v>
      </c>
      <c r="R465" s="2" t="s">
        <v>390</v>
      </c>
      <c r="S465" s="93" t="s">
        <v>986</v>
      </c>
      <c r="T465" s="60" t="s">
        <v>392</v>
      </c>
      <c r="X465" s="143"/>
      <c r="Y465" s="113"/>
      <c r="Z465" s="113"/>
      <c r="AA465" s="113"/>
      <c r="AB465" s="113"/>
      <c r="AC465" s="113"/>
      <c r="AD465" s="113"/>
      <c r="AE465" s="113"/>
      <c r="AF465" s="113"/>
      <c r="AG465" s="113"/>
      <c r="AH465" s="113"/>
      <c r="AI465" s="113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  <c r="AX465" s="113"/>
      <c r="AY465" s="113"/>
      <c r="AZ465" s="113"/>
      <c r="BA465" s="113"/>
      <c r="BB465" s="113"/>
      <c r="BC465" s="113"/>
      <c r="BD465" s="113"/>
      <c r="BE465" s="113"/>
      <c r="BF465" s="113"/>
      <c r="BG465" s="113"/>
      <c r="BH465" s="113"/>
      <c r="BI465" s="113"/>
      <c r="BJ465" s="113"/>
      <c r="BK465" s="113"/>
      <c r="BL465" s="113"/>
      <c r="BM465" s="113"/>
      <c r="BN465" s="113"/>
      <c r="BO465" s="113"/>
      <c r="BP465" s="113"/>
      <c r="BQ465" s="113"/>
      <c r="BR465" s="113"/>
      <c r="BS465" s="113"/>
      <c r="BT465" s="113"/>
      <c r="BU465" s="113"/>
      <c r="BV465" s="113"/>
      <c r="BW465" s="113"/>
      <c r="BX465" s="113">
        <v>7400</v>
      </c>
      <c r="BY465" s="113"/>
      <c r="BZ465" s="113"/>
      <c r="CA465" s="156">
        <v>1.4E-2</v>
      </c>
      <c r="CB465" s="107">
        <v>18</v>
      </c>
      <c r="CC465" s="113"/>
      <c r="CD465" s="113"/>
      <c r="CE465" s="113"/>
      <c r="CF465" s="113"/>
      <c r="CG465" s="113"/>
      <c r="CH465" s="113"/>
      <c r="CI465" s="113"/>
      <c r="CJ465" s="113"/>
      <c r="CK465" s="113"/>
      <c r="CL465" s="113"/>
      <c r="CM465" s="113"/>
      <c r="CN465" s="113"/>
      <c r="CO465" s="113"/>
      <c r="CP465" s="113"/>
      <c r="CQ465" s="113"/>
      <c r="CR465" s="113"/>
      <c r="CS465" s="113"/>
      <c r="CT465" s="113"/>
      <c r="CU465" s="113"/>
      <c r="CV465" s="113"/>
      <c r="CW465" s="113"/>
      <c r="CX465" s="113"/>
      <c r="CY465" s="113"/>
    </row>
    <row r="466" spans="1:301" s="78" customFormat="1" x14ac:dyDescent="0.2">
      <c r="A466" s="93" t="s">
        <v>987</v>
      </c>
      <c r="B466" s="72">
        <v>241342</v>
      </c>
      <c r="C466" s="94" t="s">
        <v>400</v>
      </c>
      <c r="D466" s="2" t="s">
        <v>105</v>
      </c>
      <c r="E466" s="93"/>
      <c r="F466"/>
      <c r="G466">
        <v>315981.20496008254</v>
      </c>
      <c r="H466">
        <v>8446623.2832938414</v>
      </c>
      <c r="I466" s="18">
        <v>5057.96</v>
      </c>
      <c r="K466" s="93" t="s">
        <v>984</v>
      </c>
      <c r="L466" s="95">
        <v>0</v>
      </c>
      <c r="M466" s="95">
        <v>2.2999999999999998</v>
      </c>
      <c r="N466" s="105">
        <v>2005</v>
      </c>
      <c r="O466" s="93"/>
      <c r="P466" s="60" t="s">
        <v>389</v>
      </c>
      <c r="Q466" s="1">
        <f>M466-L466</f>
        <v>2.2999999999999998</v>
      </c>
      <c r="R466" s="2" t="s">
        <v>390</v>
      </c>
      <c r="S466" s="93" t="s">
        <v>987</v>
      </c>
      <c r="T466" s="60" t="s">
        <v>392</v>
      </c>
      <c r="X466" s="14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  <c r="AX466" s="113"/>
      <c r="AY466" s="113"/>
      <c r="AZ466" s="113"/>
      <c r="BA466" s="113"/>
      <c r="BB466" s="113"/>
      <c r="BC466" s="113"/>
      <c r="BD466" s="113"/>
      <c r="BE466" s="113"/>
      <c r="BF466" s="113"/>
      <c r="BG466" s="113"/>
      <c r="BH466" s="113"/>
      <c r="BI466" s="113"/>
      <c r="BJ466" s="113"/>
      <c r="BK466" s="113"/>
      <c r="BL466" s="113"/>
      <c r="BM466" s="113"/>
      <c r="BN466" s="113"/>
      <c r="BO466" s="113"/>
      <c r="BP466" s="113"/>
      <c r="BQ466" s="113"/>
      <c r="BR466" s="113"/>
      <c r="BS466" s="113"/>
      <c r="BT466" s="113"/>
      <c r="BU466" s="113"/>
      <c r="BV466" s="113"/>
      <c r="BW466" s="113"/>
      <c r="BX466" s="113">
        <v>4700</v>
      </c>
      <c r="BY466" s="113"/>
      <c r="BZ466" s="113"/>
      <c r="CA466" s="156">
        <v>0.25800000000000001</v>
      </c>
      <c r="CB466" s="107">
        <v>64</v>
      </c>
      <c r="CC466" s="113"/>
      <c r="CD466" s="113"/>
      <c r="CE466" s="113"/>
      <c r="CF466" s="113"/>
      <c r="CG466" s="113"/>
      <c r="CH466" s="113"/>
      <c r="CI466" s="113"/>
      <c r="CJ466" s="113"/>
      <c r="CK466" s="113"/>
      <c r="CL466" s="113"/>
      <c r="CM466" s="113"/>
      <c r="CN466" s="113"/>
      <c r="CO466" s="113"/>
      <c r="CP466" s="113"/>
      <c r="CQ466" s="113"/>
      <c r="CR466" s="113"/>
      <c r="CS466" s="113"/>
      <c r="CT466" s="113"/>
      <c r="CU466" s="113"/>
      <c r="CV466" s="113"/>
      <c r="CW466" s="113"/>
      <c r="CX466" s="113"/>
      <c r="CY466" s="113"/>
    </row>
    <row r="467" spans="1:301" s="78" customFormat="1" x14ac:dyDescent="0.2">
      <c r="A467" s="93" t="s">
        <v>988</v>
      </c>
      <c r="B467" s="72">
        <v>241507</v>
      </c>
      <c r="C467" s="94" t="s">
        <v>400</v>
      </c>
      <c r="D467" s="2" t="s">
        <v>105</v>
      </c>
      <c r="E467" s="93"/>
      <c r="F467"/>
      <c r="G467">
        <v>315983.50634030061</v>
      </c>
      <c r="H467">
        <v>8446557.2803925909</v>
      </c>
      <c r="I467" s="18">
        <v>5026.2299999999996</v>
      </c>
      <c r="K467" s="93" t="s">
        <v>984</v>
      </c>
      <c r="L467" s="95">
        <v>0</v>
      </c>
      <c r="M467" s="95">
        <v>1.87</v>
      </c>
      <c r="N467" s="105">
        <v>2005</v>
      </c>
      <c r="O467" s="93"/>
      <c r="P467" s="60" t="s">
        <v>389</v>
      </c>
      <c r="Q467" s="1">
        <f>M467-L467</f>
        <v>1.87</v>
      </c>
      <c r="R467" s="2" t="s">
        <v>390</v>
      </c>
      <c r="S467" s="93" t="s">
        <v>988</v>
      </c>
      <c r="T467" s="60" t="s">
        <v>392</v>
      </c>
      <c r="X467" s="14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  <c r="AX467" s="113"/>
      <c r="AY467" s="113"/>
      <c r="AZ467" s="113"/>
      <c r="BA467" s="113"/>
      <c r="BB467" s="113"/>
      <c r="BC467" s="113"/>
      <c r="BD467" s="113"/>
      <c r="BE467" s="113"/>
      <c r="BF467" s="113"/>
      <c r="BG467" s="113"/>
      <c r="BH467" s="113"/>
      <c r="BI467" s="113"/>
      <c r="BJ467" s="113"/>
      <c r="BK467" s="113"/>
      <c r="BL467" s="113"/>
      <c r="BM467" s="113"/>
      <c r="BN467" s="113"/>
      <c r="BO467" s="113"/>
      <c r="BP467" s="113"/>
      <c r="BQ467" s="113"/>
      <c r="BR467" s="113"/>
      <c r="BS467" s="113"/>
      <c r="BT467" s="113"/>
      <c r="BU467" s="113"/>
      <c r="BV467" s="113"/>
      <c r="BW467" s="113"/>
      <c r="BX467" s="113">
        <v>2900</v>
      </c>
      <c r="BY467" s="113"/>
      <c r="BZ467" s="113"/>
      <c r="CA467" s="156">
        <v>1.56</v>
      </c>
      <c r="CB467" s="107">
        <v>20</v>
      </c>
      <c r="CC467" s="113"/>
      <c r="CD467" s="113"/>
      <c r="CE467" s="113"/>
      <c r="CF467" s="113"/>
      <c r="CG467" s="113"/>
      <c r="CH467" s="113"/>
      <c r="CI467" s="113"/>
      <c r="CJ467" s="113"/>
      <c r="CK467" s="113"/>
      <c r="CL467" s="113"/>
      <c r="CM467" s="113"/>
      <c r="CN467" s="113"/>
      <c r="CO467" s="113"/>
      <c r="CP467" s="113"/>
      <c r="CQ467" s="113"/>
      <c r="CR467" s="113"/>
      <c r="CS467" s="113"/>
      <c r="CT467" s="113"/>
      <c r="CU467" s="113"/>
      <c r="CV467" s="113"/>
      <c r="CW467" s="113"/>
      <c r="CX467" s="113"/>
      <c r="CY467" s="113"/>
    </row>
    <row r="468" spans="1:301" s="78" customFormat="1" x14ac:dyDescent="0.2">
      <c r="A468" s="93" t="s">
        <v>989</v>
      </c>
      <c r="B468" s="72">
        <v>241533</v>
      </c>
      <c r="C468" s="94" t="s">
        <v>400</v>
      </c>
      <c r="D468" s="2" t="s">
        <v>105</v>
      </c>
      <c r="E468" s="93"/>
      <c r="F468"/>
      <c r="G468">
        <v>316133.09605447459</v>
      </c>
      <c r="H468">
        <v>8447248.3107678089</v>
      </c>
      <c r="I468" s="18">
        <v>5071.0259999999998</v>
      </c>
      <c r="K468" s="93" t="s">
        <v>984</v>
      </c>
      <c r="L468" s="95">
        <v>0</v>
      </c>
      <c r="M468" s="95">
        <v>1.89</v>
      </c>
      <c r="N468" s="105">
        <v>2005</v>
      </c>
      <c r="O468" s="93"/>
      <c r="P468" s="60" t="s">
        <v>389</v>
      </c>
      <c r="Q468" s="1">
        <f>M468-L468</f>
        <v>1.89</v>
      </c>
      <c r="R468" s="2" t="s">
        <v>390</v>
      </c>
      <c r="S468" s="93" t="s">
        <v>989</v>
      </c>
      <c r="T468" s="60" t="s">
        <v>392</v>
      </c>
      <c r="X468" s="14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  <c r="AX468" s="113"/>
      <c r="AY468" s="113"/>
      <c r="AZ468" s="113"/>
      <c r="BA468" s="113"/>
      <c r="BB468" s="113"/>
      <c r="BC468" s="113"/>
      <c r="BD468" s="113"/>
      <c r="BE468" s="113"/>
      <c r="BF468" s="113"/>
      <c r="BG468" s="113"/>
      <c r="BH468" s="113"/>
      <c r="BI468" s="113"/>
      <c r="BJ468" s="113"/>
      <c r="BK468" s="113"/>
      <c r="BL468" s="113"/>
      <c r="BM468" s="113"/>
      <c r="BN468" s="113"/>
      <c r="BO468" s="113"/>
      <c r="BP468" s="113"/>
      <c r="BQ468" s="113"/>
      <c r="BR468" s="113"/>
      <c r="BS468" s="113"/>
      <c r="BT468" s="113"/>
      <c r="BU468" s="113"/>
      <c r="BV468" s="113"/>
      <c r="BW468" s="113"/>
      <c r="BX468" s="113">
        <v>1800</v>
      </c>
      <c r="BY468" s="113"/>
      <c r="BZ468" s="113"/>
      <c r="CA468" s="156">
        <v>2.5000000000000001E-3</v>
      </c>
      <c r="CB468" s="107">
        <v>25</v>
      </c>
      <c r="CC468" s="113"/>
      <c r="CD468" s="113"/>
      <c r="CE468" s="113"/>
      <c r="CF468" s="113"/>
      <c r="CG468" s="113"/>
      <c r="CH468" s="113"/>
      <c r="CI468" s="113"/>
      <c r="CJ468" s="113"/>
      <c r="CK468" s="113"/>
      <c r="CL468" s="113"/>
      <c r="CM468" s="113"/>
      <c r="CN468" s="113"/>
      <c r="CO468" s="113"/>
      <c r="CP468" s="113"/>
      <c r="CQ468" s="113"/>
      <c r="CR468" s="113"/>
      <c r="CS468" s="113"/>
      <c r="CT468" s="113"/>
      <c r="CU468" s="113"/>
      <c r="CV468" s="113"/>
      <c r="CW468" s="113"/>
      <c r="CX468" s="113"/>
      <c r="CY468" s="113"/>
    </row>
    <row r="469" spans="1:301" s="78" customFormat="1" x14ac:dyDescent="0.2">
      <c r="A469" s="93" t="s">
        <v>990</v>
      </c>
      <c r="B469" s="72">
        <v>239936</v>
      </c>
      <c r="C469" s="94" t="s">
        <v>452</v>
      </c>
      <c r="D469" s="2" t="s">
        <v>105</v>
      </c>
      <c r="E469" s="93"/>
      <c r="F469"/>
      <c r="G469">
        <v>315803.69850326329</v>
      </c>
      <c r="H469">
        <v>8448271.3557372</v>
      </c>
      <c r="I469" s="18">
        <v>4974.9480000000003</v>
      </c>
      <c r="K469" s="93" t="s">
        <v>984</v>
      </c>
      <c r="L469" s="95">
        <v>0</v>
      </c>
      <c r="M469" s="95">
        <v>2.0499999999999998</v>
      </c>
      <c r="N469" s="105">
        <v>2005</v>
      </c>
      <c r="O469" s="93"/>
      <c r="P469" s="60" t="s">
        <v>389</v>
      </c>
      <c r="Q469" s="1">
        <f>M469-L469</f>
        <v>2.0499999999999998</v>
      </c>
      <c r="R469" s="2" t="s">
        <v>390</v>
      </c>
      <c r="S469" s="93" t="s">
        <v>990</v>
      </c>
      <c r="T469" s="60" t="s">
        <v>392</v>
      </c>
      <c r="X469" s="14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  <c r="AX469" s="113"/>
      <c r="AY469" s="113"/>
      <c r="AZ469" s="113"/>
      <c r="BA469" s="113"/>
      <c r="BB469" s="113"/>
      <c r="BC469" s="113"/>
      <c r="BD469" s="113"/>
      <c r="BE469" s="113"/>
      <c r="BF469" s="113"/>
      <c r="BG469" s="113"/>
      <c r="BH469" s="113"/>
      <c r="BI469" s="113"/>
      <c r="BJ469" s="113"/>
      <c r="BK469" s="113"/>
      <c r="BL469" s="113"/>
      <c r="BM469" s="113"/>
      <c r="BN469" s="113"/>
      <c r="BO469" s="113"/>
      <c r="BP469" s="113"/>
      <c r="BQ469" s="113"/>
      <c r="BR469" s="113"/>
      <c r="BS469" s="113"/>
      <c r="BT469" s="113"/>
      <c r="BU469" s="113"/>
      <c r="BV469" s="113"/>
      <c r="BW469" s="113"/>
      <c r="BX469" s="113">
        <v>4700</v>
      </c>
      <c r="BY469" s="113"/>
      <c r="BZ469" s="113"/>
      <c r="CA469" s="156">
        <v>2.5000000000000001E-3</v>
      </c>
      <c r="CB469" s="107">
        <v>54</v>
      </c>
      <c r="CC469" s="113"/>
      <c r="CD469" s="113"/>
      <c r="CE469" s="113"/>
      <c r="CF469" s="113"/>
      <c r="CG469" s="113"/>
      <c r="CH469" s="113"/>
      <c r="CI469" s="113"/>
      <c r="CJ469" s="113"/>
      <c r="CK469" s="113"/>
      <c r="CL469" s="113"/>
      <c r="CM469" s="113"/>
      <c r="CN469" s="113"/>
      <c r="CO469" s="113"/>
      <c r="CP469" s="113"/>
      <c r="CQ469" s="113"/>
      <c r="CR469" s="113"/>
      <c r="CS469" s="113"/>
      <c r="CT469" s="113"/>
      <c r="CU469" s="113"/>
      <c r="CV469" s="113"/>
      <c r="CW469" s="113"/>
      <c r="CX469" s="113"/>
      <c r="CY469" s="113"/>
    </row>
    <row r="470" spans="1:301" s="78" customFormat="1" x14ac:dyDescent="0.2">
      <c r="A470" s="93" t="s">
        <v>991</v>
      </c>
      <c r="B470" s="72">
        <v>240002</v>
      </c>
      <c r="C470" s="94" t="s">
        <v>452</v>
      </c>
      <c r="D470" s="2" t="s">
        <v>105</v>
      </c>
      <c r="E470" s="93"/>
      <c r="F470"/>
      <c r="G470">
        <v>315559.45202012028</v>
      </c>
      <c r="H470">
        <v>8447931.3407913614</v>
      </c>
      <c r="I470" s="18">
        <v>5044.2240000000002</v>
      </c>
      <c r="K470" s="93" t="s">
        <v>984</v>
      </c>
      <c r="L470" s="95">
        <v>0</v>
      </c>
      <c r="M470" s="95">
        <v>2.1800000000000002</v>
      </c>
      <c r="N470" s="105">
        <v>2005</v>
      </c>
      <c r="O470" s="93"/>
      <c r="P470" s="60" t="s">
        <v>389</v>
      </c>
      <c r="Q470" s="1">
        <f>M470-L470</f>
        <v>2.1800000000000002</v>
      </c>
      <c r="R470" s="2" t="s">
        <v>390</v>
      </c>
      <c r="S470" s="93" t="s">
        <v>991</v>
      </c>
      <c r="T470" s="60" t="s">
        <v>392</v>
      </c>
      <c r="X470" s="14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  <c r="AX470" s="113"/>
      <c r="AY470" s="113"/>
      <c r="AZ470" s="113"/>
      <c r="BA470" s="113"/>
      <c r="BB470" s="113"/>
      <c r="BC470" s="113"/>
      <c r="BD470" s="113"/>
      <c r="BE470" s="113"/>
      <c r="BF470" s="113"/>
      <c r="BG470" s="113"/>
      <c r="BH470" s="113"/>
      <c r="BI470" s="113"/>
      <c r="BJ470" s="113"/>
      <c r="BK470" s="113"/>
      <c r="BL470" s="113"/>
      <c r="BM470" s="113"/>
      <c r="BN470" s="113"/>
      <c r="BO470" s="113"/>
      <c r="BP470" s="113"/>
      <c r="BQ470" s="113"/>
      <c r="BR470" s="113"/>
      <c r="BS470" s="113"/>
      <c r="BT470" s="113"/>
      <c r="BU470" s="113"/>
      <c r="BV470" s="113"/>
      <c r="BW470" s="113"/>
      <c r="BX470" s="113">
        <v>3300</v>
      </c>
      <c r="BY470" s="113"/>
      <c r="BZ470" s="113"/>
      <c r="CA470" s="156">
        <v>2.5000000000000001E-3</v>
      </c>
      <c r="CB470" s="107">
        <v>40</v>
      </c>
      <c r="CC470" s="113"/>
      <c r="CD470" s="113"/>
      <c r="CE470" s="113"/>
      <c r="CF470" s="113"/>
      <c r="CG470" s="113"/>
      <c r="CH470" s="113"/>
      <c r="CI470" s="113"/>
      <c r="CJ470" s="113"/>
      <c r="CK470" s="113"/>
      <c r="CL470" s="113"/>
      <c r="CM470" s="113"/>
      <c r="CN470" s="113"/>
      <c r="CO470" s="113"/>
      <c r="CP470" s="113"/>
      <c r="CQ470" s="113"/>
      <c r="CR470" s="113"/>
      <c r="CS470" s="113"/>
      <c r="CT470" s="113"/>
      <c r="CU470" s="113"/>
      <c r="CV470" s="113"/>
      <c r="CW470" s="113"/>
      <c r="CX470" s="113"/>
      <c r="CY470" s="113"/>
    </row>
    <row r="471" spans="1:301" s="78" customFormat="1" x14ac:dyDescent="0.2">
      <c r="A471" s="93" t="s">
        <v>992</v>
      </c>
      <c r="B471" s="72">
        <v>238551</v>
      </c>
      <c r="C471" s="94" t="s">
        <v>452</v>
      </c>
      <c r="D471" s="2" t="s">
        <v>105</v>
      </c>
      <c r="E471" s="93"/>
      <c r="F471"/>
      <c r="G471">
        <v>315817.00648452423</v>
      </c>
      <c r="H471">
        <v>8448270.3556932416</v>
      </c>
      <c r="I471" s="18">
        <v>5019.348</v>
      </c>
      <c r="K471" s="93" t="s">
        <v>984</v>
      </c>
      <c r="L471" s="95">
        <v>0</v>
      </c>
      <c r="M471" s="95">
        <v>2.0099999999999998</v>
      </c>
      <c r="N471" s="105">
        <v>2005</v>
      </c>
      <c r="O471" s="93"/>
      <c r="P471" s="60" t="s">
        <v>389</v>
      </c>
      <c r="Q471" s="1">
        <f>M471-L471</f>
        <v>2.0099999999999998</v>
      </c>
      <c r="R471" s="2" t="s">
        <v>390</v>
      </c>
      <c r="S471" s="93" t="s">
        <v>992</v>
      </c>
      <c r="T471" s="60" t="s">
        <v>392</v>
      </c>
      <c r="X471" s="14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  <c r="AX471" s="113"/>
      <c r="AY471" s="113"/>
      <c r="AZ471" s="113"/>
      <c r="BA471" s="113"/>
      <c r="BB471" s="113"/>
      <c r="BC471" s="113"/>
      <c r="BD471" s="113"/>
      <c r="BE471" s="113"/>
      <c r="BF471" s="113"/>
      <c r="BG471" s="113"/>
      <c r="BH471" s="113"/>
      <c r="BI471" s="113"/>
      <c r="BJ471" s="113"/>
      <c r="BK471" s="113"/>
      <c r="BL471" s="113"/>
      <c r="BM471" s="113"/>
      <c r="BN471" s="113"/>
      <c r="BO471" s="113"/>
      <c r="BP471" s="113"/>
      <c r="BQ471" s="113"/>
      <c r="BR471" s="113"/>
      <c r="BS471" s="113"/>
      <c r="BT471" s="113"/>
      <c r="BU471" s="113"/>
      <c r="BV471" s="113"/>
      <c r="BW471" s="113"/>
      <c r="BX471" s="113">
        <v>2600</v>
      </c>
      <c r="BY471" s="113"/>
      <c r="BZ471" s="113"/>
      <c r="CA471" s="156"/>
      <c r="CB471" s="107">
        <v>123</v>
      </c>
      <c r="CC471" s="113"/>
      <c r="CD471" s="113"/>
      <c r="CE471" s="113"/>
      <c r="CF471" s="113"/>
      <c r="CG471" s="113"/>
      <c r="CH471" s="113"/>
      <c r="CI471" s="113"/>
      <c r="CJ471" s="113"/>
      <c r="CK471" s="113"/>
      <c r="CL471" s="113"/>
      <c r="CM471" s="113"/>
      <c r="CN471" s="113"/>
      <c r="CO471" s="113"/>
      <c r="CP471" s="113"/>
      <c r="CQ471" s="113"/>
      <c r="CR471" s="113"/>
      <c r="CS471" s="113"/>
      <c r="CT471" s="113"/>
      <c r="CU471" s="113"/>
      <c r="CV471" s="113"/>
      <c r="CW471" s="113"/>
      <c r="CX471" s="113"/>
      <c r="CY471" s="113"/>
    </row>
    <row r="472" spans="1:301" s="78" customFormat="1" x14ac:dyDescent="0.2">
      <c r="A472" s="93" t="s">
        <v>993</v>
      </c>
      <c r="B472" s="72">
        <v>4701</v>
      </c>
      <c r="C472" s="94" t="s">
        <v>407</v>
      </c>
      <c r="D472" s="2" t="s">
        <v>105</v>
      </c>
      <c r="E472" s="93"/>
      <c r="F472"/>
      <c r="G472">
        <v>316761.67303403403</v>
      </c>
      <c r="H472">
        <v>8448200.3526161574</v>
      </c>
      <c r="I472" s="18">
        <v>4915.826</v>
      </c>
      <c r="K472" s="93" t="s">
        <v>984</v>
      </c>
      <c r="L472" s="95">
        <v>0</v>
      </c>
      <c r="M472" s="95">
        <v>2.31</v>
      </c>
      <c r="N472" s="105">
        <v>2005</v>
      </c>
      <c r="O472" s="93"/>
      <c r="P472" s="60" t="s">
        <v>389</v>
      </c>
      <c r="Q472" s="1">
        <f>M472-L472</f>
        <v>2.31</v>
      </c>
      <c r="R472" s="2" t="s">
        <v>390</v>
      </c>
      <c r="S472" s="93" t="s">
        <v>993</v>
      </c>
      <c r="T472" s="60" t="s">
        <v>392</v>
      </c>
      <c r="X472" s="14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36">
        <v>100</v>
      </c>
      <c r="AT472" s="113">
        <v>900</v>
      </c>
      <c r="AU472" s="113"/>
      <c r="AV472" s="113"/>
      <c r="AW472" s="113"/>
      <c r="AX472" s="113"/>
      <c r="AY472" s="113"/>
      <c r="AZ472" s="113"/>
      <c r="BA472" s="113"/>
      <c r="BB472" s="113"/>
      <c r="BC472" s="113"/>
      <c r="BD472" s="113"/>
      <c r="BE472" s="113"/>
      <c r="BF472" s="113"/>
      <c r="BG472" s="113"/>
      <c r="BH472" s="113"/>
      <c r="BI472" s="113"/>
      <c r="BJ472" s="113"/>
      <c r="BK472" s="113"/>
      <c r="BL472" s="113"/>
      <c r="BM472" s="113"/>
      <c r="BN472" s="113"/>
      <c r="BO472" s="113"/>
      <c r="BP472" s="113"/>
      <c r="BQ472" s="113"/>
      <c r="BR472" s="113"/>
      <c r="BS472" s="113"/>
      <c r="BT472" s="113"/>
      <c r="BU472" s="113"/>
      <c r="BV472" s="113"/>
      <c r="BW472" s="113"/>
      <c r="BX472" s="113">
        <v>15500</v>
      </c>
      <c r="BY472" s="113"/>
      <c r="BZ472" s="113"/>
      <c r="CA472" s="156">
        <v>2.5000000000000001E-3</v>
      </c>
      <c r="CB472" s="107">
        <v>90</v>
      </c>
      <c r="CC472" s="113"/>
      <c r="CD472" s="113"/>
      <c r="CE472" s="113"/>
      <c r="CF472" s="113"/>
      <c r="CG472" s="113"/>
      <c r="CH472" s="113"/>
      <c r="CI472" s="113"/>
      <c r="CJ472" s="113"/>
      <c r="CK472" s="113"/>
      <c r="CL472" s="113"/>
      <c r="CM472" s="113"/>
      <c r="CN472" s="113"/>
      <c r="CO472" s="113"/>
      <c r="CP472" s="113"/>
      <c r="CQ472" s="113"/>
      <c r="CR472" s="113"/>
      <c r="CS472" s="113"/>
      <c r="CT472" s="113"/>
      <c r="CU472" s="113"/>
      <c r="CV472" s="113"/>
      <c r="CW472" s="113"/>
      <c r="CX472" s="113"/>
      <c r="CY472" s="113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  <c r="DS472" s="60"/>
      <c r="DT472" s="60"/>
      <c r="DU472" s="60"/>
      <c r="DV472" s="60"/>
      <c r="DW472" s="60"/>
      <c r="DX472" s="60"/>
      <c r="DY472" s="60"/>
      <c r="DZ472" s="60"/>
      <c r="EA472" s="60"/>
      <c r="EB472" s="60"/>
      <c r="EC472" s="60"/>
      <c r="ED472" s="60"/>
      <c r="EE472" s="60"/>
      <c r="EF472" s="60"/>
      <c r="EG472" s="60"/>
      <c r="EH472" s="60"/>
      <c r="EI472" s="60"/>
      <c r="EJ472" s="60"/>
      <c r="EK472" s="60"/>
      <c r="EL472" s="60"/>
      <c r="EM472" s="60"/>
      <c r="EN472" s="60"/>
      <c r="EO472" s="60"/>
      <c r="EP472" s="60"/>
      <c r="EQ472" s="60"/>
      <c r="ER472" s="60"/>
      <c r="ES472" s="60"/>
      <c r="ET472" s="60"/>
      <c r="EU472" s="60"/>
      <c r="EV472" s="60"/>
      <c r="EW472" s="60"/>
      <c r="EX472" s="60"/>
      <c r="EY472" s="60"/>
      <c r="EZ472" s="60"/>
      <c r="FA472" s="60"/>
      <c r="FB472" s="60"/>
      <c r="FC472" s="60"/>
      <c r="FD472" s="60"/>
      <c r="FE472" s="60"/>
      <c r="FF472" s="60"/>
      <c r="FG472" s="60"/>
      <c r="FH472" s="60"/>
      <c r="FI472" s="60"/>
      <c r="FJ472" s="60"/>
      <c r="FK472" s="60"/>
      <c r="FL472" s="60"/>
      <c r="FM472" s="60"/>
      <c r="FN472" s="60"/>
      <c r="FO472" s="60"/>
      <c r="FP472" s="60"/>
      <c r="FQ472" s="60"/>
      <c r="FR472" s="60"/>
      <c r="FS472" s="60"/>
      <c r="FT472" s="60"/>
      <c r="FU472" s="60"/>
      <c r="FV472" s="60"/>
      <c r="FW472" s="60"/>
      <c r="FX472" s="60"/>
      <c r="FY472" s="60"/>
      <c r="FZ472" s="60"/>
      <c r="GA472" s="60"/>
      <c r="GB472" s="60"/>
      <c r="GC472" s="60"/>
      <c r="GD472" s="60"/>
      <c r="GE472" s="60"/>
      <c r="GF472" s="60"/>
      <c r="GG472" s="60"/>
      <c r="GH472" s="60"/>
      <c r="GI472" s="60"/>
      <c r="GJ472" s="60"/>
      <c r="GK472" s="60"/>
      <c r="GL472" s="60"/>
      <c r="GM472" s="60"/>
      <c r="GN472" s="60"/>
      <c r="GO472" s="60"/>
      <c r="GP472" s="60"/>
      <c r="GQ472" s="60"/>
      <c r="GR472" s="60"/>
      <c r="GS472" s="60"/>
      <c r="GT472" s="60"/>
      <c r="GU472" s="60"/>
      <c r="GV472" s="60"/>
      <c r="GW472" s="60"/>
      <c r="GX472" s="60"/>
      <c r="GY472" s="60"/>
      <c r="GZ472" s="60"/>
      <c r="HA472" s="60"/>
      <c r="HB472" s="60"/>
      <c r="HC472" s="60"/>
      <c r="HD472" s="60"/>
      <c r="HE472" s="60"/>
      <c r="HF472" s="60"/>
      <c r="HG472" s="60"/>
      <c r="HH472" s="60"/>
      <c r="HI472" s="60"/>
      <c r="HJ472" s="60"/>
      <c r="HK472" s="60"/>
      <c r="HL472" s="60"/>
      <c r="HM472" s="60"/>
      <c r="HN472" s="60"/>
      <c r="HO472" s="60"/>
      <c r="HP472" s="60"/>
      <c r="HQ472" s="60"/>
      <c r="HR472" s="60"/>
      <c r="HS472" s="60"/>
      <c r="HT472" s="60"/>
      <c r="HU472" s="60"/>
      <c r="HV472" s="60"/>
      <c r="HW472" s="60"/>
      <c r="HX472" s="60"/>
      <c r="HY472" s="60"/>
      <c r="HZ472" s="60"/>
      <c r="IA472" s="60"/>
      <c r="IB472" s="60"/>
      <c r="IC472" s="60"/>
      <c r="ID472" s="60"/>
      <c r="IE472" s="60"/>
      <c r="IF472" s="60"/>
      <c r="IG472" s="60"/>
      <c r="IH472" s="60"/>
      <c r="II472" s="60"/>
      <c r="IJ472" s="60"/>
      <c r="IK472" s="60"/>
      <c r="IL472" s="60"/>
      <c r="IM472" s="60"/>
      <c r="IN472" s="60"/>
      <c r="IO472" s="60"/>
      <c r="IP472" s="60"/>
      <c r="IQ472" s="60"/>
      <c r="IR472" s="60"/>
      <c r="IS472" s="60"/>
      <c r="IT472" s="60"/>
      <c r="IU472" s="60"/>
      <c r="IV472" s="60"/>
      <c r="IW472" s="60"/>
      <c r="IX472" s="60"/>
      <c r="IY472" s="60"/>
      <c r="IZ472" s="60"/>
      <c r="JA472" s="60"/>
      <c r="JB472" s="60"/>
      <c r="JC472" s="60"/>
      <c r="JD472" s="60"/>
      <c r="JE472" s="60"/>
      <c r="JF472" s="60"/>
      <c r="JG472" s="60"/>
      <c r="JH472" s="60"/>
      <c r="JI472" s="60"/>
      <c r="JJ472" s="60"/>
      <c r="JK472" s="60"/>
      <c r="JL472" s="60"/>
      <c r="JM472" s="60"/>
      <c r="JN472" s="60"/>
      <c r="JO472" s="60"/>
      <c r="JP472" s="60"/>
      <c r="JQ472" s="60"/>
      <c r="JR472" s="60"/>
      <c r="JS472" s="60"/>
      <c r="JT472" s="60"/>
      <c r="JU472" s="60"/>
      <c r="JV472" s="60"/>
      <c r="JW472" s="60"/>
      <c r="JX472" s="60"/>
      <c r="JY472" s="60"/>
      <c r="JZ472" s="60"/>
      <c r="KA472" s="60"/>
      <c r="KB472" s="60"/>
      <c r="KC472" s="60"/>
      <c r="KD472" s="60"/>
      <c r="KE472" s="60"/>
      <c r="KF472" s="60"/>
      <c r="KG472" s="60"/>
      <c r="KH472" s="60"/>
      <c r="KI472" s="60"/>
      <c r="KJ472" s="60"/>
      <c r="KK472" s="60"/>
      <c r="KL472" s="60"/>
      <c r="KM472" s="60"/>
      <c r="KN472" s="60"/>
      <c r="KO472" s="60"/>
    </row>
    <row r="473" spans="1:301" s="78" customFormat="1" x14ac:dyDescent="0.2">
      <c r="A473" s="93" t="s">
        <v>994</v>
      </c>
      <c r="B473" s="72">
        <v>4751</v>
      </c>
      <c r="C473" s="94" t="s">
        <v>407</v>
      </c>
      <c r="D473" s="2" t="s">
        <v>105</v>
      </c>
      <c r="E473" s="93"/>
      <c r="F473"/>
      <c r="G473">
        <v>316521.92925131758</v>
      </c>
      <c r="H473">
        <v>8448524.366858663</v>
      </c>
      <c r="I473" s="18">
        <v>4929.5919999999996</v>
      </c>
      <c r="K473" s="93" t="s">
        <v>984</v>
      </c>
      <c r="L473" s="95">
        <v>0</v>
      </c>
      <c r="M473" s="95">
        <v>2.92</v>
      </c>
      <c r="N473" s="105">
        <v>2005</v>
      </c>
      <c r="O473" s="93"/>
      <c r="P473" s="60" t="s">
        <v>389</v>
      </c>
      <c r="Q473" s="1">
        <f>M473-L473</f>
        <v>2.92</v>
      </c>
      <c r="R473" s="2" t="s">
        <v>390</v>
      </c>
      <c r="S473" s="93" t="s">
        <v>994</v>
      </c>
      <c r="T473" s="60" t="s">
        <v>392</v>
      </c>
      <c r="X473" s="14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36">
        <v>100</v>
      </c>
      <c r="AT473" s="113">
        <v>600</v>
      </c>
      <c r="AU473" s="113"/>
      <c r="AV473" s="113"/>
      <c r="AW473" s="113"/>
      <c r="AX473" s="113"/>
      <c r="AY473" s="113"/>
      <c r="AZ473" s="113"/>
      <c r="BA473" s="113"/>
      <c r="BB473" s="113"/>
      <c r="BC473" s="113"/>
      <c r="BD473" s="113"/>
      <c r="BE473" s="113"/>
      <c r="BF473" s="113"/>
      <c r="BG473" s="113"/>
      <c r="BH473" s="113"/>
      <c r="BI473" s="113"/>
      <c r="BJ473" s="113"/>
      <c r="BK473" s="113"/>
      <c r="BL473" s="113"/>
      <c r="BM473" s="113"/>
      <c r="BN473" s="113"/>
      <c r="BO473" s="113"/>
      <c r="BP473" s="113"/>
      <c r="BQ473" s="113"/>
      <c r="BR473" s="113"/>
      <c r="BS473" s="113"/>
      <c r="BT473" s="113"/>
      <c r="BU473" s="113"/>
      <c r="BV473" s="113"/>
      <c r="BW473" s="113"/>
      <c r="BX473" s="113">
        <v>2100</v>
      </c>
      <c r="BY473" s="113"/>
      <c r="BZ473" s="113"/>
      <c r="CA473" s="156">
        <v>2.5000000000000001E-3</v>
      </c>
      <c r="CB473" s="107">
        <v>26</v>
      </c>
      <c r="CC473" s="113"/>
      <c r="CD473" s="113"/>
      <c r="CE473" s="113"/>
      <c r="CF473" s="113"/>
      <c r="CG473" s="113"/>
      <c r="CH473" s="113"/>
      <c r="CI473" s="113"/>
      <c r="CJ473" s="113"/>
      <c r="CK473" s="113"/>
      <c r="CL473" s="113"/>
      <c r="CM473" s="113"/>
      <c r="CN473" s="113"/>
      <c r="CO473" s="113"/>
      <c r="CP473" s="113"/>
      <c r="CQ473" s="113"/>
      <c r="CR473" s="113"/>
      <c r="CS473" s="113"/>
      <c r="CT473" s="113"/>
      <c r="CU473" s="113"/>
      <c r="CV473" s="113"/>
      <c r="CW473" s="113"/>
      <c r="CX473" s="113"/>
      <c r="CY473" s="113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  <c r="DS473" s="60"/>
      <c r="DT473" s="60"/>
      <c r="DU473" s="60"/>
      <c r="DV473" s="60"/>
      <c r="DW473" s="60"/>
      <c r="DX473" s="60"/>
      <c r="DY473" s="60"/>
      <c r="DZ473" s="60"/>
      <c r="EA473" s="60"/>
      <c r="EB473" s="60"/>
      <c r="EC473" s="60"/>
      <c r="ED473" s="60"/>
      <c r="EE473" s="60"/>
      <c r="EF473" s="60"/>
      <c r="EG473" s="60"/>
      <c r="EH473" s="60"/>
      <c r="EI473" s="60"/>
      <c r="EJ473" s="60"/>
      <c r="EK473" s="60"/>
      <c r="EL473" s="60"/>
      <c r="EM473" s="60"/>
      <c r="EN473" s="60"/>
      <c r="EO473" s="60"/>
      <c r="EP473" s="60"/>
      <c r="EQ473" s="60"/>
      <c r="ER473" s="60"/>
      <c r="ES473" s="60"/>
      <c r="ET473" s="60"/>
      <c r="EU473" s="60"/>
      <c r="EV473" s="60"/>
      <c r="EW473" s="60"/>
      <c r="EX473" s="60"/>
      <c r="EY473" s="60"/>
      <c r="EZ473" s="60"/>
      <c r="FA473" s="60"/>
      <c r="FB473" s="60"/>
      <c r="FC473" s="60"/>
      <c r="FD473" s="60"/>
      <c r="FE473" s="60"/>
      <c r="FF473" s="60"/>
      <c r="FG473" s="60"/>
      <c r="FH473" s="60"/>
      <c r="FI473" s="60"/>
      <c r="FJ473" s="60"/>
      <c r="FK473" s="60"/>
      <c r="FL473" s="60"/>
      <c r="FM473" s="60"/>
      <c r="FN473" s="60"/>
      <c r="FO473" s="60"/>
      <c r="FP473" s="60"/>
      <c r="FQ473" s="60"/>
      <c r="FR473" s="60"/>
      <c r="FS473" s="60"/>
      <c r="FT473" s="60"/>
      <c r="FU473" s="60"/>
      <c r="FV473" s="60"/>
      <c r="FW473" s="60"/>
      <c r="FX473" s="60"/>
      <c r="FY473" s="60"/>
      <c r="FZ473" s="60"/>
      <c r="GA473" s="60"/>
      <c r="GB473" s="60"/>
      <c r="GC473" s="60"/>
      <c r="GD473" s="60"/>
      <c r="GE473" s="60"/>
      <c r="GF473" s="60"/>
      <c r="GG473" s="60"/>
      <c r="GH473" s="60"/>
      <c r="GI473" s="60"/>
      <c r="GJ473" s="60"/>
      <c r="GK473" s="60"/>
      <c r="GL473" s="60"/>
      <c r="GM473" s="60"/>
      <c r="GN473" s="60"/>
      <c r="GO473" s="60"/>
      <c r="GP473" s="60"/>
      <c r="GQ473" s="60"/>
      <c r="GR473" s="60"/>
      <c r="GS473" s="60"/>
      <c r="GT473" s="60"/>
      <c r="GU473" s="60"/>
      <c r="GV473" s="60"/>
      <c r="GW473" s="60"/>
      <c r="GX473" s="60"/>
      <c r="GY473" s="60"/>
      <c r="GZ473" s="60"/>
      <c r="HA473" s="60"/>
      <c r="HB473" s="60"/>
      <c r="HC473" s="60"/>
      <c r="HD473" s="60"/>
      <c r="HE473" s="60"/>
      <c r="HF473" s="60"/>
      <c r="HG473" s="60"/>
      <c r="HH473" s="60"/>
      <c r="HI473" s="60"/>
      <c r="HJ473" s="60"/>
      <c r="HK473" s="60"/>
      <c r="HL473" s="60"/>
      <c r="HM473" s="60"/>
      <c r="HN473" s="60"/>
      <c r="HO473" s="60"/>
      <c r="HP473" s="60"/>
      <c r="HQ473" s="60"/>
      <c r="HR473" s="60"/>
      <c r="HS473" s="60"/>
      <c r="HT473" s="60"/>
      <c r="HU473" s="60"/>
      <c r="HV473" s="60"/>
      <c r="HW473" s="60"/>
      <c r="HX473" s="60"/>
      <c r="HY473" s="60"/>
      <c r="HZ473" s="60"/>
      <c r="IA473" s="60"/>
      <c r="IB473" s="60"/>
      <c r="IC473" s="60"/>
      <c r="ID473" s="60"/>
      <c r="IE473" s="60"/>
      <c r="IF473" s="60"/>
      <c r="IG473" s="60"/>
      <c r="IH473" s="60"/>
      <c r="II473" s="60"/>
      <c r="IJ473" s="60"/>
      <c r="IK473" s="60"/>
      <c r="IL473" s="60"/>
      <c r="IM473" s="60"/>
      <c r="IN473" s="60"/>
      <c r="IO473" s="60"/>
      <c r="IP473" s="60"/>
      <c r="IQ473" s="60"/>
      <c r="IR473" s="60"/>
      <c r="IS473" s="60"/>
      <c r="IT473" s="60"/>
      <c r="IU473" s="60"/>
      <c r="IV473" s="60"/>
      <c r="IW473" s="60"/>
      <c r="IX473" s="60"/>
      <c r="IY473" s="60"/>
      <c r="IZ473" s="60"/>
      <c r="JA473" s="60"/>
      <c r="JB473" s="60"/>
      <c r="JC473" s="60"/>
      <c r="JD473" s="60"/>
      <c r="JE473" s="60"/>
      <c r="JF473" s="60"/>
      <c r="JG473" s="60"/>
      <c r="JH473" s="60"/>
      <c r="JI473" s="60"/>
      <c r="JJ473" s="60"/>
      <c r="JK473" s="60"/>
      <c r="JL473" s="60"/>
      <c r="JM473" s="60"/>
      <c r="JN473" s="60"/>
      <c r="JO473" s="60"/>
      <c r="JP473" s="60"/>
      <c r="JQ473" s="60"/>
      <c r="JR473" s="60"/>
      <c r="JS473" s="60"/>
      <c r="JT473" s="60"/>
      <c r="JU473" s="60"/>
      <c r="JV473" s="60"/>
      <c r="JW473" s="60"/>
      <c r="JX473" s="60"/>
      <c r="JY473" s="60"/>
      <c r="JZ473" s="60"/>
      <c r="KA473" s="60"/>
      <c r="KB473" s="60"/>
      <c r="KC473" s="60"/>
      <c r="KD473" s="60"/>
      <c r="KE473" s="60"/>
      <c r="KF473" s="60"/>
      <c r="KG473" s="60"/>
      <c r="KH473" s="60"/>
      <c r="KI473" s="60"/>
      <c r="KJ473" s="60"/>
      <c r="KK473" s="60"/>
      <c r="KL473" s="60"/>
      <c r="KM473" s="60"/>
      <c r="KN473" s="60"/>
      <c r="KO473" s="60"/>
    </row>
    <row r="474" spans="1:301" s="78" customFormat="1" x14ac:dyDescent="0.2">
      <c r="A474" s="93" t="s">
        <v>995</v>
      </c>
      <c r="B474" s="72">
        <v>239101</v>
      </c>
      <c r="C474" s="94" t="s">
        <v>400</v>
      </c>
      <c r="D474" s="2" t="s">
        <v>105</v>
      </c>
      <c r="E474" s="93"/>
      <c r="F474"/>
      <c r="G474">
        <v>315946.28401677363</v>
      </c>
      <c r="H474">
        <v>8447205.3088776004</v>
      </c>
      <c r="I474" s="18">
        <v>5111.567</v>
      </c>
      <c r="K474" s="93" t="s">
        <v>984</v>
      </c>
      <c r="L474" s="95">
        <v>0</v>
      </c>
      <c r="M474" s="95">
        <v>2.17</v>
      </c>
      <c r="N474" s="105">
        <v>2005</v>
      </c>
      <c r="O474" s="93"/>
      <c r="P474" s="60" t="s">
        <v>389</v>
      </c>
      <c r="Q474" s="1">
        <f>M474-L474</f>
        <v>2.17</v>
      </c>
      <c r="R474" s="2" t="s">
        <v>390</v>
      </c>
      <c r="S474" s="93" t="s">
        <v>995</v>
      </c>
      <c r="T474" s="60" t="s">
        <v>392</v>
      </c>
      <c r="X474" s="14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>
        <v>466</v>
      </c>
      <c r="AT474" s="113">
        <v>918.00000000000011</v>
      </c>
      <c r="AU474" s="113"/>
      <c r="AV474" s="113"/>
      <c r="AW474" s="113"/>
      <c r="AX474" s="113"/>
      <c r="AY474" s="113"/>
      <c r="AZ474" s="113"/>
      <c r="BA474" s="113"/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113"/>
      <c r="BM474" s="113"/>
      <c r="BN474" s="113"/>
      <c r="BO474" s="113"/>
      <c r="BP474" s="113"/>
      <c r="BQ474" s="113"/>
      <c r="BR474" s="113"/>
      <c r="BS474" s="113"/>
      <c r="BT474" s="113"/>
      <c r="BU474" s="113"/>
      <c r="BV474" s="113"/>
      <c r="BW474" s="113"/>
      <c r="BX474" s="113">
        <v>12800</v>
      </c>
      <c r="BY474" s="113"/>
      <c r="BZ474" s="113"/>
      <c r="CA474" s="156">
        <v>2.1000000000000001E-2</v>
      </c>
      <c r="CB474" s="107">
        <v>80</v>
      </c>
      <c r="CC474" s="113"/>
      <c r="CD474" s="113"/>
      <c r="CE474" s="113"/>
      <c r="CF474" s="113"/>
      <c r="CG474" s="113"/>
      <c r="CH474" s="113"/>
      <c r="CI474" s="113"/>
      <c r="CJ474" s="113"/>
      <c r="CK474" s="113"/>
      <c r="CL474" s="113"/>
      <c r="CM474" s="113"/>
      <c r="CN474" s="113"/>
      <c r="CO474" s="113"/>
      <c r="CP474" s="113"/>
      <c r="CQ474" s="113"/>
      <c r="CR474" s="113"/>
      <c r="CS474" s="113"/>
      <c r="CT474" s="113"/>
      <c r="CU474" s="113"/>
      <c r="CV474" s="113"/>
      <c r="CW474" s="113"/>
      <c r="CX474" s="113"/>
      <c r="CY474" s="113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  <c r="DS474" s="60"/>
      <c r="DT474" s="60"/>
      <c r="DU474" s="60"/>
      <c r="DV474" s="60"/>
      <c r="DW474" s="60"/>
      <c r="DX474" s="60"/>
      <c r="DY474" s="60"/>
      <c r="DZ474" s="60"/>
      <c r="EA474" s="60"/>
      <c r="EB474" s="60"/>
      <c r="EC474" s="60"/>
      <c r="ED474" s="60"/>
      <c r="EE474" s="60"/>
      <c r="EF474" s="60"/>
      <c r="EG474" s="60"/>
      <c r="EH474" s="60"/>
      <c r="EI474" s="60"/>
      <c r="EJ474" s="60"/>
      <c r="EK474" s="60"/>
      <c r="EL474" s="60"/>
      <c r="EM474" s="60"/>
      <c r="EN474" s="60"/>
      <c r="EO474" s="60"/>
      <c r="EP474" s="60"/>
      <c r="EQ474" s="60"/>
      <c r="ER474" s="60"/>
      <c r="ES474" s="60"/>
      <c r="ET474" s="60"/>
      <c r="EU474" s="60"/>
      <c r="EV474" s="60"/>
      <c r="EW474" s="60"/>
      <c r="EX474" s="60"/>
      <c r="EY474" s="60"/>
      <c r="EZ474" s="60"/>
      <c r="FA474" s="60"/>
      <c r="FB474" s="60"/>
      <c r="FC474" s="60"/>
      <c r="FD474" s="60"/>
      <c r="FE474" s="60"/>
      <c r="FF474" s="60"/>
      <c r="FG474" s="60"/>
      <c r="FH474" s="60"/>
      <c r="FI474" s="60"/>
      <c r="FJ474" s="60"/>
      <c r="FK474" s="60"/>
      <c r="FL474" s="60"/>
      <c r="FM474" s="60"/>
      <c r="FN474" s="60"/>
      <c r="FO474" s="60"/>
      <c r="FP474" s="60"/>
      <c r="FQ474" s="60"/>
      <c r="FR474" s="60"/>
      <c r="FS474" s="60"/>
      <c r="FT474" s="60"/>
      <c r="FU474" s="60"/>
      <c r="FV474" s="60"/>
      <c r="FW474" s="60"/>
      <c r="FX474" s="60"/>
      <c r="FY474" s="60"/>
      <c r="FZ474" s="60"/>
      <c r="GA474" s="60"/>
      <c r="GB474" s="60"/>
      <c r="GC474" s="60"/>
      <c r="GD474" s="60"/>
      <c r="GE474" s="60"/>
      <c r="GF474" s="60"/>
      <c r="GG474" s="60"/>
      <c r="GH474" s="60"/>
      <c r="GI474" s="60"/>
      <c r="GJ474" s="60"/>
      <c r="GK474" s="60"/>
      <c r="GL474" s="60"/>
      <c r="GM474" s="60"/>
      <c r="GN474" s="60"/>
      <c r="GO474" s="60"/>
      <c r="GP474" s="60"/>
      <c r="GQ474" s="60"/>
      <c r="GR474" s="60"/>
      <c r="GS474" s="60"/>
      <c r="GT474" s="60"/>
      <c r="GU474" s="60"/>
      <c r="GV474" s="60"/>
      <c r="GW474" s="60"/>
      <c r="GX474" s="60"/>
      <c r="GY474" s="60"/>
      <c r="GZ474" s="60"/>
      <c r="HA474" s="60"/>
      <c r="HB474" s="60"/>
      <c r="HC474" s="60"/>
      <c r="HD474" s="60"/>
      <c r="HE474" s="60"/>
      <c r="HF474" s="60"/>
      <c r="HG474" s="60"/>
      <c r="HH474" s="60"/>
      <c r="HI474" s="60"/>
      <c r="HJ474" s="60"/>
      <c r="HK474" s="60"/>
      <c r="HL474" s="60"/>
      <c r="HM474" s="60"/>
      <c r="HN474" s="60"/>
      <c r="HO474" s="60"/>
      <c r="HP474" s="60"/>
      <c r="HQ474" s="60"/>
      <c r="HR474" s="60"/>
      <c r="HS474" s="60"/>
      <c r="HT474" s="60"/>
      <c r="HU474" s="60"/>
      <c r="HV474" s="60"/>
      <c r="HW474" s="60"/>
      <c r="HX474" s="60"/>
      <c r="HY474" s="60"/>
      <c r="HZ474" s="60"/>
      <c r="IA474" s="60"/>
      <c r="IB474" s="60"/>
      <c r="IC474" s="60"/>
      <c r="ID474" s="60"/>
      <c r="IE474" s="60"/>
      <c r="IF474" s="60"/>
      <c r="IG474" s="60"/>
      <c r="IH474" s="60"/>
      <c r="II474" s="60"/>
      <c r="IJ474" s="60"/>
      <c r="IK474" s="60"/>
      <c r="IL474" s="60"/>
      <c r="IM474" s="60"/>
      <c r="IN474" s="60"/>
      <c r="IO474" s="60"/>
      <c r="IP474" s="60"/>
      <c r="IQ474" s="60"/>
      <c r="IR474" s="60"/>
      <c r="IS474" s="60"/>
      <c r="IT474" s="60"/>
      <c r="IU474" s="60"/>
      <c r="IV474" s="60"/>
      <c r="IW474" s="60"/>
      <c r="IX474" s="60"/>
      <c r="IY474" s="60"/>
      <c r="IZ474" s="60"/>
      <c r="JA474" s="60"/>
      <c r="JB474" s="60"/>
      <c r="JC474" s="60"/>
      <c r="JD474" s="60"/>
      <c r="JE474" s="60"/>
      <c r="JF474" s="60"/>
      <c r="JG474" s="60"/>
      <c r="JH474" s="60"/>
      <c r="JI474" s="60"/>
      <c r="JJ474" s="60"/>
      <c r="JK474" s="60"/>
      <c r="JL474" s="60"/>
      <c r="JM474" s="60"/>
      <c r="JN474" s="60"/>
      <c r="JO474" s="60"/>
      <c r="JP474" s="60"/>
      <c r="JQ474" s="60"/>
      <c r="JR474" s="60"/>
      <c r="JS474" s="60"/>
      <c r="JT474" s="60"/>
      <c r="JU474" s="60"/>
      <c r="JV474" s="60"/>
      <c r="JW474" s="60"/>
      <c r="JX474" s="60"/>
      <c r="JY474" s="60"/>
      <c r="JZ474" s="60"/>
      <c r="KA474" s="60"/>
      <c r="KB474" s="60"/>
      <c r="KC474" s="60"/>
      <c r="KD474" s="60"/>
      <c r="KE474" s="60"/>
      <c r="KF474" s="60"/>
      <c r="KG474" s="60"/>
      <c r="KH474" s="60"/>
      <c r="KI474" s="60"/>
      <c r="KJ474" s="60"/>
      <c r="KK474" s="60"/>
      <c r="KL474" s="60"/>
      <c r="KM474" s="60"/>
      <c r="KN474" s="60"/>
      <c r="KO474" s="60"/>
    </row>
    <row r="475" spans="1:301" s="78" customFormat="1" x14ac:dyDescent="0.2">
      <c r="A475" s="93" t="s">
        <v>996</v>
      </c>
      <c r="B475" s="72">
        <v>4766</v>
      </c>
      <c r="C475" s="94" t="s">
        <v>407</v>
      </c>
      <c r="D475" s="2" t="s">
        <v>105</v>
      </c>
      <c r="E475" s="93"/>
      <c r="F475"/>
      <c r="G475">
        <v>316676.12172592781</v>
      </c>
      <c r="H475">
        <v>8448366.3599132448</v>
      </c>
      <c r="I475" s="18">
        <v>4968.5600000000004</v>
      </c>
      <c r="K475" s="93" t="s">
        <v>984</v>
      </c>
      <c r="L475" s="95">
        <v>0</v>
      </c>
      <c r="M475" s="95">
        <v>2.85</v>
      </c>
      <c r="N475" s="105">
        <v>2005</v>
      </c>
      <c r="O475" s="93"/>
      <c r="P475" s="60" t="s">
        <v>389</v>
      </c>
      <c r="Q475" s="1">
        <f>M475-L475</f>
        <v>2.85</v>
      </c>
      <c r="R475" s="2" t="s">
        <v>390</v>
      </c>
      <c r="S475" s="93" t="s">
        <v>996</v>
      </c>
      <c r="T475" s="60" t="s">
        <v>392</v>
      </c>
      <c r="X475" s="14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>
        <v>300</v>
      </c>
      <c r="AT475" s="113">
        <v>300</v>
      </c>
      <c r="AU475" s="113"/>
      <c r="AV475" s="113"/>
      <c r="AW475" s="113"/>
      <c r="AX475" s="113"/>
      <c r="AY475" s="113"/>
      <c r="AZ475" s="113"/>
      <c r="BA475" s="113"/>
      <c r="BB475" s="113"/>
      <c r="BC475" s="113"/>
      <c r="BD475" s="113"/>
      <c r="BE475" s="113"/>
      <c r="BF475" s="113"/>
      <c r="BG475" s="113"/>
      <c r="BH475" s="113"/>
      <c r="BI475" s="113"/>
      <c r="BJ475" s="113"/>
      <c r="BK475" s="113"/>
      <c r="BL475" s="113"/>
      <c r="BM475" s="113"/>
      <c r="BN475" s="113"/>
      <c r="BO475" s="113"/>
      <c r="BP475" s="113"/>
      <c r="BQ475" s="113"/>
      <c r="BR475" s="113"/>
      <c r="BS475" s="113"/>
      <c r="BT475" s="113"/>
      <c r="BU475" s="113"/>
      <c r="BV475" s="113"/>
      <c r="BW475" s="113"/>
      <c r="BX475" s="113">
        <v>13700.000000000002</v>
      </c>
      <c r="BY475" s="113"/>
      <c r="BZ475" s="113"/>
      <c r="CA475" s="156"/>
      <c r="CB475" s="107">
        <v>92</v>
      </c>
      <c r="CC475" s="113"/>
      <c r="CD475" s="113"/>
      <c r="CE475" s="113"/>
      <c r="CF475" s="113"/>
      <c r="CG475" s="113"/>
      <c r="CH475" s="113"/>
      <c r="CI475" s="113"/>
      <c r="CJ475" s="113"/>
      <c r="CK475" s="113"/>
      <c r="CL475" s="113"/>
      <c r="CM475" s="113"/>
      <c r="CN475" s="113"/>
      <c r="CO475" s="113"/>
      <c r="CP475" s="113"/>
      <c r="CQ475" s="113"/>
      <c r="CR475" s="113"/>
      <c r="CS475" s="113"/>
      <c r="CT475" s="113"/>
      <c r="CU475" s="113"/>
      <c r="CV475" s="113"/>
      <c r="CW475" s="113"/>
      <c r="CX475" s="113"/>
      <c r="CY475" s="113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  <c r="DS475" s="60"/>
      <c r="DT475" s="60"/>
      <c r="DU475" s="60"/>
      <c r="DV475" s="60"/>
      <c r="DW475" s="60"/>
      <c r="DX475" s="60"/>
      <c r="DY475" s="60"/>
      <c r="DZ475" s="60"/>
      <c r="EA475" s="60"/>
      <c r="EB475" s="60"/>
      <c r="EC475" s="60"/>
      <c r="ED475" s="60"/>
      <c r="EE475" s="60"/>
      <c r="EF475" s="60"/>
      <c r="EG475" s="60"/>
      <c r="EH475" s="60"/>
      <c r="EI475" s="60"/>
      <c r="EJ475" s="60"/>
      <c r="EK475" s="60"/>
      <c r="EL475" s="60"/>
      <c r="EM475" s="60"/>
      <c r="EN475" s="60"/>
      <c r="EO475" s="60"/>
      <c r="EP475" s="60"/>
      <c r="EQ475" s="60"/>
      <c r="ER475" s="60"/>
      <c r="ES475" s="60"/>
      <c r="ET475" s="60"/>
      <c r="EU475" s="60"/>
      <c r="EV475" s="60"/>
      <c r="EW475" s="60"/>
      <c r="EX475" s="60"/>
      <c r="EY475" s="60"/>
      <c r="EZ475" s="60"/>
      <c r="FA475" s="60"/>
      <c r="FB475" s="60"/>
      <c r="FC475" s="60"/>
      <c r="FD475" s="60"/>
      <c r="FE475" s="60"/>
      <c r="FF475" s="60"/>
      <c r="FG475" s="60"/>
      <c r="FH475" s="60"/>
      <c r="FI475" s="60"/>
      <c r="FJ475" s="60"/>
      <c r="FK475" s="60"/>
      <c r="FL475" s="60"/>
      <c r="FM475" s="60"/>
      <c r="FN475" s="60"/>
      <c r="FO475" s="60"/>
      <c r="FP475" s="60"/>
      <c r="FQ475" s="60"/>
      <c r="FR475" s="60"/>
      <c r="FS475" s="60"/>
      <c r="FT475" s="60"/>
      <c r="FU475" s="60"/>
      <c r="FV475" s="60"/>
      <c r="FW475" s="60"/>
      <c r="FX475" s="60"/>
      <c r="FY475" s="60"/>
      <c r="FZ475" s="60"/>
      <c r="GA475" s="60"/>
      <c r="GB475" s="60"/>
      <c r="GC475" s="60"/>
      <c r="GD475" s="60"/>
      <c r="GE475" s="60"/>
      <c r="GF475" s="60"/>
      <c r="GG475" s="60"/>
      <c r="GH475" s="60"/>
      <c r="GI475" s="60"/>
      <c r="GJ475" s="60"/>
      <c r="GK475" s="60"/>
      <c r="GL475" s="60"/>
      <c r="GM475" s="60"/>
      <c r="GN475" s="60"/>
      <c r="GO475" s="60"/>
      <c r="GP475" s="60"/>
      <c r="GQ475" s="60"/>
      <c r="GR475" s="60"/>
      <c r="GS475" s="60"/>
      <c r="GT475" s="60"/>
      <c r="GU475" s="60"/>
      <c r="GV475" s="60"/>
      <c r="GW475" s="60"/>
      <c r="GX475" s="60"/>
      <c r="GY475" s="60"/>
      <c r="GZ475" s="60"/>
      <c r="HA475" s="60"/>
      <c r="HB475" s="60"/>
      <c r="HC475" s="60"/>
      <c r="HD475" s="60"/>
      <c r="HE475" s="60"/>
      <c r="HF475" s="60"/>
      <c r="HG475" s="60"/>
      <c r="HH475" s="60"/>
      <c r="HI475" s="60"/>
      <c r="HJ475" s="60"/>
      <c r="HK475" s="60"/>
      <c r="HL475" s="60"/>
      <c r="HM475" s="60"/>
      <c r="HN475" s="60"/>
      <c r="HO475" s="60"/>
      <c r="HP475" s="60"/>
      <c r="HQ475" s="60"/>
      <c r="HR475" s="60"/>
      <c r="HS475" s="60"/>
      <c r="HT475" s="60"/>
      <c r="HU475" s="60"/>
      <c r="HV475" s="60"/>
      <c r="HW475" s="60"/>
      <c r="HX475" s="60"/>
      <c r="HY475" s="60"/>
      <c r="HZ475" s="60"/>
      <c r="IA475" s="60"/>
      <c r="IB475" s="60"/>
      <c r="IC475" s="60"/>
      <c r="ID475" s="60"/>
      <c r="IE475" s="60"/>
      <c r="IF475" s="60"/>
      <c r="IG475" s="60"/>
      <c r="IH475" s="60"/>
      <c r="II475" s="60"/>
      <c r="IJ475" s="60"/>
      <c r="IK475" s="60"/>
      <c r="IL475" s="60"/>
      <c r="IM475" s="60"/>
      <c r="IN475" s="60"/>
      <c r="IO475" s="60"/>
      <c r="IP475" s="60"/>
      <c r="IQ475" s="60"/>
      <c r="IR475" s="60"/>
      <c r="IS475" s="60"/>
      <c r="IT475" s="60"/>
      <c r="IU475" s="60"/>
      <c r="IV475" s="60"/>
      <c r="IW475" s="60"/>
      <c r="IX475" s="60"/>
      <c r="IY475" s="60"/>
      <c r="IZ475" s="60"/>
      <c r="JA475" s="60"/>
      <c r="JB475" s="60"/>
      <c r="JC475" s="60"/>
      <c r="JD475" s="60"/>
      <c r="JE475" s="60"/>
      <c r="JF475" s="60"/>
      <c r="JG475" s="60"/>
      <c r="JH475" s="60"/>
      <c r="JI475" s="60"/>
      <c r="JJ475" s="60"/>
      <c r="JK475" s="60"/>
      <c r="JL475" s="60"/>
      <c r="JM475" s="60"/>
      <c r="JN475" s="60"/>
      <c r="JO475" s="60"/>
      <c r="JP475" s="60"/>
      <c r="JQ475" s="60"/>
      <c r="JR475" s="60"/>
      <c r="JS475" s="60"/>
      <c r="JT475" s="60"/>
      <c r="JU475" s="60"/>
      <c r="JV475" s="60"/>
      <c r="JW475" s="60"/>
      <c r="JX475" s="60"/>
      <c r="JY475" s="60"/>
      <c r="JZ475" s="60"/>
      <c r="KA475" s="60"/>
      <c r="KB475" s="60"/>
      <c r="KC475" s="60"/>
      <c r="KD475" s="60"/>
      <c r="KE475" s="60"/>
      <c r="KF475" s="60"/>
      <c r="KG475" s="60"/>
      <c r="KH475" s="60"/>
      <c r="KI475" s="60"/>
      <c r="KJ475" s="60"/>
      <c r="KK475" s="60"/>
      <c r="KL475" s="60"/>
      <c r="KM475" s="60"/>
      <c r="KN475" s="60"/>
      <c r="KO475" s="60"/>
    </row>
    <row r="476" spans="1:301" s="78" customFormat="1" x14ac:dyDescent="0.2">
      <c r="A476" s="93" t="s">
        <v>997</v>
      </c>
      <c r="B476" s="72">
        <v>5024</v>
      </c>
      <c r="C476" s="94" t="s">
        <v>407</v>
      </c>
      <c r="D476" s="2" t="s">
        <v>105</v>
      </c>
      <c r="E476" s="97"/>
      <c r="F476"/>
      <c r="G476">
        <v>316744.06247236533</v>
      </c>
      <c r="H476">
        <v>8448317.3577592857</v>
      </c>
      <c r="I476" s="18">
        <v>4965.585</v>
      </c>
      <c r="K476" s="93" t="s">
        <v>984</v>
      </c>
      <c r="L476" s="95">
        <v>0</v>
      </c>
      <c r="M476" s="95">
        <v>2.09</v>
      </c>
      <c r="N476" s="105">
        <v>2005</v>
      </c>
      <c r="O476" s="97"/>
      <c r="P476" s="60" t="s">
        <v>389</v>
      </c>
      <c r="Q476" s="1">
        <f>M476-L476</f>
        <v>2.09</v>
      </c>
      <c r="R476" s="2" t="s">
        <v>390</v>
      </c>
      <c r="S476" s="97" t="s">
        <v>997</v>
      </c>
      <c r="T476" s="60" t="s">
        <v>392</v>
      </c>
      <c r="X476" s="14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36">
        <v>100</v>
      </c>
      <c r="AT476" s="113">
        <v>400</v>
      </c>
      <c r="AU476" s="113"/>
      <c r="AV476" s="113"/>
      <c r="AW476" s="113"/>
      <c r="AX476" s="113"/>
      <c r="AY476" s="113"/>
      <c r="AZ476" s="113"/>
      <c r="BA476" s="113"/>
      <c r="BB476" s="113"/>
      <c r="BC476" s="113"/>
      <c r="BD476" s="113"/>
      <c r="BE476" s="113"/>
      <c r="BF476" s="113"/>
      <c r="BG476" s="113"/>
      <c r="BH476" s="113"/>
      <c r="BI476" s="113"/>
      <c r="BJ476" s="113"/>
      <c r="BK476" s="113"/>
      <c r="BL476" s="113"/>
      <c r="BM476" s="113"/>
      <c r="BN476" s="113"/>
      <c r="BO476" s="113"/>
      <c r="BP476" s="113"/>
      <c r="BQ476" s="113"/>
      <c r="BR476" s="113"/>
      <c r="BS476" s="113"/>
      <c r="BT476" s="113"/>
      <c r="BU476" s="113"/>
      <c r="BV476" s="113"/>
      <c r="BW476" s="113"/>
      <c r="BX476" s="113">
        <v>4500</v>
      </c>
      <c r="BY476" s="113"/>
      <c r="BZ476" s="113"/>
      <c r="CA476" s="156"/>
      <c r="CB476" s="107">
        <v>49</v>
      </c>
      <c r="CC476" s="113"/>
      <c r="CD476" s="113"/>
      <c r="CE476" s="113"/>
      <c r="CF476" s="113"/>
      <c r="CG476" s="113"/>
      <c r="CH476" s="113"/>
      <c r="CI476" s="113"/>
      <c r="CJ476" s="113"/>
      <c r="CK476" s="113"/>
      <c r="CL476" s="113"/>
      <c r="CM476" s="113"/>
      <c r="CN476" s="113"/>
      <c r="CO476" s="113"/>
      <c r="CP476" s="113"/>
      <c r="CQ476" s="113"/>
      <c r="CR476" s="113"/>
      <c r="CS476" s="113"/>
      <c r="CT476" s="113"/>
      <c r="CU476" s="113"/>
      <c r="CV476" s="113"/>
      <c r="CW476" s="113"/>
      <c r="CX476" s="113"/>
      <c r="CY476" s="113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  <c r="DS476" s="60"/>
      <c r="DT476" s="60"/>
      <c r="DU476" s="60"/>
      <c r="DV476" s="60"/>
      <c r="DW476" s="60"/>
      <c r="DX476" s="60"/>
      <c r="DY476" s="60"/>
      <c r="DZ476" s="60"/>
      <c r="EA476" s="60"/>
      <c r="EB476" s="60"/>
      <c r="EC476" s="60"/>
      <c r="ED476" s="60"/>
      <c r="EE476" s="60"/>
      <c r="EF476" s="60"/>
      <c r="EG476" s="60"/>
      <c r="EH476" s="60"/>
      <c r="EI476" s="60"/>
      <c r="EJ476" s="60"/>
      <c r="EK476" s="60"/>
      <c r="EL476" s="60"/>
      <c r="EM476" s="60"/>
      <c r="EN476" s="60"/>
      <c r="EO476" s="60"/>
      <c r="EP476" s="60"/>
      <c r="EQ476" s="60"/>
      <c r="ER476" s="60"/>
      <c r="ES476" s="60"/>
      <c r="ET476" s="60"/>
      <c r="EU476" s="60"/>
      <c r="EV476" s="60"/>
      <c r="EW476" s="60"/>
      <c r="EX476" s="60"/>
      <c r="EY476" s="60"/>
      <c r="EZ476" s="60"/>
      <c r="FA476" s="60"/>
      <c r="FB476" s="60"/>
      <c r="FC476" s="60"/>
      <c r="FD476" s="60"/>
      <c r="FE476" s="60"/>
      <c r="FF476" s="60"/>
      <c r="FG476" s="60"/>
      <c r="FH476" s="60"/>
      <c r="FI476" s="60"/>
      <c r="FJ476" s="60"/>
      <c r="FK476" s="60"/>
      <c r="FL476" s="60"/>
      <c r="FM476" s="60"/>
      <c r="FN476" s="60"/>
      <c r="FO476" s="60"/>
      <c r="FP476" s="60"/>
      <c r="FQ476" s="60"/>
      <c r="FR476" s="60"/>
      <c r="FS476" s="60"/>
      <c r="FT476" s="60"/>
      <c r="FU476" s="60"/>
      <c r="FV476" s="60"/>
      <c r="FW476" s="60"/>
      <c r="FX476" s="60"/>
      <c r="FY476" s="60"/>
      <c r="FZ476" s="60"/>
      <c r="GA476" s="60"/>
      <c r="GB476" s="60"/>
      <c r="GC476" s="60"/>
      <c r="GD476" s="60"/>
      <c r="GE476" s="60"/>
      <c r="GF476" s="60"/>
      <c r="GG476" s="60"/>
      <c r="GH476" s="60"/>
      <c r="GI476" s="60"/>
      <c r="GJ476" s="60"/>
      <c r="GK476" s="60"/>
      <c r="GL476" s="60"/>
      <c r="GM476" s="60"/>
      <c r="GN476" s="60"/>
      <c r="GO476" s="60"/>
      <c r="GP476" s="60"/>
      <c r="GQ476" s="60"/>
      <c r="GR476" s="60"/>
      <c r="GS476" s="60"/>
      <c r="GT476" s="60"/>
      <c r="GU476" s="60"/>
      <c r="GV476" s="60"/>
      <c r="GW476" s="60"/>
      <c r="GX476" s="60"/>
      <c r="GY476" s="60"/>
      <c r="GZ476" s="60"/>
      <c r="HA476" s="60"/>
      <c r="HB476" s="60"/>
      <c r="HC476" s="60"/>
      <c r="HD476" s="60"/>
      <c r="HE476" s="60"/>
      <c r="HF476" s="60"/>
      <c r="HG476" s="60"/>
      <c r="HH476" s="60"/>
      <c r="HI476" s="60"/>
      <c r="HJ476" s="60"/>
      <c r="HK476" s="60"/>
      <c r="HL476" s="60"/>
      <c r="HM476" s="60"/>
      <c r="HN476" s="60"/>
      <c r="HO476" s="60"/>
      <c r="HP476" s="60"/>
      <c r="HQ476" s="60"/>
      <c r="HR476" s="60"/>
      <c r="HS476" s="60"/>
      <c r="HT476" s="60"/>
      <c r="HU476" s="60"/>
      <c r="HV476" s="60"/>
      <c r="HW476" s="60"/>
      <c r="HX476" s="60"/>
      <c r="HY476" s="60"/>
      <c r="HZ476" s="60"/>
      <c r="IA476" s="60"/>
      <c r="IB476" s="60"/>
      <c r="IC476" s="60"/>
      <c r="ID476" s="60"/>
      <c r="IE476" s="60"/>
      <c r="IF476" s="60"/>
      <c r="IG476" s="60"/>
      <c r="IH476" s="60"/>
      <c r="II476" s="60"/>
      <c r="IJ476" s="60"/>
      <c r="IK476" s="60"/>
      <c r="IL476" s="60"/>
      <c r="IM476" s="60"/>
      <c r="IN476" s="60"/>
      <c r="IO476" s="60"/>
      <c r="IP476" s="60"/>
      <c r="IQ476" s="60"/>
      <c r="IR476" s="60"/>
      <c r="IS476" s="60"/>
      <c r="IT476" s="60"/>
      <c r="IU476" s="60"/>
      <c r="IV476" s="60"/>
      <c r="IW476" s="60"/>
      <c r="IX476" s="60"/>
      <c r="IY476" s="60"/>
      <c r="IZ476" s="60"/>
      <c r="JA476" s="60"/>
      <c r="JB476" s="60"/>
      <c r="JC476" s="60"/>
      <c r="JD476" s="60"/>
      <c r="JE476" s="60"/>
      <c r="JF476" s="60"/>
      <c r="JG476" s="60"/>
      <c r="JH476" s="60"/>
      <c r="JI476" s="60"/>
      <c r="JJ476" s="60"/>
      <c r="JK476" s="60"/>
      <c r="JL476" s="60"/>
      <c r="JM476" s="60"/>
      <c r="JN476" s="60"/>
      <c r="JO476" s="60"/>
      <c r="JP476" s="60"/>
      <c r="JQ476" s="60"/>
      <c r="JR476" s="60"/>
      <c r="JS476" s="60"/>
      <c r="JT476" s="60"/>
      <c r="JU476" s="60"/>
      <c r="JV476" s="60"/>
      <c r="JW476" s="60"/>
      <c r="JX476" s="60"/>
      <c r="JY476" s="60"/>
      <c r="JZ476" s="60"/>
      <c r="KA476" s="60"/>
      <c r="KB476" s="60"/>
      <c r="KC476" s="60"/>
      <c r="KD476" s="60"/>
      <c r="KE476" s="60"/>
      <c r="KF476" s="60"/>
      <c r="KG476" s="60"/>
      <c r="KH476" s="60"/>
      <c r="KI476" s="60"/>
      <c r="KJ476" s="60"/>
      <c r="KK476" s="60"/>
      <c r="KL476" s="60"/>
      <c r="KM476" s="60"/>
      <c r="KN476" s="60"/>
      <c r="KO476" s="60"/>
    </row>
    <row r="477" spans="1:301" s="78" customFormat="1" x14ac:dyDescent="0.2">
      <c r="A477" s="93" t="s">
        <v>998</v>
      </c>
      <c r="B477" s="72">
        <v>5033</v>
      </c>
      <c r="C477" s="94" t="s">
        <v>407</v>
      </c>
      <c r="D477" s="2" t="s">
        <v>105</v>
      </c>
      <c r="E477" s="93"/>
      <c r="F477"/>
      <c r="G477">
        <v>316536.33789268287</v>
      </c>
      <c r="H477">
        <v>8448478.3648365792</v>
      </c>
      <c r="I477" s="18">
        <v>4915.8779999999997</v>
      </c>
      <c r="K477" s="93" t="s">
        <v>984</v>
      </c>
      <c r="L477" s="95">
        <v>0</v>
      </c>
      <c r="M477" s="95">
        <v>2.5299999999999998</v>
      </c>
      <c r="N477" s="105">
        <v>2005</v>
      </c>
      <c r="O477" s="93"/>
      <c r="P477" s="60" t="s">
        <v>389</v>
      </c>
      <c r="Q477" s="1">
        <f>M477-L477</f>
        <v>2.5299999999999998</v>
      </c>
      <c r="R477" s="2" t="s">
        <v>390</v>
      </c>
      <c r="S477" s="93" t="s">
        <v>998</v>
      </c>
      <c r="T477" s="60" t="s">
        <v>392</v>
      </c>
      <c r="X477" s="14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>
        <v>400</v>
      </c>
      <c r="AT477" s="113">
        <v>1700.0000000000002</v>
      </c>
      <c r="AU477" s="113"/>
      <c r="AV477" s="113"/>
      <c r="AW477" s="113"/>
      <c r="AX477" s="113"/>
      <c r="AY477" s="113"/>
      <c r="AZ477" s="113"/>
      <c r="BA477" s="113"/>
      <c r="BB477" s="113"/>
      <c r="BC477" s="113"/>
      <c r="BD477" s="113"/>
      <c r="BE477" s="113"/>
      <c r="BF477" s="113"/>
      <c r="BG477" s="113"/>
      <c r="BH477" s="113"/>
      <c r="BI477" s="113"/>
      <c r="BJ477" s="113"/>
      <c r="BK477" s="113"/>
      <c r="BL477" s="113"/>
      <c r="BM477" s="113"/>
      <c r="BN477" s="113"/>
      <c r="BO477" s="113"/>
      <c r="BP477" s="113"/>
      <c r="BQ477" s="113"/>
      <c r="BR477" s="113"/>
      <c r="BS477" s="113"/>
      <c r="BT477" s="113"/>
      <c r="BU477" s="113"/>
      <c r="BV477" s="113"/>
      <c r="BW477" s="113"/>
      <c r="BX477" s="113">
        <v>31200</v>
      </c>
      <c r="BY477" s="113"/>
      <c r="BZ477" s="113"/>
      <c r="CA477" s="156"/>
      <c r="CB477" s="107">
        <v>295</v>
      </c>
      <c r="CC477" s="113"/>
      <c r="CD477" s="113"/>
      <c r="CE477" s="113"/>
      <c r="CF477" s="113"/>
      <c r="CG477" s="113"/>
      <c r="CH477" s="113"/>
      <c r="CI477" s="113"/>
      <c r="CJ477" s="113"/>
      <c r="CK477" s="113"/>
      <c r="CL477" s="113"/>
      <c r="CM477" s="113"/>
      <c r="CN477" s="113"/>
      <c r="CO477" s="113"/>
      <c r="CP477" s="113"/>
      <c r="CQ477" s="113"/>
      <c r="CR477" s="113"/>
      <c r="CS477" s="113"/>
      <c r="CT477" s="113"/>
      <c r="CU477" s="113"/>
      <c r="CV477" s="113"/>
      <c r="CW477" s="113"/>
      <c r="CX477" s="113"/>
      <c r="CY477" s="113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  <c r="DS477" s="64"/>
      <c r="DT477" s="64"/>
      <c r="DU477" s="64"/>
      <c r="DV477" s="64"/>
      <c r="DW477" s="64"/>
      <c r="DX477" s="64"/>
      <c r="DY477" s="64"/>
      <c r="DZ477" s="64"/>
      <c r="EA477" s="64"/>
      <c r="EB477" s="64"/>
      <c r="EC477" s="64"/>
      <c r="ED477" s="64"/>
      <c r="EE477" s="64"/>
      <c r="EF477" s="64"/>
      <c r="EG477" s="64"/>
      <c r="EH477" s="64"/>
      <c r="EI477" s="64"/>
      <c r="EJ477" s="64"/>
      <c r="EK477" s="64"/>
      <c r="EL477" s="64"/>
      <c r="EM477" s="64"/>
      <c r="EN477" s="64"/>
      <c r="EO477" s="64"/>
      <c r="EP477" s="64"/>
      <c r="EQ477" s="64"/>
      <c r="ER477" s="64"/>
      <c r="ES477" s="64"/>
      <c r="ET477" s="64"/>
      <c r="EU477" s="64"/>
      <c r="EV477" s="64"/>
      <c r="EW477" s="64"/>
      <c r="EX477" s="64"/>
      <c r="EY477" s="64"/>
      <c r="EZ477" s="64"/>
      <c r="FA477" s="64"/>
      <c r="FB477" s="64"/>
      <c r="FC477" s="64"/>
      <c r="FD477" s="64"/>
      <c r="FE477" s="64"/>
      <c r="FF477" s="64"/>
      <c r="FG477" s="64"/>
      <c r="FH477" s="64"/>
      <c r="FI477" s="64"/>
      <c r="FJ477" s="64"/>
      <c r="FK477" s="64"/>
      <c r="FL477" s="64"/>
      <c r="FM477" s="64"/>
      <c r="FN477" s="64"/>
      <c r="FO477" s="64"/>
      <c r="FP477" s="64"/>
      <c r="FQ477" s="64"/>
      <c r="FR477" s="64"/>
      <c r="FS477" s="64"/>
      <c r="FT477" s="64"/>
      <c r="FU477" s="64"/>
      <c r="FV477" s="64"/>
      <c r="FW477" s="64"/>
      <c r="FX477" s="64"/>
      <c r="FY477" s="64"/>
      <c r="FZ477" s="64"/>
      <c r="GA477" s="64"/>
      <c r="GB477" s="64"/>
      <c r="GC477" s="64"/>
      <c r="GD477" s="64"/>
      <c r="GE477" s="64"/>
      <c r="GF477" s="64"/>
      <c r="GG477" s="64"/>
      <c r="GH477" s="64"/>
      <c r="GI477" s="64"/>
      <c r="GJ477" s="64"/>
      <c r="GK477" s="64"/>
      <c r="GL477" s="64"/>
      <c r="GM477" s="64"/>
      <c r="GN477" s="64"/>
      <c r="GO477" s="64"/>
      <c r="GP477" s="64"/>
      <c r="GQ477" s="64"/>
      <c r="GR477" s="64"/>
      <c r="GS477" s="64"/>
      <c r="GT477" s="64"/>
      <c r="GU477" s="64"/>
      <c r="GV477" s="64"/>
      <c r="GW477" s="64"/>
      <c r="GX477" s="64"/>
      <c r="GY477" s="64"/>
      <c r="GZ477" s="64"/>
      <c r="HA477" s="64"/>
      <c r="HB477" s="64"/>
      <c r="HC477" s="64"/>
      <c r="HD477" s="64"/>
      <c r="HE477" s="64"/>
      <c r="HF477" s="64"/>
      <c r="HG477" s="64"/>
      <c r="HH477" s="64"/>
      <c r="HI477" s="64"/>
      <c r="HJ477" s="64"/>
      <c r="HK477" s="64"/>
      <c r="HL477" s="64"/>
      <c r="HM477" s="64"/>
      <c r="HN477" s="64"/>
      <c r="HO477" s="64"/>
      <c r="HP477" s="64"/>
      <c r="HQ477" s="64"/>
      <c r="HR477" s="64"/>
      <c r="HS477" s="64"/>
      <c r="HT477" s="64"/>
      <c r="HU477" s="64"/>
      <c r="HV477" s="64"/>
      <c r="HW477" s="64"/>
      <c r="HX477" s="64"/>
      <c r="HY477" s="64"/>
      <c r="HZ477" s="64"/>
      <c r="IA477" s="64"/>
      <c r="IB477" s="64"/>
      <c r="IC477" s="64"/>
      <c r="ID477" s="64"/>
      <c r="IE477" s="64"/>
      <c r="IF477" s="64"/>
      <c r="IG477" s="64"/>
      <c r="IH477" s="64"/>
      <c r="II477" s="64"/>
      <c r="IJ477" s="64"/>
      <c r="IK477" s="64"/>
      <c r="IL477" s="64"/>
      <c r="IM477" s="64"/>
      <c r="IN477" s="64"/>
      <c r="IO477" s="64"/>
      <c r="IP477" s="64"/>
      <c r="IQ477" s="64"/>
      <c r="IR477" s="64"/>
      <c r="IS477" s="64"/>
      <c r="IT477" s="64"/>
      <c r="IU477" s="64"/>
      <c r="IV477" s="64"/>
      <c r="IW477" s="64"/>
      <c r="IX477" s="64"/>
      <c r="IY477" s="64"/>
      <c r="IZ477" s="64"/>
      <c r="JA477" s="64"/>
      <c r="JB477" s="64"/>
      <c r="JC477" s="64"/>
      <c r="JD477" s="64"/>
      <c r="JE477" s="64"/>
      <c r="JF477" s="64"/>
      <c r="JG477" s="64"/>
      <c r="JH477" s="64"/>
      <c r="JI477" s="64"/>
      <c r="JJ477" s="64"/>
      <c r="JK477" s="64"/>
      <c r="JL477" s="64"/>
      <c r="JM477" s="64"/>
      <c r="JN477" s="64"/>
      <c r="JO477" s="64"/>
      <c r="JP477" s="64"/>
      <c r="JQ477" s="64"/>
      <c r="JR477" s="64"/>
      <c r="JS477" s="64"/>
      <c r="JT477" s="64"/>
      <c r="JU477" s="64"/>
      <c r="JV477" s="64"/>
      <c r="JW477" s="64"/>
      <c r="JX477" s="64"/>
      <c r="JY477" s="64"/>
      <c r="JZ477" s="64"/>
      <c r="KA477" s="64"/>
      <c r="KB477" s="64"/>
      <c r="KC477" s="64"/>
      <c r="KD477" s="64"/>
      <c r="KE477" s="64"/>
      <c r="KF477" s="64"/>
      <c r="KG477" s="64"/>
      <c r="KH477" s="64"/>
      <c r="KI477" s="64"/>
      <c r="KJ477" s="64"/>
      <c r="KK477" s="64"/>
      <c r="KL477" s="64"/>
      <c r="KM477" s="64"/>
      <c r="KN477" s="64"/>
      <c r="KO477" s="64"/>
    </row>
    <row r="478" spans="1:301" s="78" customFormat="1" x14ac:dyDescent="0.2">
      <c r="A478" s="93" t="s">
        <v>999</v>
      </c>
      <c r="B478" s="72">
        <v>5062</v>
      </c>
      <c r="C478" s="94" t="s">
        <v>400</v>
      </c>
      <c r="D478" s="2" t="s">
        <v>105</v>
      </c>
      <c r="E478" s="93"/>
      <c r="F478"/>
      <c r="G478">
        <v>315761.87341930025</v>
      </c>
      <c r="H478">
        <v>8447631.327603858</v>
      </c>
      <c r="I478" s="18">
        <v>4950.6959999999999</v>
      </c>
      <c r="K478" s="93" t="s">
        <v>984</v>
      </c>
      <c r="L478" s="95">
        <v>0</v>
      </c>
      <c r="M478" s="95">
        <v>1.94</v>
      </c>
      <c r="N478" s="105">
        <v>2005</v>
      </c>
      <c r="O478" s="93"/>
      <c r="P478" s="60" t="s">
        <v>389</v>
      </c>
      <c r="Q478" s="1">
        <f>M478-L478</f>
        <v>1.94</v>
      </c>
      <c r="R478" s="2" t="s">
        <v>390</v>
      </c>
      <c r="S478" s="93" t="s">
        <v>999</v>
      </c>
      <c r="T478" s="60" t="s">
        <v>392</v>
      </c>
      <c r="X478" s="14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>
        <v>300</v>
      </c>
      <c r="AT478" s="113">
        <v>500</v>
      </c>
      <c r="AU478" s="113"/>
      <c r="AV478" s="113"/>
      <c r="AW478" s="113"/>
      <c r="AX478" s="113"/>
      <c r="AY478" s="113"/>
      <c r="AZ478" s="113"/>
      <c r="BA478" s="113"/>
      <c r="BB478" s="113"/>
      <c r="BC478" s="113"/>
      <c r="BD478" s="113"/>
      <c r="BE478" s="113"/>
      <c r="BF478" s="113"/>
      <c r="BG478" s="113"/>
      <c r="BH478" s="113"/>
      <c r="BI478" s="113"/>
      <c r="BJ478" s="113"/>
      <c r="BK478" s="113"/>
      <c r="BL478" s="113"/>
      <c r="BM478" s="113"/>
      <c r="BN478" s="113"/>
      <c r="BO478" s="113"/>
      <c r="BP478" s="113"/>
      <c r="BQ478" s="113"/>
      <c r="BR478" s="113"/>
      <c r="BS478" s="113"/>
      <c r="BT478" s="113"/>
      <c r="BU478" s="113"/>
      <c r="BV478" s="113"/>
      <c r="BW478" s="113"/>
      <c r="BX478" s="113">
        <v>3700</v>
      </c>
      <c r="BY478" s="113"/>
      <c r="BZ478" s="113"/>
      <c r="CA478" s="156"/>
      <c r="CB478" s="107">
        <v>42</v>
      </c>
      <c r="CC478" s="113"/>
      <c r="CD478" s="113"/>
      <c r="CE478" s="113"/>
      <c r="CF478" s="113"/>
      <c r="CG478" s="113"/>
      <c r="CH478" s="113"/>
      <c r="CI478" s="113"/>
      <c r="CJ478" s="113"/>
      <c r="CK478" s="113"/>
      <c r="CL478" s="113"/>
      <c r="CM478" s="113"/>
      <c r="CN478" s="113"/>
      <c r="CO478" s="113"/>
      <c r="CP478" s="113"/>
      <c r="CQ478" s="113"/>
      <c r="CR478" s="113"/>
      <c r="CS478" s="113"/>
      <c r="CT478" s="113"/>
      <c r="CU478" s="113"/>
      <c r="CV478" s="113"/>
      <c r="CW478" s="113"/>
      <c r="CX478" s="113"/>
      <c r="CY478" s="113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  <c r="DS478" s="60"/>
      <c r="DT478" s="60"/>
      <c r="DU478" s="60"/>
      <c r="DV478" s="60"/>
      <c r="DW478" s="60"/>
      <c r="DX478" s="60"/>
      <c r="DY478" s="60"/>
      <c r="DZ478" s="60"/>
      <c r="EA478" s="60"/>
      <c r="EB478" s="60"/>
      <c r="EC478" s="60"/>
      <c r="ED478" s="60"/>
      <c r="EE478" s="60"/>
      <c r="EF478" s="60"/>
      <c r="EG478" s="60"/>
      <c r="EH478" s="60"/>
      <c r="EI478" s="60"/>
      <c r="EJ478" s="60"/>
      <c r="EK478" s="60"/>
      <c r="EL478" s="60"/>
      <c r="EM478" s="60"/>
      <c r="EN478" s="60"/>
      <c r="EO478" s="60"/>
      <c r="EP478" s="60"/>
      <c r="EQ478" s="60"/>
      <c r="ER478" s="60"/>
      <c r="ES478" s="60"/>
      <c r="ET478" s="60"/>
      <c r="EU478" s="60"/>
      <c r="EV478" s="60"/>
      <c r="EW478" s="60"/>
      <c r="EX478" s="60"/>
      <c r="EY478" s="60"/>
      <c r="EZ478" s="60"/>
      <c r="FA478" s="60"/>
      <c r="FB478" s="60"/>
      <c r="FC478" s="60"/>
      <c r="FD478" s="60"/>
      <c r="FE478" s="60"/>
      <c r="FF478" s="60"/>
      <c r="FG478" s="60"/>
      <c r="FH478" s="60"/>
      <c r="FI478" s="60"/>
      <c r="FJ478" s="60"/>
      <c r="FK478" s="60"/>
      <c r="FL478" s="60"/>
      <c r="FM478" s="60"/>
      <c r="FN478" s="60"/>
      <c r="FO478" s="60"/>
      <c r="FP478" s="60"/>
      <c r="FQ478" s="60"/>
      <c r="FR478" s="60"/>
      <c r="FS478" s="60"/>
      <c r="FT478" s="60"/>
      <c r="FU478" s="60"/>
      <c r="FV478" s="60"/>
      <c r="FW478" s="60"/>
      <c r="FX478" s="60"/>
      <c r="FY478" s="60"/>
      <c r="FZ478" s="60"/>
      <c r="GA478" s="60"/>
      <c r="GB478" s="60"/>
      <c r="GC478" s="60"/>
      <c r="GD478" s="60"/>
      <c r="GE478" s="60"/>
      <c r="GF478" s="60"/>
      <c r="GG478" s="60"/>
      <c r="GH478" s="60"/>
      <c r="GI478" s="60"/>
      <c r="GJ478" s="60"/>
      <c r="GK478" s="60"/>
      <c r="GL478" s="60"/>
      <c r="GM478" s="60"/>
      <c r="GN478" s="60"/>
      <c r="GO478" s="60"/>
      <c r="GP478" s="60"/>
      <c r="GQ478" s="60"/>
      <c r="GR478" s="60"/>
      <c r="GS478" s="60"/>
      <c r="GT478" s="60"/>
      <c r="GU478" s="60"/>
      <c r="GV478" s="60"/>
      <c r="GW478" s="60"/>
      <c r="GX478" s="60"/>
      <c r="GY478" s="60"/>
      <c r="GZ478" s="60"/>
      <c r="HA478" s="60"/>
      <c r="HB478" s="60"/>
      <c r="HC478" s="60"/>
      <c r="HD478" s="60"/>
      <c r="HE478" s="60"/>
      <c r="HF478" s="60"/>
      <c r="HG478" s="60"/>
      <c r="HH478" s="60"/>
      <c r="HI478" s="60"/>
      <c r="HJ478" s="60"/>
      <c r="HK478" s="60"/>
      <c r="HL478" s="60"/>
      <c r="HM478" s="60"/>
      <c r="HN478" s="60"/>
      <c r="HO478" s="60"/>
      <c r="HP478" s="60"/>
      <c r="HQ478" s="60"/>
      <c r="HR478" s="60"/>
      <c r="HS478" s="60"/>
      <c r="HT478" s="60"/>
      <c r="HU478" s="60"/>
      <c r="HV478" s="60"/>
      <c r="HW478" s="60"/>
      <c r="HX478" s="60"/>
      <c r="HY478" s="60"/>
      <c r="HZ478" s="60"/>
      <c r="IA478" s="60"/>
      <c r="IB478" s="60"/>
      <c r="IC478" s="60"/>
      <c r="ID478" s="60"/>
      <c r="IE478" s="60"/>
      <c r="IF478" s="60"/>
      <c r="IG478" s="60"/>
      <c r="IH478" s="60"/>
      <c r="II478" s="60"/>
      <c r="IJ478" s="60"/>
      <c r="IK478" s="60"/>
      <c r="IL478" s="60"/>
      <c r="IM478" s="60"/>
      <c r="IN478" s="60"/>
      <c r="IO478" s="60"/>
      <c r="IP478" s="60"/>
      <c r="IQ478" s="60"/>
      <c r="IR478" s="60"/>
      <c r="IS478" s="60"/>
      <c r="IT478" s="60"/>
      <c r="IU478" s="60"/>
      <c r="IV478" s="60"/>
      <c r="IW478" s="60"/>
      <c r="IX478" s="60"/>
      <c r="IY478" s="60"/>
      <c r="IZ478" s="60"/>
      <c r="JA478" s="60"/>
      <c r="JB478" s="60"/>
      <c r="JC478" s="60"/>
      <c r="JD478" s="60"/>
      <c r="JE478" s="60"/>
      <c r="JF478" s="60"/>
      <c r="JG478" s="60"/>
      <c r="JH478" s="60"/>
      <c r="JI478" s="60"/>
      <c r="JJ478" s="60"/>
      <c r="JK478" s="60"/>
      <c r="JL478" s="60"/>
      <c r="JM478" s="60"/>
      <c r="JN478" s="60"/>
      <c r="JO478" s="60"/>
      <c r="JP478" s="60"/>
      <c r="JQ478" s="60"/>
      <c r="JR478" s="60"/>
      <c r="JS478" s="60"/>
      <c r="JT478" s="60"/>
      <c r="JU478" s="60"/>
      <c r="JV478" s="60"/>
      <c r="JW478" s="60"/>
      <c r="JX478" s="60"/>
      <c r="JY478" s="60"/>
      <c r="JZ478" s="60"/>
      <c r="KA478" s="60"/>
      <c r="KB478" s="60"/>
      <c r="KC478" s="60"/>
      <c r="KD478" s="60"/>
      <c r="KE478" s="60"/>
      <c r="KF478" s="60"/>
      <c r="KG478" s="60"/>
      <c r="KH478" s="60"/>
      <c r="KI478" s="60"/>
      <c r="KJ478" s="60"/>
      <c r="KK478" s="60"/>
      <c r="KL478" s="60"/>
      <c r="KM478" s="60"/>
      <c r="KN478" s="60"/>
      <c r="KO478" s="60"/>
    </row>
    <row r="479" spans="1:301" s="78" customFormat="1" x14ac:dyDescent="0.2">
      <c r="A479" s="93" t="s">
        <v>1000</v>
      </c>
      <c r="B479" s="72" t="s">
        <v>1001</v>
      </c>
      <c r="C479" s="94" t="s">
        <v>400</v>
      </c>
      <c r="D479" s="2" t="s">
        <v>105</v>
      </c>
      <c r="E479" s="93"/>
      <c r="F479"/>
      <c r="G479">
        <v>316844.82290191267</v>
      </c>
      <c r="H479">
        <v>8446589.2817992568</v>
      </c>
      <c r="I479" s="18">
        <v>5023.1369999999997</v>
      </c>
      <c r="K479" s="93" t="s">
        <v>984</v>
      </c>
      <c r="L479" s="95">
        <v>0</v>
      </c>
      <c r="M479" s="95">
        <v>1.79</v>
      </c>
      <c r="N479" s="105">
        <v>2005</v>
      </c>
      <c r="O479" s="93"/>
      <c r="P479" s="60" t="s">
        <v>389</v>
      </c>
      <c r="Q479" s="1">
        <f>M479-L479</f>
        <v>1.79</v>
      </c>
      <c r="R479" s="2" t="s">
        <v>390</v>
      </c>
      <c r="S479" s="93" t="s">
        <v>1000</v>
      </c>
      <c r="T479" s="60" t="s">
        <v>392</v>
      </c>
      <c r="X479" s="14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>
        <v>50</v>
      </c>
      <c r="AT479" s="113">
        <v>100</v>
      </c>
      <c r="AU479" s="113"/>
      <c r="AV479" s="113"/>
      <c r="AW479" s="113"/>
      <c r="AX479" s="113"/>
      <c r="AY479" s="113"/>
      <c r="AZ479" s="113"/>
      <c r="BA479" s="113"/>
      <c r="BB479" s="113"/>
      <c r="BC479" s="113"/>
      <c r="BD479" s="113"/>
      <c r="BE479" s="113"/>
      <c r="BF479" s="113"/>
      <c r="BG479" s="113"/>
      <c r="BH479" s="113"/>
      <c r="BI479" s="113"/>
      <c r="BJ479" s="113"/>
      <c r="BK479" s="113"/>
      <c r="BL479" s="113"/>
      <c r="BM479" s="113"/>
      <c r="BN479" s="113"/>
      <c r="BO479" s="113"/>
      <c r="BP479" s="113"/>
      <c r="BQ479" s="113"/>
      <c r="BR479" s="113"/>
      <c r="BS479" s="113"/>
      <c r="BT479" s="113"/>
      <c r="BU479" s="113"/>
      <c r="BV479" s="113"/>
      <c r="BW479" s="113"/>
      <c r="BX479" s="113">
        <v>700.00000000000011</v>
      </c>
      <c r="BY479" s="113"/>
      <c r="BZ479" s="113"/>
      <c r="CA479" s="156">
        <v>7.0000000000000001E-3</v>
      </c>
      <c r="CB479" s="107">
        <v>2</v>
      </c>
      <c r="CC479" s="113"/>
      <c r="CD479" s="113"/>
      <c r="CE479" s="113"/>
      <c r="CF479" s="113"/>
      <c r="CG479" s="113"/>
      <c r="CH479" s="113"/>
      <c r="CI479" s="113"/>
      <c r="CJ479" s="113"/>
      <c r="CK479" s="113"/>
      <c r="CL479" s="113"/>
      <c r="CM479" s="113"/>
      <c r="CN479" s="113"/>
      <c r="CO479" s="113"/>
      <c r="CP479" s="113"/>
      <c r="CQ479" s="113"/>
      <c r="CR479" s="113"/>
      <c r="CS479" s="113"/>
      <c r="CT479" s="113"/>
      <c r="CU479" s="113"/>
      <c r="CV479" s="113"/>
      <c r="CW479" s="113"/>
      <c r="CX479" s="113"/>
      <c r="CY479" s="113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  <c r="DS479" s="60"/>
      <c r="DT479" s="60"/>
      <c r="DU479" s="60"/>
      <c r="DV479" s="60"/>
      <c r="DW479" s="60"/>
      <c r="DX479" s="60"/>
      <c r="DY479" s="60"/>
      <c r="DZ479" s="60"/>
      <c r="EA479" s="60"/>
      <c r="EB479" s="60"/>
      <c r="EC479" s="60"/>
      <c r="ED479" s="60"/>
      <c r="EE479" s="60"/>
      <c r="EF479" s="60"/>
      <c r="EG479" s="60"/>
      <c r="EH479" s="60"/>
      <c r="EI479" s="60"/>
      <c r="EJ479" s="60"/>
      <c r="EK479" s="60"/>
      <c r="EL479" s="60"/>
      <c r="EM479" s="60"/>
      <c r="EN479" s="60"/>
      <c r="EO479" s="60"/>
      <c r="EP479" s="60"/>
      <c r="EQ479" s="60"/>
      <c r="ER479" s="60"/>
      <c r="ES479" s="60"/>
      <c r="ET479" s="60"/>
      <c r="EU479" s="60"/>
      <c r="EV479" s="60"/>
      <c r="EW479" s="60"/>
      <c r="EX479" s="60"/>
      <c r="EY479" s="60"/>
      <c r="EZ479" s="60"/>
      <c r="FA479" s="60"/>
      <c r="FB479" s="60"/>
      <c r="FC479" s="60"/>
      <c r="FD479" s="60"/>
      <c r="FE479" s="60"/>
      <c r="FF479" s="60"/>
      <c r="FG479" s="60"/>
      <c r="FH479" s="60"/>
      <c r="FI479" s="60"/>
      <c r="FJ479" s="60"/>
      <c r="FK479" s="60"/>
      <c r="FL479" s="60"/>
      <c r="FM479" s="60"/>
      <c r="FN479" s="60"/>
      <c r="FO479" s="60"/>
      <c r="FP479" s="60"/>
      <c r="FQ479" s="60"/>
      <c r="FR479" s="60"/>
      <c r="FS479" s="60"/>
      <c r="FT479" s="60"/>
      <c r="FU479" s="60"/>
      <c r="FV479" s="60"/>
      <c r="FW479" s="60"/>
      <c r="FX479" s="60"/>
      <c r="FY479" s="60"/>
      <c r="FZ479" s="60"/>
      <c r="GA479" s="60"/>
      <c r="GB479" s="60"/>
      <c r="GC479" s="60"/>
      <c r="GD479" s="60"/>
      <c r="GE479" s="60"/>
      <c r="GF479" s="60"/>
      <c r="GG479" s="60"/>
      <c r="GH479" s="60"/>
      <c r="GI479" s="60"/>
      <c r="GJ479" s="60"/>
      <c r="GK479" s="60"/>
      <c r="GL479" s="60"/>
      <c r="GM479" s="60"/>
      <c r="GN479" s="60"/>
      <c r="GO479" s="60"/>
      <c r="GP479" s="60"/>
      <c r="GQ479" s="60"/>
      <c r="GR479" s="60"/>
      <c r="GS479" s="60"/>
      <c r="GT479" s="60"/>
      <c r="GU479" s="60"/>
      <c r="GV479" s="60"/>
      <c r="GW479" s="60"/>
      <c r="GX479" s="60"/>
      <c r="GY479" s="60"/>
      <c r="GZ479" s="60"/>
      <c r="HA479" s="60"/>
      <c r="HB479" s="60"/>
      <c r="HC479" s="60"/>
      <c r="HD479" s="60"/>
      <c r="HE479" s="60"/>
      <c r="HF479" s="60"/>
      <c r="HG479" s="60"/>
      <c r="HH479" s="60"/>
      <c r="HI479" s="60"/>
      <c r="HJ479" s="60"/>
      <c r="HK479" s="60"/>
      <c r="HL479" s="60"/>
      <c r="HM479" s="60"/>
      <c r="HN479" s="60"/>
      <c r="HO479" s="60"/>
      <c r="HP479" s="60"/>
      <c r="HQ479" s="60"/>
      <c r="HR479" s="60"/>
      <c r="HS479" s="60"/>
      <c r="HT479" s="60"/>
      <c r="HU479" s="60"/>
      <c r="HV479" s="60"/>
      <c r="HW479" s="60"/>
      <c r="HX479" s="60"/>
      <c r="HY479" s="60"/>
      <c r="HZ479" s="60"/>
      <c r="IA479" s="60"/>
      <c r="IB479" s="60"/>
      <c r="IC479" s="60"/>
      <c r="ID479" s="60"/>
      <c r="IE479" s="60"/>
      <c r="IF479" s="60"/>
      <c r="IG479" s="60"/>
      <c r="IH479" s="60"/>
      <c r="II479" s="60"/>
      <c r="IJ479" s="60"/>
      <c r="IK479" s="60"/>
      <c r="IL479" s="60"/>
      <c r="IM479" s="60"/>
      <c r="IN479" s="60"/>
      <c r="IO479" s="60"/>
      <c r="IP479" s="60"/>
      <c r="IQ479" s="60"/>
      <c r="IR479" s="60"/>
      <c r="IS479" s="60"/>
      <c r="IT479" s="60"/>
      <c r="IU479" s="60"/>
      <c r="IV479" s="60"/>
      <c r="IW479" s="60"/>
      <c r="IX479" s="60"/>
      <c r="IY479" s="60"/>
      <c r="IZ479" s="60"/>
      <c r="JA479" s="60"/>
      <c r="JB479" s="60"/>
      <c r="JC479" s="60"/>
      <c r="JD479" s="60"/>
      <c r="JE479" s="60"/>
      <c r="JF479" s="60"/>
      <c r="JG479" s="60"/>
      <c r="JH479" s="60"/>
      <c r="JI479" s="60"/>
      <c r="JJ479" s="60"/>
      <c r="JK479" s="60"/>
      <c r="JL479" s="60"/>
      <c r="JM479" s="60"/>
      <c r="JN479" s="60"/>
      <c r="JO479" s="60"/>
      <c r="JP479" s="60"/>
      <c r="JQ479" s="60"/>
      <c r="JR479" s="60"/>
      <c r="JS479" s="60"/>
      <c r="JT479" s="60"/>
      <c r="JU479" s="60"/>
      <c r="JV479" s="60"/>
      <c r="JW479" s="60"/>
      <c r="JX479" s="60"/>
      <c r="JY479" s="60"/>
      <c r="JZ479" s="60"/>
      <c r="KA479" s="60"/>
      <c r="KB479" s="60"/>
      <c r="KC479" s="60"/>
      <c r="KD479" s="60"/>
      <c r="KE479" s="60"/>
      <c r="KF479" s="60"/>
      <c r="KG479" s="60"/>
      <c r="KH479" s="60"/>
      <c r="KI479" s="60"/>
      <c r="KJ479" s="60"/>
      <c r="KK479" s="60"/>
      <c r="KL479" s="60"/>
      <c r="KM479" s="60"/>
      <c r="KN479" s="60"/>
      <c r="KO479" s="60"/>
    </row>
    <row r="480" spans="1:301" s="78" customFormat="1" x14ac:dyDescent="0.2">
      <c r="A480" s="93" t="s">
        <v>1002</v>
      </c>
      <c r="B480" s="72" t="s">
        <v>1003</v>
      </c>
      <c r="C480" s="94" t="s">
        <v>452</v>
      </c>
      <c r="D480" s="2" t="s">
        <v>105</v>
      </c>
      <c r="E480" s="93"/>
      <c r="F480"/>
      <c r="G480">
        <v>315461.59333084791</v>
      </c>
      <c r="H480">
        <v>8448125.3493192811</v>
      </c>
      <c r="I480" s="18">
        <v>5034.942</v>
      </c>
      <c r="K480" s="93" t="s">
        <v>984</v>
      </c>
      <c r="L480" s="95">
        <v>0</v>
      </c>
      <c r="M480" s="95">
        <v>1.88</v>
      </c>
      <c r="N480" s="105">
        <v>2005</v>
      </c>
      <c r="O480" s="93"/>
      <c r="P480" s="60" t="s">
        <v>389</v>
      </c>
      <c r="Q480" s="1">
        <f>M480-L480</f>
        <v>1.88</v>
      </c>
      <c r="R480" s="2" t="s">
        <v>390</v>
      </c>
      <c r="S480" s="93" t="s">
        <v>1002</v>
      </c>
      <c r="T480" s="60" t="s">
        <v>392</v>
      </c>
      <c r="X480" s="14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>
        <v>50</v>
      </c>
      <c r="AT480" s="113">
        <v>700.00000000000011</v>
      </c>
      <c r="AU480" s="113"/>
      <c r="AV480" s="113"/>
      <c r="AW480" s="113"/>
      <c r="AX480" s="113"/>
      <c r="AY480" s="113"/>
      <c r="AZ480" s="113"/>
      <c r="BA480" s="113"/>
      <c r="BB480" s="113"/>
      <c r="BC480" s="113"/>
      <c r="BD480" s="113"/>
      <c r="BE480" s="113"/>
      <c r="BF480" s="113"/>
      <c r="BG480" s="113"/>
      <c r="BH480" s="113"/>
      <c r="BI480" s="113"/>
      <c r="BJ480" s="113"/>
      <c r="BK480" s="113"/>
      <c r="BL480" s="113"/>
      <c r="BM480" s="113"/>
      <c r="BN480" s="113"/>
      <c r="BO480" s="113"/>
      <c r="BP480" s="113"/>
      <c r="BQ480" s="113"/>
      <c r="BR480" s="113"/>
      <c r="BS480" s="113"/>
      <c r="BT480" s="113"/>
      <c r="BU480" s="113"/>
      <c r="BV480" s="113"/>
      <c r="BW480" s="113"/>
      <c r="BX480" s="113">
        <v>1000</v>
      </c>
      <c r="BY480" s="113"/>
      <c r="BZ480" s="113"/>
      <c r="CA480" s="156"/>
      <c r="CB480" s="107">
        <v>6</v>
      </c>
      <c r="CC480" s="113"/>
      <c r="CD480" s="113"/>
      <c r="CE480" s="113"/>
      <c r="CF480" s="113"/>
      <c r="CG480" s="113"/>
      <c r="CH480" s="113"/>
      <c r="CI480" s="113"/>
      <c r="CJ480" s="113"/>
      <c r="CK480" s="113"/>
      <c r="CL480" s="113"/>
      <c r="CM480" s="113"/>
      <c r="CN480" s="113"/>
      <c r="CO480" s="113"/>
      <c r="CP480" s="113"/>
      <c r="CQ480" s="113"/>
      <c r="CR480" s="113"/>
      <c r="CS480" s="113"/>
      <c r="CT480" s="113"/>
      <c r="CU480" s="113"/>
      <c r="CV480" s="113"/>
      <c r="CW480" s="113"/>
      <c r="CX480" s="113"/>
      <c r="CY480" s="113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  <c r="DS480" s="60"/>
      <c r="DT480" s="60"/>
      <c r="DU480" s="60"/>
      <c r="DV480" s="60"/>
      <c r="DW480" s="60"/>
      <c r="DX480" s="60"/>
      <c r="DY480" s="60"/>
      <c r="DZ480" s="60"/>
      <c r="EA480" s="60"/>
      <c r="EB480" s="60"/>
      <c r="EC480" s="60"/>
      <c r="ED480" s="60"/>
      <c r="EE480" s="60"/>
      <c r="EF480" s="60"/>
      <c r="EG480" s="60"/>
      <c r="EH480" s="60"/>
      <c r="EI480" s="60"/>
      <c r="EJ480" s="60"/>
      <c r="EK480" s="60"/>
      <c r="EL480" s="60"/>
      <c r="EM480" s="60"/>
      <c r="EN480" s="60"/>
      <c r="EO480" s="60"/>
      <c r="EP480" s="60"/>
      <c r="EQ480" s="60"/>
      <c r="ER480" s="60"/>
      <c r="ES480" s="60"/>
      <c r="ET480" s="60"/>
      <c r="EU480" s="60"/>
      <c r="EV480" s="60"/>
      <c r="EW480" s="60"/>
      <c r="EX480" s="60"/>
      <c r="EY480" s="60"/>
      <c r="EZ480" s="60"/>
      <c r="FA480" s="60"/>
      <c r="FB480" s="60"/>
      <c r="FC480" s="60"/>
      <c r="FD480" s="60"/>
      <c r="FE480" s="60"/>
      <c r="FF480" s="60"/>
      <c r="FG480" s="60"/>
      <c r="FH480" s="60"/>
      <c r="FI480" s="60"/>
      <c r="FJ480" s="60"/>
      <c r="FK480" s="60"/>
      <c r="FL480" s="60"/>
      <c r="FM480" s="60"/>
      <c r="FN480" s="60"/>
      <c r="FO480" s="60"/>
      <c r="FP480" s="60"/>
      <c r="FQ480" s="60"/>
      <c r="FR480" s="60"/>
      <c r="FS480" s="60"/>
      <c r="FT480" s="60"/>
      <c r="FU480" s="60"/>
      <c r="FV480" s="60"/>
      <c r="FW480" s="60"/>
      <c r="FX480" s="60"/>
      <c r="FY480" s="60"/>
      <c r="FZ480" s="60"/>
      <c r="GA480" s="60"/>
      <c r="GB480" s="60"/>
      <c r="GC480" s="60"/>
      <c r="GD480" s="60"/>
      <c r="GE480" s="60"/>
      <c r="GF480" s="60"/>
      <c r="GG480" s="60"/>
      <c r="GH480" s="60"/>
      <c r="GI480" s="60"/>
      <c r="GJ480" s="60"/>
      <c r="GK480" s="60"/>
      <c r="GL480" s="60"/>
      <c r="GM480" s="60"/>
      <c r="GN480" s="60"/>
      <c r="GO480" s="60"/>
      <c r="GP480" s="60"/>
      <c r="GQ480" s="60"/>
      <c r="GR480" s="60"/>
      <c r="GS480" s="60"/>
      <c r="GT480" s="60"/>
      <c r="GU480" s="60"/>
      <c r="GV480" s="60"/>
      <c r="GW480" s="60"/>
      <c r="GX480" s="60"/>
      <c r="GY480" s="60"/>
      <c r="GZ480" s="60"/>
      <c r="HA480" s="60"/>
      <c r="HB480" s="60"/>
      <c r="HC480" s="60"/>
      <c r="HD480" s="60"/>
      <c r="HE480" s="60"/>
      <c r="HF480" s="60"/>
      <c r="HG480" s="60"/>
      <c r="HH480" s="60"/>
      <c r="HI480" s="60"/>
      <c r="HJ480" s="60"/>
      <c r="HK480" s="60"/>
      <c r="HL480" s="60"/>
      <c r="HM480" s="60"/>
      <c r="HN480" s="60"/>
      <c r="HO480" s="60"/>
      <c r="HP480" s="60"/>
      <c r="HQ480" s="60"/>
      <c r="HR480" s="60"/>
      <c r="HS480" s="60"/>
      <c r="HT480" s="60"/>
      <c r="HU480" s="60"/>
      <c r="HV480" s="60"/>
      <c r="HW480" s="60"/>
      <c r="HX480" s="60"/>
      <c r="HY480" s="60"/>
      <c r="HZ480" s="60"/>
      <c r="IA480" s="60"/>
      <c r="IB480" s="60"/>
      <c r="IC480" s="60"/>
      <c r="ID480" s="60"/>
      <c r="IE480" s="60"/>
      <c r="IF480" s="60"/>
      <c r="IG480" s="60"/>
      <c r="IH480" s="60"/>
      <c r="II480" s="60"/>
      <c r="IJ480" s="60"/>
      <c r="IK480" s="60"/>
      <c r="IL480" s="60"/>
      <c r="IM480" s="60"/>
      <c r="IN480" s="60"/>
      <c r="IO480" s="60"/>
      <c r="IP480" s="60"/>
      <c r="IQ480" s="60"/>
      <c r="IR480" s="60"/>
      <c r="IS480" s="60"/>
      <c r="IT480" s="60"/>
      <c r="IU480" s="60"/>
      <c r="IV480" s="60"/>
      <c r="IW480" s="60"/>
      <c r="IX480" s="60"/>
      <c r="IY480" s="60"/>
      <c r="IZ480" s="60"/>
      <c r="JA480" s="60"/>
      <c r="JB480" s="60"/>
      <c r="JC480" s="60"/>
      <c r="JD480" s="60"/>
      <c r="JE480" s="60"/>
      <c r="JF480" s="60"/>
      <c r="JG480" s="60"/>
      <c r="JH480" s="60"/>
      <c r="JI480" s="60"/>
      <c r="JJ480" s="60"/>
      <c r="JK480" s="60"/>
      <c r="JL480" s="60"/>
      <c r="JM480" s="60"/>
      <c r="JN480" s="60"/>
      <c r="JO480" s="60"/>
      <c r="JP480" s="60"/>
      <c r="JQ480" s="60"/>
      <c r="JR480" s="60"/>
      <c r="JS480" s="60"/>
      <c r="JT480" s="60"/>
      <c r="JU480" s="60"/>
      <c r="JV480" s="60"/>
      <c r="JW480" s="60"/>
      <c r="JX480" s="60"/>
      <c r="JY480" s="60"/>
      <c r="JZ480" s="60"/>
      <c r="KA480" s="60"/>
      <c r="KB480" s="60"/>
      <c r="KC480" s="60"/>
      <c r="KD480" s="60"/>
      <c r="KE480" s="60"/>
      <c r="KF480" s="60"/>
      <c r="KG480" s="60"/>
      <c r="KH480" s="60"/>
      <c r="KI480" s="60"/>
      <c r="KJ480" s="60"/>
      <c r="KK480" s="60"/>
      <c r="KL480" s="60"/>
      <c r="KM480" s="60"/>
      <c r="KN480" s="60"/>
      <c r="KO480" s="60"/>
    </row>
    <row r="481" spans="1:103" s="78" customFormat="1" x14ac:dyDescent="0.2">
      <c r="A481" s="93" t="s">
        <v>1004</v>
      </c>
      <c r="B481" s="72">
        <v>239147</v>
      </c>
      <c r="C481" s="94" t="s">
        <v>400</v>
      </c>
      <c r="D481" s="2" t="s">
        <v>105</v>
      </c>
      <c r="E481" s="93"/>
      <c r="F481"/>
      <c r="G481">
        <v>315915.96583390096</v>
      </c>
      <c r="H481">
        <v>8447261.3113392685</v>
      </c>
      <c r="I481" s="18">
        <v>5096.8890000000001</v>
      </c>
      <c r="K481" s="93" t="s">
        <v>984</v>
      </c>
      <c r="L481" s="95">
        <v>0</v>
      </c>
      <c r="M481" s="95">
        <v>1.88</v>
      </c>
      <c r="N481" s="105">
        <v>2005</v>
      </c>
      <c r="O481" s="93"/>
      <c r="P481" s="60" t="s">
        <v>389</v>
      </c>
      <c r="Q481" s="1">
        <f>M481-L481</f>
        <v>1.88</v>
      </c>
      <c r="R481" s="2" t="s">
        <v>390</v>
      </c>
      <c r="S481" s="93" t="s">
        <v>1004</v>
      </c>
      <c r="T481" s="60" t="s">
        <v>392</v>
      </c>
      <c r="X481" s="14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  <c r="AX481" s="113"/>
      <c r="AY481" s="113"/>
      <c r="AZ481" s="113"/>
      <c r="BA481" s="113"/>
      <c r="BB481" s="113"/>
      <c r="BC481" s="113"/>
      <c r="BD481" s="113"/>
      <c r="BE481" s="113"/>
      <c r="BF481" s="113"/>
      <c r="BG481" s="113"/>
      <c r="BH481" s="113"/>
      <c r="BI481" s="113"/>
      <c r="BJ481" s="113"/>
      <c r="BK481" s="113"/>
      <c r="BL481" s="113"/>
      <c r="BM481" s="113"/>
      <c r="BN481" s="113"/>
      <c r="BO481" s="113"/>
      <c r="BP481" s="113"/>
      <c r="BQ481" s="113"/>
      <c r="BR481" s="113"/>
      <c r="BS481" s="113"/>
      <c r="BT481" s="113"/>
      <c r="BU481" s="113"/>
      <c r="BV481" s="113"/>
      <c r="BW481" s="113"/>
      <c r="BX481" s="113">
        <v>15200</v>
      </c>
      <c r="BY481" s="113"/>
      <c r="BZ481" s="113"/>
      <c r="CA481" s="156">
        <v>2.5000000000000001E-3</v>
      </c>
      <c r="CB481" s="107">
        <v>59</v>
      </c>
      <c r="CC481" s="113"/>
      <c r="CD481" s="113"/>
      <c r="CE481" s="113"/>
      <c r="CF481" s="113"/>
      <c r="CG481" s="113"/>
      <c r="CH481" s="113"/>
      <c r="CI481" s="113"/>
      <c r="CJ481" s="113"/>
      <c r="CK481" s="113"/>
      <c r="CL481" s="113"/>
      <c r="CM481" s="113"/>
      <c r="CN481" s="113"/>
      <c r="CO481" s="113"/>
      <c r="CP481" s="113"/>
      <c r="CQ481" s="113"/>
      <c r="CR481" s="113"/>
      <c r="CS481" s="113"/>
      <c r="CT481" s="113"/>
      <c r="CU481" s="113"/>
      <c r="CV481" s="113"/>
      <c r="CW481" s="113"/>
      <c r="CX481" s="113"/>
      <c r="CY481" s="113"/>
    </row>
    <row r="482" spans="1:103" s="78" customFormat="1" x14ac:dyDescent="0.2">
      <c r="A482" s="93" t="s">
        <v>1005</v>
      </c>
      <c r="B482" s="72">
        <v>239214</v>
      </c>
      <c r="C482" s="94" t="s">
        <v>400</v>
      </c>
      <c r="D482" s="2" t="s">
        <v>105</v>
      </c>
      <c r="E482" s="93"/>
      <c r="F482"/>
      <c r="G482">
        <v>315865.5355891225</v>
      </c>
      <c r="H482">
        <v>8447367.3159988541</v>
      </c>
      <c r="I482" s="18">
        <v>5056.1440000000002</v>
      </c>
      <c r="K482" s="93" t="s">
        <v>984</v>
      </c>
      <c r="L482" s="95">
        <v>0</v>
      </c>
      <c r="M482" s="95">
        <v>2.17</v>
      </c>
      <c r="N482" s="105">
        <v>2005</v>
      </c>
      <c r="O482" s="93"/>
      <c r="P482" s="60" t="s">
        <v>389</v>
      </c>
      <c r="Q482" s="1">
        <f>M482-L482</f>
        <v>2.17</v>
      </c>
      <c r="R482" s="2" t="s">
        <v>390</v>
      </c>
      <c r="S482" s="93" t="s">
        <v>1005</v>
      </c>
      <c r="T482" s="60" t="s">
        <v>392</v>
      </c>
      <c r="X482" s="14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  <c r="AX482" s="113"/>
      <c r="AY482" s="113"/>
      <c r="AZ482" s="113"/>
      <c r="BA482" s="113"/>
      <c r="BB482" s="113"/>
      <c r="BC482" s="113"/>
      <c r="BD482" s="113"/>
      <c r="BE482" s="113"/>
      <c r="BF482" s="113"/>
      <c r="BG482" s="113"/>
      <c r="BH482" s="113"/>
      <c r="BI482" s="113"/>
      <c r="BJ482" s="113"/>
      <c r="BK482" s="113"/>
      <c r="BL482" s="113"/>
      <c r="BM482" s="113"/>
      <c r="BN482" s="113"/>
      <c r="BO482" s="113"/>
      <c r="BP482" s="113"/>
      <c r="BQ482" s="113"/>
      <c r="BR482" s="113"/>
      <c r="BS482" s="113"/>
      <c r="BT482" s="113"/>
      <c r="BU482" s="113"/>
      <c r="BV482" s="113"/>
      <c r="BW482" s="113"/>
      <c r="BX482" s="113">
        <v>5699.9999999999991</v>
      </c>
      <c r="BY482" s="113"/>
      <c r="BZ482" s="113"/>
      <c r="CA482" s="156">
        <v>2.5000000000000001E-3</v>
      </c>
      <c r="CB482" s="107">
        <v>29</v>
      </c>
      <c r="CC482" s="113"/>
      <c r="CD482" s="113"/>
      <c r="CE482" s="113"/>
      <c r="CF482" s="113"/>
      <c r="CG482" s="113"/>
      <c r="CH482" s="113"/>
      <c r="CI482" s="113"/>
      <c r="CJ482" s="113"/>
      <c r="CK482" s="113"/>
      <c r="CL482" s="113"/>
      <c r="CM482" s="113"/>
      <c r="CN482" s="113"/>
      <c r="CO482" s="113"/>
      <c r="CP482" s="113"/>
      <c r="CQ482" s="113"/>
      <c r="CR482" s="113"/>
      <c r="CS482" s="113"/>
      <c r="CT482" s="113"/>
      <c r="CU482" s="113"/>
      <c r="CV482" s="113"/>
      <c r="CW482" s="113"/>
      <c r="CX482" s="113"/>
      <c r="CY482" s="113"/>
    </row>
    <row r="483" spans="1:103" s="78" customFormat="1" x14ac:dyDescent="0.2">
      <c r="A483" s="93" t="s">
        <v>1006</v>
      </c>
      <c r="B483" s="72">
        <v>239274</v>
      </c>
      <c r="C483" s="94" t="s">
        <v>400</v>
      </c>
      <c r="D483" s="2" t="s">
        <v>105</v>
      </c>
      <c r="E483" s="93"/>
      <c r="F483"/>
      <c r="G483">
        <v>315830.31446578528</v>
      </c>
      <c r="H483">
        <v>8447429.3187242709</v>
      </c>
      <c r="I483" s="18">
        <v>5035.3339999999998</v>
      </c>
      <c r="K483" s="93" t="s">
        <v>984</v>
      </c>
      <c r="L483" s="95">
        <v>0</v>
      </c>
      <c r="M483" s="95">
        <v>2.2400000000000002</v>
      </c>
      <c r="N483" s="105">
        <v>2005</v>
      </c>
      <c r="O483" s="93"/>
      <c r="P483" s="60" t="s">
        <v>389</v>
      </c>
      <c r="Q483" s="1">
        <f>M483-L483</f>
        <v>2.2400000000000002</v>
      </c>
      <c r="R483" s="2" t="s">
        <v>390</v>
      </c>
      <c r="S483" s="93" t="s">
        <v>1006</v>
      </c>
      <c r="T483" s="60" t="s">
        <v>392</v>
      </c>
      <c r="X483" s="14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  <c r="AX483" s="113"/>
      <c r="AY483" s="113"/>
      <c r="AZ483" s="113"/>
      <c r="BA483" s="113"/>
      <c r="BB483" s="113"/>
      <c r="BC483" s="113"/>
      <c r="BD483" s="113"/>
      <c r="BE483" s="113"/>
      <c r="BF483" s="113"/>
      <c r="BG483" s="113"/>
      <c r="BH483" s="113"/>
      <c r="BI483" s="113"/>
      <c r="BJ483" s="113"/>
      <c r="BK483" s="113"/>
      <c r="BL483" s="113"/>
      <c r="BM483" s="113"/>
      <c r="BN483" s="113"/>
      <c r="BO483" s="113"/>
      <c r="BP483" s="113"/>
      <c r="BQ483" s="113"/>
      <c r="BR483" s="113"/>
      <c r="BS483" s="113"/>
      <c r="BT483" s="113"/>
      <c r="BU483" s="113"/>
      <c r="BV483" s="113"/>
      <c r="BW483" s="113"/>
      <c r="BX483" s="113">
        <v>4800</v>
      </c>
      <c r="BY483" s="113"/>
      <c r="BZ483" s="113"/>
      <c r="CA483" s="156">
        <v>2.5000000000000001E-3</v>
      </c>
      <c r="CB483" s="107">
        <v>31</v>
      </c>
      <c r="CC483" s="113"/>
      <c r="CD483" s="113"/>
      <c r="CE483" s="113"/>
      <c r="CF483" s="113"/>
      <c r="CG483" s="113"/>
      <c r="CH483" s="113"/>
      <c r="CI483" s="113"/>
      <c r="CJ483" s="113"/>
      <c r="CK483" s="113"/>
      <c r="CL483" s="113"/>
      <c r="CM483" s="113"/>
      <c r="CN483" s="113"/>
      <c r="CO483" s="113"/>
      <c r="CP483" s="113"/>
      <c r="CQ483" s="113"/>
      <c r="CR483" s="113"/>
      <c r="CS483" s="113"/>
      <c r="CT483" s="113"/>
      <c r="CU483" s="113"/>
      <c r="CV483" s="113"/>
      <c r="CW483" s="113"/>
      <c r="CX483" s="113"/>
      <c r="CY483" s="113"/>
    </row>
    <row r="484" spans="1:103" s="78" customFormat="1" x14ac:dyDescent="0.2">
      <c r="A484" s="93" t="s">
        <v>1007</v>
      </c>
      <c r="B484" s="72">
        <v>239382</v>
      </c>
      <c r="C484" s="94" t="s">
        <v>400</v>
      </c>
      <c r="D484" s="2" t="s">
        <v>105</v>
      </c>
      <c r="E484" s="93"/>
      <c r="F484"/>
      <c r="G484">
        <v>315809.70210383215</v>
      </c>
      <c r="H484">
        <v>8447548.3239553142</v>
      </c>
      <c r="I484" s="18">
        <v>5002.4129999999996</v>
      </c>
      <c r="K484" s="93" t="s">
        <v>984</v>
      </c>
      <c r="L484" s="95">
        <v>0</v>
      </c>
      <c r="M484" s="95">
        <v>1.77</v>
      </c>
      <c r="N484" s="105">
        <v>2005</v>
      </c>
      <c r="O484" s="93"/>
      <c r="P484" s="60" t="s">
        <v>389</v>
      </c>
      <c r="Q484" s="1">
        <f>M484-L484</f>
        <v>1.77</v>
      </c>
      <c r="R484" s="2" t="s">
        <v>390</v>
      </c>
      <c r="S484" s="93" t="s">
        <v>1007</v>
      </c>
      <c r="T484" s="60" t="s">
        <v>392</v>
      </c>
      <c r="X484" s="14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  <c r="AX484" s="113"/>
      <c r="AY484" s="113"/>
      <c r="AZ484" s="113"/>
      <c r="BA484" s="113"/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113"/>
      <c r="BM484" s="113"/>
      <c r="BN484" s="113"/>
      <c r="BO484" s="113"/>
      <c r="BP484" s="113"/>
      <c r="BQ484" s="113"/>
      <c r="BR484" s="113"/>
      <c r="BS484" s="113"/>
      <c r="BT484" s="113"/>
      <c r="BU484" s="113"/>
      <c r="BV484" s="113"/>
      <c r="BW484" s="113"/>
      <c r="BX484" s="113">
        <v>1800</v>
      </c>
      <c r="BY484" s="113"/>
      <c r="BZ484" s="113"/>
      <c r="CA484" s="156">
        <v>2.5000000000000001E-3</v>
      </c>
      <c r="CB484" s="107">
        <v>19</v>
      </c>
      <c r="CC484" s="113"/>
      <c r="CD484" s="113"/>
      <c r="CE484" s="113"/>
      <c r="CF484" s="113"/>
      <c r="CG484" s="113"/>
      <c r="CH484" s="113"/>
      <c r="CI484" s="113"/>
      <c r="CJ484" s="113"/>
      <c r="CK484" s="113"/>
      <c r="CL484" s="113"/>
      <c r="CM484" s="113"/>
      <c r="CN484" s="113"/>
      <c r="CO484" s="113"/>
      <c r="CP484" s="113"/>
      <c r="CQ484" s="113"/>
      <c r="CR484" s="113"/>
      <c r="CS484" s="113"/>
      <c r="CT484" s="113"/>
      <c r="CU484" s="113"/>
      <c r="CV484" s="113"/>
      <c r="CW484" s="113"/>
      <c r="CX484" s="113"/>
      <c r="CY484" s="113"/>
    </row>
    <row r="485" spans="1:103" s="78" customFormat="1" x14ac:dyDescent="0.2">
      <c r="A485" s="93" t="s">
        <v>1008</v>
      </c>
      <c r="B485" s="72">
        <v>239450</v>
      </c>
      <c r="C485" s="94" t="s">
        <v>400</v>
      </c>
      <c r="D485" s="2" t="s">
        <v>105</v>
      </c>
      <c r="E485" s="93"/>
      <c r="F485"/>
      <c r="G485">
        <v>316060.45248759148</v>
      </c>
      <c r="H485">
        <v>8447587.3256696891</v>
      </c>
      <c r="I485" s="18">
        <v>4970.1019999999999</v>
      </c>
      <c r="K485" s="93" t="s">
        <v>984</v>
      </c>
      <c r="L485" s="95">
        <v>0</v>
      </c>
      <c r="M485" s="95">
        <v>2.1800000000000002</v>
      </c>
      <c r="N485" s="105">
        <v>2005</v>
      </c>
      <c r="O485" s="93"/>
      <c r="P485" s="60" t="s">
        <v>389</v>
      </c>
      <c r="Q485" s="1">
        <f>M485-L485</f>
        <v>2.1800000000000002</v>
      </c>
      <c r="R485" s="2" t="s">
        <v>390</v>
      </c>
      <c r="S485" s="93" t="s">
        <v>1008</v>
      </c>
      <c r="T485" s="60" t="s">
        <v>392</v>
      </c>
      <c r="X485" s="14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  <c r="AX485" s="113"/>
      <c r="AY485" s="113"/>
      <c r="AZ485" s="113"/>
      <c r="BA485" s="113"/>
      <c r="BB485" s="113"/>
      <c r="BC485" s="113"/>
      <c r="BD485" s="113"/>
      <c r="BE485" s="113"/>
      <c r="BF485" s="113"/>
      <c r="BG485" s="113"/>
      <c r="BH485" s="113"/>
      <c r="BI485" s="113"/>
      <c r="BJ485" s="113"/>
      <c r="BK485" s="113"/>
      <c r="BL485" s="113"/>
      <c r="BM485" s="113"/>
      <c r="BN485" s="113"/>
      <c r="BO485" s="113"/>
      <c r="BP485" s="113"/>
      <c r="BQ485" s="113"/>
      <c r="BR485" s="113"/>
      <c r="BS485" s="113"/>
      <c r="BT485" s="113"/>
      <c r="BU485" s="113"/>
      <c r="BV485" s="113"/>
      <c r="BW485" s="113"/>
      <c r="BX485" s="113">
        <v>15900</v>
      </c>
      <c r="BY485" s="113"/>
      <c r="BZ485" s="113"/>
      <c r="CA485" s="156">
        <v>4.8000000000000001E-2</v>
      </c>
      <c r="CB485" s="107">
        <v>135</v>
      </c>
      <c r="CC485" s="113"/>
      <c r="CD485" s="113"/>
      <c r="CE485" s="113"/>
      <c r="CF485" s="113"/>
      <c r="CG485" s="113"/>
      <c r="CH485" s="113"/>
      <c r="CI485" s="113"/>
      <c r="CJ485" s="113"/>
      <c r="CK485" s="113"/>
      <c r="CL485" s="113"/>
      <c r="CM485" s="113"/>
      <c r="CN485" s="113"/>
      <c r="CO485" s="113"/>
      <c r="CP485" s="113"/>
      <c r="CQ485" s="113"/>
      <c r="CR485" s="113"/>
      <c r="CS485" s="113"/>
      <c r="CT485" s="113"/>
      <c r="CU485" s="113"/>
      <c r="CV485" s="113"/>
      <c r="CW485" s="113"/>
      <c r="CX485" s="113"/>
      <c r="CY485" s="113"/>
    </row>
    <row r="486" spans="1:103" s="78" customFormat="1" x14ac:dyDescent="0.2">
      <c r="A486" s="93" t="s">
        <v>1009</v>
      </c>
      <c r="B486" s="72">
        <v>239498</v>
      </c>
      <c r="C486" s="94" t="s">
        <v>452</v>
      </c>
      <c r="D486" s="2" t="s">
        <v>105</v>
      </c>
      <c r="E486" s="93"/>
      <c r="F486"/>
      <c r="G486">
        <v>315831.51518589898</v>
      </c>
      <c r="H486">
        <v>8448069.3468576148</v>
      </c>
      <c r="I486" s="18">
        <v>4958.0379999999996</v>
      </c>
      <c r="K486" s="93" t="s">
        <v>984</v>
      </c>
      <c r="L486" s="96">
        <v>0</v>
      </c>
      <c r="M486" s="96">
        <v>1.83</v>
      </c>
      <c r="N486" s="105">
        <v>2005</v>
      </c>
      <c r="O486" s="93"/>
      <c r="P486" s="60" t="s">
        <v>389</v>
      </c>
      <c r="Q486" s="1">
        <f>M486-L486</f>
        <v>1.83</v>
      </c>
      <c r="R486" s="2" t="s">
        <v>390</v>
      </c>
      <c r="S486" s="93" t="s">
        <v>1009</v>
      </c>
      <c r="T486" s="60" t="s">
        <v>392</v>
      </c>
      <c r="X486" s="14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  <c r="AX486" s="113"/>
      <c r="AY486" s="113"/>
      <c r="AZ486" s="113"/>
      <c r="BA486" s="113"/>
      <c r="BB486" s="113"/>
      <c r="BC486" s="113"/>
      <c r="BD486" s="113"/>
      <c r="BE486" s="113"/>
      <c r="BF486" s="113"/>
      <c r="BG486" s="113"/>
      <c r="BH486" s="113"/>
      <c r="BI486" s="113"/>
      <c r="BJ486" s="113"/>
      <c r="BK486" s="113"/>
      <c r="BL486" s="113"/>
      <c r="BM486" s="113"/>
      <c r="BN486" s="113"/>
      <c r="BO486" s="113"/>
      <c r="BP486" s="113"/>
      <c r="BQ486" s="113"/>
      <c r="BR486" s="113"/>
      <c r="BS486" s="113"/>
      <c r="BT486" s="113"/>
      <c r="BU486" s="113"/>
      <c r="BV486" s="113"/>
      <c r="BW486" s="113"/>
      <c r="BX486" s="113">
        <v>3700</v>
      </c>
      <c r="BY486" s="113"/>
      <c r="BZ486" s="113"/>
      <c r="CA486" s="156">
        <v>6.0000000000000001E-3</v>
      </c>
      <c r="CB486" s="107">
        <v>58</v>
      </c>
      <c r="CC486" s="113"/>
      <c r="CD486" s="113"/>
      <c r="CE486" s="113"/>
      <c r="CF486" s="113"/>
      <c r="CG486" s="113"/>
      <c r="CH486" s="113"/>
      <c r="CI486" s="113"/>
      <c r="CJ486" s="113"/>
      <c r="CK486" s="113"/>
      <c r="CL486" s="113"/>
      <c r="CM486" s="113"/>
      <c r="CN486" s="113"/>
      <c r="CO486" s="113"/>
      <c r="CP486" s="113"/>
      <c r="CQ486" s="113"/>
      <c r="CR486" s="113"/>
      <c r="CS486" s="113"/>
      <c r="CT486" s="113"/>
      <c r="CU486" s="113"/>
      <c r="CV486" s="113"/>
      <c r="CW486" s="113"/>
      <c r="CX486" s="113"/>
      <c r="CY486" s="113"/>
    </row>
    <row r="487" spans="1:103" s="78" customFormat="1" x14ac:dyDescent="0.2">
      <c r="A487" s="93" t="s">
        <v>1010</v>
      </c>
      <c r="B487" s="72">
        <v>241216</v>
      </c>
      <c r="C487" s="94" t="s">
        <v>400</v>
      </c>
      <c r="D487" s="2" t="s">
        <v>105</v>
      </c>
      <c r="E487" s="93"/>
      <c r="F487"/>
      <c r="G487">
        <v>315963.89457844233</v>
      </c>
      <c r="H487">
        <v>8447033.3013167642</v>
      </c>
      <c r="I487" s="18">
        <v>5130.7030000000004</v>
      </c>
      <c r="K487" s="93" t="s">
        <v>984</v>
      </c>
      <c r="L487" s="96">
        <v>0</v>
      </c>
      <c r="M487" s="96">
        <v>2.0299999999999998</v>
      </c>
      <c r="N487" s="105">
        <v>2005</v>
      </c>
      <c r="O487" s="93"/>
      <c r="P487" s="60" t="s">
        <v>389</v>
      </c>
      <c r="Q487" s="1">
        <f>M487-L487</f>
        <v>2.0299999999999998</v>
      </c>
      <c r="R487" s="2" t="s">
        <v>390</v>
      </c>
      <c r="S487" s="93" t="s">
        <v>1010</v>
      </c>
      <c r="T487" s="60" t="s">
        <v>392</v>
      </c>
      <c r="X487" s="14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  <c r="AX487" s="113"/>
      <c r="AY487" s="113"/>
      <c r="AZ487" s="113"/>
      <c r="BA487" s="113"/>
      <c r="BB487" s="113"/>
      <c r="BC487" s="113"/>
      <c r="BD487" s="113"/>
      <c r="BE487" s="113"/>
      <c r="BF487" s="113"/>
      <c r="BG487" s="113"/>
      <c r="BH487" s="113"/>
      <c r="BI487" s="113"/>
      <c r="BJ487" s="113"/>
      <c r="BK487" s="113"/>
      <c r="BL487" s="113"/>
      <c r="BM487" s="113"/>
      <c r="BN487" s="113"/>
      <c r="BO487" s="113"/>
      <c r="BP487" s="113"/>
      <c r="BQ487" s="113"/>
      <c r="BR487" s="113"/>
      <c r="BS487" s="113"/>
      <c r="BT487" s="113"/>
      <c r="BU487" s="113"/>
      <c r="BV487" s="113"/>
      <c r="BW487" s="113"/>
      <c r="BX487" s="113">
        <v>10500</v>
      </c>
      <c r="BY487" s="113"/>
      <c r="BZ487" s="113"/>
      <c r="CA487" s="156">
        <v>1.4999999999999999E-2</v>
      </c>
      <c r="CB487" s="107">
        <v>42</v>
      </c>
      <c r="CC487" s="113"/>
      <c r="CD487" s="113"/>
      <c r="CE487" s="113"/>
      <c r="CF487" s="113"/>
      <c r="CG487" s="113"/>
      <c r="CH487" s="113"/>
      <c r="CI487" s="113"/>
      <c r="CJ487" s="113"/>
      <c r="CK487" s="113"/>
      <c r="CL487" s="113"/>
      <c r="CM487" s="113"/>
      <c r="CN487" s="113"/>
      <c r="CO487" s="113"/>
      <c r="CP487" s="113"/>
      <c r="CQ487" s="113"/>
      <c r="CR487" s="113"/>
      <c r="CS487" s="113"/>
      <c r="CT487" s="113"/>
      <c r="CU487" s="113"/>
      <c r="CV487" s="113"/>
      <c r="CW487" s="113"/>
      <c r="CX487" s="113"/>
      <c r="CY487" s="113"/>
    </row>
  </sheetData>
  <sortState xmlns:xlrd2="http://schemas.microsoft.com/office/spreadsheetml/2017/richdata2" ref="A2:KO488">
    <sortCondition ref="A2:A4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A4D5-8A1B-9743-9307-160EE78B8527}">
  <dimension ref="A1:B4"/>
  <sheetViews>
    <sheetView workbookViewId="0">
      <selection activeCell="B11" sqref="B11"/>
    </sheetView>
  </sheetViews>
  <sheetFormatPr baseColWidth="10" defaultColWidth="10.6640625" defaultRowHeight="16" x14ac:dyDescent="0.2"/>
  <sheetData>
    <row r="1" spans="1:2" x14ac:dyDescent="0.2">
      <c r="A1" s="123" t="s">
        <v>1011</v>
      </c>
    </row>
    <row r="2" spans="1:2" x14ac:dyDescent="0.2">
      <c r="A2" t="s">
        <v>388</v>
      </c>
      <c r="B2" t="s">
        <v>1012</v>
      </c>
    </row>
    <row r="3" spans="1:2" x14ac:dyDescent="0.2">
      <c r="A3" t="s">
        <v>106</v>
      </c>
      <c r="B3" t="s">
        <v>1013</v>
      </c>
    </row>
    <row r="4" spans="1:2" x14ac:dyDescent="0.2">
      <c r="A4" t="s">
        <v>984</v>
      </c>
      <c r="B4" t="s">
        <v>1014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E51B-0BAE-3749-895C-498ABAC1403C}">
  <dimension ref="A1:KO313"/>
  <sheetViews>
    <sheetView topLeftCell="P1" zoomScaleNormal="100" workbookViewId="0">
      <pane xSplit="4360" ySplit="1700"/>
      <selection activeCell="P1" sqref="A1:XFD1048576"/>
      <selection pane="topRight" activeCell="AC1" sqref="AC1:AC1048576"/>
      <selection pane="bottomLeft" activeCell="P1" sqref="P1"/>
      <selection pane="bottomRight" activeCell="H289" sqref="H289:H313"/>
    </sheetView>
  </sheetViews>
  <sheetFormatPr baseColWidth="10" defaultRowHeight="16" x14ac:dyDescent="0.2"/>
  <sheetData>
    <row r="1" spans="1:301" s="124" customFormat="1" ht="47" customHeight="1" x14ac:dyDescent="0.2">
      <c r="A1" s="124" t="s">
        <v>0</v>
      </c>
      <c r="B1" s="125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8</v>
      </c>
      <c r="J1" s="124" t="s">
        <v>9</v>
      </c>
      <c r="K1" s="124" t="s">
        <v>10</v>
      </c>
      <c r="L1" s="124" t="s">
        <v>11</v>
      </c>
      <c r="M1" s="124" t="s">
        <v>12</v>
      </c>
      <c r="N1" s="124" t="s">
        <v>13</v>
      </c>
      <c r="O1" s="124" t="s">
        <v>14</v>
      </c>
      <c r="P1" s="124" t="s">
        <v>15</v>
      </c>
      <c r="Q1" s="124" t="s">
        <v>16</v>
      </c>
      <c r="R1" s="124" t="s">
        <v>17</v>
      </c>
      <c r="S1" s="124" t="s">
        <v>18</v>
      </c>
      <c r="T1" s="124" t="s">
        <v>19</v>
      </c>
      <c r="U1" s="124" t="s">
        <v>20</v>
      </c>
      <c r="V1" s="124" t="s">
        <v>21</v>
      </c>
      <c r="W1" s="124" t="s">
        <v>22</v>
      </c>
      <c r="X1" s="124" t="s">
        <v>23</v>
      </c>
      <c r="Y1" s="124" t="s">
        <v>24</v>
      </c>
      <c r="Z1" s="124" t="s">
        <v>25</v>
      </c>
      <c r="AA1" s="124" t="s">
        <v>26</v>
      </c>
      <c r="AB1" s="124" t="s">
        <v>27</v>
      </c>
      <c r="AC1" s="124" t="s">
        <v>28</v>
      </c>
      <c r="AD1" s="124" t="s">
        <v>29</v>
      </c>
      <c r="AE1" s="124" t="s">
        <v>30</v>
      </c>
      <c r="AF1" s="124" t="s">
        <v>31</v>
      </c>
      <c r="AG1" s="124" t="s">
        <v>32</v>
      </c>
      <c r="AH1" s="124" t="s">
        <v>33</v>
      </c>
      <c r="AI1" s="124" t="s">
        <v>34</v>
      </c>
      <c r="AJ1" s="124" t="s">
        <v>35</v>
      </c>
      <c r="AK1" s="124" t="s">
        <v>36</v>
      </c>
      <c r="AL1" s="124" t="s">
        <v>37</v>
      </c>
      <c r="AM1" s="124" t="s">
        <v>38</v>
      </c>
      <c r="AN1" s="124" t="s">
        <v>39</v>
      </c>
      <c r="AO1" s="124" t="s">
        <v>40</v>
      </c>
      <c r="AP1" s="124" t="s">
        <v>41</v>
      </c>
      <c r="AQ1" s="124" t="s">
        <v>42</v>
      </c>
      <c r="AR1" s="124" t="s">
        <v>43</v>
      </c>
      <c r="AS1" s="126" t="s">
        <v>44</v>
      </c>
      <c r="AT1" s="124" t="s">
        <v>45</v>
      </c>
      <c r="AU1" s="124" t="s">
        <v>46</v>
      </c>
      <c r="AV1" s="124" t="s">
        <v>47</v>
      </c>
      <c r="AW1" s="124" t="s">
        <v>48</v>
      </c>
      <c r="AX1" s="124" t="s">
        <v>49</v>
      </c>
      <c r="AY1" s="124" t="s">
        <v>50</v>
      </c>
      <c r="AZ1" s="124" t="s">
        <v>51</v>
      </c>
      <c r="BA1" s="124" t="s">
        <v>52</v>
      </c>
      <c r="BB1" s="124" t="s">
        <v>53</v>
      </c>
      <c r="BC1" s="124" t="s">
        <v>54</v>
      </c>
      <c r="BD1" s="124" t="s">
        <v>55</v>
      </c>
      <c r="BE1" s="124" t="s">
        <v>56</v>
      </c>
      <c r="BF1" s="166" t="s">
        <v>57</v>
      </c>
      <c r="BG1" s="124" t="s">
        <v>58</v>
      </c>
      <c r="BH1" s="124" t="s">
        <v>59</v>
      </c>
      <c r="BI1" s="124" t="s">
        <v>60</v>
      </c>
      <c r="BJ1" s="124" t="s">
        <v>61</v>
      </c>
      <c r="BK1" s="124" t="s">
        <v>62</v>
      </c>
      <c r="BL1" s="124" t="s">
        <v>63</v>
      </c>
      <c r="BM1" s="124" t="s">
        <v>64</v>
      </c>
      <c r="BN1" s="124" t="s">
        <v>65</v>
      </c>
      <c r="BO1" s="124" t="s">
        <v>66</v>
      </c>
      <c r="BP1" s="124" t="s">
        <v>67</v>
      </c>
      <c r="BQ1" s="124" t="s">
        <v>68</v>
      </c>
      <c r="BR1" s="124" t="s">
        <v>69</v>
      </c>
      <c r="BS1" s="124" t="s">
        <v>70</v>
      </c>
      <c r="BT1" s="124" t="s">
        <v>71</v>
      </c>
      <c r="BU1" s="124" t="s">
        <v>72</v>
      </c>
      <c r="BV1" s="124" t="s">
        <v>73</v>
      </c>
      <c r="BW1" s="124" t="s">
        <v>74</v>
      </c>
      <c r="BX1" s="124" t="s">
        <v>75</v>
      </c>
      <c r="BY1" s="124" t="s">
        <v>76</v>
      </c>
      <c r="BZ1" s="124" t="s">
        <v>77</v>
      </c>
      <c r="CA1" s="145" t="s">
        <v>78</v>
      </c>
      <c r="CB1" s="124" t="s">
        <v>79</v>
      </c>
      <c r="CC1" s="124" t="s">
        <v>80</v>
      </c>
      <c r="CD1" s="124" t="s">
        <v>81</v>
      </c>
      <c r="CE1" s="124" t="s">
        <v>82</v>
      </c>
      <c r="CF1" s="124" t="s">
        <v>83</v>
      </c>
      <c r="CG1" s="124" t="s">
        <v>84</v>
      </c>
      <c r="CH1" s="124" t="s">
        <v>85</v>
      </c>
      <c r="CI1" s="124" t="s">
        <v>86</v>
      </c>
      <c r="CJ1" s="124" t="s">
        <v>87</v>
      </c>
      <c r="CK1" s="127" t="s">
        <v>88</v>
      </c>
      <c r="CL1" s="124" t="s">
        <v>89</v>
      </c>
      <c r="CM1" s="124" t="s">
        <v>90</v>
      </c>
      <c r="CN1" s="124" t="s">
        <v>91</v>
      </c>
      <c r="CO1" s="124" t="s">
        <v>92</v>
      </c>
      <c r="CP1" s="124" t="s">
        <v>93</v>
      </c>
      <c r="CQ1" s="124" t="s">
        <v>94</v>
      </c>
      <c r="CR1" s="124" t="s">
        <v>95</v>
      </c>
      <c r="CS1" s="124" t="s">
        <v>96</v>
      </c>
      <c r="CT1" s="124" t="s">
        <v>97</v>
      </c>
      <c r="CU1" s="124" t="s">
        <v>98</v>
      </c>
      <c r="CV1" s="124" t="s">
        <v>99</v>
      </c>
      <c r="CW1" s="124" t="s">
        <v>100</v>
      </c>
      <c r="CX1" s="124" t="s">
        <v>101</v>
      </c>
      <c r="CY1" s="127" t="s">
        <v>102</v>
      </c>
    </row>
    <row r="2" spans="1:301" s="60" customFormat="1" ht="15" customHeight="1" x14ac:dyDescent="0.2">
      <c r="A2" s="67" t="s">
        <v>386</v>
      </c>
      <c r="B2" s="67">
        <v>47466</v>
      </c>
      <c r="C2" s="59" t="s">
        <v>387</v>
      </c>
      <c r="D2" s="2" t="s">
        <v>105</v>
      </c>
      <c r="E2" s="67"/>
      <c r="F2" s="67"/>
      <c r="G2" s="31">
        <v>318908.65971099999</v>
      </c>
      <c r="H2" s="31">
        <v>8444625.5281600002</v>
      </c>
      <c r="I2" s="23"/>
      <c r="J2" s="61" t="s">
        <v>1040</v>
      </c>
      <c r="K2" s="77" t="s">
        <v>388</v>
      </c>
      <c r="L2" s="67">
        <v>2</v>
      </c>
      <c r="M2" s="67">
        <v>4</v>
      </c>
      <c r="N2" s="105">
        <v>2012</v>
      </c>
      <c r="O2" s="67"/>
      <c r="P2" s="60" t="s">
        <v>389</v>
      </c>
      <c r="Q2" s="1">
        <f>M2-L2</f>
        <v>2</v>
      </c>
      <c r="R2" s="2" t="s">
        <v>390</v>
      </c>
      <c r="S2" s="67" t="s">
        <v>391</v>
      </c>
      <c r="T2" s="60" t="s">
        <v>392</v>
      </c>
      <c r="U2" s="18"/>
      <c r="V2" s="18"/>
      <c r="W2" s="18"/>
      <c r="X2" s="137"/>
      <c r="Y2" s="114"/>
      <c r="Z2" s="114">
        <v>0.69925472747497219</v>
      </c>
      <c r="AA2" s="114">
        <v>3.3169561324977619</v>
      </c>
      <c r="AB2" s="114"/>
      <c r="AC2" s="114">
        <v>1.872278849654168E-2</v>
      </c>
      <c r="AD2" s="114">
        <v>0.18236842105263157</v>
      </c>
      <c r="AE2" s="114">
        <v>6.9960079840319364E-2</v>
      </c>
      <c r="AF2" s="114">
        <v>1.3479773814702046E-2</v>
      </c>
      <c r="AG2" s="114">
        <v>0.18069053708439897</v>
      </c>
      <c r="AH2" s="114">
        <v>6.1866828087167078E-2</v>
      </c>
      <c r="AI2" s="114"/>
      <c r="AJ2" s="114"/>
      <c r="AK2" s="114"/>
      <c r="AL2" s="114"/>
      <c r="AM2" s="114"/>
      <c r="AN2" s="114">
        <v>1</v>
      </c>
      <c r="AO2" s="114">
        <v>4</v>
      </c>
      <c r="AP2" s="114">
        <v>9</v>
      </c>
      <c r="AQ2" s="114">
        <v>2</v>
      </c>
      <c r="AR2" s="114">
        <v>3</v>
      </c>
      <c r="AS2" s="114">
        <v>38</v>
      </c>
      <c r="AT2" s="114">
        <v>30</v>
      </c>
      <c r="AU2" s="106">
        <v>0</v>
      </c>
      <c r="AV2" s="114">
        <v>1</v>
      </c>
      <c r="AW2" s="114">
        <v>10</v>
      </c>
      <c r="AX2" s="114"/>
      <c r="AY2" s="114">
        <v>39</v>
      </c>
      <c r="AZ2" s="114"/>
      <c r="BA2" s="114">
        <v>4</v>
      </c>
      <c r="BB2" s="114"/>
      <c r="BC2" s="114"/>
      <c r="BD2" s="114"/>
      <c r="BE2" s="114"/>
      <c r="BF2" s="106">
        <v>0</v>
      </c>
      <c r="BG2" s="114">
        <v>210</v>
      </c>
      <c r="BH2" s="114">
        <v>10</v>
      </c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>
        <v>51</v>
      </c>
      <c r="BY2" s="114"/>
      <c r="BZ2" s="106">
        <v>0</v>
      </c>
      <c r="CA2" s="149">
        <v>0</v>
      </c>
      <c r="CB2" s="114">
        <v>0.7</v>
      </c>
      <c r="CC2" s="114">
        <v>1.49</v>
      </c>
      <c r="CD2" s="114">
        <v>185</v>
      </c>
      <c r="CE2" s="114"/>
      <c r="CF2" s="114"/>
      <c r="CG2" s="114"/>
      <c r="CH2" s="110">
        <v>0</v>
      </c>
      <c r="CI2" s="114">
        <v>10</v>
      </c>
      <c r="CJ2" s="114">
        <v>0.8</v>
      </c>
      <c r="CK2" s="114">
        <v>10</v>
      </c>
      <c r="CL2" s="114"/>
      <c r="CM2" s="114"/>
      <c r="CN2" s="114"/>
      <c r="CO2" s="99"/>
      <c r="CP2" s="99"/>
      <c r="CQ2" s="99"/>
      <c r="CR2" s="99">
        <f>AG2/AD2</f>
        <v>0.9907994818480752</v>
      </c>
      <c r="CS2" s="99"/>
      <c r="CT2" s="99"/>
      <c r="CU2" s="99">
        <f>BG2/BH2</f>
        <v>21</v>
      </c>
      <c r="CV2" s="99"/>
      <c r="CW2" s="99"/>
      <c r="CX2" s="114"/>
      <c r="CY2" s="114">
        <v>1</v>
      </c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</row>
    <row r="3" spans="1:301" s="60" customFormat="1" ht="15" customHeight="1" x14ac:dyDescent="0.15">
      <c r="A3" s="67" t="s">
        <v>393</v>
      </c>
      <c r="B3" s="67">
        <v>47026</v>
      </c>
      <c r="C3" s="59" t="s">
        <v>387</v>
      </c>
      <c r="D3" s="2" t="s">
        <v>105</v>
      </c>
      <c r="E3" s="67"/>
      <c r="F3" s="67"/>
      <c r="G3" s="31">
        <v>317415.68180600001</v>
      </c>
      <c r="H3" s="31">
        <v>8443003.5466200002</v>
      </c>
      <c r="I3" s="23"/>
      <c r="J3" s="61" t="s">
        <v>1040</v>
      </c>
      <c r="K3" s="77" t="s">
        <v>388</v>
      </c>
      <c r="L3" s="67">
        <v>0</v>
      </c>
      <c r="M3" s="67">
        <v>4</v>
      </c>
      <c r="N3" s="105">
        <v>2012</v>
      </c>
      <c r="O3" s="67"/>
      <c r="P3" s="60" t="s">
        <v>389</v>
      </c>
      <c r="Q3" s="1">
        <f>M3-L3</f>
        <v>4</v>
      </c>
      <c r="R3" s="2" t="s">
        <v>390</v>
      </c>
      <c r="S3" s="67" t="s">
        <v>394</v>
      </c>
      <c r="T3" s="60" t="s">
        <v>392</v>
      </c>
      <c r="U3" s="67"/>
      <c r="V3" s="67"/>
      <c r="W3" s="67"/>
      <c r="X3" s="83"/>
      <c r="Y3" s="114"/>
      <c r="Z3" s="114">
        <v>0.51026696329254728</v>
      </c>
      <c r="AA3" s="114">
        <v>1.3010474485228292</v>
      </c>
      <c r="AB3" s="114"/>
      <c r="AC3" s="114">
        <v>3.7445576993083364E-3</v>
      </c>
      <c r="AD3" s="114">
        <v>1.6578947368421054E-2</v>
      </c>
      <c r="AE3" s="114">
        <v>1.3992015968063872E-2</v>
      </c>
      <c r="AF3" s="114"/>
      <c r="AG3" s="114">
        <v>0.27705882352941175</v>
      </c>
      <c r="AH3" s="114">
        <v>6.6449556093623907E-2</v>
      </c>
      <c r="AI3" s="114"/>
      <c r="AJ3" s="114"/>
      <c r="AK3" s="114"/>
      <c r="AL3" s="114"/>
      <c r="AM3" s="114"/>
      <c r="AN3" s="114">
        <v>0</v>
      </c>
      <c r="AO3" s="114">
        <v>1</v>
      </c>
      <c r="AP3" s="114">
        <v>4</v>
      </c>
      <c r="AQ3" s="114">
        <v>2</v>
      </c>
      <c r="AR3" s="110">
        <v>0</v>
      </c>
      <c r="AS3" s="114">
        <v>12</v>
      </c>
      <c r="AT3" s="114">
        <v>13</v>
      </c>
      <c r="AU3" s="110">
        <v>0</v>
      </c>
      <c r="AV3" s="114">
        <v>2</v>
      </c>
      <c r="AW3" s="114">
        <v>0</v>
      </c>
      <c r="AX3" s="114"/>
      <c r="AY3" s="114">
        <v>41</v>
      </c>
      <c r="AZ3" s="114"/>
      <c r="BA3" s="114">
        <v>6</v>
      </c>
      <c r="BB3" s="114"/>
      <c r="BC3" s="114"/>
      <c r="BD3" s="114"/>
      <c r="BE3" s="114"/>
      <c r="BF3" s="106">
        <v>0</v>
      </c>
      <c r="BG3" s="114">
        <v>870</v>
      </c>
      <c r="BH3" s="114">
        <v>10</v>
      </c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>
        <v>223</v>
      </c>
      <c r="BY3" s="114"/>
      <c r="BZ3" s="114">
        <v>10</v>
      </c>
      <c r="CA3" s="149">
        <v>0</v>
      </c>
      <c r="CB3" s="114">
        <v>2.2999999999999998</v>
      </c>
      <c r="CC3" s="114">
        <v>0.17</v>
      </c>
      <c r="CD3" s="114">
        <v>65</v>
      </c>
      <c r="CE3" s="114"/>
      <c r="CF3" s="114"/>
      <c r="CG3" s="114"/>
      <c r="CH3" s="114">
        <v>4</v>
      </c>
      <c r="CI3" s="114">
        <v>10</v>
      </c>
      <c r="CJ3" s="114">
        <v>0</v>
      </c>
      <c r="CK3" s="114">
        <v>10</v>
      </c>
      <c r="CL3" s="114"/>
      <c r="CM3" s="114"/>
      <c r="CN3" s="114"/>
      <c r="CO3" s="99"/>
      <c r="CP3" s="99"/>
      <c r="CQ3" s="99"/>
      <c r="CR3" s="99">
        <f>AG3/AD3</f>
        <v>16.711484593837532</v>
      </c>
      <c r="CS3" s="99"/>
      <c r="CT3" s="99">
        <f>BZ3/BG3</f>
        <v>1.1494252873563218E-2</v>
      </c>
      <c r="CU3" s="99">
        <f>BG3/BH3</f>
        <v>87</v>
      </c>
      <c r="CV3" s="99"/>
      <c r="CW3" s="99"/>
      <c r="CX3" s="114"/>
      <c r="CY3" s="114">
        <v>1</v>
      </c>
    </row>
    <row r="4" spans="1:301" s="64" customFormat="1" ht="16" customHeight="1" x14ac:dyDescent="0.2">
      <c r="A4" s="69" t="s">
        <v>395</v>
      </c>
      <c r="B4" s="67">
        <v>54591</v>
      </c>
      <c r="C4" s="59" t="s">
        <v>387</v>
      </c>
      <c r="D4" s="2" t="s">
        <v>105</v>
      </c>
      <c r="E4" s="69"/>
      <c r="F4" s="69"/>
      <c r="G4" s="31">
        <v>317231.68381000002</v>
      </c>
      <c r="H4" s="31">
        <v>8443214.5435499996</v>
      </c>
      <c r="I4" s="23"/>
      <c r="J4" s="61" t="s">
        <v>1040</v>
      </c>
      <c r="K4" s="77" t="s">
        <v>388</v>
      </c>
      <c r="L4" s="67">
        <v>0</v>
      </c>
      <c r="M4" s="67">
        <v>2</v>
      </c>
      <c r="N4" s="105">
        <v>2012</v>
      </c>
      <c r="O4" s="69"/>
      <c r="P4" s="60" t="s">
        <v>389</v>
      </c>
      <c r="Q4" s="1">
        <f>M4-L4</f>
        <v>2</v>
      </c>
      <c r="R4" s="2" t="s">
        <v>390</v>
      </c>
      <c r="S4" s="69" t="s">
        <v>396</v>
      </c>
      <c r="T4" s="60" t="s">
        <v>392</v>
      </c>
      <c r="U4" s="85"/>
      <c r="V4" s="85"/>
      <c r="W4" s="85"/>
      <c r="X4" s="140"/>
      <c r="Y4" s="114"/>
      <c r="Z4" s="114">
        <v>2.5891323692992216</v>
      </c>
      <c r="AA4" s="114">
        <v>23.876365264100269</v>
      </c>
      <c r="AB4" s="114"/>
      <c r="AC4" s="114">
        <v>0.23242082271568984</v>
      </c>
      <c r="AD4" s="114">
        <v>1.7573684210526317</v>
      </c>
      <c r="AE4" s="114">
        <v>0.29383233532934133</v>
      </c>
      <c r="AF4" s="114"/>
      <c r="AG4" s="114">
        <v>9.6368286445012788E-2</v>
      </c>
      <c r="AH4" s="114">
        <v>0.13289911218724781</v>
      </c>
      <c r="AI4" s="114"/>
      <c r="AJ4" s="114"/>
      <c r="AK4" s="114"/>
      <c r="AL4" s="114"/>
      <c r="AM4" s="114"/>
      <c r="AN4" s="114">
        <v>2</v>
      </c>
      <c r="AO4" s="114">
        <v>10</v>
      </c>
      <c r="AP4" s="114">
        <v>9</v>
      </c>
      <c r="AQ4" s="114">
        <v>2</v>
      </c>
      <c r="AR4" s="114">
        <v>1</v>
      </c>
      <c r="AS4" s="114">
        <v>58</v>
      </c>
      <c r="AT4" s="114">
        <v>371</v>
      </c>
      <c r="AU4" s="114">
        <v>10</v>
      </c>
      <c r="AV4" s="114">
        <v>2</v>
      </c>
      <c r="AW4" s="114">
        <v>0</v>
      </c>
      <c r="AX4" s="114"/>
      <c r="AY4" s="114">
        <v>30</v>
      </c>
      <c r="AZ4" s="114"/>
      <c r="BA4" s="114">
        <v>7</v>
      </c>
      <c r="BB4" s="114"/>
      <c r="BC4" s="114"/>
      <c r="BD4" s="114"/>
      <c r="BE4" s="114"/>
      <c r="BF4" s="114">
        <v>0.8</v>
      </c>
      <c r="BG4" s="114">
        <v>50</v>
      </c>
      <c r="BH4" s="114">
        <v>10</v>
      </c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>
        <v>33</v>
      </c>
      <c r="BY4" s="114"/>
      <c r="BZ4" s="106">
        <v>0</v>
      </c>
      <c r="CA4" s="156">
        <v>5.0000000000000001E-3</v>
      </c>
      <c r="CB4" s="114">
        <v>0.5</v>
      </c>
      <c r="CC4" s="114">
        <v>4.42</v>
      </c>
      <c r="CD4" s="114">
        <v>317</v>
      </c>
      <c r="CE4" s="114"/>
      <c r="CF4" s="114"/>
      <c r="CG4" s="114"/>
      <c r="CH4" s="114">
        <v>29</v>
      </c>
      <c r="CI4" s="114">
        <v>10</v>
      </c>
      <c r="CJ4" s="114">
        <v>4.2</v>
      </c>
      <c r="CK4" s="114">
        <v>50</v>
      </c>
      <c r="CL4" s="114"/>
      <c r="CM4" s="114"/>
      <c r="CN4" s="114"/>
      <c r="CO4" s="99"/>
      <c r="CP4" s="99"/>
      <c r="CQ4" s="99"/>
      <c r="CR4" s="99">
        <f>AG4/AD4</f>
        <v>5.483670088215762E-2</v>
      </c>
      <c r="CS4" s="99"/>
      <c r="CT4" s="99"/>
      <c r="CU4" s="99">
        <f>BG4/BH4</f>
        <v>5</v>
      </c>
      <c r="CV4" s="99"/>
      <c r="CW4" s="99"/>
      <c r="CX4" s="114"/>
      <c r="CY4" s="114">
        <v>3</v>
      </c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</row>
    <row r="5" spans="1:301" s="60" customFormat="1" ht="15" customHeight="1" x14ac:dyDescent="0.15">
      <c r="A5" s="67" t="s">
        <v>397</v>
      </c>
      <c r="B5" s="67">
        <v>54677</v>
      </c>
      <c r="C5" s="59" t="s">
        <v>387</v>
      </c>
      <c r="D5" s="2" t="s">
        <v>105</v>
      </c>
      <c r="E5" s="67"/>
      <c r="F5" s="67"/>
      <c r="G5" s="31">
        <v>316934.68736799998</v>
      </c>
      <c r="H5" s="31">
        <v>8443370.5409999993</v>
      </c>
      <c r="I5" s="23"/>
      <c r="J5" s="61" t="s">
        <v>1040</v>
      </c>
      <c r="K5" s="77" t="s">
        <v>388</v>
      </c>
      <c r="L5" s="67">
        <v>0</v>
      </c>
      <c r="M5" s="67">
        <v>4</v>
      </c>
      <c r="N5" s="105">
        <v>2012</v>
      </c>
      <c r="O5" s="67"/>
      <c r="P5" s="60" t="s">
        <v>389</v>
      </c>
      <c r="Q5" s="1">
        <f>M5-L5</f>
        <v>4</v>
      </c>
      <c r="R5" s="2" t="s">
        <v>390</v>
      </c>
      <c r="S5" s="67" t="s">
        <v>398</v>
      </c>
      <c r="T5" s="60" t="s">
        <v>392</v>
      </c>
      <c r="U5" s="67"/>
      <c r="V5" s="67"/>
      <c r="W5" s="67"/>
      <c r="X5" s="83"/>
      <c r="Y5" s="114"/>
      <c r="Z5" s="114">
        <v>0.69925472747497219</v>
      </c>
      <c r="AA5" s="114">
        <v>17.299641897940916</v>
      </c>
      <c r="AB5" s="114"/>
      <c r="AC5" s="114">
        <v>0.15365598835092831</v>
      </c>
      <c r="AD5" s="114">
        <v>0.89526315789473687</v>
      </c>
      <c r="AE5" s="114">
        <v>0.22387225548902195</v>
      </c>
      <c r="AF5" s="114">
        <v>1.3479773814702046E-2</v>
      </c>
      <c r="AG5" s="114">
        <v>6.0230179028132991E-2</v>
      </c>
      <c r="AH5" s="114">
        <v>0.13519047619047619</v>
      </c>
      <c r="AI5" s="114"/>
      <c r="AJ5" s="114"/>
      <c r="AK5" s="114"/>
      <c r="AL5" s="114"/>
      <c r="AM5" s="114"/>
      <c r="AN5" s="114">
        <v>2</v>
      </c>
      <c r="AO5" s="114">
        <v>15</v>
      </c>
      <c r="AP5" s="114">
        <v>6</v>
      </c>
      <c r="AQ5" s="114">
        <v>4</v>
      </c>
      <c r="AR5" s="114">
        <v>6</v>
      </c>
      <c r="AS5" s="114">
        <v>1740</v>
      </c>
      <c r="AT5" s="114">
        <v>1740</v>
      </c>
      <c r="AU5" s="114">
        <v>10</v>
      </c>
      <c r="AV5" s="114">
        <v>1</v>
      </c>
      <c r="AW5" s="114">
        <v>10</v>
      </c>
      <c r="AX5" s="114"/>
      <c r="AY5" s="114">
        <v>72</v>
      </c>
      <c r="AZ5" s="114"/>
      <c r="BA5" s="114">
        <v>19</v>
      </c>
      <c r="BB5" s="114"/>
      <c r="BC5" s="114"/>
      <c r="BD5" s="114"/>
      <c r="BE5" s="114"/>
      <c r="BF5" s="114">
        <v>1.1000000000000001</v>
      </c>
      <c r="BG5" s="114">
        <v>20</v>
      </c>
      <c r="BH5" s="114">
        <v>10</v>
      </c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>
        <v>1750</v>
      </c>
      <c r="BY5" s="114"/>
      <c r="BZ5" s="114">
        <v>10</v>
      </c>
      <c r="CA5" s="156">
        <v>2.5999999999999999E-2</v>
      </c>
      <c r="CB5" s="114">
        <v>5.5</v>
      </c>
      <c r="CC5" s="114">
        <v>5.1100000000000003</v>
      </c>
      <c r="CD5" s="114">
        <v>390</v>
      </c>
      <c r="CE5" s="114"/>
      <c r="CF5" s="114"/>
      <c r="CG5" s="114"/>
      <c r="CH5" s="114">
        <v>17</v>
      </c>
      <c r="CI5" s="114">
        <v>10</v>
      </c>
      <c r="CJ5" s="114">
        <v>2.7</v>
      </c>
      <c r="CK5" s="114">
        <v>30</v>
      </c>
      <c r="CL5" s="114"/>
      <c r="CM5" s="114"/>
      <c r="CN5" s="114"/>
      <c r="CO5" s="99"/>
      <c r="CP5" s="99"/>
      <c r="CQ5" s="99"/>
      <c r="CR5" s="99">
        <f>AG5/AD5</f>
        <v>6.7276508026721152E-2</v>
      </c>
      <c r="CS5" s="99"/>
      <c r="CT5" s="99">
        <f>BZ5/BG5</f>
        <v>0.5</v>
      </c>
      <c r="CU5" s="99">
        <f>BG5/BH5</f>
        <v>2</v>
      </c>
      <c r="CV5" s="99"/>
      <c r="CW5" s="99"/>
      <c r="CX5" s="114"/>
      <c r="CY5" s="114">
        <v>1</v>
      </c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</row>
    <row r="6" spans="1:301" s="64" customFormat="1" ht="15" customHeight="1" x14ac:dyDescent="0.15">
      <c r="A6" s="57" t="s">
        <v>399</v>
      </c>
      <c r="B6" s="58">
        <v>901</v>
      </c>
      <c r="C6" s="59" t="s">
        <v>400</v>
      </c>
      <c r="D6" s="2" t="s">
        <v>105</v>
      </c>
      <c r="E6" s="57"/>
      <c r="F6" s="57"/>
      <c r="G6" s="23">
        <v>315658.598</v>
      </c>
      <c r="H6" s="23">
        <v>8447080.8210000005</v>
      </c>
      <c r="I6" s="23">
        <v>5036.9889999999996</v>
      </c>
      <c r="J6" s="61" t="s">
        <v>1040</v>
      </c>
      <c r="K6" s="57" t="s">
        <v>388</v>
      </c>
      <c r="L6" s="58">
        <v>0</v>
      </c>
      <c r="M6" s="58">
        <v>2</v>
      </c>
      <c r="N6" s="120">
        <v>2005</v>
      </c>
      <c r="O6" s="57"/>
      <c r="P6" s="60" t="s">
        <v>389</v>
      </c>
      <c r="Q6" s="1">
        <f>M6-L6</f>
        <v>2</v>
      </c>
      <c r="R6" s="2" t="s">
        <v>390</v>
      </c>
      <c r="S6" s="57" t="s">
        <v>401</v>
      </c>
      <c r="T6" s="60" t="s">
        <v>392</v>
      </c>
      <c r="U6" s="60"/>
      <c r="V6" s="60"/>
      <c r="W6" s="60"/>
      <c r="X6" s="134"/>
      <c r="Y6" s="106">
        <v>6.6722338204592904E-2</v>
      </c>
      <c r="Z6" s="106">
        <v>1.1717241379310344</v>
      </c>
      <c r="AA6" s="106">
        <v>6.1764010743061775</v>
      </c>
      <c r="AB6" s="106"/>
      <c r="AC6" s="106">
        <v>0.49841354204586819</v>
      </c>
      <c r="AD6" s="106">
        <v>0.21552631578947368</v>
      </c>
      <c r="AE6" s="106">
        <v>4.1976047904191613E-2</v>
      </c>
      <c r="AF6" s="106">
        <v>2.6959547629404092E-2</v>
      </c>
      <c r="AG6" s="106">
        <v>0.32524296675191816</v>
      </c>
      <c r="AH6" s="106">
        <v>0.27725504439063758</v>
      </c>
      <c r="AI6" s="106"/>
      <c r="AJ6" s="106"/>
      <c r="AK6" s="106"/>
      <c r="AL6" s="106"/>
      <c r="AM6" s="106"/>
      <c r="AN6" s="106">
        <v>2</v>
      </c>
      <c r="AO6" s="106">
        <v>9</v>
      </c>
      <c r="AP6" s="106">
        <v>16</v>
      </c>
      <c r="AQ6" s="106">
        <v>1</v>
      </c>
      <c r="AR6" s="106">
        <v>4</v>
      </c>
      <c r="AS6" s="106">
        <v>380</v>
      </c>
      <c r="AT6" s="106">
        <v>506</v>
      </c>
      <c r="AU6" s="106">
        <v>0</v>
      </c>
      <c r="AV6" s="110">
        <v>0</v>
      </c>
      <c r="AW6" s="106">
        <v>20</v>
      </c>
      <c r="AX6" s="106"/>
      <c r="AY6" s="106">
        <v>264</v>
      </c>
      <c r="AZ6" s="106"/>
      <c r="BA6" s="106">
        <v>55</v>
      </c>
      <c r="BB6" s="106"/>
      <c r="BC6" s="106"/>
      <c r="BD6" s="106" t="s">
        <v>402</v>
      </c>
      <c r="BE6" s="106"/>
      <c r="BF6" s="106">
        <v>3.1</v>
      </c>
      <c r="BG6" s="106">
        <v>2550</v>
      </c>
      <c r="BH6" s="106">
        <v>10</v>
      </c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>
        <v>8090</v>
      </c>
      <c r="BY6" s="106"/>
      <c r="BZ6" s="106">
        <v>0</v>
      </c>
      <c r="CA6" s="149">
        <v>0</v>
      </c>
      <c r="CB6" s="106">
        <v>30.2</v>
      </c>
      <c r="CC6" s="106">
        <v>0.17</v>
      </c>
      <c r="CD6" s="106">
        <v>86</v>
      </c>
      <c r="CE6" s="106"/>
      <c r="CF6" s="106"/>
      <c r="CG6" s="106"/>
      <c r="CH6" s="106">
        <v>2</v>
      </c>
      <c r="CI6" s="106">
        <v>10</v>
      </c>
      <c r="CJ6" s="106">
        <v>7.9</v>
      </c>
      <c r="CK6" s="106">
        <v>10</v>
      </c>
      <c r="CL6" s="106"/>
      <c r="CM6" s="106"/>
      <c r="CN6" s="106"/>
      <c r="CO6" s="99"/>
      <c r="CP6" s="99"/>
      <c r="CQ6" s="99"/>
      <c r="CR6" s="99">
        <f>AG6/AD6</f>
        <v>1.5090638261993761</v>
      </c>
      <c r="CS6" s="99"/>
      <c r="CT6" s="99"/>
      <c r="CU6" s="99">
        <f>BG6/BH6</f>
        <v>255</v>
      </c>
      <c r="CV6" s="99"/>
      <c r="CW6" s="99"/>
      <c r="CX6" s="106"/>
      <c r="CY6" s="114">
        <v>0</v>
      </c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</row>
    <row r="7" spans="1:301" s="64" customFormat="1" ht="15" customHeight="1" x14ac:dyDescent="0.15">
      <c r="A7" s="57" t="s">
        <v>403</v>
      </c>
      <c r="B7" s="58">
        <v>1688</v>
      </c>
      <c r="C7" s="59" t="s">
        <v>400</v>
      </c>
      <c r="D7" s="2" t="s">
        <v>105</v>
      </c>
      <c r="E7" s="57"/>
      <c r="F7" s="57"/>
      <c r="G7" s="23">
        <v>315785.88500000001</v>
      </c>
      <c r="H7" s="23">
        <v>8446258.5779999997</v>
      </c>
      <c r="I7" s="23">
        <v>5060.375</v>
      </c>
      <c r="J7" s="61" t="s">
        <v>1040</v>
      </c>
      <c r="K7" s="57" t="s">
        <v>404</v>
      </c>
      <c r="L7" s="58">
        <v>2.7</v>
      </c>
      <c r="M7" s="58">
        <v>4</v>
      </c>
      <c r="N7" s="120">
        <v>2005</v>
      </c>
      <c r="O7" s="57"/>
      <c r="P7" s="60" t="s">
        <v>389</v>
      </c>
      <c r="Q7" s="1">
        <f>M7-L7</f>
        <v>1.2999999999999998</v>
      </c>
      <c r="R7" s="2" t="s">
        <v>390</v>
      </c>
      <c r="S7" s="57" t="s">
        <v>405</v>
      </c>
      <c r="T7" s="60" t="s">
        <v>392</v>
      </c>
      <c r="U7" s="60"/>
      <c r="V7" s="60"/>
      <c r="W7" s="60"/>
      <c r="X7" s="134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>
        <v>200</v>
      </c>
      <c r="AT7" s="107">
        <v>200</v>
      </c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8">
        <v>2000</v>
      </c>
      <c r="BY7" s="108"/>
      <c r="BZ7" s="107"/>
      <c r="CA7" s="149">
        <v>0.14299999999999999</v>
      </c>
      <c r="CB7" s="107">
        <v>8</v>
      </c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99"/>
      <c r="CP7" s="99"/>
      <c r="CQ7" s="99"/>
      <c r="CR7" s="99"/>
      <c r="CS7" s="99"/>
      <c r="CT7" s="99"/>
      <c r="CU7" s="99"/>
      <c r="CV7" s="99"/>
      <c r="CW7" s="99"/>
      <c r="CX7" s="107"/>
      <c r="CY7" s="107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  <c r="II7" s="60"/>
      <c r="IJ7" s="60"/>
      <c r="IK7" s="60"/>
      <c r="IL7" s="60"/>
      <c r="IM7" s="60"/>
      <c r="IN7" s="60"/>
      <c r="IO7" s="60"/>
      <c r="IP7" s="60"/>
      <c r="IQ7" s="60"/>
      <c r="IR7" s="60"/>
      <c r="IS7" s="60"/>
      <c r="IT7" s="60"/>
      <c r="IU7" s="60"/>
      <c r="IV7" s="60"/>
      <c r="IW7" s="60"/>
      <c r="IX7" s="60"/>
      <c r="IY7" s="60"/>
      <c r="IZ7" s="60"/>
      <c r="JA7" s="60"/>
      <c r="JB7" s="60"/>
      <c r="JC7" s="60"/>
      <c r="JD7" s="60"/>
      <c r="JE7" s="60"/>
      <c r="JF7" s="60"/>
      <c r="JG7" s="60"/>
      <c r="JH7" s="60"/>
      <c r="JI7" s="60"/>
      <c r="JJ7" s="60"/>
      <c r="JK7" s="60"/>
      <c r="JL7" s="60"/>
      <c r="JM7" s="60"/>
      <c r="JN7" s="60"/>
      <c r="JO7" s="60"/>
      <c r="JP7" s="60"/>
      <c r="JQ7" s="60"/>
      <c r="JR7" s="60"/>
      <c r="JS7" s="60"/>
      <c r="JT7" s="60"/>
      <c r="JU7" s="60"/>
      <c r="JV7" s="60"/>
      <c r="JW7" s="60"/>
      <c r="JX7" s="60"/>
      <c r="JY7" s="60"/>
      <c r="JZ7" s="60"/>
      <c r="KA7" s="60"/>
      <c r="KB7" s="60"/>
      <c r="KC7" s="60"/>
      <c r="KD7" s="60"/>
      <c r="KE7" s="60"/>
      <c r="KF7" s="60"/>
      <c r="KG7" s="60"/>
      <c r="KH7" s="60"/>
      <c r="KI7" s="60"/>
      <c r="KJ7" s="60"/>
      <c r="KK7" s="60"/>
      <c r="KL7" s="60"/>
      <c r="KM7" s="60"/>
      <c r="KN7" s="60"/>
      <c r="KO7" s="60"/>
    </row>
    <row r="8" spans="1:301" s="64" customFormat="1" ht="15" customHeight="1" x14ac:dyDescent="0.15">
      <c r="A8" s="58" t="s">
        <v>406</v>
      </c>
      <c r="B8" s="58">
        <v>22276</v>
      </c>
      <c r="C8" s="59" t="s">
        <v>407</v>
      </c>
      <c r="D8" s="2" t="s">
        <v>105</v>
      </c>
      <c r="E8" s="58"/>
      <c r="F8" s="58"/>
      <c r="G8" s="23">
        <v>316277.77</v>
      </c>
      <c r="H8" s="23">
        <v>8448160.5490000006</v>
      </c>
      <c r="I8" s="23">
        <v>4897.7460000000001</v>
      </c>
      <c r="J8" s="61" t="s">
        <v>1040</v>
      </c>
      <c r="K8" s="58" t="s">
        <v>388</v>
      </c>
      <c r="L8" s="58">
        <v>0</v>
      </c>
      <c r="M8" s="58">
        <v>2</v>
      </c>
      <c r="N8" s="105">
        <v>2006</v>
      </c>
      <c r="O8" s="58"/>
      <c r="P8" s="60" t="s">
        <v>389</v>
      </c>
      <c r="Q8" s="1">
        <f>M8-L8</f>
        <v>2</v>
      </c>
      <c r="R8" s="2" t="s">
        <v>390</v>
      </c>
      <c r="S8" s="58" t="s">
        <v>408</v>
      </c>
      <c r="T8" s="60" t="s">
        <v>392</v>
      </c>
      <c r="U8" s="60"/>
      <c r="V8" s="60"/>
      <c r="W8" s="60"/>
      <c r="X8" s="134"/>
      <c r="Y8" s="108"/>
      <c r="Z8" s="108">
        <v>0.60476084538375985</v>
      </c>
      <c r="AA8" s="108">
        <v>0.6290778871978514</v>
      </c>
      <c r="AB8" s="108"/>
      <c r="AC8" s="108">
        <v>3.0989443028758643E-3</v>
      </c>
      <c r="AD8" s="108"/>
      <c r="AE8" s="108"/>
      <c r="AF8" s="108"/>
      <c r="AG8" s="108">
        <v>0.14455242966751919</v>
      </c>
      <c r="AH8" s="108">
        <v>4.582728006456821E-2</v>
      </c>
      <c r="AI8" s="108"/>
      <c r="AJ8" s="108"/>
      <c r="AK8" s="108"/>
      <c r="AL8" s="108"/>
      <c r="AM8" s="108"/>
      <c r="AN8" s="108">
        <v>0.7</v>
      </c>
      <c r="AO8" s="108">
        <v>0</v>
      </c>
      <c r="AP8" s="108">
        <v>18</v>
      </c>
      <c r="AQ8" s="106">
        <v>0</v>
      </c>
      <c r="AR8" s="106">
        <v>0</v>
      </c>
      <c r="AS8" s="108">
        <v>135</v>
      </c>
      <c r="AT8" s="108">
        <v>220</v>
      </c>
      <c r="AU8" s="106">
        <v>0</v>
      </c>
      <c r="AV8" s="110">
        <v>0</v>
      </c>
      <c r="AW8" s="114">
        <v>0</v>
      </c>
      <c r="AX8" s="110">
        <v>0</v>
      </c>
      <c r="AY8" s="108">
        <v>144</v>
      </c>
      <c r="AZ8" s="108"/>
      <c r="BA8" s="108">
        <v>20.2</v>
      </c>
      <c r="BB8" s="108">
        <v>1.7</v>
      </c>
      <c r="BC8" s="108">
        <v>0</v>
      </c>
      <c r="BD8" s="108">
        <v>0.6</v>
      </c>
      <c r="BE8" s="108"/>
      <c r="BF8" s="108">
        <v>3</v>
      </c>
      <c r="BG8" s="108">
        <v>1313</v>
      </c>
      <c r="BH8" s="108">
        <v>5.4</v>
      </c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>
        <v>2870</v>
      </c>
      <c r="BY8" s="108"/>
      <c r="BZ8" s="108"/>
      <c r="CA8" s="149"/>
      <c r="CB8" s="108">
        <v>31.7</v>
      </c>
      <c r="CC8" s="108">
        <v>0.37</v>
      </c>
      <c r="CD8" s="108">
        <v>86</v>
      </c>
      <c r="CE8" s="108"/>
      <c r="CF8" s="108"/>
      <c r="CG8" s="108"/>
      <c r="CH8" s="110">
        <v>0</v>
      </c>
      <c r="CI8" s="110">
        <v>0</v>
      </c>
      <c r="CJ8" s="108">
        <v>1</v>
      </c>
      <c r="CK8" s="108"/>
      <c r="CL8" s="108"/>
      <c r="CM8" s="108"/>
      <c r="CN8" s="108"/>
      <c r="CO8" s="99"/>
      <c r="CP8" s="99"/>
      <c r="CQ8" s="99"/>
      <c r="CR8" s="99"/>
      <c r="CS8" s="99"/>
      <c r="CT8" s="99"/>
      <c r="CU8" s="99"/>
      <c r="CV8" s="99"/>
      <c r="CW8" s="99"/>
      <c r="CX8" s="108"/>
      <c r="CY8" s="114">
        <v>0</v>
      </c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</row>
    <row r="9" spans="1:301" s="64" customFormat="1" ht="15" customHeight="1" x14ac:dyDescent="0.15">
      <c r="A9" s="58" t="s">
        <v>409</v>
      </c>
      <c r="B9" s="58">
        <v>22327</v>
      </c>
      <c r="C9" s="59" t="s">
        <v>407</v>
      </c>
      <c r="D9" s="2" t="s">
        <v>105</v>
      </c>
      <c r="E9" s="58"/>
      <c r="F9" s="58"/>
      <c r="G9" s="23">
        <v>316275.24599999998</v>
      </c>
      <c r="H9" s="23">
        <v>8448161.6520000007</v>
      </c>
      <c r="I9" s="23">
        <v>4897.2510000000002</v>
      </c>
      <c r="J9" s="61" t="s">
        <v>1040</v>
      </c>
      <c r="K9" s="58" t="s">
        <v>388</v>
      </c>
      <c r="L9" s="58">
        <v>0</v>
      </c>
      <c r="M9" s="58">
        <v>2</v>
      </c>
      <c r="N9" s="105">
        <v>2006</v>
      </c>
      <c r="O9" s="58"/>
      <c r="P9" s="60" t="s">
        <v>389</v>
      </c>
      <c r="Q9" s="1">
        <f>M9-L9</f>
        <v>2</v>
      </c>
      <c r="R9" s="2" t="s">
        <v>390</v>
      </c>
      <c r="S9" s="58" t="s">
        <v>410</v>
      </c>
      <c r="T9" s="60" t="s">
        <v>392</v>
      </c>
      <c r="U9" s="60"/>
      <c r="V9" s="60"/>
      <c r="W9" s="60"/>
      <c r="X9" s="134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>
        <v>200</v>
      </c>
      <c r="AT9" s="113">
        <v>400</v>
      </c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08">
        <v>20400</v>
      </c>
      <c r="BY9" s="108"/>
      <c r="BZ9" s="113"/>
      <c r="CA9" s="149"/>
      <c r="CB9" s="107">
        <v>125</v>
      </c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99"/>
      <c r="CP9" s="99"/>
      <c r="CQ9" s="99"/>
      <c r="CR9" s="99"/>
      <c r="CS9" s="99"/>
      <c r="CT9" s="99"/>
      <c r="CU9" s="99"/>
      <c r="CV9" s="99"/>
      <c r="CW9" s="99"/>
      <c r="CX9" s="113"/>
      <c r="CY9" s="113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60"/>
      <c r="IJ9" s="60"/>
      <c r="IK9" s="60"/>
      <c r="IL9" s="60"/>
      <c r="IM9" s="60"/>
      <c r="IN9" s="60"/>
      <c r="IO9" s="60"/>
      <c r="IP9" s="60"/>
      <c r="IQ9" s="60"/>
      <c r="IR9" s="60"/>
      <c r="IS9" s="60"/>
      <c r="IT9" s="60"/>
      <c r="IU9" s="60"/>
      <c r="IV9" s="60"/>
      <c r="IW9" s="60"/>
      <c r="IX9" s="60"/>
      <c r="IY9" s="60"/>
      <c r="IZ9" s="60"/>
      <c r="JA9" s="60"/>
      <c r="JB9" s="60"/>
      <c r="JC9" s="60"/>
      <c r="JD9" s="60"/>
      <c r="JE9" s="60"/>
      <c r="JF9" s="60"/>
      <c r="JG9" s="60"/>
      <c r="JH9" s="60"/>
      <c r="JI9" s="60"/>
      <c r="JJ9" s="60"/>
      <c r="JK9" s="60"/>
      <c r="JL9" s="60"/>
      <c r="JM9" s="60"/>
      <c r="JN9" s="60"/>
      <c r="JO9" s="60"/>
      <c r="JP9" s="60"/>
      <c r="JQ9" s="60"/>
      <c r="JR9" s="60"/>
      <c r="JS9" s="60"/>
      <c r="JT9" s="60"/>
      <c r="JU9" s="60"/>
      <c r="JV9" s="60"/>
      <c r="JW9" s="60"/>
      <c r="JX9" s="60"/>
      <c r="JY9" s="60"/>
      <c r="JZ9" s="60"/>
      <c r="KA9" s="60"/>
      <c r="KB9" s="60"/>
      <c r="KC9" s="60"/>
      <c r="KD9" s="60"/>
      <c r="KE9" s="60"/>
      <c r="KF9" s="60"/>
      <c r="KG9" s="60"/>
      <c r="KH9" s="60"/>
      <c r="KI9" s="60"/>
      <c r="KJ9" s="60"/>
      <c r="KK9" s="60"/>
      <c r="KL9" s="60"/>
      <c r="KM9" s="60"/>
      <c r="KN9" s="60"/>
      <c r="KO9" s="60"/>
    </row>
    <row r="10" spans="1:301" s="64" customFormat="1" ht="15" customHeight="1" x14ac:dyDescent="0.15">
      <c r="A10" s="58" t="s">
        <v>411</v>
      </c>
      <c r="B10" s="58">
        <v>22389</v>
      </c>
      <c r="C10" s="59" t="s">
        <v>407</v>
      </c>
      <c r="D10" s="2" t="s">
        <v>105</v>
      </c>
      <c r="E10" s="58"/>
      <c r="F10" s="58"/>
      <c r="G10" s="23">
        <v>316222.01400000002</v>
      </c>
      <c r="H10" s="23">
        <v>8448197.4020000007</v>
      </c>
      <c r="I10" s="23">
        <v>4877.1220000000003</v>
      </c>
      <c r="J10" s="61" t="s">
        <v>1040</v>
      </c>
      <c r="K10" s="58" t="s">
        <v>388</v>
      </c>
      <c r="L10" s="58">
        <v>2.2000000000000002</v>
      </c>
      <c r="M10" s="58">
        <v>4</v>
      </c>
      <c r="N10" s="105">
        <v>2006</v>
      </c>
      <c r="O10" s="58"/>
      <c r="P10" s="60" t="s">
        <v>389</v>
      </c>
      <c r="Q10" s="1">
        <f>M10-L10</f>
        <v>1.7999999999999998</v>
      </c>
      <c r="R10" s="2" t="s">
        <v>390</v>
      </c>
      <c r="S10" s="58" t="s">
        <v>412</v>
      </c>
      <c r="T10" s="60" t="s">
        <v>392</v>
      </c>
      <c r="U10" s="60"/>
      <c r="V10" s="60"/>
      <c r="W10" s="60"/>
      <c r="X10" s="134"/>
      <c r="Y10" s="108">
        <v>1.6680584551148226E-2</v>
      </c>
      <c r="Z10" s="108">
        <v>0.8882424916573971</v>
      </c>
      <c r="AA10" s="108">
        <v>3.0310116383169201</v>
      </c>
      <c r="AB10" s="108"/>
      <c r="AC10" s="108">
        <v>3.7445576993083364E-3</v>
      </c>
      <c r="AD10" s="108">
        <v>4.9736842105263156E-2</v>
      </c>
      <c r="AE10" s="108"/>
      <c r="AF10" s="108"/>
      <c r="AG10" s="108">
        <v>0.26501278772378517</v>
      </c>
      <c r="AH10" s="108">
        <v>0.11456820016142052</v>
      </c>
      <c r="AI10" s="108"/>
      <c r="AJ10" s="108"/>
      <c r="AK10" s="108"/>
      <c r="AL10" s="108"/>
      <c r="AM10" s="108"/>
      <c r="AN10" s="108">
        <v>1.7</v>
      </c>
      <c r="AO10" s="108">
        <v>7</v>
      </c>
      <c r="AP10" s="108">
        <v>28</v>
      </c>
      <c r="AQ10" s="106">
        <v>0</v>
      </c>
      <c r="AR10" s="106">
        <v>0</v>
      </c>
      <c r="AS10" s="108">
        <v>139</v>
      </c>
      <c r="AT10" s="108">
        <v>223</v>
      </c>
      <c r="AU10" s="106">
        <v>0</v>
      </c>
      <c r="AV10" s="108">
        <v>1</v>
      </c>
      <c r="AW10" s="114">
        <v>0</v>
      </c>
      <c r="AX10" s="110">
        <v>0</v>
      </c>
      <c r="AY10" s="108">
        <v>228</v>
      </c>
      <c r="AZ10" s="108"/>
      <c r="BA10" s="108">
        <v>72.400000000000006</v>
      </c>
      <c r="BB10" s="108">
        <v>3.7</v>
      </c>
      <c r="BC10" s="108">
        <v>0</v>
      </c>
      <c r="BD10" s="108">
        <v>1.4</v>
      </c>
      <c r="BE10" s="108"/>
      <c r="BF10" s="106">
        <v>0</v>
      </c>
      <c r="BG10" s="108">
        <v>1359</v>
      </c>
      <c r="BH10" s="108">
        <v>7</v>
      </c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>
        <v>3704</v>
      </c>
      <c r="BY10" s="108"/>
      <c r="BZ10" s="108"/>
      <c r="CA10" s="149"/>
      <c r="CB10" s="108">
        <v>58.7</v>
      </c>
      <c r="CC10" s="108">
        <v>0.17</v>
      </c>
      <c r="CD10" s="108">
        <v>133</v>
      </c>
      <c r="CE10" s="108"/>
      <c r="CF10" s="108"/>
      <c r="CG10" s="108"/>
      <c r="CH10" s="110">
        <v>0</v>
      </c>
      <c r="CI10" s="110">
        <v>0</v>
      </c>
      <c r="CJ10" s="108">
        <v>2.1</v>
      </c>
      <c r="CK10" s="108"/>
      <c r="CL10" s="108"/>
      <c r="CM10" s="108"/>
      <c r="CN10" s="108"/>
      <c r="CO10" s="99"/>
      <c r="CP10" s="99"/>
      <c r="CQ10" s="99"/>
      <c r="CR10" s="99"/>
      <c r="CS10" s="99"/>
      <c r="CT10" s="99"/>
      <c r="CU10" s="99"/>
      <c r="CV10" s="99"/>
      <c r="CW10" s="99"/>
      <c r="CX10" s="108"/>
      <c r="CY10" s="114">
        <v>0</v>
      </c>
    </row>
    <row r="11" spans="1:301" s="64" customFormat="1" ht="15" customHeight="1" x14ac:dyDescent="0.15">
      <c r="A11" s="58" t="s">
        <v>413</v>
      </c>
      <c r="B11" s="58">
        <v>22525</v>
      </c>
      <c r="C11" s="59" t="s">
        <v>407</v>
      </c>
      <c r="D11" s="2" t="s">
        <v>105</v>
      </c>
      <c r="E11" s="58"/>
      <c r="F11" s="58"/>
      <c r="G11" s="23">
        <v>316200.17200000002</v>
      </c>
      <c r="H11" s="23">
        <v>8448275.2469999995</v>
      </c>
      <c r="I11" s="23">
        <v>4879.9870000000001</v>
      </c>
      <c r="J11" s="61" t="s">
        <v>1040</v>
      </c>
      <c r="K11" s="58" t="s">
        <v>388</v>
      </c>
      <c r="L11" s="58">
        <v>1.5</v>
      </c>
      <c r="M11" s="58">
        <v>4</v>
      </c>
      <c r="N11" s="105">
        <v>2006</v>
      </c>
      <c r="O11" s="58"/>
      <c r="P11" s="60" t="s">
        <v>389</v>
      </c>
      <c r="Q11" s="1">
        <f>M11-L11</f>
        <v>2.5</v>
      </c>
      <c r="R11" s="2" t="s">
        <v>390</v>
      </c>
      <c r="S11" s="58" t="s">
        <v>414</v>
      </c>
      <c r="T11" s="60" t="s">
        <v>392</v>
      </c>
      <c r="U11" s="60"/>
      <c r="V11" s="60"/>
      <c r="W11" s="60"/>
      <c r="X11" s="134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07">
        <v>100</v>
      </c>
      <c r="AT11" s="107">
        <v>100</v>
      </c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08">
        <v>4100</v>
      </c>
      <c r="BY11" s="108"/>
      <c r="BZ11" s="113"/>
      <c r="CA11" s="149"/>
      <c r="CB11" s="107">
        <v>39</v>
      </c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99"/>
      <c r="CP11" s="99"/>
      <c r="CQ11" s="99"/>
      <c r="CR11" s="99"/>
      <c r="CS11" s="99"/>
      <c r="CT11" s="99"/>
      <c r="CU11" s="99"/>
      <c r="CV11" s="99"/>
      <c r="CW11" s="99"/>
      <c r="CX11" s="113"/>
      <c r="CY11" s="113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/>
      <c r="IL11" s="60"/>
      <c r="IM11" s="60"/>
      <c r="IN11" s="60"/>
      <c r="IO11" s="60"/>
      <c r="IP11" s="60"/>
      <c r="IQ11" s="60"/>
      <c r="IR11" s="60"/>
      <c r="IS11" s="60"/>
      <c r="IT11" s="60"/>
      <c r="IU11" s="60"/>
      <c r="IV11" s="60"/>
      <c r="IW11" s="60"/>
      <c r="IX11" s="60"/>
      <c r="IY11" s="60"/>
      <c r="IZ11" s="60"/>
      <c r="JA11" s="60"/>
      <c r="JB11" s="60"/>
      <c r="JC11" s="60"/>
      <c r="JD11" s="60"/>
      <c r="JE11" s="60"/>
      <c r="JF11" s="60"/>
      <c r="JG11" s="60"/>
      <c r="JH11" s="60"/>
      <c r="JI11" s="60"/>
      <c r="JJ11" s="60"/>
      <c r="JK11" s="60"/>
      <c r="JL11" s="60"/>
      <c r="JM11" s="60"/>
      <c r="JN11" s="60"/>
      <c r="JO11" s="60"/>
      <c r="JP11" s="60"/>
      <c r="JQ11" s="60"/>
      <c r="JR11" s="60"/>
      <c r="JS11" s="60"/>
      <c r="JT11" s="60"/>
      <c r="JU11" s="60"/>
      <c r="JV11" s="60"/>
      <c r="JW11" s="60"/>
      <c r="JX11" s="60"/>
      <c r="JY11" s="60"/>
      <c r="JZ11" s="60"/>
      <c r="KA11" s="60"/>
      <c r="KB11" s="60"/>
      <c r="KC11" s="60"/>
      <c r="KD11" s="60"/>
      <c r="KE11" s="60"/>
      <c r="KF11" s="60"/>
      <c r="KG11" s="60"/>
      <c r="KH11" s="60"/>
      <c r="KI11" s="60"/>
      <c r="KJ11" s="60"/>
      <c r="KK11" s="60"/>
      <c r="KL11" s="60"/>
      <c r="KM11" s="60"/>
      <c r="KN11" s="60"/>
      <c r="KO11" s="60"/>
    </row>
    <row r="12" spans="1:301" s="64" customFormat="1" ht="15" customHeight="1" x14ac:dyDescent="0.15">
      <c r="A12" s="57" t="s">
        <v>415</v>
      </c>
      <c r="B12" s="58">
        <v>1918</v>
      </c>
      <c r="C12" s="59" t="s">
        <v>400</v>
      </c>
      <c r="D12" s="2" t="s">
        <v>105</v>
      </c>
      <c r="E12" s="57"/>
      <c r="F12" s="57"/>
      <c r="G12" s="23">
        <v>315750.05</v>
      </c>
      <c r="H12" s="23">
        <v>8446569.8100000005</v>
      </c>
      <c r="I12" s="23">
        <v>5129.3980000000001</v>
      </c>
      <c r="J12" s="61" t="s">
        <v>1040</v>
      </c>
      <c r="K12" s="57" t="s">
        <v>404</v>
      </c>
      <c r="L12" s="66">
        <v>0</v>
      </c>
      <c r="M12" s="58">
        <v>2</v>
      </c>
      <c r="N12" s="120">
        <v>2005</v>
      </c>
      <c r="O12" s="57"/>
      <c r="P12" s="60" t="s">
        <v>389</v>
      </c>
      <c r="Q12" s="1">
        <f>M12-L12</f>
        <v>2</v>
      </c>
      <c r="R12" s="2" t="s">
        <v>390</v>
      </c>
      <c r="S12" s="57" t="s">
        <v>416</v>
      </c>
      <c r="T12" s="60" t="s">
        <v>392</v>
      </c>
      <c r="U12" s="60"/>
      <c r="V12" s="60"/>
      <c r="W12" s="60"/>
      <c r="X12" s="134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>
        <v>300</v>
      </c>
      <c r="AT12" s="107">
        <v>600</v>
      </c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8">
        <v>10300</v>
      </c>
      <c r="BY12" s="108"/>
      <c r="BZ12" s="107"/>
      <c r="CA12" s="149"/>
      <c r="CB12" s="107">
        <v>40</v>
      </c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99"/>
      <c r="CP12" s="99"/>
      <c r="CQ12" s="99"/>
      <c r="CR12" s="99"/>
      <c r="CS12" s="99"/>
      <c r="CT12" s="99"/>
      <c r="CU12" s="99"/>
      <c r="CV12" s="99"/>
      <c r="CW12" s="99"/>
      <c r="CX12" s="107"/>
      <c r="CY12" s="107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60"/>
      <c r="IJ12" s="60"/>
      <c r="IK12" s="60"/>
      <c r="IL12" s="60"/>
      <c r="IM12" s="60"/>
      <c r="IN12" s="60"/>
      <c r="IO12" s="60"/>
      <c r="IP12" s="60"/>
      <c r="IQ12" s="60"/>
      <c r="IR12" s="60"/>
      <c r="IS12" s="60"/>
      <c r="IT12" s="60"/>
      <c r="IU12" s="60"/>
      <c r="IV12" s="60"/>
      <c r="IW12" s="60"/>
      <c r="IX12" s="60"/>
      <c r="IY12" s="60"/>
      <c r="IZ12" s="60"/>
      <c r="JA12" s="60"/>
      <c r="JB12" s="60"/>
      <c r="JC12" s="60"/>
      <c r="JD12" s="60"/>
      <c r="JE12" s="60"/>
      <c r="JF12" s="60"/>
      <c r="JG12" s="60"/>
      <c r="JH12" s="60"/>
      <c r="JI12" s="60"/>
      <c r="JJ12" s="60"/>
      <c r="JK12" s="60"/>
      <c r="JL12" s="60"/>
      <c r="JM12" s="60"/>
      <c r="JN12" s="60"/>
      <c r="JO12" s="60"/>
      <c r="JP12" s="60"/>
      <c r="JQ12" s="60"/>
      <c r="JR12" s="60"/>
      <c r="JS12" s="60"/>
      <c r="JT12" s="60"/>
      <c r="JU12" s="60"/>
      <c r="JV12" s="60"/>
      <c r="JW12" s="60"/>
      <c r="JX12" s="60"/>
      <c r="JY12" s="60"/>
      <c r="JZ12" s="60"/>
      <c r="KA12" s="60"/>
      <c r="KB12" s="60"/>
      <c r="KC12" s="60"/>
      <c r="KD12" s="60"/>
      <c r="KE12" s="60"/>
      <c r="KF12" s="60"/>
      <c r="KG12" s="60"/>
      <c r="KH12" s="60"/>
      <c r="KI12" s="60"/>
      <c r="KJ12" s="60"/>
      <c r="KK12" s="60"/>
      <c r="KL12" s="60"/>
      <c r="KM12" s="60"/>
      <c r="KN12" s="60"/>
      <c r="KO12" s="60"/>
    </row>
    <row r="13" spans="1:301" s="64" customFormat="1" ht="15" customHeight="1" x14ac:dyDescent="0.15">
      <c r="A13" s="58" t="s">
        <v>417</v>
      </c>
      <c r="B13" s="79">
        <v>23334</v>
      </c>
      <c r="C13" s="59" t="s">
        <v>407</v>
      </c>
      <c r="D13" s="2" t="s">
        <v>105</v>
      </c>
      <c r="E13" s="58"/>
      <c r="F13" s="58"/>
      <c r="G13" s="23">
        <v>316388.897</v>
      </c>
      <c r="H13" s="23">
        <v>8447970.6779999994</v>
      </c>
      <c r="I13" s="23">
        <v>4902.76</v>
      </c>
      <c r="J13" s="61" t="s">
        <v>1040</v>
      </c>
      <c r="K13" s="58" t="s">
        <v>388</v>
      </c>
      <c r="L13" s="79">
        <v>0.4</v>
      </c>
      <c r="M13" s="79">
        <v>2</v>
      </c>
      <c r="N13" s="105">
        <v>2006</v>
      </c>
      <c r="O13" s="58"/>
      <c r="P13" s="60" t="s">
        <v>389</v>
      </c>
      <c r="Q13" s="1">
        <f>M13-L13</f>
        <v>1.6</v>
      </c>
      <c r="R13" s="2" t="s">
        <v>390</v>
      </c>
      <c r="S13" s="58" t="s">
        <v>418</v>
      </c>
      <c r="T13" s="60" t="s">
        <v>392</v>
      </c>
      <c r="U13" s="60"/>
      <c r="V13" s="60"/>
      <c r="W13" s="60"/>
      <c r="X13" s="134"/>
      <c r="Y13" s="110"/>
      <c r="Z13" s="110">
        <v>0.58586206896551718</v>
      </c>
      <c r="AA13" s="110">
        <v>1.9444225604297227</v>
      </c>
      <c r="AB13" s="110"/>
      <c r="AC13" s="110">
        <v>9.5550782672005827E-3</v>
      </c>
      <c r="AD13" s="110"/>
      <c r="AE13" s="110"/>
      <c r="AF13" s="110"/>
      <c r="AG13" s="110">
        <v>0.22887468030690536</v>
      </c>
      <c r="AH13" s="108">
        <v>4.582728006456821E-2</v>
      </c>
      <c r="AI13" s="108"/>
      <c r="AJ13" s="108"/>
      <c r="AK13" s="108"/>
      <c r="AL13" s="108"/>
      <c r="AM13" s="108"/>
      <c r="AN13" s="110">
        <v>0.8</v>
      </c>
      <c r="AO13" s="110">
        <v>0</v>
      </c>
      <c r="AP13" s="110">
        <v>6</v>
      </c>
      <c r="AQ13" s="110">
        <v>6</v>
      </c>
      <c r="AR13" s="110">
        <v>7</v>
      </c>
      <c r="AS13" s="110">
        <v>225</v>
      </c>
      <c r="AT13" s="110">
        <v>3543</v>
      </c>
      <c r="AU13" s="106">
        <v>0</v>
      </c>
      <c r="AV13" s="110">
        <v>0</v>
      </c>
      <c r="AW13" s="114">
        <v>0</v>
      </c>
      <c r="AX13" s="110">
        <v>0</v>
      </c>
      <c r="AY13" s="110">
        <v>95</v>
      </c>
      <c r="AZ13" s="110"/>
      <c r="BA13" s="110">
        <v>43.7</v>
      </c>
      <c r="BB13" s="110">
        <v>2.9</v>
      </c>
      <c r="BC13" s="108">
        <v>0</v>
      </c>
      <c r="BD13" s="110">
        <v>1.2</v>
      </c>
      <c r="BE13" s="110"/>
      <c r="BF13" s="110">
        <v>224</v>
      </c>
      <c r="BG13" s="110">
        <v>372</v>
      </c>
      <c r="BH13" s="110">
        <v>3.7</v>
      </c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>
        <v>7041</v>
      </c>
      <c r="BY13" s="110"/>
      <c r="BZ13" s="110"/>
      <c r="CA13" s="149"/>
      <c r="CB13" s="110">
        <v>13.2</v>
      </c>
      <c r="CC13" s="110">
        <v>1.36</v>
      </c>
      <c r="CD13" s="110">
        <v>286</v>
      </c>
      <c r="CE13" s="110"/>
      <c r="CF13" s="110"/>
      <c r="CG13" s="110"/>
      <c r="CH13" s="110">
        <v>0</v>
      </c>
      <c r="CI13" s="110">
        <v>0</v>
      </c>
      <c r="CJ13" s="110">
        <v>1.4</v>
      </c>
      <c r="CK13" s="110"/>
      <c r="CL13" s="110"/>
      <c r="CM13" s="110"/>
      <c r="CN13" s="110"/>
      <c r="CO13" s="99"/>
      <c r="CP13" s="99"/>
      <c r="CQ13" s="99"/>
      <c r="CR13" s="99"/>
      <c r="CS13" s="99"/>
      <c r="CT13" s="99"/>
      <c r="CU13" s="99"/>
      <c r="CV13" s="99"/>
      <c r="CW13" s="99"/>
      <c r="CX13" s="110"/>
      <c r="CY13" s="110">
        <v>1</v>
      </c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</row>
    <row r="14" spans="1:301" s="64" customFormat="1" ht="16" customHeight="1" x14ac:dyDescent="0.15">
      <c r="A14" s="58" t="s">
        <v>419</v>
      </c>
      <c r="B14" s="79">
        <v>23391</v>
      </c>
      <c r="C14" s="59" t="s">
        <v>407</v>
      </c>
      <c r="D14" s="2" t="s">
        <v>105</v>
      </c>
      <c r="E14" s="58"/>
      <c r="F14" s="58"/>
      <c r="G14" s="23">
        <v>316385.73</v>
      </c>
      <c r="H14" s="23">
        <v>8447969.0700000003</v>
      </c>
      <c r="I14" s="23">
        <v>4901.1120000000001</v>
      </c>
      <c r="J14" s="61" t="s">
        <v>1040</v>
      </c>
      <c r="K14" s="58" t="s">
        <v>388</v>
      </c>
      <c r="L14" s="79">
        <v>2.2999999999999998</v>
      </c>
      <c r="M14" s="79">
        <v>4</v>
      </c>
      <c r="N14" s="105">
        <v>2006</v>
      </c>
      <c r="O14" s="58"/>
      <c r="P14" s="60" t="s">
        <v>389</v>
      </c>
      <c r="Q14" s="1">
        <f>M14-L14</f>
        <v>1.7000000000000002</v>
      </c>
      <c r="R14" s="2" t="s">
        <v>390</v>
      </c>
      <c r="S14" s="58" t="s">
        <v>420</v>
      </c>
      <c r="T14" s="60" t="s">
        <v>392</v>
      </c>
      <c r="U14" s="60"/>
      <c r="V14" s="60"/>
      <c r="W14" s="60"/>
      <c r="X14" s="134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07">
        <v>100</v>
      </c>
      <c r="AT14" s="113">
        <v>1400</v>
      </c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>
        <v>3100</v>
      </c>
      <c r="BY14" s="113"/>
      <c r="BZ14" s="113"/>
      <c r="CA14" s="149"/>
      <c r="CB14" s="107">
        <v>13</v>
      </c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99"/>
      <c r="CP14" s="99"/>
      <c r="CQ14" s="99"/>
      <c r="CR14" s="99"/>
      <c r="CS14" s="99"/>
      <c r="CT14" s="99"/>
      <c r="CU14" s="99"/>
      <c r="CV14" s="99"/>
      <c r="CW14" s="99"/>
      <c r="CX14" s="113"/>
      <c r="CY14" s="113"/>
    </row>
    <row r="15" spans="1:301" s="64" customFormat="1" ht="15" customHeight="1" x14ac:dyDescent="0.15">
      <c r="A15" s="58" t="s">
        <v>421</v>
      </c>
      <c r="B15" s="58">
        <v>19790</v>
      </c>
      <c r="C15" s="59" t="s">
        <v>400</v>
      </c>
      <c r="D15" s="2" t="s">
        <v>105</v>
      </c>
      <c r="E15" s="58"/>
      <c r="F15" s="58"/>
      <c r="G15" s="23">
        <v>316704.49699999997</v>
      </c>
      <c r="H15" s="23">
        <v>8446240.6459999997</v>
      </c>
      <c r="I15" s="23">
        <v>5016.8980000000001</v>
      </c>
      <c r="J15" s="61" t="s">
        <v>1040</v>
      </c>
      <c r="K15" s="58" t="s">
        <v>388</v>
      </c>
      <c r="L15" s="58">
        <v>0</v>
      </c>
      <c r="M15" s="58">
        <v>2</v>
      </c>
      <c r="N15" s="105">
        <v>2006</v>
      </c>
      <c r="O15" s="58"/>
      <c r="P15" s="60" t="s">
        <v>389</v>
      </c>
      <c r="Q15" s="1">
        <f>M15-L15</f>
        <v>2</v>
      </c>
      <c r="R15" s="2" t="s">
        <v>390</v>
      </c>
      <c r="S15" s="58" t="s">
        <v>422</v>
      </c>
      <c r="T15" s="60" t="s">
        <v>392</v>
      </c>
      <c r="U15" s="60"/>
      <c r="V15" s="60"/>
      <c r="W15" s="60"/>
      <c r="X15" s="134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07">
        <v>100</v>
      </c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>
        <v>800</v>
      </c>
      <c r="BY15" s="113"/>
      <c r="BZ15" s="113"/>
      <c r="CA15" s="149">
        <v>1.0999999999999999E-2</v>
      </c>
      <c r="CB15" s="107">
        <v>24</v>
      </c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99"/>
      <c r="CP15" s="99"/>
      <c r="CQ15" s="99"/>
      <c r="CR15" s="99"/>
      <c r="CS15" s="99"/>
      <c r="CT15" s="99"/>
      <c r="CU15" s="99"/>
      <c r="CV15" s="99"/>
      <c r="CW15" s="99"/>
      <c r="CX15" s="113"/>
      <c r="CY15" s="113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  <c r="IT15" s="60"/>
      <c r="IU15" s="60"/>
      <c r="IV15" s="60"/>
      <c r="IW15" s="60"/>
      <c r="IX15" s="60"/>
      <c r="IY15" s="60"/>
      <c r="IZ15" s="60"/>
      <c r="JA15" s="60"/>
      <c r="JB15" s="60"/>
      <c r="JC15" s="60"/>
      <c r="JD15" s="60"/>
      <c r="JE15" s="60"/>
      <c r="JF15" s="60"/>
      <c r="JG15" s="60"/>
      <c r="JH15" s="60"/>
      <c r="JI15" s="60"/>
      <c r="JJ15" s="60"/>
      <c r="JK15" s="60"/>
      <c r="JL15" s="60"/>
      <c r="JM15" s="60"/>
      <c r="JN15" s="60"/>
      <c r="JO15" s="60"/>
      <c r="JP15" s="60"/>
      <c r="JQ15" s="60"/>
      <c r="JR15" s="60"/>
      <c r="JS15" s="60"/>
      <c r="JT15" s="60"/>
      <c r="JU15" s="60"/>
      <c r="JV15" s="60"/>
      <c r="JW15" s="60"/>
      <c r="JX15" s="60"/>
      <c r="JY15" s="60"/>
      <c r="JZ15" s="60"/>
      <c r="KA15" s="60"/>
      <c r="KB15" s="60"/>
      <c r="KC15" s="60"/>
      <c r="KD15" s="60"/>
      <c r="KE15" s="60"/>
      <c r="KF15" s="60"/>
      <c r="KG15" s="60"/>
      <c r="KH15" s="60"/>
      <c r="KI15" s="60"/>
      <c r="KJ15" s="60"/>
      <c r="KK15" s="60"/>
      <c r="KL15" s="60"/>
      <c r="KM15" s="60"/>
      <c r="KN15" s="60"/>
      <c r="KO15" s="60"/>
    </row>
    <row r="16" spans="1:301" s="64" customFormat="1" ht="15" customHeight="1" x14ac:dyDescent="0.15">
      <c r="A16" s="58" t="s">
        <v>423</v>
      </c>
      <c r="B16" s="58">
        <v>19863</v>
      </c>
      <c r="C16" s="59" t="s">
        <v>400</v>
      </c>
      <c r="D16" s="2" t="s">
        <v>105</v>
      </c>
      <c r="E16" s="58"/>
      <c r="F16" s="58"/>
      <c r="G16" s="23">
        <v>316703.92499999999</v>
      </c>
      <c r="H16" s="23">
        <v>8446239.9220000003</v>
      </c>
      <c r="I16" s="23">
        <v>5016.9319999999998</v>
      </c>
      <c r="J16" s="61" t="s">
        <v>1040</v>
      </c>
      <c r="K16" s="58" t="s">
        <v>388</v>
      </c>
      <c r="L16" s="58">
        <v>0</v>
      </c>
      <c r="M16" s="58">
        <v>2</v>
      </c>
      <c r="N16" s="105">
        <v>2006</v>
      </c>
      <c r="O16" s="58"/>
      <c r="P16" s="60" t="s">
        <v>389</v>
      </c>
      <c r="Q16" s="1">
        <f>M16-L16</f>
        <v>2</v>
      </c>
      <c r="R16" s="2" t="s">
        <v>390</v>
      </c>
      <c r="S16" s="58" t="s">
        <v>424</v>
      </c>
      <c r="T16" s="60" t="s">
        <v>392</v>
      </c>
      <c r="U16" s="60"/>
      <c r="V16" s="60"/>
      <c r="W16" s="60"/>
      <c r="X16" s="134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07">
        <v>100</v>
      </c>
      <c r="AT16" s="107">
        <v>100</v>
      </c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>
        <v>600</v>
      </c>
      <c r="BY16" s="113"/>
      <c r="BZ16" s="113"/>
      <c r="CA16" s="149">
        <v>8.0000000000000002E-3</v>
      </c>
      <c r="CB16" s="107">
        <v>18</v>
      </c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99"/>
      <c r="CP16" s="99"/>
      <c r="CQ16" s="99"/>
      <c r="CR16" s="99"/>
      <c r="CS16" s="99"/>
      <c r="CT16" s="99"/>
      <c r="CU16" s="99"/>
      <c r="CV16" s="99"/>
      <c r="CW16" s="99"/>
      <c r="CX16" s="113"/>
      <c r="CY16" s="113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60"/>
      <c r="JA16" s="60"/>
      <c r="JB16" s="60"/>
      <c r="JC16" s="60"/>
      <c r="JD16" s="60"/>
      <c r="JE16" s="60"/>
      <c r="JF16" s="60"/>
      <c r="JG16" s="60"/>
      <c r="JH16" s="60"/>
      <c r="JI16" s="60"/>
      <c r="JJ16" s="60"/>
      <c r="JK16" s="60"/>
      <c r="JL16" s="60"/>
      <c r="JM16" s="60"/>
      <c r="JN16" s="60"/>
      <c r="JO16" s="60"/>
      <c r="JP16" s="60"/>
      <c r="JQ16" s="60"/>
      <c r="JR16" s="60"/>
      <c r="JS16" s="60"/>
      <c r="JT16" s="60"/>
      <c r="JU16" s="60"/>
      <c r="JV16" s="60"/>
      <c r="JW16" s="60"/>
      <c r="JX16" s="60"/>
      <c r="JY16" s="60"/>
      <c r="JZ16" s="60"/>
      <c r="KA16" s="60"/>
      <c r="KB16" s="60"/>
      <c r="KC16" s="60"/>
      <c r="KD16" s="60"/>
      <c r="KE16" s="60"/>
      <c r="KF16" s="60"/>
      <c r="KG16" s="60"/>
      <c r="KH16" s="60"/>
      <c r="KI16" s="60"/>
      <c r="KJ16" s="60"/>
      <c r="KK16" s="60"/>
      <c r="KL16" s="60"/>
      <c r="KM16" s="60"/>
      <c r="KN16" s="60"/>
      <c r="KO16" s="60"/>
    </row>
    <row r="17" spans="1:301" s="64" customFormat="1" ht="15" customHeight="1" x14ac:dyDescent="0.15">
      <c r="A17" s="57" t="s">
        <v>425</v>
      </c>
      <c r="B17" s="58">
        <v>1950</v>
      </c>
      <c r="C17" s="59" t="s">
        <v>400</v>
      </c>
      <c r="D17" s="2" t="s">
        <v>105</v>
      </c>
      <c r="E17" s="57"/>
      <c r="F17" s="57"/>
      <c r="G17" s="23">
        <v>315749.071</v>
      </c>
      <c r="H17" s="23">
        <v>8446569.8230000008</v>
      </c>
      <c r="I17" s="23">
        <v>5129.1840000000002</v>
      </c>
      <c r="J17" s="61" t="s">
        <v>1040</v>
      </c>
      <c r="K17" s="57" t="s">
        <v>404</v>
      </c>
      <c r="L17" s="66">
        <v>0</v>
      </c>
      <c r="M17" s="58">
        <v>2</v>
      </c>
      <c r="N17" s="120">
        <v>2005</v>
      </c>
      <c r="O17" s="57"/>
      <c r="P17" s="60" t="s">
        <v>389</v>
      </c>
      <c r="Q17" s="1">
        <f>M17-L17</f>
        <v>2</v>
      </c>
      <c r="R17" s="2" t="s">
        <v>390</v>
      </c>
      <c r="S17" s="57" t="s">
        <v>426</v>
      </c>
      <c r="T17" s="60" t="s">
        <v>392</v>
      </c>
      <c r="U17" s="60"/>
      <c r="V17" s="60"/>
      <c r="W17" s="60"/>
      <c r="X17" s="134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>
        <v>300</v>
      </c>
      <c r="AT17" s="107">
        <v>700</v>
      </c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8">
        <v>16100.000000000002</v>
      </c>
      <c r="BY17" s="108"/>
      <c r="BZ17" s="107"/>
      <c r="CA17" s="149"/>
      <c r="CB17" s="107">
        <v>31</v>
      </c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99"/>
      <c r="CP17" s="99"/>
      <c r="CQ17" s="99"/>
      <c r="CR17" s="99"/>
      <c r="CS17" s="99"/>
      <c r="CT17" s="99"/>
      <c r="CU17" s="99"/>
      <c r="CV17" s="99"/>
      <c r="CW17" s="99"/>
      <c r="CX17" s="107"/>
      <c r="CY17" s="107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60"/>
      <c r="IJ17" s="60"/>
      <c r="IK17" s="60"/>
      <c r="IL17" s="60"/>
      <c r="IM17" s="60"/>
      <c r="IN17" s="60"/>
      <c r="IO17" s="60"/>
      <c r="IP17" s="60"/>
      <c r="IQ17" s="60"/>
      <c r="IR17" s="60"/>
      <c r="IS17" s="60"/>
      <c r="IT17" s="60"/>
      <c r="IU17" s="60"/>
      <c r="IV17" s="60"/>
      <c r="IW17" s="60"/>
      <c r="IX17" s="60"/>
      <c r="IY17" s="60"/>
      <c r="IZ17" s="60"/>
      <c r="JA17" s="60"/>
      <c r="JB17" s="60"/>
      <c r="JC17" s="60"/>
      <c r="JD17" s="60"/>
      <c r="JE17" s="60"/>
      <c r="JF17" s="60"/>
      <c r="JG17" s="60"/>
      <c r="JH17" s="60"/>
      <c r="JI17" s="60"/>
      <c r="JJ17" s="60"/>
      <c r="JK17" s="60"/>
      <c r="JL17" s="60"/>
      <c r="JM17" s="60"/>
      <c r="JN17" s="60"/>
      <c r="JO17" s="60"/>
      <c r="JP17" s="60"/>
      <c r="JQ17" s="60"/>
      <c r="JR17" s="60"/>
      <c r="JS17" s="60"/>
      <c r="JT17" s="60"/>
      <c r="JU17" s="60"/>
      <c r="JV17" s="60"/>
      <c r="JW17" s="60"/>
      <c r="JX17" s="60"/>
      <c r="JY17" s="60"/>
      <c r="JZ17" s="60"/>
      <c r="KA17" s="60"/>
      <c r="KB17" s="60"/>
      <c r="KC17" s="60"/>
      <c r="KD17" s="60"/>
      <c r="KE17" s="60"/>
      <c r="KF17" s="60"/>
      <c r="KG17" s="60"/>
      <c r="KH17" s="60"/>
      <c r="KI17" s="60"/>
      <c r="KJ17" s="60"/>
      <c r="KK17" s="60"/>
      <c r="KL17" s="60"/>
      <c r="KM17" s="60"/>
      <c r="KN17" s="60"/>
      <c r="KO17" s="60"/>
    </row>
    <row r="18" spans="1:301" s="64" customFormat="1" ht="15" customHeight="1" x14ac:dyDescent="0.15">
      <c r="A18" s="57" t="s">
        <v>427</v>
      </c>
      <c r="B18" s="58">
        <v>1811</v>
      </c>
      <c r="C18" s="59" t="s">
        <v>400</v>
      </c>
      <c r="D18" s="2" t="s">
        <v>105</v>
      </c>
      <c r="E18" s="57"/>
      <c r="F18" s="57"/>
      <c r="G18" s="23">
        <v>315743.34899999999</v>
      </c>
      <c r="H18" s="23">
        <v>8447103.0989999995</v>
      </c>
      <c r="I18" s="23">
        <v>5025.085</v>
      </c>
      <c r="J18" s="61" t="s">
        <v>1040</v>
      </c>
      <c r="K18" s="57" t="s">
        <v>404</v>
      </c>
      <c r="L18" s="58">
        <v>0</v>
      </c>
      <c r="M18" s="58">
        <v>2</v>
      </c>
      <c r="N18" s="120">
        <v>2005</v>
      </c>
      <c r="O18" s="57"/>
      <c r="P18" s="60" t="s">
        <v>389</v>
      </c>
      <c r="Q18" s="1">
        <f>M18-L18</f>
        <v>2</v>
      </c>
      <c r="R18" s="2" t="s">
        <v>390</v>
      </c>
      <c r="S18" s="57" t="s">
        <v>428</v>
      </c>
      <c r="T18" s="60" t="s">
        <v>392</v>
      </c>
      <c r="U18" s="60"/>
      <c r="V18" s="60"/>
      <c r="W18" s="60"/>
      <c r="X18" s="134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>
        <v>300</v>
      </c>
      <c r="AT18" s="107">
        <v>500</v>
      </c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8">
        <v>6600</v>
      </c>
      <c r="BY18" s="108"/>
      <c r="BZ18" s="107"/>
      <c r="CA18" s="149"/>
      <c r="CB18" s="107">
        <v>30</v>
      </c>
      <c r="CC18" s="107"/>
      <c r="CD18" s="107"/>
      <c r="CE18" s="107"/>
      <c r="CF18" s="107"/>
      <c r="CG18" s="107"/>
      <c r="CH18" s="107"/>
      <c r="CI18" s="107"/>
      <c r="CJ18" s="107"/>
      <c r="CK18" s="107"/>
      <c r="CL18" s="107"/>
      <c r="CM18" s="107"/>
      <c r="CN18" s="107"/>
      <c r="CO18" s="99"/>
      <c r="CP18" s="99"/>
      <c r="CQ18" s="99"/>
      <c r="CR18" s="99"/>
      <c r="CS18" s="99"/>
      <c r="CT18" s="99"/>
      <c r="CU18" s="99"/>
      <c r="CV18" s="99"/>
      <c r="CW18" s="99"/>
      <c r="CX18" s="107"/>
      <c r="CY18" s="107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  <c r="HU18" s="60"/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/>
      <c r="II18" s="60"/>
      <c r="IJ18" s="60"/>
      <c r="IK18" s="60"/>
      <c r="IL18" s="60"/>
      <c r="IM18" s="60"/>
      <c r="IN18" s="60"/>
      <c r="IO18" s="60"/>
      <c r="IP18" s="60"/>
      <c r="IQ18" s="60"/>
      <c r="IR18" s="60"/>
      <c r="IS18" s="60"/>
      <c r="IT18" s="60"/>
      <c r="IU18" s="60"/>
      <c r="IV18" s="60"/>
      <c r="IW18" s="60"/>
      <c r="IX18" s="60"/>
      <c r="IY18" s="60"/>
      <c r="IZ18" s="60"/>
      <c r="JA18" s="60"/>
      <c r="JB18" s="60"/>
      <c r="JC18" s="60"/>
      <c r="JD18" s="60"/>
      <c r="JE18" s="60"/>
      <c r="JF18" s="60"/>
      <c r="JG18" s="60"/>
      <c r="JH18" s="60"/>
      <c r="JI18" s="60"/>
      <c r="JJ18" s="60"/>
      <c r="JK18" s="60"/>
      <c r="JL18" s="60"/>
      <c r="JM18" s="60"/>
      <c r="JN18" s="60"/>
      <c r="JO18" s="60"/>
      <c r="JP18" s="60"/>
      <c r="JQ18" s="60"/>
      <c r="JR18" s="60"/>
      <c r="JS18" s="60"/>
      <c r="JT18" s="60"/>
      <c r="JU18" s="60"/>
      <c r="JV18" s="60"/>
      <c r="JW18" s="60"/>
      <c r="JX18" s="60"/>
      <c r="JY18" s="60"/>
      <c r="JZ18" s="60"/>
      <c r="KA18" s="60"/>
      <c r="KB18" s="60"/>
      <c r="KC18" s="60"/>
      <c r="KD18" s="60"/>
      <c r="KE18" s="60"/>
      <c r="KF18" s="60"/>
      <c r="KG18" s="60"/>
      <c r="KH18" s="60"/>
      <c r="KI18" s="60"/>
      <c r="KJ18" s="60"/>
      <c r="KK18" s="60"/>
      <c r="KL18" s="60"/>
      <c r="KM18" s="60"/>
      <c r="KN18" s="60"/>
      <c r="KO18" s="60"/>
    </row>
    <row r="19" spans="1:301" s="64" customFormat="1" ht="15" customHeight="1" x14ac:dyDescent="0.15">
      <c r="A19" s="58" t="s">
        <v>429</v>
      </c>
      <c r="B19" s="58">
        <v>23538</v>
      </c>
      <c r="C19" s="59" t="s">
        <v>407</v>
      </c>
      <c r="D19" s="2" t="s">
        <v>105</v>
      </c>
      <c r="E19" s="58"/>
      <c r="F19" s="58"/>
      <c r="G19" s="23">
        <v>316384.22700000001</v>
      </c>
      <c r="H19" s="23">
        <v>8448029.8289999999</v>
      </c>
      <c r="I19" s="23">
        <v>4922.4809999999998</v>
      </c>
      <c r="J19" s="61" t="s">
        <v>1040</v>
      </c>
      <c r="K19" s="58" t="s">
        <v>388</v>
      </c>
      <c r="L19" s="58">
        <v>0.9</v>
      </c>
      <c r="M19" s="58">
        <v>2</v>
      </c>
      <c r="N19" s="105">
        <v>2006</v>
      </c>
      <c r="O19" s="58"/>
      <c r="P19" s="60" t="s">
        <v>389</v>
      </c>
      <c r="Q19" s="1">
        <f>M19-L19</f>
        <v>1.1000000000000001</v>
      </c>
      <c r="R19" s="2" t="s">
        <v>390</v>
      </c>
      <c r="S19" s="58" t="s">
        <v>430</v>
      </c>
      <c r="T19" s="60" t="s">
        <v>392</v>
      </c>
      <c r="U19" s="60"/>
      <c r="V19" s="60"/>
      <c r="W19" s="60"/>
      <c r="X19" s="134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07">
        <v>100</v>
      </c>
      <c r="AT19" s="113">
        <v>300</v>
      </c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>
        <v>4400</v>
      </c>
      <c r="BY19" s="113"/>
      <c r="BZ19" s="113"/>
      <c r="CA19" s="155"/>
      <c r="CB19" s="107">
        <v>39</v>
      </c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99"/>
      <c r="CP19" s="99"/>
      <c r="CQ19" s="99"/>
      <c r="CR19" s="99"/>
      <c r="CS19" s="99"/>
      <c r="CT19" s="99"/>
      <c r="CU19" s="99"/>
      <c r="CV19" s="99"/>
      <c r="CW19" s="99"/>
      <c r="CX19" s="113"/>
      <c r="CY19" s="113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/>
      <c r="IP19" s="60"/>
      <c r="IQ19" s="60"/>
      <c r="IR19" s="60"/>
      <c r="IS19" s="60"/>
      <c r="IT19" s="60"/>
      <c r="IU19" s="60"/>
      <c r="IV19" s="60"/>
      <c r="IW19" s="60"/>
      <c r="IX19" s="60"/>
      <c r="IY19" s="60"/>
      <c r="IZ19" s="60"/>
      <c r="JA19" s="60"/>
      <c r="JB19" s="60"/>
      <c r="JC19" s="60"/>
      <c r="JD19" s="60"/>
      <c r="JE19" s="60"/>
      <c r="JF19" s="60"/>
      <c r="JG19" s="60"/>
      <c r="JH19" s="60"/>
      <c r="JI19" s="60"/>
      <c r="JJ19" s="60"/>
      <c r="JK19" s="60"/>
      <c r="JL19" s="60"/>
      <c r="JM19" s="60"/>
      <c r="JN19" s="60"/>
      <c r="JO19" s="60"/>
      <c r="JP19" s="60"/>
      <c r="JQ19" s="60"/>
      <c r="JR19" s="60"/>
      <c r="JS19" s="60"/>
      <c r="JT19" s="60"/>
      <c r="JU19" s="60"/>
      <c r="JV19" s="60"/>
      <c r="JW19" s="60"/>
      <c r="JX19" s="60"/>
      <c r="JY19" s="60"/>
      <c r="JZ19" s="60"/>
      <c r="KA19" s="60"/>
      <c r="KB19" s="60"/>
      <c r="KC19" s="60"/>
      <c r="KD19" s="60"/>
      <c r="KE19" s="60"/>
      <c r="KF19" s="60"/>
      <c r="KG19" s="60"/>
      <c r="KH19" s="60"/>
      <c r="KI19" s="60"/>
      <c r="KJ19" s="60"/>
      <c r="KK19" s="60"/>
      <c r="KL19" s="60"/>
      <c r="KM19" s="60"/>
      <c r="KN19" s="60"/>
      <c r="KO19" s="60"/>
    </row>
    <row r="20" spans="1:301" s="64" customFormat="1" ht="15" customHeight="1" x14ac:dyDescent="0.15">
      <c r="A20" s="58" t="s">
        <v>431</v>
      </c>
      <c r="B20" s="58">
        <v>19918</v>
      </c>
      <c r="C20" s="59" t="s">
        <v>400</v>
      </c>
      <c r="D20" s="2" t="s">
        <v>105</v>
      </c>
      <c r="E20" s="58"/>
      <c r="F20" s="58"/>
      <c r="G20" s="23">
        <v>316680.86700000003</v>
      </c>
      <c r="H20" s="23">
        <v>8446299.2050000001</v>
      </c>
      <c r="I20" s="23">
        <v>4996.527</v>
      </c>
      <c r="J20" s="61" t="s">
        <v>1040</v>
      </c>
      <c r="K20" s="58" t="s">
        <v>388</v>
      </c>
      <c r="L20" s="58">
        <v>0</v>
      </c>
      <c r="M20" s="58">
        <v>2</v>
      </c>
      <c r="N20" s="105">
        <v>2006</v>
      </c>
      <c r="O20" s="58"/>
      <c r="P20" s="60" t="s">
        <v>389</v>
      </c>
      <c r="Q20" s="1">
        <f>M20-L20</f>
        <v>2</v>
      </c>
      <c r="R20" s="2" t="s">
        <v>390</v>
      </c>
      <c r="S20" s="58" t="s">
        <v>432</v>
      </c>
      <c r="T20" s="60" t="s">
        <v>392</v>
      </c>
      <c r="U20" s="60"/>
      <c r="V20" s="60"/>
      <c r="W20" s="60"/>
      <c r="X20" s="134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36">
        <v>100</v>
      </c>
      <c r="AT20" s="113">
        <v>200</v>
      </c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>
        <v>700.00000000000011</v>
      </c>
      <c r="BY20" s="113"/>
      <c r="BZ20" s="113"/>
      <c r="CA20" s="149">
        <v>8.9999999999999993E-3</v>
      </c>
      <c r="CB20" s="107">
        <v>3</v>
      </c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99"/>
      <c r="CP20" s="99"/>
      <c r="CQ20" s="99"/>
      <c r="CR20" s="99"/>
      <c r="CS20" s="99"/>
      <c r="CT20" s="99"/>
      <c r="CU20" s="99"/>
      <c r="CV20" s="99"/>
      <c r="CW20" s="99"/>
      <c r="CX20" s="113"/>
      <c r="CY20" s="113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  <c r="II20" s="60"/>
      <c r="IJ20" s="60"/>
      <c r="IK20" s="60"/>
      <c r="IL20" s="60"/>
      <c r="IM20" s="60"/>
      <c r="IN20" s="60"/>
      <c r="IO20" s="60"/>
      <c r="IP20" s="60"/>
      <c r="IQ20" s="60"/>
      <c r="IR20" s="60"/>
      <c r="IS20" s="60"/>
      <c r="IT20" s="60"/>
      <c r="IU20" s="60"/>
      <c r="IV20" s="60"/>
      <c r="IW20" s="60"/>
      <c r="IX20" s="60"/>
      <c r="IY20" s="60"/>
      <c r="IZ20" s="60"/>
      <c r="JA20" s="60"/>
      <c r="JB20" s="60"/>
      <c r="JC20" s="60"/>
      <c r="JD20" s="60"/>
      <c r="JE20" s="60"/>
      <c r="JF20" s="60"/>
      <c r="JG20" s="60"/>
      <c r="JH20" s="60"/>
      <c r="JI20" s="60"/>
      <c r="JJ20" s="60"/>
      <c r="JK20" s="60"/>
      <c r="JL20" s="60"/>
      <c r="JM20" s="60"/>
      <c r="JN20" s="60"/>
      <c r="JO20" s="60"/>
      <c r="JP20" s="60"/>
      <c r="JQ20" s="60"/>
      <c r="JR20" s="60"/>
      <c r="JS20" s="60"/>
      <c r="JT20" s="60"/>
      <c r="JU20" s="60"/>
      <c r="JV20" s="60"/>
      <c r="JW20" s="60"/>
      <c r="JX20" s="60"/>
      <c r="JY20" s="60"/>
      <c r="JZ20" s="60"/>
      <c r="KA20" s="60"/>
      <c r="KB20" s="60"/>
      <c r="KC20" s="60"/>
      <c r="KD20" s="60"/>
      <c r="KE20" s="60"/>
      <c r="KF20" s="60"/>
      <c r="KG20" s="60"/>
      <c r="KH20" s="60"/>
      <c r="KI20" s="60"/>
      <c r="KJ20" s="60"/>
      <c r="KK20" s="60"/>
      <c r="KL20" s="60"/>
      <c r="KM20" s="60"/>
      <c r="KN20" s="60"/>
      <c r="KO20" s="60"/>
    </row>
    <row r="21" spans="1:301" s="64" customFormat="1" ht="15" customHeight="1" x14ac:dyDescent="0.15">
      <c r="A21" s="58" t="s">
        <v>433</v>
      </c>
      <c r="B21" s="58">
        <v>19968</v>
      </c>
      <c r="C21" s="59" t="s">
        <v>400</v>
      </c>
      <c r="D21" s="2" t="s">
        <v>105</v>
      </c>
      <c r="E21" s="58"/>
      <c r="F21" s="58"/>
      <c r="G21" s="23">
        <v>316697.80499999999</v>
      </c>
      <c r="H21" s="23">
        <v>8446294.4959999993</v>
      </c>
      <c r="I21" s="23">
        <v>5048.0389999999998</v>
      </c>
      <c r="J21" s="61" t="s">
        <v>1040</v>
      </c>
      <c r="K21" s="58" t="s">
        <v>388</v>
      </c>
      <c r="L21" s="58">
        <v>0</v>
      </c>
      <c r="M21" s="58">
        <v>2</v>
      </c>
      <c r="N21" s="105">
        <v>2006</v>
      </c>
      <c r="O21" s="58"/>
      <c r="P21" s="60" t="s">
        <v>389</v>
      </c>
      <c r="Q21" s="1">
        <f>M21-L21</f>
        <v>2</v>
      </c>
      <c r="R21" s="2" t="s">
        <v>390</v>
      </c>
      <c r="S21" s="58" t="s">
        <v>434</v>
      </c>
      <c r="T21" s="60" t="s">
        <v>392</v>
      </c>
      <c r="U21" s="60"/>
      <c r="V21" s="60"/>
      <c r="W21" s="60"/>
      <c r="X21" s="134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>
        <v>400</v>
      </c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>
        <v>500</v>
      </c>
      <c r="BY21" s="113"/>
      <c r="BZ21" s="113"/>
      <c r="CA21" s="149">
        <v>2.5999999999999999E-2</v>
      </c>
      <c r="CB21" s="107">
        <v>1</v>
      </c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99"/>
      <c r="CP21" s="99"/>
      <c r="CQ21" s="99"/>
      <c r="CR21" s="99"/>
      <c r="CS21" s="99"/>
      <c r="CT21" s="99"/>
      <c r="CU21" s="99"/>
      <c r="CV21" s="99"/>
      <c r="CW21" s="99"/>
      <c r="CX21" s="113"/>
      <c r="CY21" s="113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/>
      <c r="II21" s="60"/>
      <c r="IJ21" s="60"/>
      <c r="IK21" s="60"/>
      <c r="IL21" s="60"/>
      <c r="IM21" s="60"/>
      <c r="IN21" s="60"/>
      <c r="IO21" s="60"/>
      <c r="IP21" s="60"/>
      <c r="IQ21" s="60"/>
      <c r="IR21" s="60"/>
      <c r="IS21" s="60"/>
      <c r="IT21" s="60"/>
      <c r="IU21" s="60"/>
      <c r="IV21" s="60"/>
      <c r="IW21" s="60"/>
      <c r="IX21" s="60"/>
      <c r="IY21" s="60"/>
      <c r="IZ21" s="60"/>
      <c r="JA21" s="60"/>
      <c r="JB21" s="60"/>
      <c r="JC21" s="60"/>
      <c r="JD21" s="60"/>
      <c r="JE21" s="60"/>
      <c r="JF21" s="60"/>
      <c r="JG21" s="60"/>
      <c r="JH21" s="60"/>
      <c r="JI21" s="60"/>
      <c r="JJ21" s="60"/>
      <c r="JK21" s="60"/>
      <c r="JL21" s="60"/>
      <c r="JM21" s="60"/>
      <c r="JN21" s="60"/>
      <c r="JO21" s="60"/>
      <c r="JP21" s="60"/>
      <c r="JQ21" s="60"/>
      <c r="JR21" s="60"/>
      <c r="JS21" s="60"/>
      <c r="JT21" s="60"/>
      <c r="JU21" s="60"/>
      <c r="JV21" s="60"/>
      <c r="JW21" s="60"/>
      <c r="JX21" s="60"/>
      <c r="JY21" s="60"/>
      <c r="JZ21" s="60"/>
      <c r="KA21" s="60"/>
      <c r="KB21" s="60"/>
      <c r="KC21" s="60"/>
      <c r="KD21" s="60"/>
      <c r="KE21" s="60"/>
      <c r="KF21" s="60"/>
      <c r="KG21" s="60"/>
      <c r="KH21" s="60"/>
      <c r="KI21" s="60"/>
      <c r="KJ21" s="60"/>
      <c r="KK21" s="60"/>
      <c r="KL21" s="60"/>
      <c r="KM21" s="60"/>
      <c r="KN21" s="60"/>
      <c r="KO21" s="60"/>
    </row>
    <row r="22" spans="1:301" s="64" customFormat="1" ht="16" customHeight="1" x14ac:dyDescent="0.15">
      <c r="A22" s="58" t="s">
        <v>435</v>
      </c>
      <c r="B22" s="58">
        <v>24153</v>
      </c>
      <c r="C22" s="59" t="s">
        <v>400</v>
      </c>
      <c r="D22" s="2" t="s">
        <v>105</v>
      </c>
      <c r="E22" s="58"/>
      <c r="F22" s="58"/>
      <c r="G22" s="23">
        <v>316689.07299999997</v>
      </c>
      <c r="H22" s="23">
        <v>8446344.8080000002</v>
      </c>
      <c r="I22" s="23">
        <v>4977.5919999999996</v>
      </c>
      <c r="J22" s="61" t="s">
        <v>1040</v>
      </c>
      <c r="K22" s="58" t="s">
        <v>388</v>
      </c>
      <c r="L22" s="58">
        <v>0</v>
      </c>
      <c r="M22" s="58">
        <v>2</v>
      </c>
      <c r="N22" s="105">
        <v>2006</v>
      </c>
      <c r="O22" s="58"/>
      <c r="P22" s="60" t="s">
        <v>389</v>
      </c>
      <c r="Q22" s="1">
        <f>M22-L22</f>
        <v>2</v>
      </c>
      <c r="R22" s="2" t="s">
        <v>390</v>
      </c>
      <c r="S22" s="58" t="s">
        <v>436</v>
      </c>
      <c r="T22" s="60" t="s">
        <v>392</v>
      </c>
      <c r="U22" s="60"/>
      <c r="V22" s="60"/>
      <c r="W22" s="60"/>
      <c r="X22" s="134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07">
        <v>100</v>
      </c>
      <c r="AT22" s="113">
        <v>1400</v>
      </c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>
        <v>600</v>
      </c>
      <c r="BY22" s="113"/>
      <c r="BZ22" s="113"/>
      <c r="CA22" s="149">
        <v>6.0000000000000001E-3</v>
      </c>
      <c r="CB22" s="107">
        <v>1</v>
      </c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99"/>
      <c r="CP22" s="99"/>
      <c r="CQ22" s="99"/>
      <c r="CR22" s="99"/>
      <c r="CS22" s="99"/>
      <c r="CT22" s="99"/>
      <c r="CU22" s="99"/>
      <c r="CV22" s="99"/>
      <c r="CW22" s="99"/>
      <c r="CX22" s="113"/>
      <c r="CY22" s="113"/>
      <c r="JV22" s="60"/>
      <c r="JW22" s="60"/>
      <c r="JX22" s="60"/>
      <c r="JY22" s="60"/>
      <c r="JZ22" s="60"/>
      <c r="KA22" s="60"/>
      <c r="KB22" s="60"/>
      <c r="KC22" s="60"/>
      <c r="KD22" s="60"/>
      <c r="KE22" s="60"/>
      <c r="KF22" s="60"/>
      <c r="KG22" s="60"/>
      <c r="KH22" s="60"/>
      <c r="KI22" s="60"/>
      <c r="KJ22" s="60"/>
      <c r="KK22" s="60"/>
      <c r="KL22" s="60"/>
      <c r="KM22" s="60"/>
      <c r="KN22" s="60"/>
      <c r="KO22" s="60"/>
    </row>
    <row r="23" spans="1:301" s="64" customFormat="1" ht="15" customHeight="1" x14ac:dyDescent="0.15">
      <c r="A23" s="58" t="s">
        <v>437</v>
      </c>
      <c r="B23" s="58">
        <v>24235</v>
      </c>
      <c r="C23" s="59" t="s">
        <v>400</v>
      </c>
      <c r="D23" s="2" t="s">
        <v>105</v>
      </c>
      <c r="E23" s="58"/>
      <c r="F23" s="58"/>
      <c r="G23" s="23">
        <v>316705.804</v>
      </c>
      <c r="H23" s="23">
        <v>8446342.4949999992</v>
      </c>
      <c r="I23" s="23">
        <v>5028.91</v>
      </c>
      <c r="J23" s="61" t="s">
        <v>1040</v>
      </c>
      <c r="K23" s="58" t="s">
        <v>388</v>
      </c>
      <c r="L23" s="58">
        <v>0</v>
      </c>
      <c r="M23" s="58">
        <v>2</v>
      </c>
      <c r="N23" s="105">
        <v>2006</v>
      </c>
      <c r="O23" s="58"/>
      <c r="P23" s="60" t="s">
        <v>389</v>
      </c>
      <c r="Q23" s="1">
        <f>M23-L23</f>
        <v>2</v>
      </c>
      <c r="R23" s="2" t="s">
        <v>390</v>
      </c>
      <c r="S23" s="58" t="s">
        <v>438</v>
      </c>
      <c r="T23" s="60" t="s">
        <v>392</v>
      </c>
      <c r="U23" s="60"/>
      <c r="V23" s="60"/>
      <c r="W23" s="60"/>
      <c r="X23" s="134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>
        <v>200</v>
      </c>
      <c r="AT23" s="113">
        <v>1300</v>
      </c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>
        <v>600</v>
      </c>
      <c r="BY23" s="113"/>
      <c r="BZ23" s="113"/>
      <c r="CA23" s="149">
        <v>1.4999999999999999E-2</v>
      </c>
      <c r="CB23" s="107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99"/>
      <c r="CP23" s="99"/>
      <c r="CQ23" s="99"/>
      <c r="CR23" s="99"/>
      <c r="CS23" s="99"/>
      <c r="CT23" s="99"/>
      <c r="CU23" s="99"/>
      <c r="CV23" s="99"/>
      <c r="CW23" s="99"/>
      <c r="CX23" s="113"/>
      <c r="CY23" s="113"/>
    </row>
    <row r="24" spans="1:301" s="64" customFormat="1" ht="15" customHeight="1" x14ac:dyDescent="0.15">
      <c r="A24" s="58" t="s">
        <v>439</v>
      </c>
      <c r="B24" s="58">
        <v>24302</v>
      </c>
      <c r="C24" s="59" t="s">
        <v>400</v>
      </c>
      <c r="D24" s="2" t="s">
        <v>105</v>
      </c>
      <c r="E24" s="58"/>
      <c r="F24" s="58"/>
      <c r="G24" s="23">
        <v>316654.73499999999</v>
      </c>
      <c r="H24" s="23">
        <v>8446391.7420000006</v>
      </c>
      <c r="I24" s="23">
        <v>4960.0519999999997</v>
      </c>
      <c r="J24" s="61" t="s">
        <v>1040</v>
      </c>
      <c r="K24" s="58" t="s">
        <v>388</v>
      </c>
      <c r="L24" s="58">
        <v>0</v>
      </c>
      <c r="M24" s="58">
        <v>2</v>
      </c>
      <c r="N24" s="105">
        <v>2006</v>
      </c>
      <c r="O24" s="58"/>
      <c r="P24" s="60" t="s">
        <v>389</v>
      </c>
      <c r="Q24" s="1">
        <f>M24-L24</f>
        <v>2</v>
      </c>
      <c r="R24" s="2" t="s">
        <v>390</v>
      </c>
      <c r="S24" s="58" t="s">
        <v>440</v>
      </c>
      <c r="T24" s="60" t="s">
        <v>392</v>
      </c>
      <c r="U24" s="60"/>
      <c r="V24" s="60"/>
      <c r="W24" s="60"/>
      <c r="X24" s="134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07">
        <v>100</v>
      </c>
      <c r="AT24" s="113">
        <v>5800</v>
      </c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>
        <v>800</v>
      </c>
      <c r="BY24" s="113"/>
      <c r="BZ24" s="113"/>
      <c r="CA24" s="149">
        <v>0</v>
      </c>
      <c r="CB24" s="107">
        <v>6</v>
      </c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99"/>
      <c r="CP24" s="99"/>
      <c r="CQ24" s="99"/>
      <c r="CR24" s="99"/>
      <c r="CS24" s="99"/>
      <c r="CT24" s="99"/>
      <c r="CU24" s="99"/>
      <c r="CV24" s="99"/>
      <c r="CW24" s="99"/>
      <c r="CX24" s="113"/>
      <c r="CY24" s="113"/>
    </row>
    <row r="25" spans="1:301" s="64" customFormat="1" ht="15" customHeight="1" x14ac:dyDescent="0.15">
      <c r="A25" s="58" t="s">
        <v>441</v>
      </c>
      <c r="B25" s="58">
        <v>24352</v>
      </c>
      <c r="C25" s="59" t="s">
        <v>400</v>
      </c>
      <c r="D25" s="2" t="s">
        <v>105</v>
      </c>
      <c r="E25" s="58"/>
      <c r="F25" s="58"/>
      <c r="G25" s="23">
        <v>316670.80499999999</v>
      </c>
      <c r="H25" s="23">
        <v>8446386.4940000009</v>
      </c>
      <c r="I25" s="23">
        <v>5014.201</v>
      </c>
      <c r="J25" s="61" t="s">
        <v>1040</v>
      </c>
      <c r="K25" s="58" t="s">
        <v>388</v>
      </c>
      <c r="L25" s="58">
        <v>0</v>
      </c>
      <c r="M25" s="58">
        <v>2</v>
      </c>
      <c r="N25" s="105">
        <v>2006</v>
      </c>
      <c r="O25" s="58"/>
      <c r="P25" s="60" t="s">
        <v>389</v>
      </c>
      <c r="Q25" s="1">
        <f>M25-L25</f>
        <v>2</v>
      </c>
      <c r="R25" s="2" t="s">
        <v>390</v>
      </c>
      <c r="S25" s="58" t="s">
        <v>442</v>
      </c>
      <c r="T25" s="60" t="s">
        <v>392</v>
      </c>
      <c r="U25" s="60"/>
      <c r="V25" s="60"/>
      <c r="W25" s="60"/>
      <c r="X25" s="134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>
        <v>300</v>
      </c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>
        <v>200</v>
      </c>
      <c r="BY25" s="113"/>
      <c r="BZ25" s="113"/>
      <c r="CA25" s="149">
        <v>0</v>
      </c>
      <c r="CB25" s="107">
        <v>1</v>
      </c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99"/>
      <c r="CP25" s="99"/>
      <c r="CQ25" s="99"/>
      <c r="CR25" s="99"/>
      <c r="CS25" s="99"/>
      <c r="CT25" s="99"/>
      <c r="CU25" s="99"/>
      <c r="CV25" s="99"/>
      <c r="CW25" s="99"/>
      <c r="CX25" s="113"/>
      <c r="CY25" s="113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/>
      <c r="HP25" s="60"/>
      <c r="HQ25" s="60"/>
      <c r="HR25" s="60"/>
      <c r="HS25" s="60"/>
      <c r="HT25" s="60"/>
      <c r="HU25" s="60"/>
      <c r="HV25" s="60"/>
      <c r="HW25" s="60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60"/>
      <c r="II25" s="60"/>
      <c r="IJ25" s="60"/>
      <c r="IK25" s="60"/>
      <c r="IL25" s="60"/>
      <c r="IM25" s="60"/>
      <c r="IN25" s="60"/>
      <c r="IO25" s="60"/>
      <c r="IP25" s="60"/>
      <c r="IQ25" s="60"/>
      <c r="IR25" s="60"/>
      <c r="IS25" s="60"/>
      <c r="IT25" s="60"/>
      <c r="IU25" s="60"/>
      <c r="IV25" s="60"/>
      <c r="IW25" s="60"/>
      <c r="IX25" s="60"/>
      <c r="IY25" s="60"/>
      <c r="IZ25" s="60"/>
      <c r="JA25" s="60"/>
      <c r="JB25" s="60"/>
      <c r="JC25" s="60"/>
      <c r="JD25" s="60"/>
      <c r="JE25" s="60"/>
      <c r="JF25" s="60"/>
      <c r="JG25" s="60"/>
      <c r="JH25" s="60"/>
      <c r="JI25" s="60"/>
      <c r="JJ25" s="60"/>
      <c r="JK25" s="60"/>
      <c r="JL25" s="60"/>
      <c r="JM25" s="60"/>
      <c r="JN25" s="60"/>
      <c r="JO25" s="60"/>
      <c r="JP25" s="60"/>
      <c r="JQ25" s="60"/>
      <c r="JR25" s="60"/>
      <c r="JS25" s="60"/>
      <c r="JT25" s="60"/>
      <c r="JU25" s="60"/>
      <c r="JV25" s="60"/>
      <c r="JW25" s="60"/>
      <c r="JX25" s="60"/>
      <c r="JY25" s="60"/>
      <c r="JZ25" s="60"/>
      <c r="KA25" s="60"/>
      <c r="KB25" s="60"/>
      <c r="KC25" s="60"/>
      <c r="KD25" s="60"/>
      <c r="KE25" s="60"/>
      <c r="KF25" s="60"/>
      <c r="KG25" s="60"/>
      <c r="KH25" s="60"/>
      <c r="KI25" s="60"/>
      <c r="KJ25" s="60"/>
      <c r="KK25" s="60"/>
      <c r="KL25" s="60"/>
      <c r="KM25" s="60"/>
      <c r="KN25" s="60"/>
      <c r="KO25" s="60"/>
    </row>
    <row r="26" spans="1:301" s="64" customFormat="1" ht="15" customHeight="1" x14ac:dyDescent="0.15">
      <c r="A26" s="58" t="s">
        <v>443</v>
      </c>
      <c r="B26" s="58">
        <v>25502</v>
      </c>
      <c r="C26" s="59" t="s">
        <v>407</v>
      </c>
      <c r="D26" s="2" t="s">
        <v>105</v>
      </c>
      <c r="E26" s="58"/>
      <c r="F26" s="58"/>
      <c r="G26" s="23">
        <v>316493.837</v>
      </c>
      <c r="H26" s="23">
        <v>8447932.8110000007</v>
      </c>
      <c r="I26" s="23">
        <v>4935.5370000000003</v>
      </c>
      <c r="J26" s="61" t="s">
        <v>1040</v>
      </c>
      <c r="K26" s="58" t="s">
        <v>388</v>
      </c>
      <c r="L26" s="58">
        <v>0</v>
      </c>
      <c r="M26" s="58">
        <v>2</v>
      </c>
      <c r="N26" s="105">
        <v>2006</v>
      </c>
      <c r="O26" s="58"/>
      <c r="P26" s="60" t="s">
        <v>389</v>
      </c>
      <c r="Q26" s="1">
        <f>M26-L26</f>
        <v>2</v>
      </c>
      <c r="R26" s="2" t="s">
        <v>390</v>
      </c>
      <c r="S26" s="58" t="s">
        <v>444</v>
      </c>
      <c r="T26" s="60" t="s">
        <v>392</v>
      </c>
      <c r="U26" s="60"/>
      <c r="V26" s="60"/>
      <c r="W26" s="60"/>
      <c r="X26" s="134"/>
      <c r="Y26" s="110"/>
      <c r="Z26" s="110">
        <v>1.190622914349277</v>
      </c>
      <c r="AA26" s="110">
        <v>4.8181647269471801</v>
      </c>
      <c r="AB26" s="110"/>
      <c r="AC26" s="110">
        <v>1.7431561703676737E-2</v>
      </c>
      <c r="AD26" s="110"/>
      <c r="AE26" s="110"/>
      <c r="AF26" s="110"/>
      <c r="AG26" s="110">
        <v>0.14455242966751919</v>
      </c>
      <c r="AH26" s="108">
        <v>0.13748184019370463</v>
      </c>
      <c r="AI26" s="108"/>
      <c r="AJ26" s="108"/>
      <c r="AK26" s="108"/>
      <c r="AL26" s="108"/>
      <c r="AM26" s="108"/>
      <c r="AN26" s="110">
        <v>0.9</v>
      </c>
      <c r="AO26" s="110">
        <v>3</v>
      </c>
      <c r="AP26" s="110">
        <v>101</v>
      </c>
      <c r="AQ26" s="110">
        <v>4</v>
      </c>
      <c r="AR26" s="110">
        <v>0</v>
      </c>
      <c r="AS26" s="110">
        <v>125</v>
      </c>
      <c r="AT26" s="110">
        <v>300</v>
      </c>
      <c r="AU26" s="110">
        <v>0</v>
      </c>
      <c r="AV26" s="110">
        <v>0</v>
      </c>
      <c r="AW26" s="114">
        <v>0</v>
      </c>
      <c r="AX26" s="110">
        <v>28</v>
      </c>
      <c r="AY26" s="110">
        <v>1710</v>
      </c>
      <c r="AZ26" s="110"/>
      <c r="BA26" s="110">
        <v>87.4</v>
      </c>
      <c r="BB26" s="110">
        <v>2.9</v>
      </c>
      <c r="BC26" s="108">
        <v>0</v>
      </c>
      <c r="BD26" s="110">
        <v>1.5</v>
      </c>
      <c r="BE26" s="110"/>
      <c r="BF26" s="106">
        <v>0</v>
      </c>
      <c r="BG26" s="110">
        <v>328</v>
      </c>
      <c r="BH26" s="110">
        <v>5</v>
      </c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>
        <v>5219</v>
      </c>
      <c r="BY26" s="110"/>
      <c r="BZ26" s="110"/>
      <c r="CA26" s="149"/>
      <c r="CB26" s="110">
        <v>29.6</v>
      </c>
      <c r="CC26" s="110">
        <v>2.81</v>
      </c>
      <c r="CD26" s="110">
        <v>405</v>
      </c>
      <c r="CE26" s="110"/>
      <c r="CF26" s="110"/>
      <c r="CG26" s="110"/>
      <c r="CH26" s="110">
        <v>0</v>
      </c>
      <c r="CI26" s="110">
        <v>0</v>
      </c>
      <c r="CJ26" s="110">
        <v>2</v>
      </c>
      <c r="CK26" s="110"/>
      <c r="CL26" s="110"/>
      <c r="CM26" s="110"/>
      <c r="CN26" s="110"/>
      <c r="CO26" s="99"/>
      <c r="CP26" s="99"/>
      <c r="CQ26" s="99"/>
      <c r="CR26" s="99"/>
      <c r="CS26" s="99"/>
      <c r="CT26" s="99"/>
      <c r="CU26" s="99"/>
      <c r="CV26" s="99"/>
      <c r="CW26" s="99"/>
      <c r="CX26" s="110"/>
      <c r="CY26" s="114">
        <v>0</v>
      </c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</row>
    <row r="27" spans="1:301" s="64" customFormat="1" ht="15" customHeight="1" x14ac:dyDescent="0.15">
      <c r="A27" s="58" t="s">
        <v>445</v>
      </c>
      <c r="B27" s="58">
        <v>25551</v>
      </c>
      <c r="C27" s="59" t="s">
        <v>407</v>
      </c>
      <c r="D27" s="2" t="s">
        <v>105</v>
      </c>
      <c r="E27" s="58"/>
      <c r="F27" s="58"/>
      <c r="G27" s="23">
        <v>316493.33100000001</v>
      </c>
      <c r="H27" s="23">
        <v>8447932.3849999998</v>
      </c>
      <c r="I27" s="23">
        <v>4935.232</v>
      </c>
      <c r="J27" s="61" t="s">
        <v>1040</v>
      </c>
      <c r="K27" s="58" t="s">
        <v>388</v>
      </c>
      <c r="L27" s="58">
        <v>1.9</v>
      </c>
      <c r="M27" s="58">
        <v>4</v>
      </c>
      <c r="N27" s="105">
        <v>2006</v>
      </c>
      <c r="O27" s="58"/>
      <c r="P27" s="60" t="s">
        <v>389</v>
      </c>
      <c r="Q27" s="1">
        <f>M27-L27</f>
        <v>2.1</v>
      </c>
      <c r="R27" s="2" t="s">
        <v>390</v>
      </c>
      <c r="S27" s="58" t="s">
        <v>446</v>
      </c>
      <c r="T27" s="60" t="s">
        <v>392</v>
      </c>
      <c r="U27" s="60"/>
      <c r="V27" s="60"/>
      <c r="W27" s="60"/>
      <c r="X27" s="134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07">
        <v>100</v>
      </c>
      <c r="AT27" s="113">
        <v>800</v>
      </c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>
        <v>12800</v>
      </c>
      <c r="BY27" s="113"/>
      <c r="BZ27" s="113"/>
      <c r="CA27" s="149"/>
      <c r="CB27" s="107">
        <v>74</v>
      </c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99"/>
      <c r="CP27" s="99"/>
      <c r="CQ27" s="99"/>
      <c r="CR27" s="99"/>
      <c r="CS27" s="99"/>
      <c r="CT27" s="99"/>
      <c r="CU27" s="99"/>
      <c r="CV27" s="99"/>
      <c r="CW27" s="99"/>
      <c r="CX27" s="113"/>
      <c r="CY27" s="113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  <c r="HF27" s="60"/>
      <c r="HG27" s="60"/>
      <c r="HH27" s="60"/>
      <c r="HI27" s="60"/>
      <c r="HJ27" s="60"/>
      <c r="HK27" s="60"/>
      <c r="HL27" s="60"/>
      <c r="HM27" s="60"/>
      <c r="HN27" s="60"/>
      <c r="HO27" s="60"/>
      <c r="HP27" s="60"/>
      <c r="HQ27" s="60"/>
      <c r="HR27" s="60"/>
      <c r="HS27" s="60"/>
      <c r="HT27" s="60"/>
      <c r="HU27" s="60"/>
      <c r="HV27" s="60"/>
      <c r="HW27" s="60"/>
      <c r="HX27" s="60"/>
      <c r="HY27" s="60"/>
      <c r="HZ27" s="60"/>
      <c r="IA27" s="60"/>
      <c r="IB27" s="60"/>
      <c r="IC27" s="60"/>
      <c r="ID27" s="60"/>
      <c r="IE27" s="60"/>
      <c r="IF27" s="60"/>
      <c r="IG27" s="60"/>
      <c r="IH27" s="60"/>
      <c r="II27" s="60"/>
      <c r="IJ27" s="60"/>
      <c r="IK27" s="60"/>
      <c r="IL27" s="60"/>
      <c r="IM27" s="60"/>
      <c r="IN27" s="60"/>
      <c r="IO27" s="60"/>
      <c r="IP27" s="60"/>
      <c r="IQ27" s="60"/>
      <c r="IR27" s="60"/>
      <c r="IS27" s="60"/>
      <c r="IT27" s="60"/>
      <c r="IU27" s="60"/>
      <c r="IV27" s="60"/>
      <c r="IW27" s="60"/>
      <c r="IX27" s="60"/>
      <c r="IY27" s="60"/>
      <c r="IZ27" s="60"/>
      <c r="JA27" s="60"/>
      <c r="JB27" s="60"/>
      <c r="JC27" s="60"/>
      <c r="JD27" s="60"/>
      <c r="JE27" s="60"/>
      <c r="JF27" s="60"/>
      <c r="JG27" s="60"/>
      <c r="JH27" s="60"/>
      <c r="JI27" s="60"/>
      <c r="JJ27" s="60"/>
      <c r="JK27" s="60"/>
      <c r="JL27" s="60"/>
      <c r="JM27" s="60"/>
      <c r="JN27" s="60"/>
      <c r="JO27" s="60"/>
      <c r="JP27" s="60"/>
      <c r="JQ27" s="60"/>
      <c r="JR27" s="60"/>
      <c r="JS27" s="60"/>
      <c r="JT27" s="60"/>
      <c r="JU27" s="60"/>
      <c r="JV27" s="60"/>
      <c r="JW27" s="60"/>
      <c r="JX27" s="60"/>
      <c r="JY27" s="60"/>
      <c r="JZ27" s="60"/>
      <c r="KA27" s="60"/>
      <c r="KB27" s="60"/>
      <c r="KC27" s="60"/>
      <c r="KD27" s="60"/>
      <c r="KE27" s="60"/>
      <c r="KF27" s="60"/>
      <c r="KG27" s="60"/>
      <c r="KH27" s="60"/>
      <c r="KI27" s="60"/>
      <c r="KJ27" s="60"/>
      <c r="KK27" s="60"/>
      <c r="KL27" s="60"/>
      <c r="KM27" s="60"/>
      <c r="KN27" s="60"/>
      <c r="KO27" s="60"/>
    </row>
    <row r="28" spans="1:301" s="64" customFormat="1" ht="15" customHeight="1" x14ac:dyDescent="0.15">
      <c r="A28" s="57" t="s">
        <v>447</v>
      </c>
      <c r="B28" s="58">
        <v>1888</v>
      </c>
      <c r="C28" s="59" t="s">
        <v>400</v>
      </c>
      <c r="D28" s="2" t="s">
        <v>105</v>
      </c>
      <c r="E28" s="57"/>
      <c r="F28" s="57"/>
      <c r="G28" s="23">
        <v>315741.56199999998</v>
      </c>
      <c r="H28" s="23">
        <v>8447104.8560000006</v>
      </c>
      <c r="I28" s="23">
        <v>5025.0280000000002</v>
      </c>
      <c r="J28" s="61" t="s">
        <v>1040</v>
      </c>
      <c r="K28" s="67" t="s">
        <v>404</v>
      </c>
      <c r="L28" s="66">
        <v>2.4500000000000002</v>
      </c>
      <c r="M28" s="58">
        <v>4</v>
      </c>
      <c r="N28" s="105">
        <v>2005</v>
      </c>
      <c r="O28" s="57"/>
      <c r="P28" s="60" t="s">
        <v>389</v>
      </c>
      <c r="Q28" s="1">
        <f>M28-L28</f>
        <v>1.5499999999999998</v>
      </c>
      <c r="R28" s="2" t="s">
        <v>390</v>
      </c>
      <c r="S28" s="57" t="s">
        <v>448</v>
      </c>
      <c r="T28" s="60" t="s">
        <v>392</v>
      </c>
      <c r="U28" s="60"/>
      <c r="V28" s="60"/>
      <c r="W28" s="60"/>
      <c r="X28" s="134"/>
      <c r="Y28" s="108">
        <v>0.13344467640918581</v>
      </c>
      <c r="Z28" s="108">
        <v>1.681991101223582</v>
      </c>
      <c r="AA28" s="108">
        <v>5.5044315129811991</v>
      </c>
      <c r="AB28" s="108"/>
      <c r="AC28" s="108">
        <v>0.82535216599927197</v>
      </c>
      <c r="AD28" s="108">
        <v>0.46421052631578952</v>
      </c>
      <c r="AE28" s="108">
        <v>8.3952095808383226E-2</v>
      </c>
      <c r="AF28" s="108">
        <v>2.6959547629404092E-2</v>
      </c>
      <c r="AG28" s="108">
        <v>0.55411764705882349</v>
      </c>
      <c r="AH28" s="108">
        <v>0.20622276029055692</v>
      </c>
      <c r="AI28" s="108"/>
      <c r="AJ28" s="108"/>
      <c r="AK28" s="108"/>
      <c r="AL28" s="108"/>
      <c r="AM28" s="108"/>
      <c r="AN28" s="108">
        <v>3.6</v>
      </c>
      <c r="AO28" s="108">
        <v>18</v>
      </c>
      <c r="AP28" s="108">
        <v>27</v>
      </c>
      <c r="AQ28" s="108">
        <v>6</v>
      </c>
      <c r="AR28" s="108">
        <v>7</v>
      </c>
      <c r="AS28" s="108">
        <v>311</v>
      </c>
      <c r="AT28" s="108">
        <v>374</v>
      </c>
      <c r="AU28" s="106">
        <v>0</v>
      </c>
      <c r="AV28" s="108">
        <v>1</v>
      </c>
      <c r="AW28" s="114">
        <v>0</v>
      </c>
      <c r="AX28" s="110">
        <v>0</v>
      </c>
      <c r="AY28" s="108">
        <v>200</v>
      </c>
      <c r="AZ28" s="108"/>
      <c r="BA28" s="108">
        <v>56.8</v>
      </c>
      <c r="BB28" s="108">
        <v>6.1</v>
      </c>
      <c r="BC28" s="108">
        <v>0</v>
      </c>
      <c r="BD28" s="108">
        <v>2.9</v>
      </c>
      <c r="BE28" s="108"/>
      <c r="BF28" s="106">
        <v>0</v>
      </c>
      <c r="BG28" s="108">
        <v>2979</v>
      </c>
      <c r="BH28" s="108">
        <v>11</v>
      </c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>
        <v>7689</v>
      </c>
      <c r="BY28" s="108"/>
      <c r="BZ28" s="108"/>
      <c r="CA28" s="149"/>
      <c r="CB28" s="108">
        <v>24.5</v>
      </c>
      <c r="CC28" s="108">
        <v>0.16</v>
      </c>
      <c r="CD28" s="108">
        <v>80</v>
      </c>
      <c r="CE28" s="108"/>
      <c r="CF28" s="108"/>
      <c r="CG28" s="108"/>
      <c r="CH28" s="108">
        <v>7</v>
      </c>
      <c r="CI28" s="110">
        <v>0</v>
      </c>
      <c r="CJ28" s="108">
        <v>5</v>
      </c>
      <c r="CK28" s="108"/>
      <c r="CL28" s="108"/>
      <c r="CM28" s="108"/>
      <c r="CN28" s="108"/>
      <c r="CO28" s="99"/>
      <c r="CP28" s="99"/>
      <c r="CQ28" s="99"/>
      <c r="CR28" s="99">
        <f>AG28/AD28</f>
        <v>1.1936774709883953</v>
      </c>
      <c r="CS28" s="99"/>
      <c r="CT28" s="99"/>
      <c r="CU28" s="99">
        <f>BG28/BH28</f>
        <v>270.81818181818181</v>
      </c>
      <c r="CV28" s="99"/>
      <c r="CW28" s="99"/>
      <c r="CX28" s="108"/>
      <c r="CY28" s="114">
        <v>0</v>
      </c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</row>
    <row r="29" spans="1:301" s="64" customFormat="1" ht="15" customHeight="1" x14ac:dyDescent="0.15">
      <c r="A29" s="57" t="s">
        <v>449</v>
      </c>
      <c r="B29" s="58">
        <v>2053</v>
      </c>
      <c r="C29" s="59" t="s">
        <v>400</v>
      </c>
      <c r="D29" s="2" t="s">
        <v>105</v>
      </c>
      <c r="E29" s="57"/>
      <c r="F29" s="57"/>
      <c r="G29" s="23">
        <v>315700.81099999999</v>
      </c>
      <c r="H29" s="23">
        <v>8446824.977</v>
      </c>
      <c r="I29" s="23">
        <v>5110.384</v>
      </c>
      <c r="J29" s="61" t="s">
        <v>1040</v>
      </c>
      <c r="K29" s="57" t="s">
        <v>404</v>
      </c>
      <c r="L29" s="58">
        <v>0</v>
      </c>
      <c r="M29" s="58">
        <v>2</v>
      </c>
      <c r="N29" s="120">
        <v>2005</v>
      </c>
      <c r="O29" s="57"/>
      <c r="P29" s="60" t="s">
        <v>389</v>
      </c>
      <c r="Q29" s="1">
        <f>M29-L29</f>
        <v>2</v>
      </c>
      <c r="R29" s="2" t="s">
        <v>390</v>
      </c>
      <c r="S29" s="57" t="s">
        <v>450</v>
      </c>
      <c r="T29" s="60" t="s">
        <v>392</v>
      </c>
      <c r="X29" s="68"/>
      <c r="Y29" s="108">
        <v>0.10008350730688935</v>
      </c>
      <c r="Z29" s="108">
        <v>1.4552057842046717</v>
      </c>
      <c r="AA29" s="108">
        <v>2.8022560429722474</v>
      </c>
      <c r="AB29" s="108"/>
      <c r="AC29" s="108">
        <v>1.3816126683654897</v>
      </c>
      <c r="AD29" s="108">
        <v>0.26526315789473687</v>
      </c>
      <c r="AE29" s="108"/>
      <c r="AF29" s="108">
        <v>1.3479773814702046E-2</v>
      </c>
      <c r="AG29" s="108">
        <v>0.36138107416879794</v>
      </c>
      <c r="AH29" s="108">
        <v>9.165456012913642E-2</v>
      </c>
      <c r="AI29" s="108"/>
      <c r="AJ29" s="108"/>
      <c r="AK29" s="108"/>
      <c r="AL29" s="108"/>
      <c r="AM29" s="108"/>
      <c r="AN29" s="108">
        <v>2.8</v>
      </c>
      <c r="AO29" s="108">
        <v>11</v>
      </c>
      <c r="AP29" s="108">
        <v>30</v>
      </c>
      <c r="AQ29" s="108">
        <v>5</v>
      </c>
      <c r="AR29" s="108">
        <v>6</v>
      </c>
      <c r="AS29" s="108">
        <v>92.1</v>
      </c>
      <c r="AT29" s="108">
        <v>412</v>
      </c>
      <c r="AU29" s="106">
        <v>0</v>
      </c>
      <c r="AV29" s="110">
        <v>0</v>
      </c>
      <c r="AW29" s="114">
        <v>0</v>
      </c>
      <c r="AX29" s="110">
        <v>0</v>
      </c>
      <c r="AY29" s="108">
        <v>14</v>
      </c>
      <c r="AZ29" s="108"/>
      <c r="BA29" s="108">
        <v>19.100000000000001</v>
      </c>
      <c r="BB29" s="108">
        <v>5.6</v>
      </c>
      <c r="BC29" s="108">
        <v>0</v>
      </c>
      <c r="BD29" s="108">
        <v>3.6</v>
      </c>
      <c r="BE29" s="108"/>
      <c r="BF29" s="108">
        <v>11</v>
      </c>
      <c r="BG29" s="108">
        <v>3749</v>
      </c>
      <c r="BH29" s="108">
        <v>11.1</v>
      </c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>
        <v>1552</v>
      </c>
      <c r="BY29" s="108"/>
      <c r="BZ29" s="109"/>
      <c r="CA29" s="150"/>
      <c r="CB29" s="108">
        <v>17.100000000000001</v>
      </c>
      <c r="CC29" s="108">
        <v>0.02</v>
      </c>
      <c r="CD29" s="108">
        <v>12</v>
      </c>
      <c r="CE29" s="108"/>
      <c r="CF29" s="108"/>
      <c r="CG29" s="108"/>
      <c r="CH29" s="110">
        <v>0</v>
      </c>
      <c r="CI29" s="110">
        <v>0</v>
      </c>
      <c r="CJ29" s="108">
        <v>6.7</v>
      </c>
      <c r="CK29" s="108"/>
      <c r="CL29" s="108"/>
      <c r="CM29" s="108"/>
      <c r="CN29" s="108"/>
      <c r="CO29" s="99"/>
      <c r="CP29" s="99"/>
      <c r="CQ29" s="99"/>
      <c r="CR29" s="99">
        <f>AG29/AD29</f>
        <v>1.3623492875411032</v>
      </c>
      <c r="CS29" s="99"/>
      <c r="CT29" s="167"/>
      <c r="CU29" s="99">
        <f>BG29/BH29</f>
        <v>337.74774774774778</v>
      </c>
      <c r="CV29" s="99"/>
      <c r="CW29" s="99"/>
      <c r="CX29" s="108"/>
      <c r="CY29" s="114">
        <v>0</v>
      </c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  <c r="GM29" s="60"/>
      <c r="GN29" s="60"/>
      <c r="GO29" s="60"/>
      <c r="GP29" s="60"/>
      <c r="GQ29" s="60"/>
      <c r="GR29" s="60"/>
      <c r="GS29" s="60"/>
      <c r="GT29" s="60"/>
      <c r="GU29" s="60"/>
      <c r="GV29" s="60"/>
      <c r="GW29" s="60"/>
      <c r="GX29" s="60"/>
      <c r="GY29" s="60"/>
      <c r="GZ29" s="60"/>
      <c r="HA29" s="60"/>
      <c r="HB29" s="60"/>
      <c r="HC29" s="60"/>
      <c r="HD29" s="60"/>
      <c r="HE29" s="60"/>
      <c r="HF29" s="60"/>
      <c r="HG29" s="60"/>
      <c r="HH29" s="60"/>
      <c r="HI29" s="60"/>
      <c r="HJ29" s="60"/>
      <c r="HK29" s="60"/>
      <c r="HL29" s="60"/>
      <c r="HM29" s="60"/>
      <c r="HN29" s="60"/>
      <c r="HO29" s="60"/>
      <c r="HP29" s="60"/>
      <c r="HQ29" s="60"/>
      <c r="HR29" s="60"/>
      <c r="HS29" s="60"/>
      <c r="HT29" s="60"/>
      <c r="HU29" s="60"/>
      <c r="HV29" s="60"/>
      <c r="HW29" s="60"/>
      <c r="HX29" s="60"/>
      <c r="HY29" s="60"/>
      <c r="HZ29" s="60"/>
      <c r="IA29" s="60"/>
      <c r="IB29" s="60"/>
      <c r="IC29" s="60"/>
      <c r="ID29" s="60"/>
      <c r="IE29" s="60"/>
      <c r="IF29" s="60"/>
      <c r="IG29" s="60"/>
      <c r="IH29" s="60"/>
      <c r="II29" s="60"/>
      <c r="IJ29" s="60"/>
      <c r="IK29" s="60"/>
      <c r="IL29" s="60"/>
      <c r="IM29" s="60"/>
      <c r="IN29" s="60"/>
      <c r="IO29" s="60"/>
      <c r="IP29" s="60"/>
      <c r="IQ29" s="60"/>
      <c r="IR29" s="60"/>
      <c r="IS29" s="60"/>
      <c r="IT29" s="60"/>
      <c r="IU29" s="60"/>
      <c r="IV29" s="60"/>
      <c r="IW29" s="60"/>
      <c r="IX29" s="60"/>
      <c r="IY29" s="60"/>
      <c r="IZ29" s="60"/>
      <c r="JA29" s="60"/>
      <c r="JB29" s="60"/>
      <c r="JC29" s="60"/>
      <c r="JD29" s="60"/>
      <c r="JE29" s="60"/>
      <c r="JF29" s="60"/>
      <c r="JG29" s="60"/>
      <c r="JH29" s="60"/>
      <c r="JI29" s="60"/>
      <c r="JJ29" s="60"/>
      <c r="JK29" s="60"/>
      <c r="JL29" s="60"/>
      <c r="JM29" s="60"/>
      <c r="JN29" s="60"/>
      <c r="JO29" s="60"/>
      <c r="JP29" s="60"/>
      <c r="JQ29" s="60"/>
      <c r="JR29" s="60"/>
      <c r="JS29" s="60"/>
      <c r="JT29" s="60"/>
      <c r="JU29" s="60"/>
      <c r="JV29" s="60"/>
      <c r="JW29" s="60"/>
      <c r="JX29" s="60"/>
      <c r="JY29" s="67"/>
      <c r="JZ29" s="67"/>
      <c r="KA29" s="67"/>
      <c r="KB29" s="67"/>
      <c r="KC29" s="67"/>
      <c r="KD29" s="67"/>
      <c r="KE29" s="67"/>
      <c r="KF29" s="67"/>
      <c r="KG29" s="67"/>
      <c r="KH29" s="67"/>
      <c r="KI29" s="67"/>
      <c r="KJ29" s="67"/>
      <c r="KK29" s="67"/>
      <c r="KL29" s="67"/>
      <c r="KM29" s="67"/>
      <c r="KN29" s="67"/>
      <c r="KO29" s="67"/>
    </row>
    <row r="30" spans="1:301" s="64" customFormat="1" ht="15" customHeight="1" x14ac:dyDescent="0.15">
      <c r="A30" s="58" t="s">
        <v>451</v>
      </c>
      <c r="B30" s="58">
        <v>20882</v>
      </c>
      <c r="C30" s="59" t="s">
        <v>452</v>
      </c>
      <c r="D30" s="2" t="s">
        <v>105</v>
      </c>
      <c r="E30" s="58"/>
      <c r="F30" s="58"/>
      <c r="G30" s="23">
        <v>315444.76699999999</v>
      </c>
      <c r="H30" s="23">
        <v>8447764.0539999995</v>
      </c>
      <c r="I30" s="23">
        <v>5003.59</v>
      </c>
      <c r="J30" s="61" t="s">
        <v>1040</v>
      </c>
      <c r="K30" s="58" t="s">
        <v>388</v>
      </c>
      <c r="L30" s="58">
        <v>0</v>
      </c>
      <c r="M30" s="58">
        <v>2</v>
      </c>
      <c r="N30" s="105">
        <v>2006</v>
      </c>
      <c r="O30" s="58"/>
      <c r="P30" s="60" t="s">
        <v>389</v>
      </c>
      <c r="Q30" s="1">
        <f>M30-L30</f>
        <v>2</v>
      </c>
      <c r="R30" s="2" t="s">
        <v>390</v>
      </c>
      <c r="S30" s="58" t="s">
        <v>453</v>
      </c>
      <c r="T30" s="60" t="s">
        <v>392</v>
      </c>
      <c r="U30" s="60"/>
      <c r="V30" s="60"/>
      <c r="W30" s="60"/>
      <c r="X30" s="134"/>
      <c r="Y30" s="110">
        <v>0.2001670146137787</v>
      </c>
      <c r="Z30" s="110">
        <v>3.0805005561735261</v>
      </c>
      <c r="AA30" s="110">
        <v>4.7323813786929279</v>
      </c>
      <c r="AB30" s="110"/>
      <c r="AC30" s="110">
        <v>0.378200327630142</v>
      </c>
      <c r="AD30" s="110">
        <v>0.71289473684210514</v>
      </c>
      <c r="AE30" s="110">
        <v>4.1976047904191613E-2</v>
      </c>
      <c r="AF30" s="110">
        <v>2.6959547629404092E-2</v>
      </c>
      <c r="AG30" s="110">
        <v>0.48184143222506393</v>
      </c>
      <c r="AH30" s="108">
        <v>0.43535916061339797</v>
      </c>
      <c r="AI30" s="108"/>
      <c r="AJ30" s="108"/>
      <c r="AK30" s="108"/>
      <c r="AL30" s="108"/>
      <c r="AM30" s="108"/>
      <c r="AN30" s="110">
        <v>6.3</v>
      </c>
      <c r="AO30" s="110">
        <v>45</v>
      </c>
      <c r="AP30" s="110">
        <v>215</v>
      </c>
      <c r="AQ30" s="110">
        <v>9</v>
      </c>
      <c r="AR30" s="110">
        <v>26</v>
      </c>
      <c r="AS30" s="110">
        <v>62.3</v>
      </c>
      <c r="AT30" s="110">
        <v>972</v>
      </c>
      <c r="AU30" s="106">
        <v>0</v>
      </c>
      <c r="AV30" s="110">
        <v>0</v>
      </c>
      <c r="AW30" s="110">
        <v>27</v>
      </c>
      <c r="AX30" s="110">
        <v>0</v>
      </c>
      <c r="AY30" s="110">
        <v>159</v>
      </c>
      <c r="AZ30" s="110"/>
      <c r="BA30" s="110">
        <v>159</v>
      </c>
      <c r="BB30" s="110">
        <v>13.2</v>
      </c>
      <c r="BC30" s="108">
        <v>0</v>
      </c>
      <c r="BD30" s="110">
        <v>17.399999999999999</v>
      </c>
      <c r="BE30" s="110"/>
      <c r="BF30" s="110">
        <v>4</v>
      </c>
      <c r="BG30" s="110">
        <v>4457</v>
      </c>
      <c r="BH30" s="110">
        <v>27.6</v>
      </c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>
        <v>469</v>
      </c>
      <c r="BY30" s="110"/>
      <c r="BZ30" s="110"/>
      <c r="CA30" s="149"/>
      <c r="CB30" s="110">
        <v>10.1</v>
      </c>
      <c r="CC30" s="110">
        <v>0.04</v>
      </c>
      <c r="CD30" s="110">
        <v>46</v>
      </c>
      <c r="CE30" s="110"/>
      <c r="CF30" s="110"/>
      <c r="CG30" s="110"/>
      <c r="CH30" s="110">
        <v>0</v>
      </c>
      <c r="CI30" s="110">
        <v>0</v>
      </c>
      <c r="CJ30" s="110">
        <v>12</v>
      </c>
      <c r="CK30" s="110"/>
      <c r="CL30" s="110"/>
      <c r="CM30" s="110"/>
      <c r="CN30" s="110"/>
      <c r="CO30" s="99"/>
      <c r="CP30" s="99"/>
      <c r="CQ30" s="99"/>
      <c r="CR30" s="99">
        <f>AG30/AD30</f>
        <v>0.67589422017543122</v>
      </c>
      <c r="CS30" s="99"/>
      <c r="CT30" s="99"/>
      <c r="CU30" s="99">
        <f>BG30/BH30</f>
        <v>161.48550724637681</v>
      </c>
      <c r="CV30" s="99"/>
      <c r="CW30" s="99"/>
      <c r="CX30" s="110"/>
      <c r="CY30" s="110">
        <v>2</v>
      </c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</row>
    <row r="31" spans="1:301" s="64" customFormat="1" ht="15" customHeight="1" x14ac:dyDescent="0.15">
      <c r="A31" s="58" t="s">
        <v>454</v>
      </c>
      <c r="B31" s="58">
        <v>20940</v>
      </c>
      <c r="C31" s="59" t="s">
        <v>452</v>
      </c>
      <c r="D31" s="2" t="s">
        <v>105</v>
      </c>
      <c r="E31" s="58"/>
      <c r="F31" s="58"/>
      <c r="G31" s="23">
        <v>315444.26299999998</v>
      </c>
      <c r="H31" s="23">
        <v>8447766.4869999997</v>
      </c>
      <c r="I31" s="23">
        <v>5004.3450000000003</v>
      </c>
      <c r="J31" s="61" t="s">
        <v>1040</v>
      </c>
      <c r="K31" s="58" t="s">
        <v>388</v>
      </c>
      <c r="L31" s="58">
        <v>0</v>
      </c>
      <c r="M31" s="58">
        <v>2</v>
      </c>
      <c r="N31" s="105">
        <v>2006</v>
      </c>
      <c r="O31" s="58"/>
      <c r="P31" s="60" t="s">
        <v>389</v>
      </c>
      <c r="Q31" s="1">
        <f>M31-L31</f>
        <v>2</v>
      </c>
      <c r="R31" s="2" t="s">
        <v>390</v>
      </c>
      <c r="S31" s="58" t="s">
        <v>455</v>
      </c>
      <c r="T31" s="60" t="s">
        <v>392</v>
      </c>
      <c r="U31" s="60"/>
      <c r="V31" s="60"/>
      <c r="W31" s="60"/>
      <c r="X31" s="134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07">
        <v>100</v>
      </c>
      <c r="AT31" s="113">
        <v>600</v>
      </c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>
        <v>3000</v>
      </c>
      <c r="BY31" s="113"/>
      <c r="BZ31" s="113"/>
      <c r="CA31" s="149"/>
      <c r="CB31" s="107">
        <v>19</v>
      </c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99"/>
      <c r="CP31" s="99"/>
      <c r="CQ31" s="99"/>
      <c r="CR31" s="99"/>
      <c r="CS31" s="99"/>
      <c r="CT31" s="99"/>
      <c r="CU31" s="99"/>
      <c r="CV31" s="99"/>
      <c r="CW31" s="99"/>
      <c r="CX31" s="113"/>
      <c r="CY31" s="113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  <c r="EM31" s="60"/>
      <c r="EN31" s="60"/>
      <c r="EO31" s="60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0"/>
      <c r="FB31" s="60"/>
      <c r="FC31" s="60"/>
      <c r="FD31" s="60"/>
      <c r="FE31" s="60"/>
      <c r="FF31" s="60"/>
      <c r="FG31" s="60"/>
      <c r="FH31" s="60"/>
      <c r="FI31" s="60"/>
      <c r="FJ31" s="60"/>
      <c r="FK31" s="60"/>
      <c r="FL31" s="60"/>
      <c r="FM31" s="60"/>
      <c r="FN31" s="60"/>
      <c r="FO31" s="60"/>
      <c r="FP31" s="60"/>
      <c r="FQ31" s="60"/>
      <c r="FR31" s="60"/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/>
      <c r="GI31" s="60"/>
      <c r="GJ31" s="60"/>
      <c r="GK31" s="60"/>
      <c r="GL31" s="60"/>
      <c r="GM31" s="60"/>
      <c r="GN31" s="60"/>
      <c r="GO31" s="60"/>
      <c r="GP31" s="60"/>
      <c r="GQ31" s="60"/>
      <c r="GR31" s="60"/>
      <c r="GS31" s="60"/>
      <c r="GT31" s="60"/>
      <c r="GU31" s="60"/>
      <c r="GV31" s="60"/>
      <c r="GW31" s="60"/>
      <c r="GX31" s="60"/>
      <c r="GY31" s="60"/>
      <c r="GZ31" s="60"/>
      <c r="HA31" s="60"/>
      <c r="HB31" s="60"/>
      <c r="HC31" s="60"/>
      <c r="HD31" s="60"/>
      <c r="HE31" s="60"/>
      <c r="HF31" s="60"/>
      <c r="HG31" s="60"/>
      <c r="HH31" s="60"/>
      <c r="HI31" s="60"/>
      <c r="HJ31" s="60"/>
      <c r="HK31" s="60"/>
      <c r="HL31" s="60"/>
      <c r="HM31" s="60"/>
      <c r="HN31" s="60"/>
      <c r="HO31" s="60"/>
      <c r="HP31" s="60"/>
      <c r="HQ31" s="60"/>
      <c r="HR31" s="60"/>
      <c r="HS31" s="60"/>
      <c r="HT31" s="60"/>
      <c r="HU31" s="60"/>
      <c r="HV31" s="60"/>
      <c r="HW31" s="60"/>
      <c r="HX31" s="60"/>
      <c r="HY31" s="60"/>
      <c r="HZ31" s="60"/>
      <c r="IA31" s="60"/>
      <c r="IB31" s="60"/>
      <c r="IC31" s="60"/>
      <c r="ID31" s="60"/>
      <c r="IE31" s="60"/>
      <c r="IF31" s="60"/>
      <c r="IG31" s="60"/>
      <c r="IH31" s="60"/>
      <c r="II31" s="60"/>
      <c r="IJ31" s="60"/>
      <c r="IK31" s="60"/>
      <c r="IL31" s="60"/>
      <c r="IM31" s="60"/>
      <c r="IN31" s="60"/>
      <c r="IO31" s="60"/>
      <c r="IP31" s="60"/>
      <c r="IQ31" s="60"/>
      <c r="IR31" s="60"/>
      <c r="IS31" s="60"/>
      <c r="IT31" s="60"/>
      <c r="IU31" s="60"/>
      <c r="IV31" s="60"/>
      <c r="IW31" s="60"/>
      <c r="IX31" s="60"/>
      <c r="IY31" s="60"/>
      <c r="IZ31" s="60"/>
      <c r="JA31" s="60"/>
      <c r="JB31" s="60"/>
      <c r="JC31" s="60"/>
      <c r="JD31" s="60"/>
      <c r="JE31" s="60"/>
      <c r="JF31" s="60"/>
      <c r="JG31" s="60"/>
      <c r="JH31" s="60"/>
      <c r="JI31" s="60"/>
      <c r="JJ31" s="60"/>
      <c r="JK31" s="60"/>
      <c r="JL31" s="60"/>
      <c r="JM31" s="60"/>
      <c r="JN31" s="60"/>
      <c r="JO31" s="60"/>
      <c r="JP31" s="60"/>
      <c r="JQ31" s="60"/>
      <c r="JR31" s="60"/>
      <c r="JS31" s="60"/>
      <c r="JT31" s="60"/>
      <c r="JU31" s="60"/>
      <c r="JV31" s="60"/>
      <c r="JW31" s="60"/>
      <c r="JX31" s="60"/>
      <c r="JY31" s="60"/>
      <c r="JZ31" s="60"/>
      <c r="KA31" s="60"/>
      <c r="KB31" s="60"/>
      <c r="KC31" s="60"/>
      <c r="KD31" s="60"/>
      <c r="KE31" s="60"/>
      <c r="KF31" s="60"/>
      <c r="KG31" s="60"/>
      <c r="KH31" s="60"/>
      <c r="KI31" s="60"/>
      <c r="KJ31" s="60"/>
      <c r="KK31" s="60"/>
      <c r="KL31" s="60"/>
      <c r="KM31" s="60"/>
      <c r="KN31" s="60"/>
      <c r="KO31" s="60"/>
    </row>
    <row r="32" spans="1:301" s="60" customFormat="1" ht="15" customHeight="1" x14ac:dyDescent="0.15">
      <c r="A32" s="58" t="s">
        <v>456</v>
      </c>
      <c r="B32" s="58">
        <v>24727</v>
      </c>
      <c r="C32" s="59" t="s">
        <v>452</v>
      </c>
      <c r="D32" s="2" t="s">
        <v>105</v>
      </c>
      <c r="E32" s="58"/>
      <c r="F32" s="58"/>
      <c r="G32" s="23">
        <v>315745.43099999998</v>
      </c>
      <c r="H32" s="23">
        <v>8447990.0120000001</v>
      </c>
      <c r="I32" s="23">
        <v>4898.4059999999999</v>
      </c>
      <c r="J32" s="61" t="s">
        <v>1040</v>
      </c>
      <c r="K32" s="58" t="s">
        <v>388</v>
      </c>
      <c r="L32" s="58">
        <v>2</v>
      </c>
      <c r="M32" s="58">
        <v>4</v>
      </c>
      <c r="N32" s="105">
        <v>2006</v>
      </c>
      <c r="O32" s="58"/>
      <c r="P32" s="60" t="s">
        <v>389</v>
      </c>
      <c r="Q32" s="1">
        <f>M32-L32</f>
        <v>2</v>
      </c>
      <c r="R32" s="2" t="s">
        <v>390</v>
      </c>
      <c r="S32" s="58" t="s">
        <v>457</v>
      </c>
      <c r="T32" s="60" t="s">
        <v>392</v>
      </c>
      <c r="X32" s="134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>
        <v>200</v>
      </c>
      <c r="AT32" s="113">
        <v>200</v>
      </c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>
        <v>3400.0000000000005</v>
      </c>
      <c r="BY32" s="113"/>
      <c r="BZ32" s="113"/>
      <c r="CA32" s="149"/>
      <c r="CB32" s="107">
        <v>23</v>
      </c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99"/>
      <c r="CP32" s="99"/>
      <c r="CQ32" s="99"/>
      <c r="CR32" s="99"/>
      <c r="CS32" s="99"/>
      <c r="CT32" s="99"/>
      <c r="CU32" s="99"/>
      <c r="CV32" s="99"/>
      <c r="CW32" s="99"/>
      <c r="CX32" s="113"/>
      <c r="CY32" s="113"/>
    </row>
    <row r="33" spans="1:301" s="60" customFormat="1" ht="15" customHeight="1" x14ac:dyDescent="0.15">
      <c r="A33" s="58" t="s">
        <v>458</v>
      </c>
      <c r="B33" s="58">
        <v>42416</v>
      </c>
      <c r="C33" s="58" t="s">
        <v>452</v>
      </c>
      <c r="D33" s="2" t="s">
        <v>105</v>
      </c>
      <c r="E33" s="58"/>
      <c r="F33" s="58"/>
      <c r="G33" s="31">
        <v>315749.43300000002</v>
      </c>
      <c r="H33" s="31">
        <v>8447989.3389999997</v>
      </c>
      <c r="I33" s="23">
        <v>4896.88</v>
      </c>
      <c r="J33" s="61" t="s">
        <v>1040</v>
      </c>
      <c r="K33" s="58" t="s">
        <v>388</v>
      </c>
      <c r="L33" s="62">
        <v>1.35</v>
      </c>
      <c r="M33" s="62">
        <v>4</v>
      </c>
      <c r="N33" s="105">
        <v>2008</v>
      </c>
      <c r="O33" s="58"/>
      <c r="P33" s="60" t="s">
        <v>389</v>
      </c>
      <c r="Q33" s="1">
        <f>M33-L33</f>
        <v>2.65</v>
      </c>
      <c r="R33" s="2" t="s">
        <v>390</v>
      </c>
      <c r="S33" s="58" t="s">
        <v>459</v>
      </c>
      <c r="T33" s="60" t="s">
        <v>392</v>
      </c>
      <c r="X33" s="134"/>
      <c r="Y33" s="106"/>
      <c r="Z33" s="106">
        <v>0.71815350389321475</v>
      </c>
      <c r="AA33" s="106">
        <v>1.9873142345568486</v>
      </c>
      <c r="AB33" s="106"/>
      <c r="AC33" s="106">
        <v>9.6842009464870749E-3</v>
      </c>
      <c r="AD33" s="106">
        <v>1.6578947368421054E-2</v>
      </c>
      <c r="AE33" s="106">
        <v>4.1976047904191613E-2</v>
      </c>
      <c r="AF33" s="106"/>
      <c r="AG33" s="106">
        <v>0.10841432225063938</v>
      </c>
      <c r="AH33" s="106">
        <v>4.582728006456821E-2</v>
      </c>
      <c r="AI33" s="106"/>
      <c r="AJ33" s="106"/>
      <c r="AK33" s="106"/>
      <c r="AL33" s="106"/>
      <c r="AM33" s="106"/>
      <c r="AN33" s="106">
        <v>1</v>
      </c>
      <c r="AO33" s="106">
        <v>2</v>
      </c>
      <c r="AP33" s="106">
        <v>5</v>
      </c>
      <c r="AQ33" s="106">
        <v>0</v>
      </c>
      <c r="AR33" s="106">
        <v>1</v>
      </c>
      <c r="AS33" s="106">
        <v>318</v>
      </c>
      <c r="AT33" s="106">
        <v>113</v>
      </c>
      <c r="AU33" s="106">
        <v>0</v>
      </c>
      <c r="AV33" s="106">
        <v>2</v>
      </c>
      <c r="AW33" s="114">
        <v>0</v>
      </c>
      <c r="AX33" s="106"/>
      <c r="AY33" s="106">
        <v>196</v>
      </c>
      <c r="AZ33" s="106"/>
      <c r="BA33" s="106">
        <v>15</v>
      </c>
      <c r="BB33" s="106"/>
      <c r="BC33" s="106"/>
      <c r="BD33" s="113"/>
      <c r="BE33" s="113"/>
      <c r="BF33" s="106">
        <v>0</v>
      </c>
      <c r="BG33" s="106">
        <v>240</v>
      </c>
      <c r="BH33" s="106">
        <v>10</v>
      </c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>
        <v>2150</v>
      </c>
      <c r="BY33" s="106"/>
      <c r="BZ33" s="106">
        <v>10</v>
      </c>
      <c r="CA33" s="149">
        <v>6.0000000000000001E-3</v>
      </c>
      <c r="CB33" s="106">
        <v>13.9</v>
      </c>
      <c r="CC33" s="106">
        <v>1.39</v>
      </c>
      <c r="CD33" s="106">
        <v>361</v>
      </c>
      <c r="CE33" s="106"/>
      <c r="CF33" s="106"/>
      <c r="CG33" s="106"/>
      <c r="CH33" s="106">
        <v>2</v>
      </c>
      <c r="CI33" s="110">
        <v>0</v>
      </c>
      <c r="CJ33" s="106">
        <v>1.8</v>
      </c>
      <c r="CK33" s="106">
        <v>10</v>
      </c>
      <c r="CL33" s="106"/>
      <c r="CM33" s="106"/>
      <c r="CN33" s="106"/>
      <c r="CO33" s="99"/>
      <c r="CP33" s="99"/>
      <c r="CQ33" s="99"/>
      <c r="CR33" s="99">
        <f>AG33/AD33</f>
        <v>6.5392765801972947</v>
      </c>
      <c r="CS33" s="99"/>
      <c r="CT33" s="99">
        <f>BZ33/BG33</f>
        <v>4.1666666666666664E-2</v>
      </c>
      <c r="CU33" s="99">
        <f>BG33/BH33</f>
        <v>24</v>
      </c>
      <c r="CV33" s="99"/>
      <c r="CW33" s="99"/>
      <c r="CX33" s="106"/>
      <c r="CY33" s="106">
        <v>1</v>
      </c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</row>
    <row r="34" spans="1:301" s="64" customFormat="1" ht="16" customHeight="1" x14ac:dyDescent="0.15">
      <c r="A34" s="57" t="s">
        <v>460</v>
      </c>
      <c r="B34" s="58">
        <v>2122</v>
      </c>
      <c r="C34" s="59" t="s">
        <v>400</v>
      </c>
      <c r="D34" s="2" t="s">
        <v>105</v>
      </c>
      <c r="E34" s="57"/>
      <c r="F34" s="57"/>
      <c r="G34" s="23">
        <v>315623.728</v>
      </c>
      <c r="H34" s="23">
        <v>8447184.4700000007</v>
      </c>
      <c r="I34" s="23">
        <v>5003.027</v>
      </c>
      <c r="J34" s="61" t="s">
        <v>1040</v>
      </c>
      <c r="K34" s="57" t="s">
        <v>404</v>
      </c>
      <c r="L34" s="58">
        <v>0</v>
      </c>
      <c r="M34" s="58">
        <v>2</v>
      </c>
      <c r="N34" s="120">
        <v>2005</v>
      </c>
      <c r="O34" s="57"/>
      <c r="P34" s="60" t="s">
        <v>389</v>
      </c>
      <c r="Q34" s="1">
        <f>M34-L34</f>
        <v>2</v>
      </c>
      <c r="R34" s="2" t="s">
        <v>390</v>
      </c>
      <c r="S34" s="57" t="s">
        <v>461</v>
      </c>
      <c r="T34" s="60" t="s">
        <v>392</v>
      </c>
      <c r="U34" s="60"/>
      <c r="V34" s="60"/>
      <c r="W34" s="60"/>
      <c r="X34" s="134"/>
      <c r="Y34" s="108">
        <v>0.11676409185803759</v>
      </c>
      <c r="Z34" s="108">
        <v>1.2851167964404897</v>
      </c>
      <c r="AA34" s="108">
        <v>5.976239928379588</v>
      </c>
      <c r="AB34" s="108"/>
      <c r="AC34" s="108">
        <v>0.99282428103385512</v>
      </c>
      <c r="AD34" s="108">
        <v>0.36473684210526314</v>
      </c>
      <c r="AE34" s="108">
        <v>1.3992015968063872E-2</v>
      </c>
      <c r="AF34" s="108">
        <v>1.3479773814702046E-2</v>
      </c>
      <c r="AG34" s="108">
        <v>0.40956521739130441</v>
      </c>
      <c r="AH34" s="108">
        <v>0.22913640032284105</v>
      </c>
      <c r="AI34" s="108"/>
      <c r="AJ34" s="108"/>
      <c r="AK34" s="108"/>
      <c r="AL34" s="108"/>
      <c r="AM34" s="108"/>
      <c r="AN34" s="108">
        <v>2.5</v>
      </c>
      <c r="AO34" s="108">
        <v>15</v>
      </c>
      <c r="AP34" s="108">
        <v>21</v>
      </c>
      <c r="AQ34" s="108">
        <v>7</v>
      </c>
      <c r="AR34" s="108">
        <v>7</v>
      </c>
      <c r="AS34" s="108">
        <v>134</v>
      </c>
      <c r="AT34" s="108">
        <v>1416</v>
      </c>
      <c r="AU34" s="106">
        <v>0</v>
      </c>
      <c r="AV34" s="110">
        <v>0</v>
      </c>
      <c r="AW34" s="108">
        <v>10</v>
      </c>
      <c r="AX34" s="110">
        <v>0</v>
      </c>
      <c r="AY34" s="108">
        <v>90</v>
      </c>
      <c r="AZ34" s="108"/>
      <c r="BA34" s="108">
        <v>46.1</v>
      </c>
      <c r="BB34" s="108">
        <v>4.2</v>
      </c>
      <c r="BC34" s="108">
        <v>0</v>
      </c>
      <c r="BD34" s="108">
        <v>3.3</v>
      </c>
      <c r="BE34" s="108"/>
      <c r="BF34" s="108">
        <v>79</v>
      </c>
      <c r="BG34" s="108">
        <v>3014</v>
      </c>
      <c r="BH34" s="108">
        <v>9.6</v>
      </c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>
        <v>6914</v>
      </c>
      <c r="BY34" s="108"/>
      <c r="BZ34" s="108"/>
      <c r="CA34" s="149"/>
      <c r="CB34" s="108">
        <v>37.4</v>
      </c>
      <c r="CC34" s="108">
        <v>0.18</v>
      </c>
      <c r="CD34" s="108">
        <v>76</v>
      </c>
      <c r="CE34" s="108"/>
      <c r="CF34" s="108"/>
      <c r="CG34" s="108"/>
      <c r="CH34" s="108">
        <v>7</v>
      </c>
      <c r="CI34" s="110">
        <v>0</v>
      </c>
      <c r="CJ34" s="108">
        <v>6.3</v>
      </c>
      <c r="CK34" s="108"/>
      <c r="CL34" s="108"/>
      <c r="CM34" s="108"/>
      <c r="CN34" s="108"/>
      <c r="CO34" s="99"/>
      <c r="CP34" s="99"/>
      <c r="CQ34" s="99"/>
      <c r="CR34" s="99">
        <f>AG34/AD34</f>
        <v>1.1229060794278187</v>
      </c>
      <c r="CS34" s="99"/>
      <c r="CT34" s="167"/>
      <c r="CU34" s="99">
        <f>BG34/BH34</f>
        <v>313.95833333333337</v>
      </c>
      <c r="CV34" s="99"/>
      <c r="CW34" s="99"/>
      <c r="CX34" s="108"/>
      <c r="CY34" s="114">
        <v>0</v>
      </c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</row>
    <row r="35" spans="1:301" s="60" customFormat="1" ht="15" customHeight="1" x14ac:dyDescent="0.15">
      <c r="A35" s="58" t="s">
        <v>462</v>
      </c>
      <c r="B35" s="58">
        <v>26024</v>
      </c>
      <c r="C35" s="59" t="s">
        <v>452</v>
      </c>
      <c r="D35" s="2" t="s">
        <v>105</v>
      </c>
      <c r="E35" s="58"/>
      <c r="F35" s="58"/>
      <c r="G35" s="23">
        <v>315272.59700000001</v>
      </c>
      <c r="H35" s="23">
        <v>8447686.8220000006</v>
      </c>
      <c r="I35" s="23">
        <v>5043.1509999999998</v>
      </c>
      <c r="J35" s="61" t="s">
        <v>1040</v>
      </c>
      <c r="K35" s="58" t="s">
        <v>388</v>
      </c>
      <c r="L35" s="58">
        <v>0</v>
      </c>
      <c r="M35" s="58">
        <v>2</v>
      </c>
      <c r="N35" s="105">
        <v>2006</v>
      </c>
      <c r="O35" s="58"/>
      <c r="P35" s="60" t="s">
        <v>389</v>
      </c>
      <c r="Q35" s="1">
        <f>M35-L35</f>
        <v>2</v>
      </c>
      <c r="R35" s="2" t="s">
        <v>390</v>
      </c>
      <c r="S35" s="58" t="s">
        <v>463</v>
      </c>
      <c r="T35" s="60" t="s">
        <v>392</v>
      </c>
      <c r="X35" s="134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07">
        <v>100</v>
      </c>
      <c r="AT35" s="107">
        <v>100</v>
      </c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>
        <v>3800</v>
      </c>
      <c r="BY35" s="113"/>
      <c r="BZ35" s="113"/>
      <c r="CA35" s="149"/>
      <c r="CB35" s="107">
        <v>30</v>
      </c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99"/>
      <c r="CP35" s="99"/>
      <c r="CQ35" s="99"/>
      <c r="CR35" s="99"/>
      <c r="CS35" s="99"/>
      <c r="CT35" s="167"/>
      <c r="CU35" s="99"/>
      <c r="CV35" s="99"/>
      <c r="CW35" s="99"/>
      <c r="CX35" s="113"/>
      <c r="CY35" s="113"/>
    </row>
    <row r="36" spans="1:301" s="60" customFormat="1" ht="15" customHeight="1" x14ac:dyDescent="0.15">
      <c r="A36" s="58" t="s">
        <v>464</v>
      </c>
      <c r="B36" s="58">
        <v>26112</v>
      </c>
      <c r="C36" s="59" t="s">
        <v>452</v>
      </c>
      <c r="D36" s="2" t="s">
        <v>105</v>
      </c>
      <c r="E36" s="58"/>
      <c r="F36" s="58"/>
      <c r="G36" s="23">
        <v>315274.37300000002</v>
      </c>
      <c r="H36" s="23">
        <v>8447685.9419999998</v>
      </c>
      <c r="I36" s="23">
        <v>5043.1559999999999</v>
      </c>
      <c r="J36" s="61" t="s">
        <v>1040</v>
      </c>
      <c r="K36" s="58" t="s">
        <v>388</v>
      </c>
      <c r="L36" s="58">
        <v>3.2</v>
      </c>
      <c r="M36" s="58">
        <v>6</v>
      </c>
      <c r="N36" s="105">
        <v>2006</v>
      </c>
      <c r="O36" s="58"/>
      <c r="P36" s="60" t="s">
        <v>389</v>
      </c>
      <c r="Q36" s="1">
        <f>M36-L36</f>
        <v>2.8</v>
      </c>
      <c r="R36" s="2" t="s">
        <v>390</v>
      </c>
      <c r="S36" s="58" t="s">
        <v>465</v>
      </c>
      <c r="T36" s="60" t="s">
        <v>392</v>
      </c>
      <c r="X36" s="134"/>
      <c r="Y36" s="108">
        <v>0.15012526096033402</v>
      </c>
      <c r="Z36" s="108">
        <v>3.269488320355951</v>
      </c>
      <c r="AA36" s="108">
        <v>7.2058012533572064</v>
      </c>
      <c r="AB36" s="108"/>
      <c r="AC36" s="108">
        <v>0.8983064797961412</v>
      </c>
      <c r="AD36" s="108">
        <v>0.61342105263157898</v>
      </c>
      <c r="AE36" s="108">
        <v>6.9960079840319364E-2</v>
      </c>
      <c r="AF36" s="108">
        <v>2.6959547629404092E-2</v>
      </c>
      <c r="AG36" s="108">
        <v>0.39751918158567778</v>
      </c>
      <c r="AH36" s="108">
        <v>0.52701372074253439</v>
      </c>
      <c r="AI36" s="108"/>
      <c r="AJ36" s="108"/>
      <c r="AK36" s="108"/>
      <c r="AL36" s="108"/>
      <c r="AM36" s="108"/>
      <c r="AN36" s="108">
        <v>6.2</v>
      </c>
      <c r="AO36" s="108">
        <v>46</v>
      </c>
      <c r="AP36" s="108">
        <v>181</v>
      </c>
      <c r="AQ36" s="108">
        <v>19</v>
      </c>
      <c r="AR36" s="108">
        <v>29</v>
      </c>
      <c r="AS36" s="108">
        <v>77</v>
      </c>
      <c r="AT36" s="108">
        <v>741</v>
      </c>
      <c r="AU36" s="108">
        <v>11</v>
      </c>
      <c r="AV36" s="110">
        <v>0</v>
      </c>
      <c r="AW36" s="108">
        <v>20</v>
      </c>
      <c r="AX36" s="110">
        <v>0</v>
      </c>
      <c r="AY36" s="108">
        <v>185</v>
      </c>
      <c r="AZ36" s="108"/>
      <c r="BA36" s="108">
        <v>149</v>
      </c>
      <c r="BB36" s="108">
        <v>12.7</v>
      </c>
      <c r="BC36" s="108">
        <v>0</v>
      </c>
      <c r="BD36" s="108">
        <v>22.5</v>
      </c>
      <c r="BE36" s="108"/>
      <c r="BF36" s="108">
        <v>5</v>
      </c>
      <c r="BG36" s="108">
        <v>6476</v>
      </c>
      <c r="BH36" s="108">
        <v>32.4</v>
      </c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>
        <v>1213</v>
      </c>
      <c r="BY36" s="108"/>
      <c r="BZ36" s="108"/>
      <c r="CA36" s="149"/>
      <c r="CB36" s="108">
        <v>11</v>
      </c>
      <c r="CC36" s="108">
        <v>0.13</v>
      </c>
      <c r="CD36" s="108">
        <v>62</v>
      </c>
      <c r="CE36" s="108"/>
      <c r="CF36" s="108"/>
      <c r="CG36" s="108"/>
      <c r="CH36" s="110">
        <v>0</v>
      </c>
      <c r="CI36" s="110">
        <v>0</v>
      </c>
      <c r="CJ36" s="108">
        <v>14.1</v>
      </c>
      <c r="CK36" s="108"/>
      <c r="CL36" s="108"/>
      <c r="CM36" s="108"/>
      <c r="CN36" s="108"/>
      <c r="CO36" s="99"/>
      <c r="CP36" s="99"/>
      <c r="CQ36" s="99"/>
      <c r="CR36" s="99">
        <f>AG36/AD36</f>
        <v>0.64803641785738975</v>
      </c>
      <c r="CS36" s="99"/>
      <c r="CT36" s="167"/>
      <c r="CU36" s="99">
        <f>BG36/BH36</f>
        <v>199.87654320987656</v>
      </c>
      <c r="CV36" s="99"/>
      <c r="CW36" s="99"/>
      <c r="CX36" s="108"/>
      <c r="CY36" s="108">
        <v>5</v>
      </c>
      <c r="JV36" s="67"/>
      <c r="JW36" s="67"/>
      <c r="JX36" s="67"/>
      <c r="JY36" s="67"/>
      <c r="JZ36" s="67"/>
      <c r="KA36" s="67"/>
      <c r="KB36" s="67"/>
      <c r="KC36" s="67"/>
      <c r="KD36" s="67"/>
      <c r="KE36" s="67"/>
      <c r="KF36" s="67"/>
      <c r="KG36" s="67"/>
      <c r="KH36" s="67"/>
      <c r="KI36" s="67"/>
      <c r="KJ36" s="67"/>
      <c r="KK36" s="67"/>
      <c r="KL36" s="67"/>
      <c r="KM36" s="67"/>
      <c r="KN36" s="67"/>
      <c r="KO36" s="67"/>
    </row>
    <row r="37" spans="1:301" s="60" customFormat="1" ht="15" customHeight="1" x14ac:dyDescent="0.15">
      <c r="A37" s="58" t="s">
        <v>466</v>
      </c>
      <c r="B37" s="58">
        <v>24878</v>
      </c>
      <c r="C37" s="59" t="s">
        <v>452</v>
      </c>
      <c r="D37" s="2" t="s">
        <v>105</v>
      </c>
      <c r="E37" s="58"/>
      <c r="F37" s="58"/>
      <c r="G37" s="23">
        <v>315718.51699999999</v>
      </c>
      <c r="H37" s="23">
        <v>8448069.0010000002</v>
      </c>
      <c r="I37" s="23">
        <v>4904.6689999999999</v>
      </c>
      <c r="J37" s="61" t="s">
        <v>1040</v>
      </c>
      <c r="K37" s="58" t="s">
        <v>388</v>
      </c>
      <c r="L37" s="58">
        <v>1.4</v>
      </c>
      <c r="M37" s="58">
        <v>4</v>
      </c>
      <c r="N37" s="105">
        <v>2006</v>
      </c>
      <c r="O37" s="58"/>
      <c r="P37" s="60" t="s">
        <v>389</v>
      </c>
      <c r="Q37" s="1">
        <f>M37-L37</f>
        <v>2.6</v>
      </c>
      <c r="R37" s="2" t="s">
        <v>390</v>
      </c>
      <c r="S37" s="58" t="s">
        <v>467</v>
      </c>
      <c r="T37" s="60" t="s">
        <v>392</v>
      </c>
      <c r="X37" s="134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>
        <v>100</v>
      </c>
      <c r="AT37" s="107">
        <v>100</v>
      </c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>
        <v>2100</v>
      </c>
      <c r="BY37" s="113"/>
      <c r="BZ37" s="113"/>
      <c r="CA37" s="149"/>
      <c r="CB37" s="107">
        <v>23</v>
      </c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99"/>
      <c r="CP37" s="99"/>
      <c r="CQ37" s="99"/>
      <c r="CR37" s="99"/>
      <c r="CS37" s="99"/>
      <c r="CT37" s="167"/>
      <c r="CU37" s="99"/>
      <c r="CV37" s="99"/>
      <c r="CW37" s="99"/>
      <c r="CX37" s="113"/>
      <c r="CY37" s="113"/>
    </row>
    <row r="38" spans="1:301" s="64" customFormat="1" ht="16" customHeight="1" x14ac:dyDescent="0.15">
      <c r="A38" s="58" t="s">
        <v>468</v>
      </c>
      <c r="B38" s="58">
        <v>26189</v>
      </c>
      <c r="C38" s="59" t="s">
        <v>452</v>
      </c>
      <c r="D38" s="2" t="s">
        <v>105</v>
      </c>
      <c r="E38" s="58"/>
      <c r="F38" s="58"/>
      <c r="G38" s="23">
        <v>315554.348</v>
      </c>
      <c r="H38" s="23">
        <v>8447645.1860000007</v>
      </c>
      <c r="I38" s="23">
        <v>4977.0159999999996</v>
      </c>
      <c r="J38" s="61" t="s">
        <v>1040</v>
      </c>
      <c r="K38" s="58" t="s">
        <v>388</v>
      </c>
      <c r="L38" s="58">
        <v>1.2</v>
      </c>
      <c r="M38" s="58">
        <v>4</v>
      </c>
      <c r="N38" s="105">
        <v>2006</v>
      </c>
      <c r="O38" s="58"/>
      <c r="P38" s="60" t="s">
        <v>389</v>
      </c>
      <c r="Q38" s="1">
        <f>M38-L38</f>
        <v>2.8</v>
      </c>
      <c r="R38" s="2" t="s">
        <v>390</v>
      </c>
      <c r="S38" s="58" t="s">
        <v>469</v>
      </c>
      <c r="T38" s="60" t="s">
        <v>392</v>
      </c>
      <c r="U38" s="60"/>
      <c r="V38" s="60"/>
      <c r="W38" s="60"/>
      <c r="X38" s="134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>
        <v>400</v>
      </c>
      <c r="AT38" s="113">
        <v>900</v>
      </c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>
        <v>14700</v>
      </c>
      <c r="BY38" s="113"/>
      <c r="BZ38" s="113"/>
      <c r="CA38" s="149"/>
      <c r="CB38" s="107">
        <v>128</v>
      </c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99"/>
      <c r="CP38" s="99"/>
      <c r="CQ38" s="99"/>
      <c r="CR38" s="99"/>
      <c r="CS38" s="99"/>
      <c r="CT38" s="167"/>
      <c r="CU38" s="99"/>
      <c r="CV38" s="99"/>
      <c r="CW38" s="99"/>
      <c r="CX38" s="113"/>
      <c r="CY38" s="113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  <c r="IR38" s="60"/>
      <c r="IS38" s="60"/>
      <c r="IT38" s="60"/>
      <c r="IU38" s="60"/>
      <c r="IV38" s="60"/>
      <c r="IW38" s="60"/>
      <c r="IX38" s="60"/>
      <c r="IY38" s="60"/>
      <c r="IZ38" s="60"/>
      <c r="JA38" s="60"/>
      <c r="JB38" s="60"/>
      <c r="JC38" s="60"/>
      <c r="JD38" s="60"/>
      <c r="JE38" s="60"/>
      <c r="JF38" s="60"/>
      <c r="JG38" s="60"/>
      <c r="JH38" s="60"/>
      <c r="JI38" s="60"/>
      <c r="JJ38" s="60"/>
      <c r="JK38" s="60"/>
      <c r="JL38" s="60"/>
      <c r="JM38" s="60"/>
      <c r="JN38" s="60"/>
      <c r="JO38" s="60"/>
      <c r="JP38" s="60"/>
      <c r="JQ38" s="60"/>
      <c r="JR38" s="60"/>
      <c r="JS38" s="60"/>
      <c r="JT38" s="60"/>
      <c r="JU38" s="60"/>
      <c r="JV38" s="60"/>
      <c r="JW38" s="60"/>
      <c r="JX38" s="60"/>
      <c r="JY38" s="60"/>
      <c r="JZ38" s="60"/>
      <c r="KA38" s="60"/>
      <c r="KB38" s="60"/>
      <c r="KC38" s="60"/>
      <c r="KD38" s="60"/>
      <c r="KE38" s="60"/>
      <c r="KF38" s="60"/>
      <c r="KG38" s="60"/>
      <c r="KH38" s="60"/>
      <c r="KI38" s="60"/>
      <c r="KJ38" s="60"/>
      <c r="KK38" s="60"/>
      <c r="KL38" s="60"/>
      <c r="KM38" s="60"/>
      <c r="KN38" s="60"/>
      <c r="KO38" s="60"/>
    </row>
    <row r="39" spans="1:301" s="64" customFormat="1" ht="16" customHeight="1" x14ac:dyDescent="0.15">
      <c r="A39" s="58" t="s">
        <v>470</v>
      </c>
      <c r="B39" s="58">
        <v>26291</v>
      </c>
      <c r="C39" s="59" t="s">
        <v>452</v>
      </c>
      <c r="D39" s="2" t="s">
        <v>105</v>
      </c>
      <c r="E39" s="58"/>
      <c r="F39" s="58"/>
      <c r="G39" s="23">
        <v>315552.92599999998</v>
      </c>
      <c r="H39" s="23">
        <v>8447650.0869999994</v>
      </c>
      <c r="I39" s="23">
        <v>5028.0429999999997</v>
      </c>
      <c r="J39" s="61" t="s">
        <v>1040</v>
      </c>
      <c r="K39" s="58" t="s">
        <v>388</v>
      </c>
      <c r="L39" s="58">
        <v>3</v>
      </c>
      <c r="M39" s="58">
        <v>4</v>
      </c>
      <c r="N39" s="105">
        <v>2006</v>
      </c>
      <c r="O39" s="58"/>
      <c r="P39" s="60" t="s">
        <v>389</v>
      </c>
      <c r="Q39" s="1">
        <f>M39-L39</f>
        <v>1</v>
      </c>
      <c r="R39" s="2" t="s">
        <v>390</v>
      </c>
      <c r="S39" s="58" t="s">
        <v>471</v>
      </c>
      <c r="T39" s="60" t="s">
        <v>392</v>
      </c>
      <c r="U39" s="60"/>
      <c r="V39" s="60"/>
      <c r="W39" s="60"/>
      <c r="X39" s="134"/>
      <c r="Y39" s="108">
        <v>0.43369519832985387</v>
      </c>
      <c r="Z39" s="108">
        <v>2.3434482758620687</v>
      </c>
      <c r="AA39" s="108">
        <v>4.1890868397493293</v>
      </c>
      <c r="AB39" s="108"/>
      <c r="AC39" s="108">
        <v>0.25566290498725885</v>
      </c>
      <c r="AD39" s="108">
        <v>0.84552631578947379</v>
      </c>
      <c r="AE39" s="108">
        <v>0.19588822355289423</v>
      </c>
      <c r="AF39" s="108">
        <v>2.6959547629404092E-2</v>
      </c>
      <c r="AG39" s="108">
        <v>0.69867007672634263</v>
      </c>
      <c r="AH39" s="108">
        <v>0.50410008071025025</v>
      </c>
      <c r="AI39" s="108"/>
      <c r="AJ39" s="108"/>
      <c r="AK39" s="108"/>
      <c r="AL39" s="108"/>
      <c r="AM39" s="108"/>
      <c r="AN39" s="108">
        <v>4.5999999999999996</v>
      </c>
      <c r="AO39" s="108">
        <v>91</v>
      </c>
      <c r="AP39" s="108">
        <v>161</v>
      </c>
      <c r="AQ39" s="108">
        <v>6</v>
      </c>
      <c r="AR39" s="108">
        <v>11</v>
      </c>
      <c r="AS39" s="108">
        <v>146</v>
      </c>
      <c r="AT39" s="108">
        <v>485</v>
      </c>
      <c r="AU39" s="106">
        <v>0</v>
      </c>
      <c r="AV39" s="110">
        <v>0</v>
      </c>
      <c r="AW39" s="108">
        <v>11</v>
      </c>
      <c r="AX39" s="110">
        <v>0</v>
      </c>
      <c r="AY39" s="108">
        <v>173</v>
      </c>
      <c r="AZ39" s="108"/>
      <c r="BA39" s="108">
        <v>142</v>
      </c>
      <c r="BB39" s="108">
        <v>13.5</v>
      </c>
      <c r="BC39" s="108">
        <v>0</v>
      </c>
      <c r="BD39" s="108">
        <v>23.5</v>
      </c>
      <c r="BE39" s="108"/>
      <c r="BF39" s="108">
        <v>9</v>
      </c>
      <c r="BG39" s="108">
        <v>2888</v>
      </c>
      <c r="BH39" s="108">
        <v>72.900000000000006</v>
      </c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>
        <v>6148</v>
      </c>
      <c r="BY39" s="108"/>
      <c r="BZ39" s="108"/>
      <c r="CA39" s="149"/>
      <c r="CB39" s="108">
        <v>23.8</v>
      </c>
      <c r="CC39" s="108">
        <v>0.09</v>
      </c>
      <c r="CD39" s="108">
        <v>42</v>
      </c>
      <c r="CE39" s="108"/>
      <c r="CF39" s="108"/>
      <c r="CG39" s="108"/>
      <c r="CH39" s="110">
        <v>0</v>
      </c>
      <c r="CI39" s="110">
        <v>0</v>
      </c>
      <c r="CJ39" s="108">
        <v>10.1</v>
      </c>
      <c r="CK39" s="108"/>
      <c r="CL39" s="108"/>
      <c r="CM39" s="108"/>
      <c r="CN39" s="108"/>
      <c r="CO39" s="99"/>
      <c r="CP39" s="99"/>
      <c r="CQ39" s="99"/>
      <c r="CR39" s="99">
        <f>AG39/AD39</f>
        <v>0.82631381623408084</v>
      </c>
      <c r="CS39" s="99"/>
      <c r="CT39" s="167"/>
      <c r="CU39" s="99">
        <f>BG39/BH39</f>
        <v>39.615912208504795</v>
      </c>
      <c r="CV39" s="99"/>
      <c r="CW39" s="99"/>
      <c r="CX39" s="108"/>
      <c r="CY39" s="114">
        <v>0</v>
      </c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</row>
    <row r="40" spans="1:301" s="60" customFormat="1" ht="15" customHeight="1" x14ac:dyDescent="0.2">
      <c r="A40" s="77" t="s">
        <v>472</v>
      </c>
      <c r="B40" s="58" t="s">
        <v>473</v>
      </c>
      <c r="C40" s="59" t="s">
        <v>452</v>
      </c>
      <c r="D40" s="2" t="s">
        <v>105</v>
      </c>
      <c r="E40" s="77"/>
      <c r="F40" s="77"/>
      <c r="G40" s="24">
        <v>315626.147</v>
      </c>
      <c r="H40" s="24">
        <v>8448075.523</v>
      </c>
      <c r="I40" s="23">
        <v>4935.2449999999999</v>
      </c>
      <c r="J40" s="61" t="s">
        <v>1040</v>
      </c>
      <c r="K40" s="77" t="s">
        <v>388</v>
      </c>
      <c r="L40" s="92">
        <v>1</v>
      </c>
      <c r="M40" s="92">
        <v>2</v>
      </c>
      <c r="N40" s="104">
        <v>2019</v>
      </c>
      <c r="O40" s="77"/>
      <c r="P40" s="60" t="s">
        <v>389</v>
      </c>
      <c r="Q40" s="1">
        <f>M40-L40</f>
        <v>1</v>
      </c>
      <c r="R40" s="2" t="s">
        <v>390</v>
      </c>
      <c r="S40" s="77" t="s">
        <v>474</v>
      </c>
      <c r="T40" s="60" t="s">
        <v>392</v>
      </c>
      <c r="U40" s="18"/>
      <c r="V40" s="18"/>
      <c r="W40" s="18"/>
      <c r="X40" s="137"/>
      <c r="Y40" s="116">
        <v>8.3402922755741127E-2</v>
      </c>
      <c r="Z40" s="116">
        <v>2.5135372636262514</v>
      </c>
      <c r="AA40" s="116">
        <v>1.3296418979409133</v>
      </c>
      <c r="AB40" s="116"/>
      <c r="AC40" s="116">
        <v>2.2467346195850016E-2</v>
      </c>
      <c r="AD40" s="116">
        <v>0.19894736842105262</v>
      </c>
      <c r="AE40" s="116">
        <v>0.20988023952095808</v>
      </c>
      <c r="AF40" s="116">
        <v>6.7398869073510226E-2</v>
      </c>
      <c r="AG40" s="116">
        <v>0.43365728900255751</v>
      </c>
      <c r="AH40" s="116">
        <v>0.16039548022598873</v>
      </c>
      <c r="AI40" s="116"/>
      <c r="AJ40" s="116"/>
      <c r="AK40" s="116"/>
      <c r="AL40" s="116"/>
      <c r="AM40" s="116"/>
      <c r="AN40" s="116">
        <v>1.7</v>
      </c>
      <c r="AO40" s="116">
        <v>5</v>
      </c>
      <c r="AP40" s="116">
        <v>85</v>
      </c>
      <c r="AQ40" s="116">
        <v>2</v>
      </c>
      <c r="AR40" s="116">
        <v>5</v>
      </c>
      <c r="AS40" s="116">
        <v>5.7</v>
      </c>
      <c r="AT40" s="116">
        <v>210</v>
      </c>
      <c r="AU40" s="106">
        <v>0</v>
      </c>
      <c r="AV40" s="116">
        <v>2</v>
      </c>
      <c r="AW40" s="114">
        <v>0</v>
      </c>
      <c r="AX40" s="110">
        <v>0</v>
      </c>
      <c r="AY40" s="116">
        <v>24</v>
      </c>
      <c r="AZ40" s="116"/>
      <c r="BA40" s="116">
        <v>8.1</v>
      </c>
      <c r="BB40" s="116">
        <v>6.4</v>
      </c>
      <c r="BC40" s="116">
        <v>3</v>
      </c>
      <c r="BD40" s="116">
        <v>1.9</v>
      </c>
      <c r="BE40" s="116"/>
      <c r="BF40" s="116">
        <v>1</v>
      </c>
      <c r="BG40" s="116">
        <v>215000</v>
      </c>
      <c r="BH40" s="116">
        <v>5.0999999999999996</v>
      </c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>
        <v>35</v>
      </c>
      <c r="BY40" s="116"/>
      <c r="BZ40" s="116"/>
      <c r="CA40" s="159"/>
      <c r="CB40" s="116">
        <v>0</v>
      </c>
      <c r="CC40" s="116">
        <v>0.1</v>
      </c>
      <c r="CD40" s="116">
        <v>11</v>
      </c>
      <c r="CE40" s="116"/>
      <c r="CF40" s="116"/>
      <c r="CG40" s="116"/>
      <c r="CH40" s="110">
        <v>0</v>
      </c>
      <c r="CI40" s="110">
        <v>0</v>
      </c>
      <c r="CJ40" s="116">
        <v>6.7</v>
      </c>
      <c r="CK40" s="116"/>
      <c r="CL40" s="116"/>
      <c r="CM40" s="116"/>
      <c r="CN40" s="116"/>
      <c r="CO40" s="99"/>
      <c r="CP40" s="99"/>
      <c r="CQ40" s="99"/>
      <c r="CR40" s="99">
        <f>AG40/AD40</f>
        <v>2.1797588600657654</v>
      </c>
      <c r="CS40" s="99"/>
      <c r="CT40" s="167"/>
      <c r="CU40" s="99">
        <f>BG40/BH40</f>
        <v>42156.862745098042</v>
      </c>
      <c r="CV40" s="99"/>
      <c r="CW40" s="99"/>
      <c r="CX40" s="116"/>
      <c r="CY40" s="114">
        <v>0</v>
      </c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</row>
    <row r="41" spans="1:301" s="60" customFormat="1" ht="15" customHeight="1" x14ac:dyDescent="0.15">
      <c r="A41" s="58" t="s">
        <v>475</v>
      </c>
      <c r="B41" s="58">
        <v>27063</v>
      </c>
      <c r="C41" s="59" t="s">
        <v>400</v>
      </c>
      <c r="D41" s="2" t="s">
        <v>105</v>
      </c>
      <c r="E41" s="58"/>
      <c r="F41" s="58"/>
      <c r="G41" s="23">
        <v>315489.16399999999</v>
      </c>
      <c r="H41" s="23">
        <v>8446891.7760000005</v>
      </c>
      <c r="I41" s="23">
        <v>5035.6899999999996</v>
      </c>
      <c r="J41" s="61" t="s">
        <v>1040</v>
      </c>
      <c r="K41" s="58" t="s">
        <v>388</v>
      </c>
      <c r="L41" s="58">
        <v>1.2</v>
      </c>
      <c r="M41" s="58">
        <v>2</v>
      </c>
      <c r="N41" s="105">
        <v>2006</v>
      </c>
      <c r="O41" s="58"/>
      <c r="P41" s="60" t="s">
        <v>389</v>
      </c>
      <c r="Q41" s="1">
        <f>M41-L41</f>
        <v>0.8</v>
      </c>
      <c r="R41" s="2" t="s">
        <v>390</v>
      </c>
      <c r="S41" s="58" t="s">
        <v>476</v>
      </c>
      <c r="T41" s="60" t="s">
        <v>392</v>
      </c>
      <c r="X41" s="134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>
        <v>100</v>
      </c>
      <c r="AT41" s="113">
        <v>400</v>
      </c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>
        <v>2200</v>
      </c>
      <c r="BY41" s="113"/>
      <c r="BZ41" s="113"/>
      <c r="CA41" s="149"/>
      <c r="CB41" s="107">
        <v>25</v>
      </c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99"/>
      <c r="CP41" s="99"/>
      <c r="CQ41" s="99"/>
      <c r="CR41" s="99"/>
      <c r="CS41" s="99"/>
      <c r="CT41" s="99"/>
      <c r="CU41" s="99"/>
      <c r="CV41" s="99"/>
      <c r="CW41" s="99"/>
      <c r="CX41" s="113"/>
      <c r="CY41" s="113"/>
    </row>
    <row r="42" spans="1:301" s="60" customFormat="1" ht="15" customHeight="1" x14ac:dyDescent="0.15">
      <c r="A42" s="58" t="s">
        <v>477</v>
      </c>
      <c r="B42" s="58">
        <v>25385</v>
      </c>
      <c r="C42" s="59" t="s">
        <v>452</v>
      </c>
      <c r="D42" s="2" t="s">
        <v>105</v>
      </c>
      <c r="E42" s="58"/>
      <c r="F42" s="58"/>
      <c r="G42" s="23">
        <v>315841.77500000002</v>
      </c>
      <c r="H42" s="23">
        <v>8447752.8029999994</v>
      </c>
      <c r="I42" s="23">
        <v>4883.277</v>
      </c>
      <c r="J42" s="61" t="s">
        <v>1040</v>
      </c>
      <c r="K42" s="58" t="s">
        <v>388</v>
      </c>
      <c r="L42" s="58">
        <v>2.8</v>
      </c>
      <c r="M42" s="58">
        <v>4</v>
      </c>
      <c r="N42" s="105">
        <v>2006</v>
      </c>
      <c r="O42" s="58"/>
      <c r="P42" s="60" t="s">
        <v>389</v>
      </c>
      <c r="Q42" s="1">
        <f>M42-L42</f>
        <v>1.2000000000000002</v>
      </c>
      <c r="R42" s="2" t="s">
        <v>390</v>
      </c>
      <c r="S42" s="58" t="s">
        <v>478</v>
      </c>
      <c r="T42" s="60" t="s">
        <v>392</v>
      </c>
      <c r="X42" s="134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>
        <v>900</v>
      </c>
      <c r="AT42" s="113">
        <v>5500</v>
      </c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>
        <v>9700</v>
      </c>
      <c r="BY42" s="113"/>
      <c r="BZ42" s="113"/>
      <c r="CA42" s="149"/>
      <c r="CB42" s="107">
        <v>40</v>
      </c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99"/>
      <c r="CP42" s="99"/>
      <c r="CQ42" s="99"/>
      <c r="CR42" s="99"/>
      <c r="CS42" s="99"/>
      <c r="CT42" s="99"/>
      <c r="CU42" s="99"/>
      <c r="CV42" s="99"/>
      <c r="CW42" s="99"/>
      <c r="CX42" s="113"/>
      <c r="CY42" s="113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  <c r="ER42" s="64"/>
      <c r="ES42" s="64"/>
      <c r="ET42" s="64"/>
      <c r="EU42" s="64"/>
      <c r="EV42" s="64"/>
      <c r="EW42" s="64"/>
      <c r="EX42" s="64"/>
      <c r="EY42" s="64"/>
      <c r="EZ42" s="64"/>
      <c r="FA42" s="64"/>
      <c r="FB42" s="64"/>
      <c r="FC42" s="64"/>
      <c r="FD42" s="64"/>
      <c r="FE42" s="64"/>
      <c r="FF42" s="64"/>
      <c r="FG42" s="64"/>
      <c r="FH42" s="64"/>
      <c r="FI42" s="64"/>
      <c r="FJ42" s="64"/>
      <c r="FK42" s="64"/>
      <c r="FL42" s="64"/>
      <c r="FM42" s="64"/>
      <c r="FN42" s="64"/>
      <c r="FO42" s="64"/>
      <c r="FP42" s="64"/>
      <c r="FQ42" s="64"/>
      <c r="FR42" s="64"/>
      <c r="FS42" s="64"/>
      <c r="FT42" s="64"/>
      <c r="FU42" s="64"/>
      <c r="FV42" s="64"/>
      <c r="FW42" s="64"/>
      <c r="FX42" s="64"/>
      <c r="FY42" s="64"/>
      <c r="FZ42" s="64"/>
      <c r="GA42" s="64"/>
      <c r="GB42" s="64"/>
      <c r="GC42" s="64"/>
      <c r="GD42" s="64"/>
      <c r="GE42" s="64"/>
      <c r="GF42" s="64"/>
      <c r="GG42" s="64"/>
      <c r="GH42" s="64"/>
      <c r="GI42" s="64"/>
      <c r="GJ42" s="64"/>
      <c r="GK42" s="64"/>
      <c r="GL42" s="64"/>
      <c r="GM42" s="64"/>
      <c r="GN42" s="64"/>
      <c r="GO42" s="64"/>
      <c r="GP42" s="64"/>
      <c r="GQ42" s="64"/>
      <c r="GR42" s="64"/>
      <c r="GS42" s="64"/>
      <c r="GT42" s="64"/>
      <c r="GU42" s="64"/>
      <c r="GV42" s="64"/>
      <c r="GW42" s="64"/>
      <c r="GX42" s="64"/>
      <c r="GY42" s="64"/>
      <c r="GZ42" s="64"/>
      <c r="HA42" s="64"/>
      <c r="HB42" s="64"/>
      <c r="HC42" s="64"/>
      <c r="HD42" s="64"/>
      <c r="HE42" s="64"/>
      <c r="HF42" s="64"/>
      <c r="HG42" s="64"/>
      <c r="HH42" s="64"/>
      <c r="HI42" s="64"/>
      <c r="HJ42" s="64"/>
      <c r="HK42" s="64"/>
      <c r="HL42" s="64"/>
      <c r="HM42" s="64"/>
      <c r="HN42" s="64"/>
      <c r="HO42" s="64"/>
      <c r="HP42" s="64"/>
      <c r="HQ42" s="64"/>
      <c r="HR42" s="64"/>
      <c r="HS42" s="64"/>
      <c r="HT42" s="64"/>
      <c r="HU42" s="64"/>
      <c r="HV42" s="64"/>
      <c r="HW42" s="64"/>
      <c r="HX42" s="64"/>
      <c r="HY42" s="64"/>
      <c r="HZ42" s="64"/>
      <c r="IA42" s="64"/>
      <c r="IB42" s="64"/>
      <c r="IC42" s="64"/>
      <c r="ID42" s="64"/>
      <c r="IE42" s="64"/>
      <c r="IF42" s="64"/>
      <c r="IG42" s="64"/>
      <c r="IH42" s="64"/>
      <c r="II42" s="64"/>
      <c r="IJ42" s="64"/>
      <c r="IK42" s="64"/>
      <c r="IL42" s="64"/>
      <c r="IM42" s="64"/>
      <c r="IN42" s="64"/>
      <c r="IO42" s="64"/>
      <c r="IP42" s="64"/>
      <c r="IQ42" s="64"/>
      <c r="IR42" s="64"/>
      <c r="IS42" s="64"/>
      <c r="IT42" s="64"/>
      <c r="IU42" s="64"/>
      <c r="IV42" s="64"/>
      <c r="IW42" s="64"/>
      <c r="IX42" s="64"/>
      <c r="IY42" s="64"/>
      <c r="IZ42" s="64"/>
      <c r="JA42" s="64"/>
      <c r="JB42" s="64"/>
      <c r="JC42" s="64"/>
      <c r="JD42" s="64"/>
      <c r="JE42" s="64"/>
      <c r="JF42" s="64"/>
      <c r="JG42" s="64"/>
      <c r="JH42" s="64"/>
      <c r="JI42" s="64"/>
      <c r="JJ42" s="64"/>
      <c r="JK42" s="64"/>
      <c r="JL42" s="64"/>
      <c r="JM42" s="64"/>
      <c r="JN42" s="64"/>
      <c r="JO42" s="64"/>
      <c r="JP42" s="64"/>
      <c r="JQ42" s="64"/>
      <c r="JR42" s="64"/>
      <c r="JS42" s="64"/>
      <c r="JT42" s="64"/>
      <c r="JU42" s="64"/>
      <c r="JV42" s="64"/>
      <c r="JW42" s="64"/>
      <c r="JX42" s="64"/>
      <c r="JY42" s="64"/>
      <c r="JZ42" s="64"/>
      <c r="KA42" s="64"/>
      <c r="KB42" s="64"/>
      <c r="KC42" s="64"/>
      <c r="KD42" s="64"/>
      <c r="KE42" s="64"/>
      <c r="KF42" s="64"/>
      <c r="KG42" s="64"/>
      <c r="KH42" s="64"/>
      <c r="KI42" s="64"/>
      <c r="KJ42" s="64"/>
      <c r="KK42" s="64"/>
      <c r="KL42" s="64"/>
      <c r="KM42" s="64"/>
      <c r="KN42" s="64"/>
      <c r="KO42" s="64"/>
    </row>
    <row r="43" spans="1:301" s="60" customFormat="1" ht="15" customHeight="1" x14ac:dyDescent="0.15">
      <c r="A43" s="58" t="s">
        <v>479</v>
      </c>
      <c r="B43" s="58">
        <v>29018</v>
      </c>
      <c r="C43" s="59" t="s">
        <v>452</v>
      </c>
      <c r="D43" s="2" t="s">
        <v>105</v>
      </c>
      <c r="E43" s="58"/>
      <c r="F43" s="58"/>
      <c r="G43" s="23">
        <v>315871.71000000002</v>
      </c>
      <c r="H43" s="23">
        <v>8447683.807</v>
      </c>
      <c r="I43" s="23">
        <v>4881.6369999999997</v>
      </c>
      <c r="J43" s="61" t="s">
        <v>1040</v>
      </c>
      <c r="K43" s="58" t="s">
        <v>388</v>
      </c>
      <c r="L43" s="58">
        <v>2.8</v>
      </c>
      <c r="M43" s="58">
        <v>4</v>
      </c>
      <c r="N43" s="105">
        <v>2006</v>
      </c>
      <c r="O43" s="58"/>
      <c r="P43" s="60" t="s">
        <v>389</v>
      </c>
      <c r="Q43" s="1">
        <f>M43-L43</f>
        <v>1.2000000000000002</v>
      </c>
      <c r="R43" s="2" t="s">
        <v>390</v>
      </c>
      <c r="S43" s="58" t="s">
        <v>480</v>
      </c>
      <c r="T43" s="60" t="s">
        <v>392</v>
      </c>
      <c r="X43" s="134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>
        <v>11400</v>
      </c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>
        <v>1000</v>
      </c>
      <c r="BY43" s="113"/>
      <c r="BZ43" s="113"/>
      <c r="CA43" s="149"/>
      <c r="CB43" s="107">
        <v>7</v>
      </c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99"/>
      <c r="CP43" s="99"/>
      <c r="CQ43" s="99"/>
      <c r="CR43" s="99"/>
      <c r="CS43" s="99"/>
      <c r="CT43" s="99"/>
      <c r="CU43" s="99"/>
      <c r="CV43" s="99"/>
      <c r="CW43" s="99"/>
      <c r="CX43" s="113"/>
      <c r="CY43" s="113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  <c r="ER43" s="64"/>
      <c r="ES43" s="64"/>
      <c r="ET43" s="64"/>
      <c r="EU43" s="64"/>
      <c r="EV43" s="64"/>
      <c r="EW43" s="64"/>
      <c r="EX43" s="64"/>
      <c r="EY43" s="64"/>
      <c r="EZ43" s="64"/>
      <c r="FA43" s="64"/>
      <c r="FB43" s="64"/>
      <c r="FC43" s="64"/>
      <c r="FD43" s="64"/>
      <c r="FE43" s="64"/>
      <c r="FF43" s="64"/>
      <c r="FG43" s="64"/>
      <c r="FH43" s="64"/>
      <c r="FI43" s="64"/>
      <c r="FJ43" s="64"/>
      <c r="FK43" s="64"/>
      <c r="FL43" s="64"/>
      <c r="FM43" s="64"/>
      <c r="FN43" s="64"/>
      <c r="FO43" s="64"/>
      <c r="FP43" s="64"/>
      <c r="FQ43" s="64"/>
      <c r="FR43" s="64"/>
      <c r="FS43" s="64"/>
      <c r="FT43" s="64"/>
      <c r="FU43" s="64"/>
      <c r="FV43" s="64"/>
      <c r="FW43" s="64"/>
      <c r="FX43" s="64"/>
      <c r="FY43" s="64"/>
      <c r="FZ43" s="64"/>
      <c r="GA43" s="64"/>
      <c r="GB43" s="64"/>
      <c r="GC43" s="64"/>
      <c r="GD43" s="64"/>
      <c r="GE43" s="64"/>
      <c r="GF43" s="64"/>
      <c r="GG43" s="64"/>
      <c r="GH43" s="64"/>
      <c r="GI43" s="64"/>
      <c r="GJ43" s="64"/>
      <c r="GK43" s="64"/>
      <c r="GL43" s="64"/>
      <c r="GM43" s="64"/>
      <c r="GN43" s="64"/>
      <c r="GO43" s="64"/>
      <c r="GP43" s="64"/>
      <c r="GQ43" s="64"/>
      <c r="GR43" s="64"/>
      <c r="GS43" s="64"/>
      <c r="GT43" s="64"/>
      <c r="GU43" s="64"/>
      <c r="GV43" s="64"/>
      <c r="GW43" s="64"/>
      <c r="GX43" s="64"/>
      <c r="GY43" s="64"/>
      <c r="GZ43" s="64"/>
      <c r="HA43" s="64"/>
      <c r="HB43" s="64"/>
      <c r="HC43" s="64"/>
      <c r="HD43" s="64"/>
      <c r="HE43" s="64"/>
      <c r="HF43" s="64"/>
      <c r="HG43" s="64"/>
      <c r="HH43" s="64"/>
      <c r="HI43" s="64"/>
      <c r="HJ43" s="64"/>
      <c r="HK43" s="64"/>
      <c r="HL43" s="64"/>
      <c r="HM43" s="64"/>
      <c r="HN43" s="64"/>
      <c r="HO43" s="64"/>
      <c r="HP43" s="64"/>
      <c r="HQ43" s="64"/>
      <c r="HR43" s="64"/>
      <c r="HS43" s="64"/>
      <c r="HT43" s="64"/>
      <c r="HU43" s="64"/>
      <c r="HV43" s="64"/>
      <c r="HW43" s="64"/>
      <c r="HX43" s="64"/>
      <c r="HY43" s="64"/>
      <c r="HZ43" s="64"/>
      <c r="IA43" s="64"/>
      <c r="IB43" s="64"/>
      <c r="IC43" s="64"/>
      <c r="ID43" s="64"/>
      <c r="IE43" s="64"/>
      <c r="IF43" s="64"/>
      <c r="IG43" s="64"/>
      <c r="IH43" s="64"/>
      <c r="II43" s="64"/>
      <c r="IJ43" s="64"/>
      <c r="IK43" s="64"/>
      <c r="IL43" s="64"/>
      <c r="IM43" s="64"/>
      <c r="IN43" s="64"/>
      <c r="IO43" s="64"/>
      <c r="IP43" s="64"/>
      <c r="IQ43" s="64"/>
      <c r="IR43" s="64"/>
      <c r="IS43" s="64"/>
      <c r="IT43" s="64"/>
      <c r="IU43" s="64"/>
      <c r="IV43" s="64"/>
      <c r="IW43" s="64"/>
      <c r="IX43" s="64"/>
      <c r="IY43" s="64"/>
      <c r="IZ43" s="64"/>
      <c r="JA43" s="64"/>
      <c r="JB43" s="64"/>
      <c r="JC43" s="64"/>
      <c r="JD43" s="64"/>
      <c r="JE43" s="64"/>
      <c r="JF43" s="64"/>
      <c r="JG43" s="64"/>
      <c r="JH43" s="64"/>
      <c r="JI43" s="64"/>
      <c r="JJ43" s="64"/>
      <c r="JK43" s="64"/>
      <c r="JL43" s="64"/>
      <c r="JM43" s="64"/>
      <c r="JN43" s="64"/>
      <c r="JO43" s="64"/>
      <c r="JP43" s="64"/>
      <c r="JQ43" s="64"/>
      <c r="JR43" s="64"/>
      <c r="JS43" s="64"/>
      <c r="JT43" s="64"/>
      <c r="JU43" s="64"/>
      <c r="JV43" s="64"/>
      <c r="JW43" s="64"/>
      <c r="JX43" s="64"/>
      <c r="JY43" s="64"/>
      <c r="JZ43" s="64"/>
      <c r="KA43" s="64"/>
      <c r="KB43" s="64"/>
      <c r="KC43" s="64"/>
      <c r="KD43" s="64"/>
      <c r="KE43" s="64"/>
      <c r="KF43" s="64"/>
      <c r="KG43" s="64"/>
      <c r="KH43" s="64"/>
      <c r="KI43" s="64"/>
      <c r="KJ43" s="64"/>
      <c r="KK43" s="64"/>
      <c r="KL43" s="64"/>
      <c r="KM43" s="64"/>
      <c r="KN43" s="64"/>
      <c r="KO43" s="64"/>
    </row>
    <row r="44" spans="1:301" s="60" customFormat="1" ht="15" customHeight="1" x14ac:dyDescent="0.15">
      <c r="A44" s="58" t="s">
        <v>481</v>
      </c>
      <c r="B44" s="58">
        <v>29084</v>
      </c>
      <c r="C44" s="59" t="s">
        <v>452</v>
      </c>
      <c r="D44" s="2" t="s">
        <v>105</v>
      </c>
      <c r="E44" s="58"/>
      <c r="F44" s="58"/>
      <c r="G44" s="23">
        <v>315871.75599999999</v>
      </c>
      <c r="H44" s="23">
        <v>8447683.7190000005</v>
      </c>
      <c r="I44" s="23">
        <v>4881.6329999999998</v>
      </c>
      <c r="J44" s="61" t="s">
        <v>1040</v>
      </c>
      <c r="K44" s="58" t="s">
        <v>388</v>
      </c>
      <c r="L44" s="58">
        <v>2</v>
      </c>
      <c r="M44" s="58">
        <v>4</v>
      </c>
      <c r="N44" s="105">
        <v>2006</v>
      </c>
      <c r="O44" s="58"/>
      <c r="P44" s="60" t="s">
        <v>389</v>
      </c>
      <c r="Q44" s="1">
        <f>M44-L44</f>
        <v>2</v>
      </c>
      <c r="R44" s="2" t="s">
        <v>390</v>
      </c>
      <c r="S44" s="58" t="s">
        <v>482</v>
      </c>
      <c r="T44" s="60" t="s">
        <v>392</v>
      </c>
      <c r="X44" s="134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>
        <v>100</v>
      </c>
      <c r="AT44" s="113">
        <v>7600</v>
      </c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>
        <v>2300</v>
      </c>
      <c r="BY44" s="113"/>
      <c r="BZ44" s="113"/>
      <c r="CA44" s="149"/>
      <c r="CB44" s="107">
        <v>23</v>
      </c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99"/>
      <c r="CP44" s="99"/>
      <c r="CQ44" s="99"/>
      <c r="CR44" s="99"/>
      <c r="CS44" s="99"/>
      <c r="CT44" s="99"/>
      <c r="CU44" s="99"/>
      <c r="CV44" s="99"/>
      <c r="CW44" s="99"/>
      <c r="CX44" s="113"/>
      <c r="CY44" s="113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  <c r="DK44" s="64"/>
      <c r="DL44" s="64"/>
      <c r="DM44" s="64"/>
      <c r="DN44" s="64"/>
      <c r="DO44" s="64"/>
      <c r="DP44" s="64"/>
      <c r="DQ44" s="64"/>
      <c r="DR44" s="64"/>
      <c r="DS44" s="64"/>
      <c r="DT44" s="64"/>
      <c r="DU44" s="64"/>
      <c r="DV44" s="64"/>
      <c r="DW44" s="64"/>
      <c r="DX44" s="64"/>
      <c r="DY44" s="64"/>
      <c r="DZ44" s="64"/>
      <c r="EA44" s="64"/>
      <c r="EB44" s="64"/>
      <c r="EC44" s="64"/>
      <c r="ED44" s="64"/>
      <c r="EE44" s="64"/>
      <c r="EF44" s="64"/>
      <c r="EG44" s="64"/>
      <c r="EH44" s="64"/>
      <c r="EI44" s="64"/>
      <c r="EJ44" s="64"/>
      <c r="EK44" s="64"/>
      <c r="EL44" s="64"/>
      <c r="EM44" s="64"/>
      <c r="EN44" s="64"/>
      <c r="EO44" s="64"/>
      <c r="EP44" s="64"/>
      <c r="EQ44" s="64"/>
      <c r="ER44" s="64"/>
      <c r="ES44" s="64"/>
      <c r="ET44" s="64"/>
      <c r="EU44" s="64"/>
      <c r="EV44" s="64"/>
      <c r="EW44" s="64"/>
      <c r="EX44" s="64"/>
      <c r="EY44" s="64"/>
      <c r="EZ44" s="64"/>
      <c r="FA44" s="64"/>
      <c r="FB44" s="64"/>
      <c r="FC44" s="64"/>
      <c r="FD44" s="64"/>
      <c r="FE44" s="64"/>
      <c r="FF44" s="64"/>
      <c r="FG44" s="64"/>
      <c r="FH44" s="64"/>
      <c r="FI44" s="64"/>
      <c r="FJ44" s="64"/>
      <c r="FK44" s="64"/>
      <c r="FL44" s="64"/>
      <c r="FM44" s="64"/>
      <c r="FN44" s="64"/>
      <c r="FO44" s="64"/>
      <c r="FP44" s="64"/>
      <c r="FQ44" s="64"/>
      <c r="FR44" s="64"/>
      <c r="FS44" s="64"/>
      <c r="FT44" s="64"/>
      <c r="FU44" s="64"/>
      <c r="FV44" s="64"/>
      <c r="FW44" s="64"/>
      <c r="FX44" s="64"/>
      <c r="FY44" s="64"/>
      <c r="FZ44" s="64"/>
      <c r="GA44" s="64"/>
      <c r="GB44" s="64"/>
      <c r="GC44" s="64"/>
      <c r="GD44" s="64"/>
      <c r="GE44" s="64"/>
      <c r="GF44" s="64"/>
      <c r="GG44" s="64"/>
      <c r="GH44" s="64"/>
      <c r="GI44" s="64"/>
      <c r="GJ44" s="64"/>
      <c r="GK44" s="64"/>
      <c r="GL44" s="64"/>
      <c r="GM44" s="64"/>
      <c r="GN44" s="64"/>
      <c r="GO44" s="64"/>
      <c r="GP44" s="64"/>
      <c r="GQ44" s="64"/>
      <c r="GR44" s="64"/>
      <c r="GS44" s="64"/>
      <c r="GT44" s="64"/>
      <c r="GU44" s="64"/>
      <c r="GV44" s="64"/>
      <c r="GW44" s="64"/>
      <c r="GX44" s="64"/>
      <c r="GY44" s="64"/>
      <c r="GZ44" s="64"/>
      <c r="HA44" s="64"/>
      <c r="HB44" s="64"/>
      <c r="HC44" s="64"/>
      <c r="HD44" s="64"/>
      <c r="HE44" s="64"/>
      <c r="HF44" s="64"/>
      <c r="HG44" s="64"/>
      <c r="HH44" s="64"/>
      <c r="HI44" s="64"/>
      <c r="HJ44" s="64"/>
      <c r="HK44" s="64"/>
      <c r="HL44" s="64"/>
      <c r="HM44" s="64"/>
      <c r="HN44" s="64"/>
      <c r="HO44" s="64"/>
      <c r="HP44" s="64"/>
      <c r="HQ44" s="64"/>
      <c r="HR44" s="64"/>
      <c r="HS44" s="64"/>
      <c r="HT44" s="64"/>
      <c r="HU44" s="64"/>
      <c r="HV44" s="64"/>
      <c r="HW44" s="64"/>
      <c r="HX44" s="64"/>
      <c r="HY44" s="64"/>
      <c r="HZ44" s="64"/>
      <c r="IA44" s="64"/>
      <c r="IB44" s="64"/>
      <c r="IC44" s="64"/>
      <c r="ID44" s="64"/>
      <c r="IE44" s="64"/>
      <c r="IF44" s="64"/>
      <c r="IG44" s="64"/>
      <c r="IH44" s="64"/>
      <c r="II44" s="64"/>
      <c r="IJ44" s="64"/>
      <c r="IK44" s="64"/>
      <c r="IL44" s="64"/>
      <c r="IM44" s="64"/>
      <c r="IN44" s="64"/>
      <c r="IO44" s="64"/>
      <c r="IP44" s="64"/>
      <c r="IQ44" s="64"/>
      <c r="IR44" s="64"/>
      <c r="IS44" s="64"/>
      <c r="IT44" s="64"/>
      <c r="IU44" s="64"/>
      <c r="IV44" s="64"/>
      <c r="IW44" s="64"/>
      <c r="IX44" s="64"/>
      <c r="IY44" s="64"/>
      <c r="IZ44" s="64"/>
      <c r="JA44" s="64"/>
      <c r="JB44" s="64"/>
      <c r="JC44" s="64"/>
      <c r="JD44" s="64"/>
      <c r="JE44" s="64"/>
      <c r="JF44" s="64"/>
      <c r="JG44" s="64"/>
      <c r="JH44" s="64"/>
      <c r="JI44" s="64"/>
      <c r="JJ44" s="64"/>
      <c r="JK44" s="64"/>
      <c r="JL44" s="64"/>
      <c r="JM44" s="64"/>
      <c r="JN44" s="64"/>
      <c r="JO44" s="64"/>
      <c r="JP44" s="64"/>
      <c r="JQ44" s="64"/>
      <c r="JR44" s="64"/>
      <c r="JS44" s="64"/>
      <c r="JT44" s="64"/>
      <c r="JU44" s="64"/>
      <c r="JV44" s="64"/>
      <c r="JW44" s="64"/>
      <c r="JX44" s="64"/>
      <c r="JY44" s="64"/>
      <c r="JZ44" s="64"/>
      <c r="KA44" s="64"/>
      <c r="KB44" s="64"/>
      <c r="KC44" s="64"/>
      <c r="KD44" s="64"/>
      <c r="KE44" s="64"/>
      <c r="KF44" s="64"/>
      <c r="KG44" s="64"/>
      <c r="KH44" s="64"/>
      <c r="KI44" s="64"/>
      <c r="KJ44" s="64"/>
      <c r="KK44" s="64"/>
      <c r="KL44" s="64"/>
      <c r="KM44" s="64"/>
      <c r="KN44" s="64"/>
      <c r="KO44" s="64"/>
    </row>
    <row r="45" spans="1:301" s="60" customFormat="1" ht="15" customHeight="1" x14ac:dyDescent="0.15">
      <c r="A45" s="58" t="s">
        <v>483</v>
      </c>
      <c r="B45" s="58">
        <v>29136</v>
      </c>
      <c r="C45" s="59" t="s">
        <v>452</v>
      </c>
      <c r="D45" s="2" t="s">
        <v>105</v>
      </c>
      <c r="E45" s="58"/>
      <c r="F45" s="58"/>
      <c r="G45" s="23">
        <v>315871.75300000003</v>
      </c>
      <c r="H45" s="23">
        <v>8447683.7190000005</v>
      </c>
      <c r="I45" s="23">
        <v>4881.6369999999997</v>
      </c>
      <c r="J45" s="61" t="s">
        <v>1040</v>
      </c>
      <c r="K45" s="58" t="s">
        <v>388</v>
      </c>
      <c r="L45" s="58">
        <v>2.2999999999999998</v>
      </c>
      <c r="M45" s="58">
        <v>4</v>
      </c>
      <c r="N45" s="105">
        <v>2006</v>
      </c>
      <c r="O45" s="58"/>
      <c r="P45" s="60" t="s">
        <v>389</v>
      </c>
      <c r="Q45" s="1">
        <f>M45-L45</f>
        <v>1.7000000000000002</v>
      </c>
      <c r="R45" s="2" t="s">
        <v>390</v>
      </c>
      <c r="S45" s="58" t="s">
        <v>484</v>
      </c>
      <c r="T45" s="60" t="s">
        <v>392</v>
      </c>
      <c r="X45" s="134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07">
        <v>100</v>
      </c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>
        <v>3900</v>
      </c>
      <c r="BY45" s="113"/>
      <c r="BZ45" s="113"/>
      <c r="CA45" s="149"/>
      <c r="CB45" s="107">
        <v>26</v>
      </c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99"/>
      <c r="CP45" s="99"/>
      <c r="CQ45" s="99"/>
      <c r="CR45" s="99"/>
      <c r="CS45" s="99"/>
      <c r="CT45" s="99"/>
      <c r="CU45" s="99"/>
      <c r="CV45" s="99"/>
      <c r="CW45" s="99"/>
      <c r="CX45" s="113"/>
      <c r="CY45" s="113"/>
    </row>
    <row r="46" spans="1:301" s="60" customFormat="1" ht="15" customHeight="1" x14ac:dyDescent="0.15">
      <c r="A46" s="58" t="s">
        <v>485</v>
      </c>
      <c r="B46" s="58">
        <v>29193</v>
      </c>
      <c r="C46" s="59" t="s">
        <v>452</v>
      </c>
      <c r="D46" s="2" t="s">
        <v>105</v>
      </c>
      <c r="E46" s="58"/>
      <c r="F46" s="58"/>
      <c r="G46" s="23">
        <v>315899.76699999999</v>
      </c>
      <c r="H46" s="23">
        <v>8447612.0580000002</v>
      </c>
      <c r="I46" s="23">
        <v>4883.6030000000001</v>
      </c>
      <c r="J46" s="61" t="s">
        <v>1040</v>
      </c>
      <c r="K46" s="58" t="s">
        <v>388</v>
      </c>
      <c r="L46" s="58">
        <v>0</v>
      </c>
      <c r="M46" s="58">
        <v>2</v>
      </c>
      <c r="N46" s="105">
        <v>2006</v>
      </c>
      <c r="O46" s="58"/>
      <c r="P46" s="60" t="s">
        <v>389</v>
      </c>
      <c r="Q46" s="1">
        <f>M46-L46</f>
        <v>2</v>
      </c>
      <c r="R46" s="2" t="s">
        <v>390</v>
      </c>
      <c r="S46" s="58" t="s">
        <v>486</v>
      </c>
      <c r="T46" s="60" t="s">
        <v>392</v>
      </c>
      <c r="X46" s="134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>
        <v>700</v>
      </c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>
        <v>3600</v>
      </c>
      <c r="BY46" s="113"/>
      <c r="BZ46" s="113"/>
      <c r="CA46" s="149"/>
      <c r="CB46" s="107">
        <v>8</v>
      </c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99"/>
      <c r="CP46" s="99"/>
      <c r="CQ46" s="99"/>
      <c r="CR46" s="99"/>
      <c r="CS46" s="99"/>
      <c r="CT46" s="99"/>
      <c r="CU46" s="99"/>
      <c r="CV46" s="99"/>
      <c r="CW46" s="99"/>
      <c r="CX46" s="113"/>
      <c r="CY46" s="113"/>
    </row>
    <row r="47" spans="1:301" s="60" customFormat="1" ht="15" customHeight="1" x14ac:dyDescent="0.15">
      <c r="A47" s="58" t="s">
        <v>487</v>
      </c>
      <c r="B47" s="58">
        <v>29242</v>
      </c>
      <c r="C47" s="59" t="s">
        <v>452</v>
      </c>
      <c r="D47" s="2" t="s">
        <v>105</v>
      </c>
      <c r="E47" s="58"/>
      <c r="F47" s="58"/>
      <c r="G47" s="23">
        <v>315895.40899999999</v>
      </c>
      <c r="H47" s="23">
        <v>8447612.1390000004</v>
      </c>
      <c r="I47" s="23">
        <v>4884.5010000000002</v>
      </c>
      <c r="J47" s="61" t="s">
        <v>1040</v>
      </c>
      <c r="K47" s="58" t="s">
        <v>388</v>
      </c>
      <c r="L47" s="58">
        <v>2.4</v>
      </c>
      <c r="M47" s="58">
        <v>4</v>
      </c>
      <c r="N47" s="105">
        <v>2006</v>
      </c>
      <c r="O47" s="58"/>
      <c r="P47" s="60" t="s">
        <v>389</v>
      </c>
      <c r="Q47" s="1">
        <f>M47-L47</f>
        <v>1.6</v>
      </c>
      <c r="R47" s="2" t="s">
        <v>390</v>
      </c>
      <c r="S47" s="58" t="s">
        <v>488</v>
      </c>
      <c r="T47" s="60" t="s">
        <v>392</v>
      </c>
      <c r="X47" s="134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>
        <v>200</v>
      </c>
      <c r="AT47" s="113">
        <v>200</v>
      </c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>
        <v>3900</v>
      </c>
      <c r="BY47" s="113"/>
      <c r="BZ47" s="113"/>
      <c r="CA47" s="149"/>
      <c r="CB47" s="107">
        <v>4</v>
      </c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99"/>
      <c r="CP47" s="99"/>
      <c r="CQ47" s="99"/>
      <c r="CR47" s="99"/>
      <c r="CS47" s="99"/>
      <c r="CT47" s="99"/>
      <c r="CU47" s="99"/>
      <c r="CV47" s="99"/>
      <c r="CW47" s="99"/>
      <c r="CX47" s="113"/>
      <c r="CY47" s="113"/>
    </row>
    <row r="48" spans="1:301" s="60" customFormat="1" ht="15" customHeight="1" x14ac:dyDescent="0.15">
      <c r="A48" s="58" t="s">
        <v>489</v>
      </c>
      <c r="B48" s="58">
        <v>29278</v>
      </c>
      <c r="C48" s="59" t="s">
        <v>452</v>
      </c>
      <c r="D48" s="2" t="s">
        <v>105</v>
      </c>
      <c r="E48" s="58"/>
      <c r="F48" s="58"/>
      <c r="G48" s="23">
        <v>315757.77399999998</v>
      </c>
      <c r="H48" s="23">
        <v>8447647.398</v>
      </c>
      <c r="I48" s="23">
        <v>4912.4709999999995</v>
      </c>
      <c r="J48" s="61" t="s">
        <v>1040</v>
      </c>
      <c r="K48" s="58" t="s">
        <v>388</v>
      </c>
      <c r="L48" s="58">
        <v>0.3</v>
      </c>
      <c r="M48" s="58">
        <v>2</v>
      </c>
      <c r="N48" s="105">
        <v>2006</v>
      </c>
      <c r="O48" s="58"/>
      <c r="P48" s="60" t="s">
        <v>389</v>
      </c>
      <c r="Q48" s="1">
        <f>M48-L48</f>
        <v>1.7</v>
      </c>
      <c r="R48" s="2" t="s">
        <v>390</v>
      </c>
      <c r="S48" s="58" t="s">
        <v>490</v>
      </c>
      <c r="T48" s="60" t="s">
        <v>392</v>
      </c>
      <c r="X48" s="134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>
        <v>2500</v>
      </c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>
        <v>300</v>
      </c>
      <c r="BY48" s="113"/>
      <c r="BZ48" s="113"/>
      <c r="CA48" s="149"/>
      <c r="CB48" s="107">
        <v>0</v>
      </c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99"/>
      <c r="CP48" s="99"/>
      <c r="CQ48" s="99"/>
      <c r="CR48" s="99"/>
      <c r="CS48" s="99"/>
      <c r="CT48" s="99"/>
      <c r="CU48" s="99"/>
      <c r="CV48" s="99"/>
      <c r="CW48" s="99"/>
      <c r="CX48" s="113"/>
      <c r="CY48" s="113"/>
      <c r="CZ48" s="64"/>
      <c r="DA48" s="64"/>
      <c r="DB48" s="64"/>
      <c r="DC48" s="64"/>
      <c r="DD48" s="64"/>
      <c r="DE48" s="64"/>
      <c r="DF48" s="64"/>
      <c r="DG48" s="64"/>
      <c r="DH48" s="64"/>
      <c r="DI48" s="64"/>
      <c r="DJ48" s="64"/>
      <c r="DK48" s="64"/>
      <c r="DL48" s="64"/>
      <c r="DM48" s="64"/>
      <c r="DN48" s="64"/>
      <c r="DO48" s="64"/>
      <c r="DP48" s="64"/>
      <c r="DQ48" s="64"/>
      <c r="DR48" s="64"/>
      <c r="DS48" s="64"/>
      <c r="DT48" s="64"/>
      <c r="DU48" s="64"/>
      <c r="DV48" s="64"/>
      <c r="DW48" s="64"/>
      <c r="DX48" s="64"/>
      <c r="DY48" s="64"/>
      <c r="DZ48" s="64"/>
      <c r="EA48" s="64"/>
      <c r="EB48" s="64"/>
      <c r="EC48" s="64"/>
      <c r="ED48" s="64"/>
      <c r="EE48" s="64"/>
      <c r="EF48" s="64"/>
      <c r="EG48" s="64"/>
      <c r="EH48" s="64"/>
      <c r="EI48" s="64"/>
      <c r="EJ48" s="64"/>
      <c r="EK48" s="64"/>
      <c r="EL48" s="64"/>
      <c r="EM48" s="64"/>
      <c r="EN48" s="64"/>
      <c r="EO48" s="64"/>
      <c r="EP48" s="64"/>
      <c r="EQ48" s="64"/>
      <c r="ER48" s="64"/>
      <c r="ES48" s="64"/>
      <c r="ET48" s="64"/>
      <c r="EU48" s="64"/>
      <c r="EV48" s="64"/>
      <c r="EW48" s="64"/>
      <c r="EX48" s="64"/>
      <c r="EY48" s="64"/>
      <c r="EZ48" s="64"/>
      <c r="FA48" s="64"/>
      <c r="FB48" s="64"/>
      <c r="FC48" s="64"/>
      <c r="FD48" s="64"/>
      <c r="FE48" s="64"/>
      <c r="FF48" s="64"/>
      <c r="FG48" s="64"/>
      <c r="FH48" s="64"/>
      <c r="FI48" s="64"/>
      <c r="FJ48" s="64"/>
      <c r="FK48" s="64"/>
      <c r="FL48" s="64"/>
      <c r="FM48" s="64"/>
      <c r="FN48" s="64"/>
      <c r="FO48" s="64"/>
      <c r="FP48" s="64"/>
      <c r="FQ48" s="64"/>
      <c r="FR48" s="64"/>
      <c r="FS48" s="64"/>
      <c r="FT48" s="64"/>
      <c r="FU48" s="64"/>
      <c r="FV48" s="64"/>
      <c r="FW48" s="64"/>
      <c r="FX48" s="64"/>
      <c r="FY48" s="64"/>
      <c r="FZ48" s="64"/>
      <c r="GA48" s="64"/>
      <c r="GB48" s="64"/>
      <c r="GC48" s="64"/>
      <c r="GD48" s="64"/>
      <c r="GE48" s="64"/>
      <c r="GF48" s="64"/>
      <c r="GG48" s="64"/>
      <c r="GH48" s="64"/>
      <c r="GI48" s="64"/>
      <c r="GJ48" s="64"/>
      <c r="GK48" s="64"/>
      <c r="GL48" s="64"/>
      <c r="GM48" s="64"/>
      <c r="GN48" s="64"/>
      <c r="GO48" s="64"/>
      <c r="GP48" s="64"/>
      <c r="GQ48" s="64"/>
      <c r="GR48" s="64"/>
      <c r="GS48" s="64"/>
      <c r="GT48" s="64"/>
      <c r="GU48" s="64"/>
      <c r="GV48" s="64"/>
      <c r="GW48" s="64"/>
      <c r="GX48" s="64"/>
      <c r="GY48" s="64"/>
      <c r="GZ48" s="64"/>
      <c r="HA48" s="64"/>
      <c r="HB48" s="64"/>
      <c r="HC48" s="64"/>
      <c r="HD48" s="64"/>
      <c r="HE48" s="64"/>
      <c r="HF48" s="64"/>
      <c r="HG48" s="64"/>
      <c r="HH48" s="64"/>
      <c r="HI48" s="64"/>
      <c r="HJ48" s="64"/>
      <c r="HK48" s="64"/>
      <c r="HL48" s="64"/>
      <c r="HM48" s="64"/>
      <c r="HN48" s="64"/>
      <c r="HO48" s="64"/>
      <c r="HP48" s="64"/>
      <c r="HQ48" s="64"/>
      <c r="HR48" s="64"/>
      <c r="HS48" s="64"/>
      <c r="HT48" s="64"/>
      <c r="HU48" s="64"/>
      <c r="HV48" s="64"/>
      <c r="HW48" s="64"/>
      <c r="HX48" s="64"/>
      <c r="HY48" s="64"/>
      <c r="HZ48" s="64"/>
      <c r="IA48" s="64"/>
      <c r="IB48" s="64"/>
      <c r="IC48" s="64"/>
      <c r="ID48" s="64"/>
      <c r="IE48" s="64"/>
      <c r="IF48" s="64"/>
      <c r="IG48" s="64"/>
      <c r="IH48" s="64"/>
      <c r="II48" s="64"/>
      <c r="IJ48" s="64"/>
      <c r="IK48" s="64"/>
      <c r="IL48" s="64"/>
      <c r="IM48" s="64"/>
      <c r="IN48" s="64"/>
      <c r="IO48" s="64"/>
      <c r="IP48" s="64"/>
      <c r="IQ48" s="64"/>
      <c r="IR48" s="64"/>
      <c r="IS48" s="64"/>
      <c r="IT48" s="64"/>
      <c r="IU48" s="64"/>
      <c r="IV48" s="64"/>
      <c r="IW48" s="64"/>
      <c r="IX48" s="64"/>
      <c r="IY48" s="64"/>
      <c r="IZ48" s="64"/>
      <c r="JA48" s="64"/>
      <c r="JB48" s="64"/>
      <c r="JC48" s="64"/>
      <c r="JD48" s="64"/>
      <c r="JE48" s="64"/>
      <c r="JF48" s="64"/>
      <c r="JG48" s="64"/>
      <c r="JH48" s="64"/>
      <c r="JI48" s="64"/>
      <c r="JJ48" s="64"/>
      <c r="JK48" s="64"/>
      <c r="JL48" s="64"/>
      <c r="JM48" s="64"/>
      <c r="JN48" s="64"/>
      <c r="JO48" s="64"/>
      <c r="JP48" s="64"/>
      <c r="JQ48" s="64"/>
      <c r="JR48" s="64"/>
      <c r="JS48" s="64"/>
      <c r="JT48" s="64"/>
      <c r="JU48" s="64"/>
      <c r="JV48" s="64"/>
      <c r="JW48" s="64"/>
      <c r="JX48" s="64"/>
      <c r="JY48" s="64"/>
      <c r="JZ48" s="64"/>
      <c r="KA48" s="64"/>
      <c r="KB48" s="64"/>
      <c r="KC48" s="64"/>
      <c r="KD48" s="64"/>
      <c r="KE48" s="64"/>
      <c r="KF48" s="64"/>
      <c r="KG48" s="64"/>
      <c r="KH48" s="64"/>
      <c r="KI48" s="64"/>
      <c r="KJ48" s="64"/>
      <c r="KK48" s="64"/>
      <c r="KL48" s="64"/>
      <c r="KM48" s="64"/>
      <c r="KN48" s="64"/>
      <c r="KO48" s="64"/>
    </row>
    <row r="49" spans="1:301" s="60" customFormat="1" ht="15" customHeight="1" x14ac:dyDescent="0.15">
      <c r="A49" s="57" t="s">
        <v>491</v>
      </c>
      <c r="B49" s="58">
        <v>2193</v>
      </c>
      <c r="C49" s="59" t="s">
        <v>452</v>
      </c>
      <c r="D49" s="2" t="s">
        <v>105</v>
      </c>
      <c r="E49" s="57"/>
      <c r="F49" s="57"/>
      <c r="G49" s="23">
        <v>315658.78600000002</v>
      </c>
      <c r="H49" s="23">
        <v>8447868.2750000004</v>
      </c>
      <c r="I49" s="23">
        <v>4957.2079999999996</v>
      </c>
      <c r="J49" s="61" t="s">
        <v>1040</v>
      </c>
      <c r="K49" s="57" t="s">
        <v>404</v>
      </c>
      <c r="L49" s="58">
        <v>0</v>
      </c>
      <c r="M49" s="58">
        <v>2</v>
      </c>
      <c r="N49" s="120">
        <v>2005</v>
      </c>
      <c r="O49" s="57"/>
      <c r="P49" s="60" t="s">
        <v>389</v>
      </c>
      <c r="Q49" s="1">
        <f>M49-L49</f>
        <v>2</v>
      </c>
      <c r="R49" s="2" t="s">
        <v>390</v>
      </c>
      <c r="S49" s="57" t="s">
        <v>492</v>
      </c>
      <c r="T49" s="60" t="s">
        <v>392</v>
      </c>
      <c r="U49" s="64"/>
      <c r="V49" s="64"/>
      <c r="W49" s="64"/>
      <c r="X49" s="135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36">
        <v>100</v>
      </c>
      <c r="AT49" s="107">
        <v>1700</v>
      </c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8">
        <v>3100</v>
      </c>
      <c r="BY49" s="108"/>
      <c r="BZ49" s="107"/>
      <c r="CA49" s="149"/>
      <c r="CB49" s="107">
        <v>29</v>
      </c>
      <c r="CC49" s="107"/>
      <c r="CD49" s="107"/>
      <c r="CE49" s="107"/>
      <c r="CF49" s="107"/>
      <c r="CG49" s="107"/>
      <c r="CH49" s="107"/>
      <c r="CI49" s="107"/>
      <c r="CJ49" s="107"/>
      <c r="CK49" s="107"/>
      <c r="CL49" s="107"/>
      <c r="CM49" s="107"/>
      <c r="CN49" s="107"/>
      <c r="CO49" s="99"/>
      <c r="CP49" s="99"/>
      <c r="CQ49" s="99"/>
      <c r="CR49" s="99"/>
      <c r="CS49" s="99"/>
      <c r="CT49" s="99"/>
      <c r="CU49" s="99"/>
      <c r="CV49" s="99"/>
      <c r="CW49" s="99"/>
      <c r="CX49" s="107"/>
      <c r="CY49" s="107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  <c r="DK49" s="64"/>
      <c r="DL49" s="64"/>
      <c r="DM49" s="64"/>
      <c r="DN49" s="64"/>
      <c r="DO49" s="64"/>
      <c r="DP49" s="64"/>
      <c r="DQ49" s="64"/>
      <c r="DR49" s="64"/>
      <c r="DS49" s="64"/>
      <c r="DT49" s="64"/>
      <c r="DU49" s="64"/>
      <c r="DV49" s="64"/>
      <c r="DW49" s="64"/>
      <c r="DX49" s="64"/>
      <c r="DY49" s="64"/>
      <c r="DZ49" s="64"/>
      <c r="EA49" s="64"/>
      <c r="EB49" s="64"/>
      <c r="EC49" s="64"/>
      <c r="ED49" s="64"/>
      <c r="EE49" s="64"/>
      <c r="EF49" s="64"/>
      <c r="EG49" s="64"/>
      <c r="EH49" s="64"/>
      <c r="EI49" s="64"/>
      <c r="EJ49" s="64"/>
      <c r="EK49" s="64"/>
      <c r="EL49" s="64"/>
      <c r="EM49" s="64"/>
      <c r="EN49" s="64"/>
      <c r="EO49" s="64"/>
      <c r="EP49" s="64"/>
      <c r="EQ49" s="64"/>
      <c r="ER49" s="64"/>
      <c r="ES49" s="64"/>
      <c r="ET49" s="64"/>
      <c r="EU49" s="64"/>
      <c r="EV49" s="64"/>
      <c r="EW49" s="64"/>
      <c r="EX49" s="64"/>
      <c r="EY49" s="64"/>
      <c r="EZ49" s="64"/>
      <c r="FA49" s="64"/>
      <c r="FB49" s="64"/>
      <c r="FC49" s="64"/>
      <c r="FD49" s="64"/>
      <c r="FE49" s="64"/>
      <c r="FF49" s="64"/>
      <c r="FG49" s="64"/>
      <c r="FH49" s="64"/>
      <c r="FI49" s="64"/>
      <c r="FJ49" s="64"/>
      <c r="FK49" s="64"/>
      <c r="FL49" s="64"/>
      <c r="FM49" s="64"/>
      <c r="FN49" s="64"/>
      <c r="FO49" s="64"/>
      <c r="FP49" s="64"/>
      <c r="FQ49" s="64"/>
      <c r="FR49" s="64"/>
      <c r="FS49" s="64"/>
      <c r="FT49" s="64"/>
      <c r="FU49" s="64"/>
      <c r="FV49" s="64"/>
      <c r="FW49" s="64"/>
      <c r="FX49" s="64"/>
      <c r="FY49" s="64"/>
      <c r="FZ49" s="64"/>
      <c r="GA49" s="64"/>
      <c r="GB49" s="64"/>
      <c r="GC49" s="64"/>
      <c r="GD49" s="64"/>
      <c r="GE49" s="64"/>
      <c r="GF49" s="64"/>
      <c r="GG49" s="64"/>
      <c r="GH49" s="64"/>
      <c r="GI49" s="64"/>
      <c r="GJ49" s="64"/>
      <c r="GK49" s="64"/>
      <c r="GL49" s="64"/>
      <c r="GM49" s="64"/>
      <c r="GN49" s="64"/>
      <c r="GO49" s="64"/>
      <c r="GP49" s="64"/>
      <c r="GQ49" s="64"/>
      <c r="GR49" s="64"/>
      <c r="GS49" s="64"/>
      <c r="GT49" s="64"/>
      <c r="GU49" s="64"/>
      <c r="GV49" s="64"/>
      <c r="GW49" s="64"/>
      <c r="GX49" s="64"/>
      <c r="GY49" s="64"/>
      <c r="GZ49" s="64"/>
      <c r="HA49" s="64"/>
      <c r="HB49" s="64"/>
      <c r="HC49" s="64"/>
      <c r="HD49" s="64"/>
      <c r="HE49" s="64"/>
      <c r="HF49" s="64"/>
      <c r="HG49" s="64"/>
      <c r="HH49" s="64"/>
      <c r="HI49" s="64"/>
      <c r="HJ49" s="64"/>
      <c r="HK49" s="64"/>
      <c r="HL49" s="64"/>
      <c r="HM49" s="64"/>
      <c r="HN49" s="64"/>
      <c r="HO49" s="64"/>
      <c r="HP49" s="64"/>
      <c r="HQ49" s="64"/>
      <c r="HR49" s="64"/>
      <c r="HS49" s="64"/>
      <c r="HT49" s="64"/>
      <c r="HU49" s="64"/>
      <c r="HV49" s="64"/>
      <c r="HW49" s="64"/>
      <c r="HX49" s="64"/>
      <c r="HY49" s="64"/>
      <c r="HZ49" s="64"/>
      <c r="IA49" s="64"/>
      <c r="IB49" s="64"/>
      <c r="IC49" s="64"/>
      <c r="ID49" s="64"/>
      <c r="IE49" s="64"/>
      <c r="IF49" s="64"/>
      <c r="IG49" s="64"/>
      <c r="IH49" s="64"/>
      <c r="II49" s="64"/>
      <c r="IJ49" s="64"/>
      <c r="IK49" s="64"/>
      <c r="IL49" s="64"/>
      <c r="IM49" s="64"/>
      <c r="IN49" s="64"/>
      <c r="IO49" s="64"/>
      <c r="IP49" s="64"/>
      <c r="IQ49" s="64"/>
      <c r="IR49" s="64"/>
      <c r="IS49" s="64"/>
      <c r="IT49" s="64"/>
      <c r="IU49" s="64"/>
      <c r="IV49" s="64"/>
      <c r="IW49" s="64"/>
      <c r="IX49" s="64"/>
      <c r="IY49" s="64"/>
      <c r="IZ49" s="64"/>
      <c r="JA49" s="64"/>
      <c r="JB49" s="64"/>
      <c r="JC49" s="64"/>
      <c r="JD49" s="64"/>
      <c r="JE49" s="64"/>
      <c r="JF49" s="64"/>
      <c r="JG49" s="64"/>
      <c r="JH49" s="64"/>
      <c r="JI49" s="64"/>
      <c r="JJ49" s="64"/>
      <c r="JK49" s="64"/>
      <c r="JL49" s="64"/>
      <c r="JM49" s="64"/>
      <c r="JN49" s="64"/>
      <c r="JO49" s="64"/>
      <c r="JP49" s="64"/>
      <c r="JQ49" s="64"/>
      <c r="JR49" s="64"/>
      <c r="JS49" s="64"/>
      <c r="JT49" s="64"/>
      <c r="JU49" s="64"/>
      <c r="JV49" s="64"/>
      <c r="JW49" s="64"/>
      <c r="JX49" s="64"/>
      <c r="JY49" s="64"/>
      <c r="JZ49" s="64"/>
      <c r="KA49" s="64"/>
      <c r="KB49" s="64"/>
      <c r="KC49" s="64"/>
      <c r="KD49" s="64"/>
      <c r="KE49" s="64"/>
      <c r="KF49" s="64"/>
      <c r="KG49" s="64"/>
      <c r="KH49" s="64"/>
      <c r="KI49" s="64"/>
      <c r="KJ49" s="64"/>
      <c r="KK49" s="64"/>
      <c r="KL49" s="64"/>
      <c r="KM49" s="64"/>
      <c r="KN49" s="64"/>
      <c r="KO49" s="64"/>
    </row>
    <row r="50" spans="1:301" s="60" customFormat="1" ht="15" customHeight="1" x14ac:dyDescent="0.15">
      <c r="A50" s="58" t="s">
        <v>493</v>
      </c>
      <c r="B50" s="58">
        <v>27314</v>
      </c>
      <c r="C50" s="59" t="s">
        <v>400</v>
      </c>
      <c r="D50" s="2" t="s">
        <v>105</v>
      </c>
      <c r="E50" s="58"/>
      <c r="F50" s="58"/>
      <c r="G50" s="23">
        <v>315707.98499999999</v>
      </c>
      <c r="H50" s="23">
        <v>8446706.1129999999</v>
      </c>
      <c r="I50" s="23">
        <v>5111.74</v>
      </c>
      <c r="J50" s="61" t="s">
        <v>1040</v>
      </c>
      <c r="K50" s="58" t="s">
        <v>388</v>
      </c>
      <c r="L50" s="58">
        <v>0</v>
      </c>
      <c r="M50" s="58">
        <v>2</v>
      </c>
      <c r="N50" s="105">
        <v>2006</v>
      </c>
      <c r="O50" s="58"/>
      <c r="P50" s="60" t="s">
        <v>389</v>
      </c>
      <c r="Q50" s="1">
        <f>M50-L50</f>
        <v>2</v>
      </c>
      <c r="R50" s="2" t="s">
        <v>390</v>
      </c>
      <c r="S50" s="58" t="s">
        <v>494</v>
      </c>
      <c r="T50" s="60" t="s">
        <v>392</v>
      </c>
      <c r="X50" s="134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>
        <v>100</v>
      </c>
      <c r="AT50" s="113">
        <v>800</v>
      </c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>
        <v>2200</v>
      </c>
      <c r="BY50" s="113"/>
      <c r="BZ50" s="113"/>
      <c r="CA50" s="149"/>
      <c r="CB50" s="107">
        <v>24</v>
      </c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99"/>
      <c r="CP50" s="99"/>
      <c r="CQ50" s="99"/>
      <c r="CR50" s="99"/>
      <c r="CS50" s="99"/>
      <c r="CT50" s="99"/>
      <c r="CU50" s="99"/>
      <c r="CV50" s="99"/>
      <c r="CW50" s="99"/>
      <c r="CX50" s="113"/>
      <c r="CY50" s="113"/>
    </row>
    <row r="51" spans="1:301" s="60" customFormat="1" ht="15" customHeight="1" x14ac:dyDescent="0.15">
      <c r="A51" s="58" t="s">
        <v>495</v>
      </c>
      <c r="B51" s="58">
        <v>29409</v>
      </c>
      <c r="C51" s="59" t="s">
        <v>452</v>
      </c>
      <c r="D51" s="2" t="s">
        <v>105</v>
      </c>
      <c r="E51" s="58"/>
      <c r="F51" s="58"/>
      <c r="G51" s="23">
        <v>315518.38900000002</v>
      </c>
      <c r="H51" s="23">
        <v>8447354.4539999999</v>
      </c>
      <c r="I51" s="23">
        <v>4949.326</v>
      </c>
      <c r="J51" s="61" t="s">
        <v>1040</v>
      </c>
      <c r="K51" s="58" t="s">
        <v>388</v>
      </c>
      <c r="L51" s="58">
        <v>0</v>
      </c>
      <c r="M51" s="58">
        <v>2</v>
      </c>
      <c r="N51" s="105">
        <v>2006</v>
      </c>
      <c r="O51" s="58"/>
      <c r="P51" s="60" t="s">
        <v>389</v>
      </c>
      <c r="Q51" s="1">
        <f>M51-L51</f>
        <v>2</v>
      </c>
      <c r="R51" s="2" t="s">
        <v>390</v>
      </c>
      <c r="S51" s="58" t="s">
        <v>496</v>
      </c>
      <c r="T51" s="60" t="s">
        <v>392</v>
      </c>
      <c r="X51" s="134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>
        <v>300</v>
      </c>
      <c r="AT51" s="113">
        <v>400</v>
      </c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>
        <v>5500</v>
      </c>
      <c r="BY51" s="113"/>
      <c r="BZ51" s="113"/>
      <c r="CA51" s="149"/>
      <c r="CB51" s="107">
        <v>34</v>
      </c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99"/>
      <c r="CP51" s="99"/>
      <c r="CQ51" s="99"/>
      <c r="CR51" s="99"/>
      <c r="CS51" s="99"/>
      <c r="CT51" s="99"/>
      <c r="CU51" s="99"/>
      <c r="CV51" s="99"/>
      <c r="CW51" s="99"/>
      <c r="CX51" s="113"/>
      <c r="CY51" s="113"/>
    </row>
    <row r="52" spans="1:301" s="60" customFormat="1" ht="15" customHeight="1" x14ac:dyDescent="0.15">
      <c r="A52" s="58" t="s">
        <v>497</v>
      </c>
      <c r="B52" s="58">
        <v>29498</v>
      </c>
      <c r="C52" s="59" t="s">
        <v>452</v>
      </c>
      <c r="D52" s="2" t="s">
        <v>105</v>
      </c>
      <c r="E52" s="58"/>
      <c r="F52" s="58"/>
      <c r="G52" s="23">
        <v>315517.50799999997</v>
      </c>
      <c r="H52" s="23">
        <v>8447353.477</v>
      </c>
      <c r="I52" s="23">
        <v>4949.5050000000001</v>
      </c>
      <c r="J52" s="61" t="s">
        <v>1040</v>
      </c>
      <c r="K52" s="58" t="s">
        <v>388</v>
      </c>
      <c r="L52" s="58">
        <v>0</v>
      </c>
      <c r="M52" s="58">
        <v>2</v>
      </c>
      <c r="N52" s="105">
        <v>2006</v>
      </c>
      <c r="O52" s="58"/>
      <c r="P52" s="60" t="s">
        <v>389</v>
      </c>
      <c r="Q52" s="1">
        <f>M52-L52</f>
        <v>2</v>
      </c>
      <c r="R52" s="2" t="s">
        <v>390</v>
      </c>
      <c r="S52" s="58" t="s">
        <v>498</v>
      </c>
      <c r="T52" s="60" t="s">
        <v>392</v>
      </c>
      <c r="X52" s="134"/>
      <c r="Y52" s="110"/>
      <c r="Z52" s="110">
        <v>1.2851167964404897</v>
      </c>
      <c r="AA52" s="110">
        <v>1.9158281110116384</v>
      </c>
      <c r="AB52" s="110"/>
      <c r="AC52" s="110">
        <v>9.2968329086275933E-2</v>
      </c>
      <c r="AD52" s="110">
        <v>6.6315789473684217E-2</v>
      </c>
      <c r="AE52" s="110"/>
      <c r="AF52" s="110"/>
      <c r="AG52" s="110">
        <v>0.1686445012787724</v>
      </c>
      <c r="AH52" s="108">
        <v>0.27496368038740926</v>
      </c>
      <c r="AI52" s="108"/>
      <c r="AJ52" s="108"/>
      <c r="AK52" s="108"/>
      <c r="AL52" s="108"/>
      <c r="AM52" s="108"/>
      <c r="AN52" s="110">
        <v>1.8</v>
      </c>
      <c r="AO52" s="110">
        <v>7</v>
      </c>
      <c r="AP52" s="110">
        <v>27</v>
      </c>
      <c r="AQ52" s="106">
        <v>0</v>
      </c>
      <c r="AR52" s="110">
        <v>4</v>
      </c>
      <c r="AS52" s="110">
        <v>133</v>
      </c>
      <c r="AT52" s="110">
        <v>91.1</v>
      </c>
      <c r="AU52" s="106">
        <v>0</v>
      </c>
      <c r="AV52" s="110">
        <v>0</v>
      </c>
      <c r="AW52" s="114">
        <v>0</v>
      </c>
      <c r="AX52" s="110">
        <v>43</v>
      </c>
      <c r="AY52" s="110">
        <v>19</v>
      </c>
      <c r="AZ52" s="110"/>
      <c r="BA52" s="110">
        <v>33.9</v>
      </c>
      <c r="BB52" s="110">
        <v>2</v>
      </c>
      <c r="BC52" s="108">
        <v>0</v>
      </c>
      <c r="BD52" s="110">
        <v>1.6</v>
      </c>
      <c r="BE52" s="110"/>
      <c r="BF52" s="106">
        <v>0</v>
      </c>
      <c r="BG52" s="110">
        <v>2164</v>
      </c>
      <c r="BH52" s="110">
        <v>11.9</v>
      </c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>
        <v>5196</v>
      </c>
      <c r="BY52" s="110"/>
      <c r="BZ52" s="110"/>
      <c r="CA52" s="149"/>
      <c r="CB52" s="110">
        <v>8</v>
      </c>
      <c r="CC52" s="110">
        <v>0.05</v>
      </c>
      <c r="CD52" s="110">
        <v>70</v>
      </c>
      <c r="CE52" s="110"/>
      <c r="CF52" s="110"/>
      <c r="CG52" s="110"/>
      <c r="CH52" s="110">
        <v>0</v>
      </c>
      <c r="CI52" s="110">
        <v>0</v>
      </c>
      <c r="CJ52" s="110">
        <v>3.1</v>
      </c>
      <c r="CK52" s="110"/>
      <c r="CL52" s="110"/>
      <c r="CM52" s="110"/>
      <c r="CN52" s="110"/>
      <c r="CO52" s="99"/>
      <c r="CP52" s="99"/>
      <c r="CQ52" s="99"/>
      <c r="CR52" s="99">
        <f>AG52/AD52</f>
        <v>2.5430520034100597</v>
      </c>
      <c r="CS52" s="99"/>
      <c r="CT52" s="99"/>
      <c r="CU52" s="99">
        <f>BG52/BH52</f>
        <v>181.84873949579833</v>
      </c>
      <c r="CV52" s="99"/>
      <c r="CW52" s="99"/>
      <c r="CX52" s="110"/>
      <c r="CY52" s="114">
        <v>0</v>
      </c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</row>
    <row r="53" spans="1:301" s="60" customFormat="1" ht="15" customHeight="1" x14ac:dyDescent="0.15">
      <c r="A53" s="77" t="s">
        <v>499</v>
      </c>
      <c r="B53" s="63" t="s">
        <v>500</v>
      </c>
      <c r="C53" s="59" t="s">
        <v>452</v>
      </c>
      <c r="D53" s="2" t="s">
        <v>105</v>
      </c>
      <c r="E53" s="77"/>
      <c r="F53" s="77"/>
      <c r="G53" s="24">
        <v>315339.67800000001</v>
      </c>
      <c r="H53" s="24">
        <v>8448102.5649999995</v>
      </c>
      <c r="I53" s="23">
        <v>5024.1580000000004</v>
      </c>
      <c r="J53" s="61" t="s">
        <v>1040</v>
      </c>
      <c r="K53" s="77" t="s">
        <v>388</v>
      </c>
      <c r="L53" s="83">
        <v>0.7</v>
      </c>
      <c r="M53" s="83">
        <v>2</v>
      </c>
      <c r="N53" s="104">
        <v>2019</v>
      </c>
      <c r="O53" s="77"/>
      <c r="P53" s="60" t="s">
        <v>389</v>
      </c>
      <c r="Q53" s="1">
        <f>M53-L53</f>
        <v>1.3</v>
      </c>
      <c r="R53" s="2" t="s">
        <v>390</v>
      </c>
      <c r="S53" s="77" t="s">
        <v>501</v>
      </c>
      <c r="T53" s="60" t="s">
        <v>392</v>
      </c>
      <c r="U53" s="70"/>
      <c r="V53" s="70"/>
      <c r="W53" s="70"/>
      <c r="X53" s="138"/>
      <c r="Y53" s="116">
        <v>1.6680584551148226E-2</v>
      </c>
      <c r="Z53" s="116">
        <v>1.7953837597330367</v>
      </c>
      <c r="AA53" s="116">
        <v>0.68626678603401969</v>
      </c>
      <c r="AB53" s="116"/>
      <c r="AC53" s="116">
        <v>2.2854714233709501E-2</v>
      </c>
      <c r="AD53" s="116">
        <v>8.2894736842105257E-2</v>
      </c>
      <c r="AE53" s="116">
        <v>0.27984031936127746</v>
      </c>
      <c r="AF53" s="116">
        <v>6.7398869073510226E-2</v>
      </c>
      <c r="AG53" s="116">
        <v>0.27705882352941175</v>
      </c>
      <c r="AH53" s="116">
        <v>0.18330912025827284</v>
      </c>
      <c r="AI53" s="116"/>
      <c r="AJ53" s="116"/>
      <c r="AK53" s="116"/>
      <c r="AL53" s="116"/>
      <c r="AM53" s="116"/>
      <c r="AN53" s="116">
        <v>1</v>
      </c>
      <c r="AO53" s="116">
        <v>4</v>
      </c>
      <c r="AP53" s="116">
        <v>89</v>
      </c>
      <c r="AQ53" s="106">
        <v>0</v>
      </c>
      <c r="AR53" s="116">
        <v>3</v>
      </c>
      <c r="AS53" s="116">
        <v>3.7</v>
      </c>
      <c r="AT53" s="116">
        <v>94.2</v>
      </c>
      <c r="AU53" s="106">
        <v>0</v>
      </c>
      <c r="AV53" s="116">
        <v>2</v>
      </c>
      <c r="AW53" s="114">
        <v>0</v>
      </c>
      <c r="AX53" s="110">
        <v>0</v>
      </c>
      <c r="AY53" s="116">
        <v>0</v>
      </c>
      <c r="AZ53" s="116"/>
      <c r="BA53" s="116">
        <v>20.9</v>
      </c>
      <c r="BB53" s="116">
        <v>5.6</v>
      </c>
      <c r="BC53" s="116">
        <v>4</v>
      </c>
      <c r="BD53" s="116">
        <v>1.8</v>
      </c>
      <c r="BE53" s="116"/>
      <c r="BF53" s="116">
        <v>1</v>
      </c>
      <c r="BG53" s="116">
        <v>532</v>
      </c>
      <c r="BH53" s="116">
        <v>4.9000000000000004</v>
      </c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>
        <v>37</v>
      </c>
      <c r="BY53" s="116"/>
      <c r="BZ53" s="116"/>
      <c r="CA53" s="159"/>
      <c r="CB53" s="116">
        <v>0</v>
      </c>
      <c r="CC53" s="116">
        <v>0</v>
      </c>
      <c r="CD53" s="116">
        <v>8</v>
      </c>
      <c r="CE53" s="116"/>
      <c r="CF53" s="116"/>
      <c r="CG53" s="116"/>
      <c r="CH53" s="110">
        <v>0</v>
      </c>
      <c r="CI53" s="110">
        <v>0</v>
      </c>
      <c r="CJ53" s="116">
        <v>19.3</v>
      </c>
      <c r="CK53" s="116"/>
      <c r="CL53" s="116"/>
      <c r="CM53" s="116"/>
      <c r="CN53" s="116"/>
      <c r="CO53" s="99"/>
      <c r="CP53" s="99"/>
      <c r="CQ53" s="99"/>
      <c r="CR53" s="99">
        <f>AG53/AD53</f>
        <v>3.3422969187675071</v>
      </c>
      <c r="CS53" s="99"/>
      <c r="CT53" s="99"/>
      <c r="CU53" s="99">
        <f>BG53/BH53</f>
        <v>108.57142857142857</v>
      </c>
      <c r="CV53" s="99"/>
      <c r="CW53" s="99"/>
      <c r="CX53" s="116"/>
      <c r="CY53" s="114">
        <v>0</v>
      </c>
      <c r="CZ53" s="64"/>
      <c r="DA53" s="64"/>
      <c r="DB53" s="64"/>
      <c r="DC53" s="64"/>
      <c r="DD53" s="64"/>
      <c r="DE53" s="64"/>
      <c r="DF53" s="64"/>
      <c r="DG53" s="64"/>
      <c r="DH53" s="64"/>
      <c r="DI53" s="64"/>
      <c r="DJ53" s="64"/>
      <c r="DK53" s="64"/>
      <c r="DL53" s="64"/>
      <c r="DM53" s="64"/>
      <c r="DN53" s="64"/>
      <c r="DO53" s="64"/>
      <c r="DP53" s="64"/>
      <c r="DQ53" s="64"/>
      <c r="DR53" s="64"/>
      <c r="DS53" s="64"/>
      <c r="DT53" s="64"/>
      <c r="DU53" s="64"/>
      <c r="DV53" s="64"/>
      <c r="DW53" s="64"/>
      <c r="DX53" s="64"/>
      <c r="DY53" s="64"/>
      <c r="DZ53" s="64"/>
      <c r="EA53" s="64"/>
      <c r="EB53" s="64"/>
      <c r="EC53" s="64"/>
      <c r="ED53" s="64"/>
      <c r="EE53" s="64"/>
      <c r="EF53" s="64"/>
      <c r="EG53" s="64"/>
      <c r="EH53" s="64"/>
      <c r="EI53" s="64"/>
      <c r="EJ53" s="64"/>
      <c r="EK53" s="64"/>
      <c r="EL53" s="64"/>
      <c r="EM53" s="64"/>
      <c r="EN53" s="64"/>
      <c r="EO53" s="64"/>
      <c r="EP53" s="64"/>
      <c r="EQ53" s="64"/>
      <c r="ER53" s="64"/>
      <c r="ES53" s="64"/>
      <c r="ET53" s="64"/>
      <c r="EU53" s="64"/>
      <c r="EV53" s="64"/>
      <c r="EW53" s="64"/>
      <c r="EX53" s="64"/>
      <c r="EY53" s="64"/>
      <c r="EZ53" s="64"/>
      <c r="FA53" s="64"/>
      <c r="FB53" s="64"/>
      <c r="FC53" s="64"/>
      <c r="FD53" s="64"/>
      <c r="FE53" s="64"/>
      <c r="FF53" s="64"/>
      <c r="FG53" s="64"/>
      <c r="FH53" s="64"/>
      <c r="FI53" s="64"/>
      <c r="FJ53" s="64"/>
      <c r="FK53" s="64"/>
      <c r="FL53" s="64"/>
      <c r="FM53" s="64"/>
      <c r="FN53" s="64"/>
      <c r="FO53" s="64"/>
      <c r="FP53" s="64"/>
      <c r="FQ53" s="64"/>
      <c r="FR53" s="64"/>
      <c r="FS53" s="64"/>
      <c r="FT53" s="64"/>
      <c r="FU53" s="64"/>
      <c r="FV53" s="64"/>
      <c r="FW53" s="64"/>
      <c r="FX53" s="64"/>
      <c r="FY53" s="64"/>
      <c r="FZ53" s="64"/>
      <c r="GA53" s="64"/>
      <c r="GB53" s="64"/>
      <c r="GC53" s="64"/>
      <c r="GD53" s="64"/>
      <c r="GE53" s="64"/>
      <c r="GF53" s="64"/>
      <c r="GG53" s="64"/>
      <c r="GH53" s="64"/>
      <c r="GI53" s="64"/>
      <c r="GJ53" s="64"/>
      <c r="GK53" s="64"/>
      <c r="GL53" s="64"/>
      <c r="GM53" s="64"/>
      <c r="GN53" s="64"/>
      <c r="GO53" s="64"/>
      <c r="GP53" s="64"/>
      <c r="GQ53" s="64"/>
      <c r="GR53" s="64"/>
      <c r="GS53" s="64"/>
      <c r="GT53" s="64"/>
      <c r="GU53" s="64"/>
      <c r="GV53" s="64"/>
      <c r="GW53" s="64"/>
      <c r="GX53" s="64"/>
      <c r="GY53" s="64"/>
      <c r="GZ53" s="64"/>
      <c r="HA53" s="64"/>
      <c r="HB53" s="64"/>
      <c r="HC53" s="64"/>
      <c r="HD53" s="64"/>
      <c r="HE53" s="64"/>
      <c r="HF53" s="64"/>
      <c r="HG53" s="64"/>
      <c r="HH53" s="64"/>
      <c r="HI53" s="64"/>
      <c r="HJ53" s="64"/>
      <c r="HK53" s="64"/>
      <c r="HL53" s="64"/>
      <c r="HM53" s="64"/>
      <c r="HN53" s="64"/>
      <c r="HO53" s="64"/>
      <c r="HP53" s="64"/>
      <c r="HQ53" s="64"/>
      <c r="HR53" s="64"/>
      <c r="HS53" s="64"/>
      <c r="HT53" s="64"/>
      <c r="HU53" s="64"/>
      <c r="HV53" s="64"/>
      <c r="HW53" s="64"/>
      <c r="HX53" s="64"/>
      <c r="HY53" s="64"/>
      <c r="HZ53" s="64"/>
      <c r="IA53" s="64"/>
      <c r="IB53" s="64"/>
      <c r="IC53" s="64"/>
      <c r="ID53" s="64"/>
      <c r="IE53" s="64"/>
      <c r="IF53" s="64"/>
      <c r="IG53" s="64"/>
      <c r="IH53" s="64"/>
      <c r="II53" s="64"/>
      <c r="IJ53" s="64"/>
      <c r="IK53" s="64"/>
      <c r="IL53" s="64"/>
      <c r="IM53" s="64"/>
      <c r="IN53" s="64"/>
      <c r="IO53" s="64"/>
      <c r="IP53" s="64"/>
      <c r="IQ53" s="64"/>
      <c r="IR53" s="64"/>
      <c r="IS53" s="64"/>
      <c r="IT53" s="64"/>
      <c r="IU53" s="64"/>
      <c r="IV53" s="64"/>
      <c r="IW53" s="64"/>
      <c r="IX53" s="64"/>
      <c r="IY53" s="64"/>
      <c r="IZ53" s="64"/>
      <c r="JA53" s="64"/>
      <c r="JB53" s="64"/>
      <c r="JC53" s="64"/>
      <c r="JD53" s="64"/>
      <c r="JE53" s="64"/>
      <c r="JF53" s="64"/>
      <c r="JG53" s="64"/>
      <c r="JH53" s="64"/>
      <c r="JI53" s="64"/>
      <c r="JJ53" s="64"/>
      <c r="JK53" s="64"/>
      <c r="JL53" s="64"/>
      <c r="JM53" s="64"/>
      <c r="JN53" s="64"/>
      <c r="JO53" s="64"/>
      <c r="JP53" s="64"/>
      <c r="JQ53" s="64"/>
      <c r="JR53" s="64"/>
      <c r="JS53" s="64"/>
      <c r="JT53" s="64"/>
      <c r="JU53" s="64"/>
      <c r="JV53" s="64"/>
      <c r="JW53" s="64"/>
    </row>
    <row r="54" spans="1:301" s="60" customFormat="1" ht="15" customHeight="1" x14ac:dyDescent="0.15">
      <c r="A54" s="58" t="s">
        <v>502</v>
      </c>
      <c r="B54" s="58">
        <v>29613</v>
      </c>
      <c r="C54" s="59" t="s">
        <v>452</v>
      </c>
      <c r="D54" s="2" t="s">
        <v>105</v>
      </c>
      <c r="E54" s="58"/>
      <c r="F54" s="58"/>
      <c r="G54" s="23">
        <v>315474.20500000002</v>
      </c>
      <c r="H54" s="23">
        <v>8447451.2080000006</v>
      </c>
      <c r="I54" s="23">
        <v>4998.482</v>
      </c>
      <c r="J54" s="61" t="s">
        <v>1040</v>
      </c>
      <c r="K54" s="58" t="s">
        <v>388</v>
      </c>
      <c r="L54" s="58">
        <v>1.7</v>
      </c>
      <c r="M54" s="58">
        <v>4</v>
      </c>
      <c r="N54" s="105">
        <v>2006</v>
      </c>
      <c r="O54" s="58"/>
      <c r="P54" s="60" t="s">
        <v>389</v>
      </c>
      <c r="Q54" s="1">
        <f>M54-L54</f>
        <v>2.2999999999999998</v>
      </c>
      <c r="R54" s="2" t="s">
        <v>390</v>
      </c>
      <c r="S54" s="58" t="s">
        <v>503</v>
      </c>
      <c r="T54" s="60" t="s">
        <v>392</v>
      </c>
      <c r="X54" s="134"/>
      <c r="Y54" s="110">
        <v>6.6722338204592904E-2</v>
      </c>
      <c r="Z54" s="110">
        <v>2.1355617352614016</v>
      </c>
      <c r="AA54" s="110">
        <v>12.738827215756491</v>
      </c>
      <c r="AB54" s="110"/>
      <c r="AC54" s="110">
        <v>49.583108846013836</v>
      </c>
      <c r="AD54" s="110">
        <v>0.11605263157894738</v>
      </c>
      <c r="AE54" s="110">
        <v>0.20988023952095808</v>
      </c>
      <c r="AF54" s="110"/>
      <c r="AG54" s="110">
        <v>0.20478260869565221</v>
      </c>
      <c r="AH54" s="108">
        <v>1.2602502017756259</v>
      </c>
      <c r="AI54" s="108"/>
      <c r="AJ54" s="108"/>
      <c r="AK54" s="108"/>
      <c r="AL54" s="108"/>
      <c r="AM54" s="108"/>
      <c r="AN54" s="110">
        <v>2.1</v>
      </c>
      <c r="AO54" s="110">
        <v>38</v>
      </c>
      <c r="AP54" s="110">
        <v>126</v>
      </c>
      <c r="AQ54" s="110">
        <v>13</v>
      </c>
      <c r="AR54" s="110">
        <v>0</v>
      </c>
      <c r="AS54" s="110">
        <v>774</v>
      </c>
      <c r="AT54" s="110">
        <v>1138</v>
      </c>
      <c r="AU54" s="110">
        <v>11</v>
      </c>
      <c r="AV54" s="110">
        <v>0</v>
      </c>
      <c r="AW54" s="110">
        <v>28</v>
      </c>
      <c r="AX54" s="110">
        <v>0</v>
      </c>
      <c r="AY54" s="110">
        <v>776</v>
      </c>
      <c r="AZ54" s="110"/>
      <c r="BA54" s="110">
        <v>141</v>
      </c>
      <c r="BB54" s="110">
        <v>10</v>
      </c>
      <c r="BC54" s="108">
        <v>0</v>
      </c>
      <c r="BD54" s="110">
        <v>10.4</v>
      </c>
      <c r="BE54" s="110"/>
      <c r="BF54" s="110">
        <v>24</v>
      </c>
      <c r="BG54" s="110">
        <v>3373</v>
      </c>
      <c r="BH54" s="110">
        <v>44.7</v>
      </c>
      <c r="BI54" s="110"/>
      <c r="BJ54" s="110"/>
      <c r="BK54" s="110"/>
      <c r="BL54" s="110"/>
      <c r="BM54" s="110"/>
      <c r="BN54" s="110"/>
      <c r="BO54" s="110"/>
      <c r="BP54" s="110"/>
      <c r="BQ54" s="110"/>
      <c r="BR54" s="110"/>
      <c r="BS54" s="110"/>
      <c r="BT54" s="110"/>
      <c r="BU54" s="110"/>
      <c r="BV54" s="110"/>
      <c r="BW54" s="110"/>
      <c r="BX54" s="113">
        <v>30299.999999999996</v>
      </c>
      <c r="BY54" s="113"/>
      <c r="BZ54" s="110"/>
      <c r="CA54" s="149"/>
      <c r="CB54" s="107">
        <v>137</v>
      </c>
      <c r="CC54" s="110">
        <v>0.25</v>
      </c>
      <c r="CD54" s="110">
        <v>83</v>
      </c>
      <c r="CE54" s="110"/>
      <c r="CF54" s="110"/>
      <c r="CG54" s="110"/>
      <c r="CH54" s="110">
        <v>6</v>
      </c>
      <c r="CI54" s="110">
        <v>0</v>
      </c>
      <c r="CJ54" s="110">
        <v>17.100000000000001</v>
      </c>
      <c r="CK54" s="110"/>
      <c r="CL54" s="110"/>
      <c r="CM54" s="110"/>
      <c r="CN54" s="110"/>
      <c r="CO54" s="99"/>
      <c r="CP54" s="99"/>
      <c r="CQ54" s="99"/>
      <c r="CR54" s="99">
        <f>AG54/AD54</f>
        <v>1.764566696243715</v>
      </c>
      <c r="CS54" s="99"/>
      <c r="CT54" s="99"/>
      <c r="CU54" s="99">
        <f>BG54/BH54</f>
        <v>75.458612975391489</v>
      </c>
      <c r="CV54" s="99"/>
      <c r="CW54" s="99"/>
      <c r="CX54" s="110"/>
      <c r="CY54" s="110">
        <v>10</v>
      </c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</row>
    <row r="55" spans="1:301" s="60" customFormat="1" ht="15" customHeight="1" x14ac:dyDescent="0.15">
      <c r="A55" s="58" t="s">
        <v>504</v>
      </c>
      <c r="B55" s="58">
        <v>29726</v>
      </c>
      <c r="C55" s="59" t="s">
        <v>452</v>
      </c>
      <c r="D55" s="2" t="s">
        <v>105</v>
      </c>
      <c r="E55" s="58"/>
      <c r="F55" s="58"/>
      <c r="G55" s="23">
        <v>315469.88799999998</v>
      </c>
      <c r="H55" s="23">
        <v>8447450.4399999995</v>
      </c>
      <c r="I55" s="23">
        <v>4999.0550000000003</v>
      </c>
      <c r="J55" s="61" t="s">
        <v>1040</v>
      </c>
      <c r="K55" s="58" t="s">
        <v>388</v>
      </c>
      <c r="L55" s="58">
        <v>1</v>
      </c>
      <c r="M55" s="58">
        <v>2</v>
      </c>
      <c r="N55" s="105">
        <v>2006</v>
      </c>
      <c r="O55" s="58"/>
      <c r="P55" s="60" t="s">
        <v>389</v>
      </c>
      <c r="Q55" s="1">
        <f>M55-L55</f>
        <v>1</v>
      </c>
      <c r="R55" s="2" t="s">
        <v>390</v>
      </c>
      <c r="S55" s="58" t="s">
        <v>505</v>
      </c>
      <c r="T55" s="60" t="s">
        <v>392</v>
      </c>
      <c r="X55" s="134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>
        <v>300</v>
      </c>
      <c r="AT55" s="113">
        <v>1100</v>
      </c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>
        <v>17500</v>
      </c>
      <c r="BY55" s="113"/>
      <c r="BZ55" s="113"/>
      <c r="CA55" s="149"/>
      <c r="CB55" s="107">
        <v>105</v>
      </c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99"/>
      <c r="CP55" s="99"/>
      <c r="CQ55" s="99"/>
      <c r="CR55" s="99"/>
      <c r="CS55" s="99"/>
      <c r="CT55" s="99"/>
      <c r="CU55" s="99"/>
      <c r="CV55" s="99"/>
      <c r="CW55" s="99"/>
      <c r="CX55" s="113"/>
      <c r="CY55" s="113"/>
    </row>
    <row r="56" spans="1:301" s="60" customFormat="1" ht="15" customHeight="1" x14ac:dyDescent="0.15">
      <c r="A56" s="58" t="s">
        <v>506</v>
      </c>
      <c r="B56" s="58">
        <v>29827</v>
      </c>
      <c r="C56" s="59" t="s">
        <v>452</v>
      </c>
      <c r="D56" s="2" t="s">
        <v>105</v>
      </c>
      <c r="E56" s="58"/>
      <c r="F56" s="58"/>
      <c r="G56" s="23">
        <v>315649.28600000002</v>
      </c>
      <c r="H56" s="23">
        <v>8447512.8029999994</v>
      </c>
      <c r="I56" s="23">
        <v>4963.6980000000003</v>
      </c>
      <c r="J56" s="61" t="s">
        <v>1040</v>
      </c>
      <c r="K56" s="58" t="s">
        <v>388</v>
      </c>
      <c r="L56" s="58">
        <v>1.9</v>
      </c>
      <c r="M56" s="58">
        <v>4</v>
      </c>
      <c r="N56" s="105">
        <v>2006</v>
      </c>
      <c r="O56" s="58"/>
      <c r="P56" s="60" t="s">
        <v>389</v>
      </c>
      <c r="Q56" s="1">
        <f>M56-L56</f>
        <v>2.1</v>
      </c>
      <c r="R56" s="2" t="s">
        <v>390</v>
      </c>
      <c r="S56" s="58" t="s">
        <v>507</v>
      </c>
      <c r="T56" s="60" t="s">
        <v>392</v>
      </c>
      <c r="X56" s="134"/>
      <c r="Y56" s="110">
        <v>0.11676409185803759</v>
      </c>
      <c r="Z56" s="110">
        <v>1.2095216907675197</v>
      </c>
      <c r="AA56" s="110">
        <v>2.5592032229185322</v>
      </c>
      <c r="AB56" s="110"/>
      <c r="AC56" s="110">
        <v>1.2912267928649437E-2</v>
      </c>
      <c r="AD56" s="110">
        <v>0.28184210526315795</v>
      </c>
      <c r="AE56" s="110"/>
      <c r="AF56" s="110">
        <v>2.6959547629404092E-2</v>
      </c>
      <c r="AG56" s="110">
        <v>0.42161125319693094</v>
      </c>
      <c r="AH56" s="108">
        <v>0.16039548022598873</v>
      </c>
      <c r="AI56" s="108"/>
      <c r="AJ56" s="108"/>
      <c r="AK56" s="108"/>
      <c r="AL56" s="108"/>
      <c r="AM56" s="108"/>
      <c r="AN56" s="110">
        <v>2.7</v>
      </c>
      <c r="AO56" s="110">
        <v>12</v>
      </c>
      <c r="AP56" s="110">
        <v>19</v>
      </c>
      <c r="AQ56" s="106">
        <v>0</v>
      </c>
      <c r="AR56" s="110">
        <v>4</v>
      </c>
      <c r="AS56" s="110">
        <v>155</v>
      </c>
      <c r="AT56" s="110">
        <v>64.3</v>
      </c>
      <c r="AU56" s="106">
        <v>0</v>
      </c>
      <c r="AV56" s="110">
        <v>0</v>
      </c>
      <c r="AW56" s="114">
        <v>0</v>
      </c>
      <c r="AX56" s="110">
        <v>0</v>
      </c>
      <c r="AY56" s="110">
        <v>106</v>
      </c>
      <c r="AZ56" s="110"/>
      <c r="BA56" s="110">
        <v>29.8</v>
      </c>
      <c r="BB56" s="110">
        <v>3.8</v>
      </c>
      <c r="BC56" s="108">
        <v>0</v>
      </c>
      <c r="BD56" s="110">
        <v>0.9</v>
      </c>
      <c r="BE56" s="110"/>
      <c r="BF56" s="106">
        <v>0</v>
      </c>
      <c r="BG56" s="110">
        <v>1285</v>
      </c>
      <c r="BH56" s="110">
        <v>7.9</v>
      </c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>
        <v>3403</v>
      </c>
      <c r="BY56" s="110"/>
      <c r="BZ56" s="110"/>
      <c r="CA56" s="149"/>
      <c r="CB56" s="110">
        <v>15.9</v>
      </c>
      <c r="CC56" s="110">
        <v>0.06</v>
      </c>
      <c r="CD56" s="110">
        <v>121</v>
      </c>
      <c r="CE56" s="110"/>
      <c r="CF56" s="110"/>
      <c r="CG56" s="110"/>
      <c r="CH56" s="110">
        <v>0</v>
      </c>
      <c r="CI56" s="110">
        <v>0</v>
      </c>
      <c r="CJ56" s="110">
        <v>2.1</v>
      </c>
      <c r="CK56" s="110"/>
      <c r="CL56" s="110"/>
      <c r="CM56" s="110"/>
      <c r="CN56" s="110"/>
      <c r="CO56" s="99"/>
      <c r="CP56" s="99"/>
      <c r="CQ56" s="99"/>
      <c r="CR56" s="99">
        <f>AG56/AD56</f>
        <v>1.4959129431823877</v>
      </c>
      <c r="CS56" s="99"/>
      <c r="CT56" s="99"/>
      <c r="CU56" s="99">
        <f>BG56/BH56</f>
        <v>162.65822784810126</v>
      </c>
      <c r="CV56" s="99"/>
      <c r="CW56" s="99"/>
      <c r="CX56" s="110"/>
      <c r="CY56" s="110">
        <v>3</v>
      </c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</row>
    <row r="57" spans="1:301" s="60" customFormat="1" ht="15" customHeight="1" x14ac:dyDescent="0.15">
      <c r="A57" s="58" t="s">
        <v>508</v>
      </c>
      <c r="B57" s="58">
        <v>29930</v>
      </c>
      <c r="C57" s="59" t="s">
        <v>452</v>
      </c>
      <c r="D57" s="2" t="s">
        <v>105</v>
      </c>
      <c r="E57" s="58"/>
      <c r="F57" s="58"/>
      <c r="G57" s="23">
        <v>315649.27</v>
      </c>
      <c r="H57" s="23">
        <v>8447512.8320000004</v>
      </c>
      <c r="I57" s="23">
        <v>4963.7030000000004</v>
      </c>
      <c r="J57" s="61" t="s">
        <v>1040</v>
      </c>
      <c r="K57" s="58" t="s">
        <v>388</v>
      </c>
      <c r="L57" s="58">
        <v>0.6</v>
      </c>
      <c r="M57" s="58">
        <v>2</v>
      </c>
      <c r="N57" s="105">
        <v>2006</v>
      </c>
      <c r="O57" s="58"/>
      <c r="P57" s="60" t="s">
        <v>389</v>
      </c>
      <c r="Q57" s="1">
        <f>M57-L57</f>
        <v>1.4</v>
      </c>
      <c r="R57" s="2" t="s">
        <v>390</v>
      </c>
      <c r="S57" s="58" t="s">
        <v>509</v>
      </c>
      <c r="T57" s="60" t="s">
        <v>392</v>
      </c>
      <c r="X57" s="134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>
        <v>200</v>
      </c>
      <c r="AT57" s="113">
        <v>300</v>
      </c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>
        <v>11700</v>
      </c>
      <c r="BY57" s="113"/>
      <c r="BZ57" s="113"/>
      <c r="CA57" s="149"/>
      <c r="CB57" s="107">
        <v>3</v>
      </c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99"/>
      <c r="CP57" s="99"/>
      <c r="CQ57" s="99"/>
      <c r="CR57" s="99"/>
      <c r="CS57" s="99"/>
      <c r="CT57" s="99"/>
      <c r="CU57" s="99"/>
      <c r="CV57" s="99"/>
      <c r="CW57" s="99"/>
      <c r="CX57" s="113"/>
      <c r="CY57" s="113"/>
    </row>
    <row r="58" spans="1:301" s="60" customFormat="1" ht="15" customHeight="1" x14ac:dyDescent="0.15">
      <c r="A58" s="58" t="s">
        <v>510</v>
      </c>
      <c r="B58" s="58">
        <v>30232</v>
      </c>
      <c r="C58" s="59" t="s">
        <v>452</v>
      </c>
      <c r="D58" s="2" t="s">
        <v>105</v>
      </c>
      <c r="E58" s="58"/>
      <c r="F58" s="58"/>
      <c r="G58" s="23">
        <v>315933.99</v>
      </c>
      <c r="H58" s="23">
        <v>8447506.2129999995</v>
      </c>
      <c r="I58" s="23">
        <v>4886.8620000000001</v>
      </c>
      <c r="J58" s="61" t="s">
        <v>1040</v>
      </c>
      <c r="K58" s="58" t="s">
        <v>388</v>
      </c>
      <c r="L58" s="58">
        <v>1.6</v>
      </c>
      <c r="M58" s="58">
        <v>4</v>
      </c>
      <c r="N58" s="105">
        <v>2006</v>
      </c>
      <c r="O58" s="58"/>
      <c r="P58" s="60" t="s">
        <v>389</v>
      </c>
      <c r="Q58" s="1">
        <f>M58-L58</f>
        <v>2.4</v>
      </c>
      <c r="R58" s="2" t="s">
        <v>390</v>
      </c>
      <c r="S58" s="58" t="s">
        <v>511</v>
      </c>
      <c r="T58" s="60" t="s">
        <v>392</v>
      </c>
      <c r="X58" s="134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>
        <v>2100</v>
      </c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>
        <v>100</v>
      </c>
      <c r="BY58" s="113"/>
      <c r="BZ58" s="113"/>
      <c r="CA58" s="149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99"/>
      <c r="CP58" s="99"/>
      <c r="CQ58" s="99"/>
      <c r="CR58" s="99"/>
      <c r="CS58" s="99"/>
      <c r="CT58" s="99"/>
      <c r="CU58" s="99"/>
      <c r="CV58" s="99"/>
      <c r="CW58" s="99"/>
      <c r="CX58" s="113"/>
      <c r="CY58" s="113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  <c r="ED58" s="64"/>
      <c r="EE58" s="64"/>
      <c r="EF58" s="64"/>
      <c r="EG58" s="64"/>
      <c r="EH58" s="64"/>
      <c r="EI58" s="64"/>
      <c r="EJ58" s="64"/>
      <c r="EK58" s="64"/>
      <c r="EL58" s="64"/>
      <c r="EM58" s="64"/>
      <c r="EN58" s="64"/>
      <c r="EO58" s="64"/>
      <c r="EP58" s="64"/>
      <c r="EQ58" s="64"/>
      <c r="ER58" s="64"/>
      <c r="ES58" s="64"/>
      <c r="ET58" s="64"/>
      <c r="EU58" s="64"/>
      <c r="EV58" s="64"/>
      <c r="EW58" s="64"/>
      <c r="EX58" s="64"/>
      <c r="EY58" s="64"/>
      <c r="EZ58" s="64"/>
      <c r="FA58" s="64"/>
      <c r="FB58" s="64"/>
      <c r="FC58" s="64"/>
      <c r="FD58" s="64"/>
      <c r="FE58" s="64"/>
      <c r="FF58" s="64"/>
      <c r="FG58" s="64"/>
      <c r="FH58" s="64"/>
      <c r="FI58" s="64"/>
      <c r="FJ58" s="64"/>
      <c r="FK58" s="64"/>
      <c r="FL58" s="64"/>
      <c r="FM58" s="64"/>
      <c r="FN58" s="64"/>
      <c r="FO58" s="64"/>
      <c r="FP58" s="64"/>
      <c r="FQ58" s="64"/>
      <c r="FR58" s="64"/>
      <c r="FS58" s="64"/>
      <c r="FT58" s="64"/>
      <c r="FU58" s="64"/>
      <c r="FV58" s="64"/>
      <c r="FW58" s="64"/>
      <c r="FX58" s="64"/>
      <c r="FY58" s="64"/>
      <c r="FZ58" s="64"/>
      <c r="GA58" s="64"/>
      <c r="GB58" s="64"/>
      <c r="GC58" s="64"/>
      <c r="GD58" s="64"/>
      <c r="GE58" s="64"/>
      <c r="GF58" s="64"/>
      <c r="GG58" s="64"/>
      <c r="GH58" s="64"/>
      <c r="GI58" s="64"/>
      <c r="GJ58" s="64"/>
      <c r="GK58" s="64"/>
      <c r="GL58" s="64"/>
      <c r="GM58" s="64"/>
      <c r="GN58" s="64"/>
      <c r="GO58" s="64"/>
      <c r="GP58" s="64"/>
      <c r="GQ58" s="64"/>
      <c r="GR58" s="64"/>
      <c r="GS58" s="64"/>
      <c r="GT58" s="64"/>
      <c r="GU58" s="64"/>
      <c r="GV58" s="64"/>
      <c r="GW58" s="64"/>
      <c r="GX58" s="64"/>
      <c r="GY58" s="64"/>
      <c r="GZ58" s="64"/>
      <c r="HA58" s="64"/>
      <c r="HB58" s="64"/>
      <c r="HC58" s="64"/>
      <c r="HD58" s="64"/>
      <c r="HE58" s="64"/>
      <c r="HF58" s="64"/>
      <c r="HG58" s="64"/>
      <c r="HH58" s="64"/>
      <c r="HI58" s="64"/>
      <c r="HJ58" s="64"/>
      <c r="HK58" s="64"/>
      <c r="HL58" s="64"/>
      <c r="HM58" s="64"/>
      <c r="HN58" s="64"/>
      <c r="HO58" s="64"/>
      <c r="HP58" s="64"/>
      <c r="HQ58" s="64"/>
      <c r="HR58" s="64"/>
      <c r="HS58" s="64"/>
      <c r="HT58" s="64"/>
      <c r="HU58" s="64"/>
      <c r="HV58" s="64"/>
      <c r="HW58" s="64"/>
      <c r="HX58" s="64"/>
      <c r="HY58" s="64"/>
      <c r="HZ58" s="64"/>
      <c r="IA58" s="64"/>
      <c r="IB58" s="64"/>
      <c r="IC58" s="64"/>
      <c r="ID58" s="64"/>
      <c r="IE58" s="64"/>
      <c r="IF58" s="64"/>
      <c r="IG58" s="64"/>
      <c r="IH58" s="64"/>
      <c r="II58" s="64"/>
      <c r="IJ58" s="64"/>
      <c r="IK58" s="64"/>
      <c r="IL58" s="64"/>
      <c r="IM58" s="64"/>
      <c r="IN58" s="64"/>
      <c r="IO58" s="64"/>
      <c r="IP58" s="64"/>
      <c r="IQ58" s="64"/>
      <c r="IR58" s="64"/>
      <c r="IS58" s="64"/>
      <c r="IT58" s="64"/>
      <c r="IU58" s="64"/>
      <c r="IV58" s="64"/>
      <c r="IW58" s="64"/>
      <c r="IX58" s="64"/>
      <c r="IY58" s="64"/>
      <c r="IZ58" s="64"/>
      <c r="JA58" s="64"/>
      <c r="JB58" s="64"/>
      <c r="JC58" s="64"/>
      <c r="JD58" s="64"/>
      <c r="JE58" s="64"/>
      <c r="JF58" s="64"/>
      <c r="JG58" s="64"/>
      <c r="JH58" s="64"/>
      <c r="JI58" s="64"/>
      <c r="JJ58" s="64"/>
      <c r="JK58" s="64"/>
      <c r="JL58" s="64"/>
      <c r="JM58" s="64"/>
      <c r="JN58" s="64"/>
      <c r="JO58" s="64"/>
      <c r="JP58" s="64"/>
      <c r="JQ58" s="64"/>
      <c r="JR58" s="64"/>
      <c r="JS58" s="64"/>
      <c r="JT58" s="64"/>
      <c r="JU58" s="64"/>
      <c r="JV58" s="64"/>
      <c r="JW58" s="64"/>
      <c r="JX58" s="64"/>
      <c r="JY58" s="64"/>
      <c r="JZ58" s="64"/>
      <c r="KA58" s="64"/>
      <c r="KB58" s="64"/>
      <c r="KC58" s="64"/>
      <c r="KD58" s="64"/>
      <c r="KE58" s="64"/>
      <c r="KF58" s="64"/>
      <c r="KG58" s="64"/>
      <c r="KH58" s="64"/>
      <c r="KI58" s="64"/>
      <c r="KJ58" s="64"/>
      <c r="KK58" s="64"/>
      <c r="KL58" s="64"/>
      <c r="KM58" s="64"/>
      <c r="KN58" s="64"/>
      <c r="KO58" s="64"/>
    </row>
    <row r="59" spans="1:301" s="60" customFormat="1" ht="15" customHeight="1" x14ac:dyDescent="0.15">
      <c r="A59" s="80" t="s">
        <v>512</v>
      </c>
      <c r="B59" s="58">
        <v>20600</v>
      </c>
      <c r="C59" s="59" t="s">
        <v>452</v>
      </c>
      <c r="D59" s="2" t="s">
        <v>105</v>
      </c>
      <c r="E59" s="80"/>
      <c r="F59" s="80"/>
      <c r="G59" s="23">
        <v>315658.77500000002</v>
      </c>
      <c r="H59" s="23">
        <v>8447870.4440000001</v>
      </c>
      <c r="I59" s="23">
        <v>5008.9589999999998</v>
      </c>
      <c r="J59" s="61" t="s">
        <v>1040</v>
      </c>
      <c r="K59" s="58" t="s">
        <v>388</v>
      </c>
      <c r="L59" s="58">
        <v>0.6</v>
      </c>
      <c r="M59" s="58">
        <v>2</v>
      </c>
      <c r="N59" s="105">
        <v>2006</v>
      </c>
      <c r="O59" s="80"/>
      <c r="P59" s="60" t="s">
        <v>389</v>
      </c>
      <c r="Q59" s="1">
        <f>M59-L59</f>
        <v>1.4</v>
      </c>
      <c r="R59" s="2" t="s">
        <v>390</v>
      </c>
      <c r="S59" s="80" t="s">
        <v>513</v>
      </c>
      <c r="T59" s="60" t="s">
        <v>392</v>
      </c>
      <c r="X59" s="134"/>
      <c r="Y59" s="108">
        <v>0.2001670146137787</v>
      </c>
      <c r="Z59" s="108">
        <v>2.5891323692992216</v>
      </c>
      <c r="AA59" s="108">
        <v>4.1890868397493293</v>
      </c>
      <c r="AB59" s="108"/>
      <c r="AC59" s="108">
        <v>0.8374896978522024</v>
      </c>
      <c r="AD59" s="108">
        <v>0.99473684210526314</v>
      </c>
      <c r="AE59" s="108">
        <v>6.9960079840319364E-2</v>
      </c>
      <c r="AF59" s="108">
        <v>2.6959547629404092E-2</v>
      </c>
      <c r="AG59" s="108">
        <v>1.0480051150895142</v>
      </c>
      <c r="AH59" s="108">
        <v>0.36661824051654568</v>
      </c>
      <c r="AI59" s="108"/>
      <c r="AJ59" s="108"/>
      <c r="AK59" s="108"/>
      <c r="AL59" s="108"/>
      <c r="AM59" s="108"/>
      <c r="AN59" s="108">
        <v>3.3</v>
      </c>
      <c r="AO59" s="108">
        <v>36</v>
      </c>
      <c r="AP59" s="108">
        <v>180</v>
      </c>
      <c r="AQ59" s="108">
        <v>6</v>
      </c>
      <c r="AR59" s="108">
        <v>15</v>
      </c>
      <c r="AS59" s="108">
        <v>108</v>
      </c>
      <c r="AT59" s="108">
        <v>383</v>
      </c>
      <c r="AU59" s="106">
        <v>0</v>
      </c>
      <c r="AV59" s="110">
        <v>0</v>
      </c>
      <c r="AW59" s="108">
        <v>27</v>
      </c>
      <c r="AX59" s="110">
        <v>0</v>
      </c>
      <c r="AY59" s="108">
        <v>144</v>
      </c>
      <c r="AZ59" s="108"/>
      <c r="BA59" s="108">
        <v>119</v>
      </c>
      <c r="BB59" s="108">
        <v>9.4</v>
      </c>
      <c r="BC59" s="108">
        <v>0</v>
      </c>
      <c r="BD59" s="108">
        <v>19.100000000000001</v>
      </c>
      <c r="BE59" s="108"/>
      <c r="BF59" s="106">
        <v>0</v>
      </c>
      <c r="BG59" s="108">
        <v>3627</v>
      </c>
      <c r="BH59" s="108">
        <v>26.5</v>
      </c>
      <c r="BI59" s="108"/>
      <c r="BJ59" s="108"/>
      <c r="BK59" s="108"/>
      <c r="BL59" s="108"/>
      <c r="BM59" s="108"/>
      <c r="BN59" s="108"/>
      <c r="BO59" s="108"/>
      <c r="BP59" s="108"/>
      <c r="BQ59" s="108"/>
      <c r="BR59" s="108"/>
      <c r="BS59" s="108"/>
      <c r="BT59" s="108"/>
      <c r="BU59" s="108"/>
      <c r="BV59" s="108"/>
      <c r="BW59" s="108"/>
      <c r="BX59" s="108">
        <v>2371</v>
      </c>
      <c r="BY59" s="108"/>
      <c r="BZ59" s="108"/>
      <c r="CA59" s="149"/>
      <c r="CB59" s="108">
        <v>16</v>
      </c>
      <c r="CC59" s="108">
        <v>7.0000000000000007E-2</v>
      </c>
      <c r="CD59" s="108">
        <v>21</v>
      </c>
      <c r="CE59" s="108"/>
      <c r="CF59" s="108"/>
      <c r="CG59" s="108"/>
      <c r="CH59" s="110">
        <v>0</v>
      </c>
      <c r="CI59" s="110">
        <v>0</v>
      </c>
      <c r="CJ59" s="108">
        <v>17.5</v>
      </c>
      <c r="CK59" s="108"/>
      <c r="CL59" s="108"/>
      <c r="CM59" s="108"/>
      <c r="CN59" s="108"/>
      <c r="CO59" s="99"/>
      <c r="CP59" s="99"/>
      <c r="CQ59" s="99"/>
      <c r="CR59" s="99">
        <f>AG59/AD59</f>
        <v>1.0535501156984535</v>
      </c>
      <c r="CS59" s="99"/>
      <c r="CT59" s="99"/>
      <c r="CU59" s="99">
        <f>BG59/BH59</f>
        <v>136.8679245283019</v>
      </c>
      <c r="CV59" s="99"/>
      <c r="CW59" s="99"/>
      <c r="CX59" s="108"/>
      <c r="CY59" s="108">
        <v>5</v>
      </c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</row>
    <row r="60" spans="1:301" s="60" customFormat="1" ht="15" customHeight="1" x14ac:dyDescent="0.15">
      <c r="A60" s="57" t="s">
        <v>514</v>
      </c>
      <c r="B60" s="58">
        <v>4083</v>
      </c>
      <c r="C60" s="59" t="s">
        <v>407</v>
      </c>
      <c r="D60" s="2" t="s">
        <v>105</v>
      </c>
      <c r="E60" s="57"/>
      <c r="F60" s="57"/>
      <c r="G60" s="23">
        <v>316660.554</v>
      </c>
      <c r="H60" s="23">
        <v>8447870.466</v>
      </c>
      <c r="I60" s="23">
        <v>4950.5110000000004</v>
      </c>
      <c r="J60" s="61" t="s">
        <v>1040</v>
      </c>
      <c r="K60" s="57" t="s">
        <v>404</v>
      </c>
      <c r="L60" s="58">
        <v>0</v>
      </c>
      <c r="M60" s="58">
        <v>2</v>
      </c>
      <c r="N60" s="120">
        <v>2005</v>
      </c>
      <c r="O60" s="57"/>
      <c r="P60" s="60" t="s">
        <v>389</v>
      </c>
      <c r="Q60" s="1">
        <f>M60-L60</f>
        <v>2</v>
      </c>
      <c r="R60" s="2" t="s">
        <v>390</v>
      </c>
      <c r="S60" s="57" t="s">
        <v>515</v>
      </c>
      <c r="T60" s="60" t="s">
        <v>392</v>
      </c>
      <c r="U60" s="64"/>
      <c r="V60" s="64"/>
      <c r="W60" s="64"/>
      <c r="X60" s="135"/>
      <c r="Y60" s="110"/>
      <c r="Z60" s="110">
        <v>0.37797552836484988</v>
      </c>
      <c r="AA60" s="110">
        <v>8.0779319606087743</v>
      </c>
      <c r="AB60" s="110"/>
      <c r="AC60" s="110">
        <v>1.3428758645795413E-2</v>
      </c>
      <c r="AD60" s="110"/>
      <c r="AE60" s="110">
        <v>1.3992015968063872E-2</v>
      </c>
      <c r="AF60" s="110"/>
      <c r="AG60" s="110">
        <v>1.2046035805626598E-2</v>
      </c>
      <c r="AH60" s="110">
        <v>1.8330912025827282E-5</v>
      </c>
      <c r="AI60" s="110"/>
      <c r="AJ60" s="110"/>
      <c r="AK60" s="110"/>
      <c r="AL60" s="110"/>
      <c r="AM60" s="110"/>
      <c r="AN60" s="110">
        <v>0.6</v>
      </c>
      <c r="AO60" s="110">
        <v>3</v>
      </c>
      <c r="AP60" s="110">
        <v>11</v>
      </c>
      <c r="AQ60" s="110">
        <v>2</v>
      </c>
      <c r="AR60" s="110">
        <v>6</v>
      </c>
      <c r="AS60" s="110">
        <v>99.4</v>
      </c>
      <c r="AT60" s="110">
        <v>71.400000000000006</v>
      </c>
      <c r="AU60" s="106">
        <v>0</v>
      </c>
      <c r="AV60" s="110">
        <v>0</v>
      </c>
      <c r="AW60" s="110">
        <v>11</v>
      </c>
      <c r="AX60" s="110">
        <v>0</v>
      </c>
      <c r="AY60" s="110">
        <v>2114</v>
      </c>
      <c r="AZ60" s="110"/>
      <c r="BA60" s="110">
        <v>65.2</v>
      </c>
      <c r="BB60" s="110">
        <v>3.4</v>
      </c>
      <c r="BC60" s="108">
        <v>0</v>
      </c>
      <c r="BD60" s="110">
        <v>3.1</v>
      </c>
      <c r="BE60" s="110"/>
      <c r="BF60" s="106">
        <v>0</v>
      </c>
      <c r="BG60" s="110">
        <v>1924</v>
      </c>
      <c r="BH60" s="110">
        <v>1.3</v>
      </c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110"/>
      <c r="BU60" s="110"/>
      <c r="BV60" s="110"/>
      <c r="BW60" s="110"/>
      <c r="BX60" s="110">
        <v>6038</v>
      </c>
      <c r="BY60" s="110"/>
      <c r="BZ60" s="110"/>
      <c r="CA60" s="151"/>
      <c r="CB60" s="107">
        <v>1080</v>
      </c>
      <c r="CC60" s="110">
        <v>0.3</v>
      </c>
      <c r="CD60" s="110">
        <v>252</v>
      </c>
      <c r="CE60" s="110"/>
      <c r="CF60" s="110"/>
      <c r="CG60" s="110"/>
      <c r="CH60" s="110">
        <v>0</v>
      </c>
      <c r="CI60" s="110">
        <v>0</v>
      </c>
      <c r="CJ60" s="110">
        <v>3.3</v>
      </c>
      <c r="CK60" s="110"/>
      <c r="CL60" s="110"/>
      <c r="CM60" s="110"/>
      <c r="CN60" s="110"/>
      <c r="CO60" s="99"/>
      <c r="CP60" s="99"/>
      <c r="CQ60" s="99"/>
      <c r="CR60" s="99"/>
      <c r="CS60" s="99"/>
      <c r="CT60" s="99"/>
      <c r="CU60" s="99">
        <f>BG60/BH60</f>
        <v>1480</v>
      </c>
      <c r="CV60" s="99"/>
      <c r="CW60" s="99"/>
      <c r="CX60" s="110"/>
      <c r="CY60" s="110">
        <v>16</v>
      </c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</row>
    <row r="61" spans="1:301" s="60" customFormat="1" ht="15" customHeight="1" x14ac:dyDescent="0.15">
      <c r="A61" s="58" t="s">
        <v>516</v>
      </c>
      <c r="B61" s="58">
        <v>27751</v>
      </c>
      <c r="C61" s="59" t="s">
        <v>452</v>
      </c>
      <c r="D61" s="2" t="s">
        <v>105</v>
      </c>
      <c r="E61" s="58"/>
      <c r="F61" s="58"/>
      <c r="G61" s="23">
        <v>315305.76299999998</v>
      </c>
      <c r="H61" s="23">
        <v>8447551.7870000005</v>
      </c>
      <c r="I61" s="23">
        <v>5052.9889999999996</v>
      </c>
      <c r="J61" s="61" t="s">
        <v>1040</v>
      </c>
      <c r="K61" s="58" t="s">
        <v>388</v>
      </c>
      <c r="L61" s="58">
        <v>0.4</v>
      </c>
      <c r="M61" s="58">
        <v>2</v>
      </c>
      <c r="N61" s="105">
        <v>2006</v>
      </c>
      <c r="O61" s="58"/>
      <c r="P61" s="60" t="s">
        <v>389</v>
      </c>
      <c r="Q61" s="1">
        <f>M61-L61</f>
        <v>1.6</v>
      </c>
      <c r="R61" s="2" t="s">
        <v>390</v>
      </c>
      <c r="S61" s="58" t="s">
        <v>517</v>
      </c>
      <c r="T61" s="60" t="s">
        <v>392</v>
      </c>
      <c r="X61" s="134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>
        <v>100</v>
      </c>
      <c r="AT61" s="113">
        <v>1200</v>
      </c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  <c r="BX61" s="113">
        <v>2200</v>
      </c>
      <c r="BY61" s="113"/>
      <c r="BZ61" s="113"/>
      <c r="CA61" s="149"/>
      <c r="CB61" s="107">
        <v>40</v>
      </c>
      <c r="CC61" s="113"/>
      <c r="CD61" s="113"/>
      <c r="CE61" s="113"/>
      <c r="CF61" s="113"/>
      <c r="CG61" s="113"/>
      <c r="CH61" s="113"/>
      <c r="CI61" s="113"/>
      <c r="CJ61" s="113"/>
      <c r="CK61" s="113"/>
      <c r="CL61" s="113"/>
      <c r="CM61" s="113"/>
      <c r="CN61" s="113"/>
      <c r="CO61" s="99"/>
      <c r="CP61" s="99"/>
      <c r="CQ61" s="99"/>
      <c r="CR61" s="99"/>
      <c r="CS61" s="99"/>
      <c r="CT61" s="99"/>
      <c r="CU61" s="99"/>
      <c r="CV61" s="99"/>
      <c r="CW61" s="99"/>
      <c r="CX61" s="113"/>
      <c r="CY61" s="113"/>
      <c r="CZ61" s="64"/>
      <c r="DA61" s="64"/>
      <c r="DB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P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  <c r="ED61" s="64"/>
      <c r="EE61" s="64"/>
      <c r="EF61" s="64"/>
      <c r="EG61" s="64"/>
      <c r="EH61" s="64"/>
      <c r="EI61" s="64"/>
      <c r="EJ61" s="64"/>
      <c r="EK61" s="64"/>
      <c r="EL61" s="64"/>
      <c r="EM61" s="64"/>
      <c r="EN61" s="64"/>
      <c r="EO61" s="64"/>
      <c r="EP61" s="64"/>
      <c r="EQ61" s="64"/>
      <c r="ER61" s="64"/>
      <c r="ES61" s="64"/>
      <c r="ET61" s="64"/>
      <c r="EU61" s="64"/>
      <c r="EV61" s="64"/>
      <c r="EW61" s="64"/>
      <c r="EX61" s="64"/>
      <c r="EY61" s="64"/>
      <c r="EZ61" s="64"/>
      <c r="FA61" s="64"/>
      <c r="FB61" s="64"/>
      <c r="FC61" s="64"/>
      <c r="FD61" s="64"/>
      <c r="FE61" s="64"/>
      <c r="FF61" s="64"/>
      <c r="FG61" s="64"/>
      <c r="FH61" s="64"/>
      <c r="FI61" s="64"/>
      <c r="FJ61" s="64"/>
      <c r="FK61" s="64"/>
      <c r="FL61" s="64"/>
      <c r="FM61" s="64"/>
      <c r="FN61" s="64"/>
      <c r="FO61" s="64"/>
      <c r="FP61" s="64"/>
      <c r="FQ61" s="64"/>
      <c r="FR61" s="64"/>
      <c r="FS61" s="64"/>
      <c r="FT61" s="64"/>
      <c r="FU61" s="64"/>
      <c r="FV61" s="64"/>
      <c r="FW61" s="64"/>
      <c r="FX61" s="64"/>
      <c r="FY61" s="64"/>
      <c r="FZ61" s="64"/>
      <c r="GA61" s="64"/>
      <c r="GB61" s="64"/>
      <c r="GC61" s="64"/>
      <c r="GD61" s="64"/>
      <c r="GE61" s="64"/>
      <c r="GF61" s="64"/>
      <c r="GG61" s="64"/>
      <c r="GH61" s="64"/>
      <c r="GI61" s="64"/>
      <c r="GJ61" s="64"/>
      <c r="GK61" s="64"/>
      <c r="GL61" s="64"/>
      <c r="GM61" s="64"/>
      <c r="GN61" s="64"/>
      <c r="GO61" s="64"/>
      <c r="GP61" s="64"/>
      <c r="GQ61" s="64"/>
      <c r="GR61" s="64"/>
      <c r="GS61" s="64"/>
      <c r="GT61" s="64"/>
      <c r="GU61" s="64"/>
      <c r="GV61" s="64"/>
      <c r="GW61" s="64"/>
      <c r="GX61" s="64"/>
      <c r="GY61" s="64"/>
      <c r="GZ61" s="64"/>
      <c r="HA61" s="64"/>
      <c r="HB61" s="64"/>
      <c r="HC61" s="64"/>
      <c r="HD61" s="64"/>
      <c r="HE61" s="64"/>
      <c r="HF61" s="64"/>
      <c r="HG61" s="64"/>
      <c r="HH61" s="64"/>
      <c r="HI61" s="64"/>
      <c r="HJ61" s="64"/>
      <c r="HK61" s="64"/>
      <c r="HL61" s="64"/>
      <c r="HM61" s="64"/>
      <c r="HN61" s="64"/>
      <c r="HO61" s="64"/>
      <c r="HP61" s="64"/>
      <c r="HQ61" s="64"/>
      <c r="HR61" s="64"/>
      <c r="HS61" s="64"/>
      <c r="HT61" s="64"/>
      <c r="HU61" s="64"/>
      <c r="HV61" s="64"/>
      <c r="HW61" s="64"/>
      <c r="HX61" s="64"/>
      <c r="HY61" s="64"/>
      <c r="HZ61" s="64"/>
      <c r="IA61" s="64"/>
      <c r="IB61" s="64"/>
      <c r="IC61" s="64"/>
      <c r="ID61" s="64"/>
      <c r="IE61" s="64"/>
      <c r="IF61" s="64"/>
      <c r="IG61" s="64"/>
      <c r="IH61" s="64"/>
      <c r="II61" s="64"/>
      <c r="IJ61" s="64"/>
      <c r="IK61" s="64"/>
      <c r="IL61" s="64"/>
      <c r="IM61" s="64"/>
      <c r="IN61" s="64"/>
      <c r="IO61" s="64"/>
      <c r="IP61" s="64"/>
      <c r="IQ61" s="64"/>
      <c r="IR61" s="64"/>
      <c r="IS61" s="64"/>
      <c r="IT61" s="64"/>
      <c r="IU61" s="64"/>
      <c r="IV61" s="64"/>
      <c r="IW61" s="64"/>
      <c r="IX61" s="64"/>
      <c r="IY61" s="64"/>
      <c r="IZ61" s="64"/>
      <c r="JA61" s="64"/>
      <c r="JB61" s="64"/>
      <c r="JC61" s="64"/>
      <c r="JD61" s="64"/>
      <c r="JE61" s="64"/>
      <c r="JF61" s="64"/>
      <c r="JG61" s="64"/>
      <c r="JH61" s="64"/>
      <c r="JI61" s="64"/>
      <c r="JJ61" s="64"/>
      <c r="JK61" s="64"/>
      <c r="JL61" s="64"/>
      <c r="JM61" s="64"/>
      <c r="JN61" s="64"/>
      <c r="JO61" s="64"/>
      <c r="JP61" s="64"/>
      <c r="JQ61" s="64"/>
      <c r="JR61" s="64"/>
      <c r="JS61" s="64"/>
      <c r="JT61" s="64"/>
      <c r="JU61" s="64"/>
      <c r="JV61" s="64"/>
      <c r="JW61" s="64"/>
      <c r="JX61" s="64"/>
      <c r="JY61" s="64"/>
      <c r="JZ61" s="64"/>
      <c r="KA61" s="64"/>
      <c r="KB61" s="64"/>
      <c r="KC61" s="64"/>
      <c r="KD61" s="64"/>
      <c r="KE61" s="64"/>
      <c r="KF61" s="64"/>
      <c r="KG61" s="64"/>
      <c r="KH61" s="64"/>
      <c r="KI61" s="64"/>
      <c r="KJ61" s="64"/>
      <c r="KK61" s="64"/>
      <c r="KL61" s="64"/>
      <c r="KM61" s="64"/>
      <c r="KN61" s="64"/>
      <c r="KO61" s="64"/>
    </row>
    <row r="62" spans="1:301" s="60" customFormat="1" ht="15" customHeight="1" x14ac:dyDescent="0.15">
      <c r="A62" s="58" t="s">
        <v>518</v>
      </c>
      <c r="B62" s="58">
        <v>27884</v>
      </c>
      <c r="C62" s="59" t="s">
        <v>452</v>
      </c>
      <c r="D62" s="2" t="s">
        <v>105</v>
      </c>
      <c r="E62" s="58"/>
      <c r="F62" s="58"/>
      <c r="G62" s="23">
        <v>315305.96899999998</v>
      </c>
      <c r="H62" s="23">
        <v>8447549.0150000006</v>
      </c>
      <c r="I62" s="23">
        <v>5052.53</v>
      </c>
      <c r="J62" s="61" t="s">
        <v>1040</v>
      </c>
      <c r="K62" s="58" t="s">
        <v>388</v>
      </c>
      <c r="L62" s="58">
        <v>0.7</v>
      </c>
      <c r="M62" s="58">
        <v>2</v>
      </c>
      <c r="N62" s="105">
        <v>2006</v>
      </c>
      <c r="O62" s="58"/>
      <c r="P62" s="60" t="s">
        <v>389</v>
      </c>
      <c r="Q62" s="1">
        <f>M62-L62</f>
        <v>1.3</v>
      </c>
      <c r="R62" s="2" t="s">
        <v>390</v>
      </c>
      <c r="S62" s="58" t="s">
        <v>519</v>
      </c>
      <c r="T62" s="60" t="s">
        <v>392</v>
      </c>
      <c r="X62" s="134"/>
      <c r="Y62" s="110"/>
      <c r="Z62" s="110">
        <v>2.4001446051167963</v>
      </c>
      <c r="AA62" s="110">
        <v>7.3058818263205021</v>
      </c>
      <c r="AB62" s="110"/>
      <c r="AC62" s="110">
        <v>0.72360349472151442</v>
      </c>
      <c r="AD62" s="110">
        <v>8.2894736842105257E-2</v>
      </c>
      <c r="AE62" s="110">
        <v>8.3952095808383226E-2</v>
      </c>
      <c r="AF62" s="110"/>
      <c r="AG62" s="110">
        <v>7.2276214833759594E-2</v>
      </c>
      <c r="AH62" s="108">
        <v>0.34370460048426149</v>
      </c>
      <c r="AI62" s="108"/>
      <c r="AJ62" s="108"/>
      <c r="AK62" s="108"/>
      <c r="AL62" s="108"/>
      <c r="AM62" s="108"/>
      <c r="AN62" s="110">
        <v>6.5</v>
      </c>
      <c r="AO62" s="110">
        <v>35</v>
      </c>
      <c r="AP62" s="110">
        <v>84</v>
      </c>
      <c r="AQ62" s="110">
        <v>17</v>
      </c>
      <c r="AR62" s="110">
        <v>19</v>
      </c>
      <c r="AS62" s="110">
        <v>60.2</v>
      </c>
      <c r="AT62" s="110">
        <v>1377</v>
      </c>
      <c r="AU62" s="110">
        <v>12</v>
      </c>
      <c r="AV62" s="110">
        <v>0</v>
      </c>
      <c r="AW62" s="114">
        <v>0</v>
      </c>
      <c r="AX62" s="110">
        <v>16</v>
      </c>
      <c r="AY62" s="110">
        <v>120</v>
      </c>
      <c r="AZ62" s="110"/>
      <c r="BA62" s="110">
        <v>81</v>
      </c>
      <c r="BB62" s="110">
        <v>7.4</v>
      </c>
      <c r="BC62" s="108">
        <v>0</v>
      </c>
      <c r="BD62" s="110">
        <v>11.3</v>
      </c>
      <c r="BE62" s="110"/>
      <c r="BF62" s="110">
        <v>3</v>
      </c>
      <c r="BG62" s="110">
        <v>3480</v>
      </c>
      <c r="BH62" s="110">
        <v>15.3</v>
      </c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110"/>
      <c r="BU62" s="110"/>
      <c r="BV62" s="110"/>
      <c r="BW62" s="110"/>
      <c r="BX62" s="110">
        <v>386</v>
      </c>
      <c r="BY62" s="110"/>
      <c r="BZ62" s="110"/>
      <c r="CA62" s="149"/>
      <c r="CB62" s="110">
        <v>5.2</v>
      </c>
      <c r="CC62" s="110">
        <v>7.0000000000000007E-2</v>
      </c>
      <c r="CD62" s="110">
        <v>34</v>
      </c>
      <c r="CE62" s="110"/>
      <c r="CF62" s="110"/>
      <c r="CG62" s="110"/>
      <c r="CH62" s="110">
        <v>0</v>
      </c>
      <c r="CI62" s="110">
        <v>0</v>
      </c>
      <c r="CJ62" s="110">
        <v>26.5</v>
      </c>
      <c r="CK62" s="110"/>
      <c r="CL62" s="110"/>
      <c r="CM62" s="110"/>
      <c r="CN62" s="110"/>
      <c r="CO62" s="99"/>
      <c r="CP62" s="99"/>
      <c r="CQ62" s="99"/>
      <c r="CR62" s="99">
        <f>AG62/AD62</f>
        <v>0.87190354402630632</v>
      </c>
      <c r="CS62" s="99"/>
      <c r="CT62" s="99"/>
      <c r="CU62" s="99">
        <f>BG62/BH62</f>
        <v>227.45098039215685</v>
      </c>
      <c r="CV62" s="99"/>
      <c r="CW62" s="99"/>
      <c r="CX62" s="110"/>
      <c r="CY62" s="110">
        <v>22</v>
      </c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</row>
    <row r="63" spans="1:301" s="60" customFormat="1" ht="15" customHeight="1" x14ac:dyDescent="0.15">
      <c r="A63" s="58" t="s">
        <v>520</v>
      </c>
      <c r="B63" s="58">
        <v>30759</v>
      </c>
      <c r="C63" s="59" t="s">
        <v>452</v>
      </c>
      <c r="D63" s="2" t="s">
        <v>105</v>
      </c>
      <c r="E63" s="58"/>
      <c r="F63" s="58"/>
      <c r="G63" s="23">
        <v>315900.29700000002</v>
      </c>
      <c r="H63" s="23">
        <v>8447886.8310000002</v>
      </c>
      <c r="I63" s="23">
        <v>4863.308</v>
      </c>
      <c r="J63" s="61" t="s">
        <v>1040</v>
      </c>
      <c r="K63" s="58" t="s">
        <v>388</v>
      </c>
      <c r="L63" s="58">
        <v>0.9</v>
      </c>
      <c r="M63" s="58">
        <v>2</v>
      </c>
      <c r="N63" s="105">
        <v>2006</v>
      </c>
      <c r="O63" s="58"/>
      <c r="P63" s="60" t="s">
        <v>389</v>
      </c>
      <c r="Q63" s="1">
        <f>M63-L63</f>
        <v>1.1000000000000001</v>
      </c>
      <c r="R63" s="2" t="s">
        <v>390</v>
      </c>
      <c r="S63" s="58" t="s">
        <v>521</v>
      </c>
      <c r="T63" s="60" t="s">
        <v>392</v>
      </c>
      <c r="X63" s="134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>
        <v>100</v>
      </c>
      <c r="AT63" s="113">
        <v>900</v>
      </c>
      <c r="AU63" s="113"/>
      <c r="AV63" s="113"/>
      <c r="AW63" s="113"/>
      <c r="AX63" s="113"/>
      <c r="AY63" s="113"/>
      <c r="AZ63" s="113"/>
      <c r="BA63" s="113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  <c r="BX63" s="113">
        <v>1700.0000000000002</v>
      </c>
      <c r="BY63" s="113"/>
      <c r="BZ63" s="113"/>
      <c r="CA63" s="149"/>
      <c r="CB63" s="107">
        <v>10</v>
      </c>
      <c r="CC63" s="113"/>
      <c r="CD63" s="113"/>
      <c r="CE63" s="113"/>
      <c r="CF63" s="113"/>
      <c r="CG63" s="113"/>
      <c r="CH63" s="113"/>
      <c r="CI63" s="113"/>
      <c r="CJ63" s="113"/>
      <c r="CK63" s="113"/>
      <c r="CL63" s="113"/>
      <c r="CM63" s="113"/>
      <c r="CN63" s="113"/>
      <c r="CO63" s="99"/>
      <c r="CP63" s="99"/>
      <c r="CQ63" s="99"/>
      <c r="CR63" s="99"/>
      <c r="CS63" s="99"/>
      <c r="CT63" s="99"/>
      <c r="CU63" s="99"/>
      <c r="CV63" s="99"/>
      <c r="CW63" s="99"/>
      <c r="CX63" s="113"/>
      <c r="CY63" s="113"/>
    </row>
    <row r="64" spans="1:301" s="60" customFormat="1" ht="15" customHeight="1" x14ac:dyDescent="0.15">
      <c r="A64" s="58" t="s">
        <v>522</v>
      </c>
      <c r="B64" s="58">
        <v>30839</v>
      </c>
      <c r="C64" s="59" t="s">
        <v>452</v>
      </c>
      <c r="D64" s="2" t="s">
        <v>105</v>
      </c>
      <c r="E64" s="58"/>
      <c r="F64" s="58"/>
      <c r="G64" s="23">
        <v>315904.40399999998</v>
      </c>
      <c r="H64" s="23">
        <v>8447889.1610000003</v>
      </c>
      <c r="I64" s="23">
        <v>4862.8109999999997</v>
      </c>
      <c r="J64" s="61" t="s">
        <v>1040</v>
      </c>
      <c r="K64" s="58" t="s">
        <v>388</v>
      </c>
      <c r="L64" s="58">
        <v>0.75</v>
      </c>
      <c r="M64" s="58">
        <v>2</v>
      </c>
      <c r="N64" s="105">
        <v>2006</v>
      </c>
      <c r="O64" s="58"/>
      <c r="P64" s="60" t="s">
        <v>389</v>
      </c>
      <c r="Q64" s="1">
        <f>M64-L64</f>
        <v>1.25</v>
      </c>
      <c r="R64" s="2" t="s">
        <v>390</v>
      </c>
      <c r="S64" s="58" t="s">
        <v>523</v>
      </c>
      <c r="T64" s="60" t="s">
        <v>392</v>
      </c>
      <c r="X64" s="134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>
        <v>200</v>
      </c>
      <c r="AU64" s="113"/>
      <c r="AV64" s="113"/>
      <c r="AW64" s="113"/>
      <c r="AX64" s="113"/>
      <c r="AY64" s="113"/>
      <c r="AZ64" s="113"/>
      <c r="BA64" s="113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3"/>
      <c r="BV64" s="113"/>
      <c r="BW64" s="113"/>
      <c r="BX64" s="113">
        <v>1900</v>
      </c>
      <c r="BY64" s="113"/>
      <c r="BZ64" s="113"/>
      <c r="CA64" s="149"/>
      <c r="CB64" s="107">
        <v>9</v>
      </c>
      <c r="CC64" s="113"/>
      <c r="CD64" s="113"/>
      <c r="CE64" s="113"/>
      <c r="CF64" s="113"/>
      <c r="CG64" s="113"/>
      <c r="CH64" s="113"/>
      <c r="CI64" s="113"/>
      <c r="CJ64" s="113"/>
      <c r="CK64" s="113"/>
      <c r="CL64" s="113"/>
      <c r="CM64" s="113"/>
      <c r="CN64" s="113"/>
      <c r="CO64" s="99"/>
      <c r="CP64" s="99"/>
      <c r="CQ64" s="99"/>
      <c r="CR64" s="99"/>
      <c r="CS64" s="99"/>
      <c r="CT64" s="99"/>
      <c r="CU64" s="99"/>
      <c r="CV64" s="99"/>
      <c r="CW64" s="99"/>
      <c r="CX64" s="113"/>
      <c r="CY64" s="113"/>
    </row>
    <row r="65" spans="1:301" s="60" customFormat="1" ht="15" customHeight="1" x14ac:dyDescent="0.2">
      <c r="A65" s="71" t="s">
        <v>524</v>
      </c>
      <c r="B65" s="71">
        <v>9358</v>
      </c>
      <c r="C65" s="59" t="s">
        <v>407</v>
      </c>
      <c r="D65" s="2" t="s">
        <v>105</v>
      </c>
      <c r="E65" s="71"/>
      <c r="F65" s="71"/>
      <c r="G65" s="23">
        <v>316657.21299999999</v>
      </c>
      <c r="H65" s="23">
        <v>8447868.9910000004</v>
      </c>
      <c r="I65" s="23">
        <v>4950.7809999999999</v>
      </c>
      <c r="J65" s="61" t="s">
        <v>1040</v>
      </c>
      <c r="K65" s="71" t="s">
        <v>404</v>
      </c>
      <c r="L65" s="71">
        <v>0</v>
      </c>
      <c r="M65" s="71">
        <v>2</v>
      </c>
      <c r="N65" s="120">
        <v>2005</v>
      </c>
      <c r="O65" s="71"/>
      <c r="P65" s="60" t="s">
        <v>389</v>
      </c>
      <c r="Q65" s="1">
        <f>M65-L65</f>
        <v>2</v>
      </c>
      <c r="R65" s="2" t="s">
        <v>390</v>
      </c>
      <c r="S65" s="71" t="s">
        <v>525</v>
      </c>
      <c r="T65" s="60" t="s">
        <v>392</v>
      </c>
      <c r="U65" s="64"/>
      <c r="V65" s="64"/>
      <c r="W65" s="64"/>
      <c r="X65" s="135"/>
      <c r="Y65" s="110"/>
      <c r="Z65" s="110">
        <v>0.8882424916573971</v>
      </c>
      <c r="AA65" s="110">
        <v>4.8753536257833483</v>
      </c>
      <c r="AB65" s="110"/>
      <c r="AC65" s="110">
        <v>1.5107353476519841E-2</v>
      </c>
      <c r="AD65" s="110">
        <v>1.6578947368421054E-2</v>
      </c>
      <c r="AE65" s="110">
        <v>2.7984031936127744E-2</v>
      </c>
      <c r="AF65" s="110"/>
      <c r="AG65" s="110">
        <v>3.6138107416879797E-2</v>
      </c>
      <c r="AH65" s="110">
        <v>4.1244552058111383E-5</v>
      </c>
      <c r="AI65" s="110"/>
      <c r="AJ65" s="110"/>
      <c r="AK65" s="110"/>
      <c r="AL65" s="110"/>
      <c r="AM65" s="110"/>
      <c r="AN65" s="110">
        <v>1.5</v>
      </c>
      <c r="AO65" s="110">
        <v>4</v>
      </c>
      <c r="AP65" s="110">
        <v>10</v>
      </c>
      <c r="AQ65" s="106">
        <v>0</v>
      </c>
      <c r="AR65" s="110">
        <v>13</v>
      </c>
      <c r="AS65" s="110">
        <v>54.1</v>
      </c>
      <c r="AT65" s="110">
        <v>132</v>
      </c>
      <c r="AU65" s="106">
        <v>0</v>
      </c>
      <c r="AV65" s="110">
        <v>0</v>
      </c>
      <c r="AW65" s="114">
        <v>0</v>
      </c>
      <c r="AX65" s="110">
        <v>0</v>
      </c>
      <c r="AY65" s="110">
        <v>1835</v>
      </c>
      <c r="AZ65" s="110"/>
      <c r="BA65" s="110">
        <v>188</v>
      </c>
      <c r="BB65" s="110">
        <v>9</v>
      </c>
      <c r="BC65" s="108">
        <v>0</v>
      </c>
      <c r="BD65" s="110">
        <v>6</v>
      </c>
      <c r="BE65" s="110"/>
      <c r="BF65" s="106">
        <v>0</v>
      </c>
      <c r="BG65" s="110">
        <v>3360</v>
      </c>
      <c r="BH65" s="110">
        <v>4.5</v>
      </c>
      <c r="BI65" s="110"/>
      <c r="BJ65" s="110"/>
      <c r="BK65" s="110"/>
      <c r="BL65" s="110"/>
      <c r="BM65" s="110"/>
      <c r="BN65" s="110"/>
      <c r="BO65" s="110"/>
      <c r="BP65" s="110"/>
      <c r="BQ65" s="110"/>
      <c r="BR65" s="110"/>
      <c r="BS65" s="110"/>
      <c r="BT65" s="110"/>
      <c r="BU65" s="110"/>
      <c r="BV65" s="110"/>
      <c r="BW65" s="110"/>
      <c r="BX65" s="110">
        <v>5410</v>
      </c>
      <c r="BY65" s="110"/>
      <c r="BZ65" s="110"/>
      <c r="CA65" s="152"/>
      <c r="CB65" s="107">
        <v>544</v>
      </c>
      <c r="CC65" s="110">
        <v>0.16</v>
      </c>
      <c r="CD65" s="110">
        <v>322</v>
      </c>
      <c r="CE65" s="110"/>
      <c r="CF65" s="110"/>
      <c r="CG65" s="110"/>
      <c r="CH65" s="110">
        <v>0</v>
      </c>
      <c r="CI65" s="110">
        <v>0</v>
      </c>
      <c r="CJ65" s="110">
        <v>6.7</v>
      </c>
      <c r="CK65" s="110"/>
      <c r="CL65" s="110"/>
      <c r="CM65" s="110"/>
      <c r="CN65" s="110"/>
      <c r="CO65" s="99"/>
      <c r="CP65" s="99"/>
      <c r="CQ65" s="99"/>
      <c r="CR65" s="99">
        <f>AG65/AD65</f>
        <v>2.1797588600657654</v>
      </c>
      <c r="CS65" s="99"/>
      <c r="CT65" s="99"/>
      <c r="CU65" s="99">
        <f>BG65/BH65</f>
        <v>746.66666666666663</v>
      </c>
      <c r="CV65" s="99"/>
      <c r="CW65" s="99"/>
      <c r="CX65" s="110"/>
      <c r="CY65" s="110">
        <v>18</v>
      </c>
      <c r="CZ65" s="85"/>
      <c r="DA65" s="85"/>
      <c r="DB65" s="85"/>
      <c r="DC65" s="85"/>
      <c r="DD65" s="85"/>
      <c r="DE65" s="85"/>
      <c r="DF65" s="85"/>
      <c r="DG65" s="85"/>
      <c r="DH65" s="85"/>
      <c r="DI65" s="85"/>
      <c r="DJ65" s="85"/>
      <c r="DK65" s="85"/>
      <c r="DL65" s="85"/>
      <c r="DM65" s="85"/>
      <c r="DN65" s="85"/>
      <c r="DO65" s="85"/>
      <c r="DP65" s="85"/>
      <c r="DQ65" s="85"/>
      <c r="DR65" s="85"/>
      <c r="DS65" s="85"/>
      <c r="DT65" s="85"/>
      <c r="DU65" s="85"/>
      <c r="DV65" s="85"/>
      <c r="DW65" s="85"/>
      <c r="DX65" s="85"/>
      <c r="DY65" s="85"/>
      <c r="DZ65" s="85"/>
      <c r="EA65" s="85"/>
      <c r="EB65" s="85"/>
      <c r="EC65" s="85"/>
      <c r="ED65" s="85"/>
      <c r="EE65" s="85"/>
      <c r="EF65" s="85"/>
      <c r="EG65" s="85"/>
      <c r="EH65" s="85"/>
      <c r="EI65" s="85"/>
      <c r="EJ65" s="85"/>
      <c r="EK65" s="85"/>
      <c r="EL65" s="85"/>
      <c r="EM65" s="85"/>
      <c r="EN65" s="85"/>
      <c r="EO65" s="85"/>
      <c r="EP65" s="85"/>
      <c r="EQ65" s="85"/>
      <c r="ER65" s="85"/>
      <c r="ES65" s="85"/>
      <c r="ET65" s="85"/>
      <c r="EU65" s="85"/>
      <c r="EV65" s="85"/>
      <c r="EW65" s="85"/>
      <c r="EX65" s="85"/>
      <c r="EY65" s="85"/>
      <c r="EZ65" s="85"/>
      <c r="FA65" s="85"/>
      <c r="FB65" s="85"/>
      <c r="FC65" s="85"/>
      <c r="FD65" s="85"/>
      <c r="FE65" s="85"/>
      <c r="FF65" s="85"/>
      <c r="FG65" s="85"/>
      <c r="FH65" s="85"/>
      <c r="FI65" s="85"/>
      <c r="FJ65" s="85"/>
      <c r="FK65" s="85"/>
      <c r="FL65" s="85"/>
      <c r="FM65" s="85"/>
      <c r="FN65" s="85"/>
      <c r="FO65" s="85"/>
      <c r="FP65" s="85"/>
      <c r="FQ65" s="85"/>
      <c r="FR65" s="85"/>
      <c r="FS65" s="85"/>
      <c r="FT65" s="85"/>
      <c r="FU65" s="85"/>
      <c r="FV65" s="85"/>
      <c r="FW65" s="85"/>
      <c r="FX65" s="85"/>
      <c r="FY65" s="85"/>
      <c r="FZ65" s="85"/>
      <c r="GA65" s="85"/>
      <c r="GB65" s="85"/>
      <c r="GC65" s="85"/>
      <c r="GD65" s="85"/>
      <c r="GE65" s="85"/>
      <c r="GF65" s="85"/>
      <c r="GG65" s="85"/>
      <c r="GH65" s="85"/>
      <c r="GI65" s="85"/>
      <c r="GJ65" s="85"/>
      <c r="GK65" s="85"/>
      <c r="GL65" s="85"/>
      <c r="GM65" s="85"/>
      <c r="GN65" s="85"/>
      <c r="GO65" s="85"/>
      <c r="GP65" s="85"/>
      <c r="GQ65" s="85"/>
      <c r="GR65" s="85"/>
      <c r="GS65" s="85"/>
      <c r="GT65" s="85"/>
      <c r="GU65" s="85"/>
      <c r="GV65" s="85"/>
      <c r="GW65" s="85"/>
      <c r="GX65" s="85"/>
      <c r="GY65" s="85"/>
      <c r="GZ65" s="85"/>
      <c r="HA65" s="85"/>
      <c r="HB65" s="85"/>
      <c r="HC65" s="85"/>
      <c r="HD65" s="85"/>
      <c r="HE65" s="85"/>
      <c r="HF65" s="85"/>
      <c r="HG65" s="85"/>
      <c r="HH65" s="85"/>
      <c r="HI65" s="85"/>
      <c r="HJ65" s="85"/>
      <c r="HK65" s="85"/>
      <c r="HL65" s="85"/>
      <c r="HM65" s="85"/>
      <c r="HN65" s="85"/>
      <c r="HO65" s="85"/>
      <c r="HP65" s="85"/>
      <c r="HQ65" s="85"/>
      <c r="HR65" s="85"/>
      <c r="HS65" s="85"/>
      <c r="HT65" s="85"/>
      <c r="HU65" s="85"/>
      <c r="HV65" s="85"/>
      <c r="HW65" s="85"/>
      <c r="HX65" s="85"/>
      <c r="HY65" s="85"/>
      <c r="HZ65" s="85"/>
      <c r="IA65" s="85"/>
      <c r="IB65" s="85"/>
      <c r="IC65" s="85"/>
      <c r="ID65" s="85"/>
      <c r="IE65" s="85"/>
      <c r="IF65" s="85"/>
      <c r="IG65" s="85"/>
      <c r="IH65" s="85"/>
      <c r="II65" s="85"/>
      <c r="IJ65" s="85"/>
      <c r="IK65" s="85"/>
      <c r="IL65" s="85"/>
      <c r="IM65" s="85"/>
      <c r="IN65" s="85"/>
      <c r="IO65" s="85"/>
      <c r="IP65" s="85"/>
      <c r="IQ65" s="85"/>
      <c r="IR65" s="85"/>
      <c r="IS65" s="85"/>
      <c r="IT65" s="85"/>
      <c r="IU65" s="85"/>
      <c r="IV65" s="85"/>
      <c r="IW65" s="85"/>
      <c r="IX65" s="85"/>
      <c r="IY65" s="85"/>
      <c r="IZ65" s="85"/>
      <c r="JA65" s="85"/>
      <c r="JB65" s="85"/>
      <c r="JC65" s="85"/>
      <c r="JD65" s="85"/>
      <c r="JE65" s="85"/>
      <c r="JF65" s="85"/>
      <c r="JG65" s="85"/>
      <c r="JH65" s="85"/>
      <c r="JI65" s="85"/>
      <c r="JJ65" s="85"/>
      <c r="JK65" s="85"/>
      <c r="JL65" s="85"/>
      <c r="JM65" s="85"/>
      <c r="JN65" s="85"/>
      <c r="JO65" s="85"/>
      <c r="JP65" s="85"/>
      <c r="JQ65" s="85"/>
      <c r="JR65" s="85"/>
      <c r="JS65" s="85"/>
      <c r="JT65" s="85"/>
      <c r="JU65" s="85"/>
      <c r="JV65" s="85"/>
      <c r="JW65" s="85"/>
      <c r="JX65" s="85"/>
      <c r="JY65" s="85"/>
      <c r="JZ65" s="85"/>
      <c r="KA65" s="85"/>
      <c r="KB65" s="85"/>
      <c r="KC65" s="85"/>
      <c r="KD65" s="85"/>
      <c r="KE65" s="85"/>
      <c r="KF65" s="85"/>
      <c r="KG65" s="85"/>
      <c r="KH65" s="85"/>
      <c r="KI65" s="85"/>
      <c r="KJ65" s="85"/>
      <c r="KK65" s="85"/>
      <c r="KL65" s="85"/>
      <c r="KM65" s="85"/>
      <c r="KN65" s="85"/>
      <c r="KO65" s="85"/>
    </row>
    <row r="66" spans="1:301" s="60" customFormat="1" ht="15" customHeight="1" x14ac:dyDescent="0.15">
      <c r="A66" s="57" t="s">
        <v>526</v>
      </c>
      <c r="B66" s="58">
        <v>4332</v>
      </c>
      <c r="C66" s="59" t="s">
        <v>400</v>
      </c>
      <c r="D66" s="2" t="s">
        <v>105</v>
      </c>
      <c r="E66" s="57"/>
      <c r="F66" s="57"/>
      <c r="G66" s="23">
        <v>316083.16899999999</v>
      </c>
      <c r="H66" s="23">
        <v>8446984.7589999996</v>
      </c>
      <c r="I66" s="23">
        <v>5022.8280000000004</v>
      </c>
      <c r="J66" s="61" t="s">
        <v>1040</v>
      </c>
      <c r="K66" s="67" t="s">
        <v>404</v>
      </c>
      <c r="L66" s="58">
        <v>2</v>
      </c>
      <c r="M66" s="58">
        <v>4</v>
      </c>
      <c r="N66" s="105">
        <v>2005</v>
      </c>
      <c r="O66" s="57"/>
      <c r="P66" s="60" t="s">
        <v>389</v>
      </c>
      <c r="Q66" s="1">
        <f>M66-L66</f>
        <v>2</v>
      </c>
      <c r="R66" s="2" t="s">
        <v>390</v>
      </c>
      <c r="S66" s="57" t="s">
        <v>527</v>
      </c>
      <c r="T66" s="60" t="s">
        <v>392</v>
      </c>
      <c r="U66" s="64"/>
      <c r="V66" s="64"/>
      <c r="W66" s="64"/>
      <c r="X66" s="135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>
        <v>500</v>
      </c>
      <c r="AT66" s="107">
        <v>400</v>
      </c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8">
        <v>8800</v>
      </c>
      <c r="BY66" s="108"/>
      <c r="BZ66" s="107"/>
      <c r="CA66" s="149"/>
      <c r="CB66" s="107">
        <v>58</v>
      </c>
      <c r="CC66" s="107"/>
      <c r="CD66" s="107"/>
      <c r="CE66" s="107"/>
      <c r="CF66" s="107"/>
      <c r="CG66" s="107"/>
      <c r="CH66" s="107"/>
      <c r="CI66" s="107"/>
      <c r="CJ66" s="107"/>
      <c r="CK66" s="107"/>
      <c r="CL66" s="107"/>
      <c r="CM66" s="107"/>
      <c r="CN66" s="107"/>
      <c r="CO66" s="99"/>
      <c r="CP66" s="99"/>
      <c r="CQ66" s="99"/>
      <c r="CR66" s="99"/>
      <c r="CS66" s="99"/>
      <c r="CT66" s="99"/>
      <c r="CU66" s="99"/>
      <c r="CV66" s="99"/>
      <c r="CW66" s="99"/>
      <c r="CX66" s="107"/>
      <c r="CY66" s="107"/>
    </row>
    <row r="67" spans="1:301" s="60" customFormat="1" ht="15" customHeight="1" x14ac:dyDescent="0.15">
      <c r="A67" s="58" t="s">
        <v>528</v>
      </c>
      <c r="B67" s="58">
        <v>26865</v>
      </c>
      <c r="C67" s="59" t="s">
        <v>452</v>
      </c>
      <c r="D67" s="2" t="s">
        <v>105</v>
      </c>
      <c r="E67" s="58"/>
      <c r="F67" s="58"/>
      <c r="G67" s="23">
        <v>315789.17099999997</v>
      </c>
      <c r="H67" s="23">
        <v>8447561.9739999995</v>
      </c>
      <c r="I67" s="23">
        <v>4918.71</v>
      </c>
      <c r="J67" s="61" t="s">
        <v>1040</v>
      </c>
      <c r="K67" s="58" t="s">
        <v>388</v>
      </c>
      <c r="L67" s="58">
        <v>2.7</v>
      </c>
      <c r="M67" s="58">
        <v>4</v>
      </c>
      <c r="N67" s="105">
        <v>2006</v>
      </c>
      <c r="O67" s="58"/>
      <c r="P67" s="60" t="s">
        <v>389</v>
      </c>
      <c r="Q67" s="1">
        <f>M67-L67</f>
        <v>1.2999999999999998</v>
      </c>
      <c r="R67" s="2" t="s">
        <v>390</v>
      </c>
      <c r="S67" s="58" t="s">
        <v>529</v>
      </c>
      <c r="T67" s="60" t="s">
        <v>392</v>
      </c>
      <c r="X67" s="134"/>
      <c r="Y67" s="110">
        <v>5.0041753653444675E-2</v>
      </c>
      <c r="Z67" s="110">
        <v>0.79374860956618465</v>
      </c>
      <c r="AA67" s="110">
        <v>1.2724529991047449</v>
      </c>
      <c r="AB67" s="110"/>
      <c r="AC67" s="110">
        <v>1.4203494721514378E-2</v>
      </c>
      <c r="AD67" s="110">
        <v>0.18236842105263157</v>
      </c>
      <c r="AE67" s="110"/>
      <c r="AF67" s="110"/>
      <c r="AG67" s="110">
        <v>0.40956521739130441</v>
      </c>
      <c r="AH67" s="108">
        <v>6.8740920096852315E-2</v>
      </c>
      <c r="AI67" s="108"/>
      <c r="AJ67" s="108"/>
      <c r="AK67" s="108"/>
      <c r="AL67" s="108"/>
      <c r="AM67" s="108"/>
      <c r="AN67" s="110">
        <v>1.5</v>
      </c>
      <c r="AO67" s="110">
        <v>5</v>
      </c>
      <c r="AP67" s="110">
        <v>94</v>
      </c>
      <c r="AQ67" s="110">
        <v>2</v>
      </c>
      <c r="AR67" s="110">
        <v>8</v>
      </c>
      <c r="AS67" s="110">
        <v>10.8</v>
      </c>
      <c r="AT67" s="110">
        <v>525</v>
      </c>
      <c r="AU67" s="106">
        <v>0</v>
      </c>
      <c r="AV67" s="110">
        <v>0</v>
      </c>
      <c r="AW67" s="114">
        <v>0</v>
      </c>
      <c r="AX67" s="110">
        <v>0</v>
      </c>
      <c r="AY67" s="110">
        <v>9</v>
      </c>
      <c r="AZ67" s="110"/>
      <c r="BA67" s="110">
        <v>15.3</v>
      </c>
      <c r="BB67" s="110">
        <v>2.8</v>
      </c>
      <c r="BC67" s="108">
        <v>0</v>
      </c>
      <c r="BD67" s="110">
        <v>0.6</v>
      </c>
      <c r="BE67" s="110"/>
      <c r="BF67" s="110">
        <v>26</v>
      </c>
      <c r="BG67" s="110">
        <v>533</v>
      </c>
      <c r="BH67" s="110">
        <v>6.6</v>
      </c>
      <c r="BI67" s="110"/>
      <c r="BJ67" s="110"/>
      <c r="BK67" s="110"/>
      <c r="BL67" s="110"/>
      <c r="BM67" s="110"/>
      <c r="BN67" s="110"/>
      <c r="BO67" s="110"/>
      <c r="BP67" s="110"/>
      <c r="BQ67" s="110"/>
      <c r="BR67" s="110"/>
      <c r="BS67" s="110"/>
      <c r="BT67" s="110"/>
      <c r="BU67" s="110"/>
      <c r="BV67" s="110"/>
      <c r="BW67" s="110"/>
      <c r="BX67" s="110">
        <v>4525</v>
      </c>
      <c r="BY67" s="110"/>
      <c r="BZ67" s="110"/>
      <c r="CA67" s="149"/>
      <c r="CB67" s="110">
        <v>1</v>
      </c>
      <c r="CC67" s="110">
        <v>0.39</v>
      </c>
      <c r="CD67" s="110">
        <v>19</v>
      </c>
      <c r="CE67" s="110"/>
      <c r="CF67" s="110"/>
      <c r="CG67" s="110"/>
      <c r="CH67" s="110">
        <v>0</v>
      </c>
      <c r="CI67" s="110">
        <v>0</v>
      </c>
      <c r="CJ67" s="110">
        <v>3.8</v>
      </c>
      <c r="CK67" s="110"/>
      <c r="CL67" s="110"/>
      <c r="CM67" s="110"/>
      <c r="CN67" s="110"/>
      <c r="CO67" s="99"/>
      <c r="CP67" s="99"/>
      <c r="CQ67" s="99"/>
      <c r="CR67" s="99">
        <f>AG67/AD67</f>
        <v>2.2458121588556375</v>
      </c>
      <c r="CS67" s="99"/>
      <c r="CT67" s="99"/>
      <c r="CU67" s="99">
        <f>BG67/BH67</f>
        <v>80.757575757575765</v>
      </c>
      <c r="CV67" s="99"/>
      <c r="CW67" s="99"/>
      <c r="CX67" s="110"/>
      <c r="CY67" s="114">
        <v>0</v>
      </c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</row>
    <row r="68" spans="1:301" s="60" customFormat="1" ht="15" customHeight="1" x14ac:dyDescent="0.15">
      <c r="A68" s="58" t="s">
        <v>530</v>
      </c>
      <c r="B68" s="58">
        <v>31237</v>
      </c>
      <c r="C68" s="59" t="s">
        <v>452</v>
      </c>
      <c r="D68" s="2" t="s">
        <v>105</v>
      </c>
      <c r="E68" s="58"/>
      <c r="F68" s="58"/>
      <c r="G68" s="23">
        <v>315113.68800000002</v>
      </c>
      <c r="H68" s="23">
        <v>8447190.0610000007</v>
      </c>
      <c r="I68" s="23">
        <v>5024.2299999999996</v>
      </c>
      <c r="J68" s="61" t="s">
        <v>1040</v>
      </c>
      <c r="K68" s="58" t="s">
        <v>388</v>
      </c>
      <c r="L68" s="58">
        <v>2</v>
      </c>
      <c r="M68" s="58">
        <v>4</v>
      </c>
      <c r="N68" s="105">
        <v>2006</v>
      </c>
      <c r="O68" s="58"/>
      <c r="P68" s="60" t="s">
        <v>389</v>
      </c>
      <c r="Q68" s="1">
        <f>M68-L68</f>
        <v>2</v>
      </c>
      <c r="R68" s="2" t="s">
        <v>390</v>
      </c>
      <c r="S68" s="58" t="s">
        <v>531</v>
      </c>
      <c r="T68" s="60" t="s">
        <v>392</v>
      </c>
      <c r="X68" s="134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07">
        <v>100</v>
      </c>
      <c r="AU68" s="113"/>
      <c r="AV68" s="113"/>
      <c r="AW68" s="113"/>
      <c r="AX68" s="113"/>
      <c r="AY68" s="113"/>
      <c r="AZ68" s="113"/>
      <c r="BA68" s="113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3"/>
      <c r="BS68" s="113"/>
      <c r="BT68" s="113"/>
      <c r="BU68" s="113"/>
      <c r="BV68" s="113"/>
      <c r="BW68" s="113"/>
      <c r="BX68" s="113">
        <v>1000</v>
      </c>
      <c r="BY68" s="113"/>
      <c r="BZ68" s="113"/>
      <c r="CA68" s="149">
        <v>1.2E-2</v>
      </c>
      <c r="CB68" s="107">
        <v>26</v>
      </c>
      <c r="CC68" s="113"/>
      <c r="CD68" s="113"/>
      <c r="CE68" s="113"/>
      <c r="CF68" s="113"/>
      <c r="CG68" s="113"/>
      <c r="CH68" s="113"/>
      <c r="CI68" s="113"/>
      <c r="CJ68" s="113"/>
      <c r="CK68" s="113"/>
      <c r="CL68" s="113"/>
      <c r="CM68" s="113"/>
      <c r="CN68" s="113"/>
      <c r="CO68" s="99"/>
      <c r="CP68" s="99"/>
      <c r="CQ68" s="99"/>
      <c r="CR68" s="99"/>
      <c r="CS68" s="99"/>
      <c r="CT68" s="99"/>
      <c r="CU68" s="99"/>
      <c r="CV68" s="99"/>
      <c r="CW68" s="99"/>
      <c r="CX68" s="113"/>
      <c r="CY68" s="113"/>
    </row>
    <row r="69" spans="1:301" s="60" customFormat="1" ht="15" customHeight="1" x14ac:dyDescent="0.15">
      <c r="A69" s="58" t="s">
        <v>532</v>
      </c>
      <c r="B69" s="58">
        <v>31349</v>
      </c>
      <c r="C69" s="59" t="s">
        <v>452</v>
      </c>
      <c r="D69" s="2" t="s">
        <v>105</v>
      </c>
      <c r="E69" s="58"/>
      <c r="F69" s="58"/>
      <c r="G69" s="23">
        <v>315112.80699999997</v>
      </c>
      <c r="H69" s="23">
        <v>8447186.6180000007</v>
      </c>
      <c r="I69" s="23">
        <v>5024.2960000000003</v>
      </c>
      <c r="J69" s="61" t="s">
        <v>1040</v>
      </c>
      <c r="K69" s="58" t="s">
        <v>388</v>
      </c>
      <c r="L69" s="58">
        <v>0</v>
      </c>
      <c r="M69" s="58">
        <v>2</v>
      </c>
      <c r="N69" s="105">
        <v>2006</v>
      </c>
      <c r="O69" s="58"/>
      <c r="P69" s="60" t="s">
        <v>389</v>
      </c>
      <c r="Q69" s="1">
        <f>M69-L69</f>
        <v>2</v>
      </c>
      <c r="R69" s="2" t="s">
        <v>390</v>
      </c>
      <c r="S69" s="58" t="s">
        <v>533</v>
      </c>
      <c r="T69" s="60" t="s">
        <v>392</v>
      </c>
      <c r="X69" s="134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>
        <v>900</v>
      </c>
      <c r="AU69" s="113"/>
      <c r="AV69" s="113"/>
      <c r="AW69" s="113"/>
      <c r="AX69" s="113"/>
      <c r="AY69" s="113"/>
      <c r="AZ69" s="113"/>
      <c r="BA69" s="113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13"/>
      <c r="BT69" s="113"/>
      <c r="BU69" s="113"/>
      <c r="BV69" s="113"/>
      <c r="BW69" s="113"/>
      <c r="BX69" s="113">
        <v>1400.0000000000002</v>
      </c>
      <c r="BY69" s="113"/>
      <c r="BZ69" s="113"/>
      <c r="CA69" s="156">
        <v>8.0000000000000002E-3</v>
      </c>
      <c r="CB69" s="113"/>
      <c r="CC69" s="113"/>
      <c r="CD69" s="113"/>
      <c r="CE69" s="113"/>
      <c r="CF69" s="113"/>
      <c r="CG69" s="113"/>
      <c r="CH69" s="113"/>
      <c r="CI69" s="113"/>
      <c r="CJ69" s="113"/>
      <c r="CK69" s="113"/>
      <c r="CL69" s="113"/>
      <c r="CM69" s="113"/>
      <c r="CN69" s="113"/>
      <c r="CO69" s="99"/>
      <c r="CP69" s="99"/>
      <c r="CQ69" s="99"/>
      <c r="CR69" s="99"/>
      <c r="CS69" s="99"/>
      <c r="CT69" s="99"/>
      <c r="CU69" s="99"/>
      <c r="CV69" s="99"/>
      <c r="CW69" s="99"/>
      <c r="CX69" s="113"/>
      <c r="CY69" s="113"/>
    </row>
    <row r="70" spans="1:301" s="60" customFormat="1" ht="15" customHeight="1" x14ac:dyDescent="0.15">
      <c r="A70" s="58" t="s">
        <v>534</v>
      </c>
      <c r="B70" s="58">
        <v>26999</v>
      </c>
      <c r="C70" s="59" t="s">
        <v>400</v>
      </c>
      <c r="D70" s="2" t="s">
        <v>105</v>
      </c>
      <c r="E70" s="58"/>
      <c r="F70" s="58"/>
      <c r="G70" s="23">
        <v>315753.18400000001</v>
      </c>
      <c r="H70" s="23">
        <v>8447339.8110000007</v>
      </c>
      <c r="I70" s="23">
        <v>4983.2209999999995</v>
      </c>
      <c r="J70" s="61" t="s">
        <v>1040</v>
      </c>
      <c r="K70" s="58" t="s">
        <v>388</v>
      </c>
      <c r="L70" s="58">
        <v>2.5499999999999998</v>
      </c>
      <c r="M70" s="58">
        <v>4</v>
      </c>
      <c r="N70" s="105">
        <v>2006</v>
      </c>
      <c r="O70" s="58"/>
      <c r="P70" s="60" t="s">
        <v>389</v>
      </c>
      <c r="Q70" s="1">
        <f>M70-L70</f>
        <v>1.4500000000000002</v>
      </c>
      <c r="R70" s="2" t="s">
        <v>390</v>
      </c>
      <c r="S70" s="58" t="s">
        <v>535</v>
      </c>
      <c r="T70" s="60" t="s">
        <v>392</v>
      </c>
      <c r="X70" s="134"/>
      <c r="Y70" s="110"/>
      <c r="Z70" s="110">
        <v>0.39687430478309232</v>
      </c>
      <c r="AA70" s="110">
        <v>4.2605729632945391</v>
      </c>
      <c r="AB70" s="110"/>
      <c r="AC70" s="110">
        <v>3.486312340735348E-3</v>
      </c>
      <c r="AD70" s="110"/>
      <c r="AE70" s="110"/>
      <c r="AF70" s="110"/>
      <c r="AG70" s="110">
        <v>0.25296675191815854</v>
      </c>
      <c r="AH70" s="108"/>
      <c r="AI70" s="108"/>
      <c r="AJ70" s="108"/>
      <c r="AK70" s="108"/>
      <c r="AL70" s="108"/>
      <c r="AM70" s="108"/>
      <c r="AN70" s="110">
        <v>0.5</v>
      </c>
      <c r="AO70" s="110">
        <v>0</v>
      </c>
      <c r="AP70" s="110">
        <v>5</v>
      </c>
      <c r="AQ70" s="106">
        <v>0</v>
      </c>
      <c r="AR70" s="106">
        <v>0</v>
      </c>
      <c r="AS70" s="110">
        <v>170</v>
      </c>
      <c r="AT70" s="110">
        <v>121</v>
      </c>
      <c r="AU70" s="106">
        <v>0</v>
      </c>
      <c r="AV70" s="110">
        <v>3</v>
      </c>
      <c r="AW70" s="114">
        <v>0</v>
      </c>
      <c r="AX70" s="110">
        <v>0</v>
      </c>
      <c r="AY70" s="110">
        <v>303</v>
      </c>
      <c r="AZ70" s="110"/>
      <c r="BA70" s="110">
        <v>4.5</v>
      </c>
      <c r="BB70" s="110">
        <v>1.3</v>
      </c>
      <c r="BC70" s="108">
        <v>0</v>
      </c>
      <c r="BD70" s="110">
        <v>0.8</v>
      </c>
      <c r="BE70" s="110"/>
      <c r="BF70" s="106">
        <v>0</v>
      </c>
      <c r="BG70" s="110">
        <v>1043</v>
      </c>
      <c r="BH70" s="110">
        <v>15.5</v>
      </c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>
        <v>6963</v>
      </c>
      <c r="BY70" s="110"/>
      <c r="BZ70" s="110"/>
      <c r="CA70" s="149"/>
      <c r="CB70" s="110">
        <v>11.8</v>
      </c>
      <c r="CC70" s="110">
        <v>0.47</v>
      </c>
      <c r="CD70" s="110">
        <v>493</v>
      </c>
      <c r="CE70" s="110"/>
      <c r="CF70" s="110"/>
      <c r="CG70" s="110"/>
      <c r="CH70" s="110">
        <v>0</v>
      </c>
      <c r="CI70" s="110">
        <v>0</v>
      </c>
      <c r="CJ70" s="110">
        <v>0.5</v>
      </c>
      <c r="CK70" s="110"/>
      <c r="CL70" s="110"/>
      <c r="CM70" s="110"/>
      <c r="CN70" s="110"/>
      <c r="CO70" s="99"/>
      <c r="CP70" s="99"/>
      <c r="CQ70" s="99"/>
      <c r="CR70" s="99"/>
      <c r="CS70" s="99"/>
      <c r="CT70" s="99"/>
      <c r="CU70" s="99">
        <f>BG70/BH70</f>
        <v>67.290322580645167</v>
      </c>
      <c r="CV70" s="99"/>
      <c r="CW70" s="99"/>
      <c r="CX70" s="110"/>
      <c r="CY70" s="114">
        <v>0</v>
      </c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67"/>
      <c r="EF70" s="67"/>
      <c r="EG70" s="67"/>
      <c r="EH70" s="67"/>
      <c r="EI70" s="67"/>
      <c r="EJ70" s="67"/>
      <c r="EK70" s="67"/>
      <c r="EL70" s="67"/>
      <c r="EM70" s="67"/>
      <c r="EN70" s="67"/>
      <c r="EO70" s="67"/>
      <c r="EP70" s="67"/>
      <c r="EQ70" s="67"/>
      <c r="ER70" s="67"/>
      <c r="ES70" s="67"/>
      <c r="ET70" s="67"/>
      <c r="EU70" s="67"/>
      <c r="EV70" s="67"/>
      <c r="EW70" s="67"/>
      <c r="EX70" s="67"/>
      <c r="EY70" s="67"/>
      <c r="EZ70" s="67"/>
      <c r="FA70" s="67"/>
      <c r="FB70" s="67"/>
      <c r="FC70" s="67"/>
      <c r="FD70" s="67"/>
      <c r="FE70" s="67"/>
      <c r="FF70" s="67"/>
      <c r="FG70" s="67"/>
      <c r="FH70" s="67"/>
      <c r="FI70" s="67"/>
      <c r="FJ70" s="67"/>
      <c r="FK70" s="67"/>
      <c r="FL70" s="67"/>
      <c r="FM70" s="67"/>
      <c r="FN70" s="67"/>
      <c r="FO70" s="67"/>
      <c r="FP70" s="67"/>
      <c r="FQ70" s="67"/>
      <c r="FR70" s="67"/>
      <c r="FS70" s="67"/>
      <c r="FT70" s="67"/>
      <c r="FU70" s="67"/>
      <c r="FV70" s="67"/>
      <c r="FW70" s="67"/>
      <c r="FX70" s="67"/>
      <c r="FY70" s="67"/>
      <c r="FZ70" s="67"/>
      <c r="GA70" s="67"/>
      <c r="GB70" s="67"/>
      <c r="GC70" s="67"/>
      <c r="GD70" s="67"/>
      <c r="GE70" s="67"/>
      <c r="GF70" s="67"/>
      <c r="GG70" s="67"/>
      <c r="GH70" s="67"/>
      <c r="GI70" s="67"/>
      <c r="GJ70" s="67"/>
      <c r="GK70" s="67"/>
      <c r="GL70" s="67"/>
      <c r="GM70" s="67"/>
      <c r="GN70" s="67"/>
      <c r="GO70" s="67"/>
      <c r="GP70" s="67"/>
      <c r="GQ70" s="67"/>
      <c r="GR70" s="67"/>
      <c r="GS70" s="67"/>
      <c r="GT70" s="67"/>
      <c r="GU70" s="67"/>
      <c r="GV70" s="67"/>
      <c r="GW70" s="67"/>
      <c r="GX70" s="67"/>
      <c r="GY70" s="67"/>
      <c r="GZ70" s="67"/>
      <c r="HA70" s="67"/>
      <c r="HB70" s="67"/>
      <c r="HC70" s="67"/>
      <c r="HD70" s="67"/>
      <c r="HE70" s="67"/>
      <c r="HF70" s="67"/>
      <c r="HG70" s="67"/>
      <c r="HH70" s="67"/>
      <c r="HI70" s="67"/>
      <c r="HJ70" s="67"/>
      <c r="HK70" s="67"/>
      <c r="HL70" s="67"/>
      <c r="HM70" s="67"/>
      <c r="HN70" s="67"/>
      <c r="HO70" s="67"/>
      <c r="HP70" s="67"/>
      <c r="HQ70" s="67"/>
      <c r="HR70" s="67"/>
      <c r="HS70" s="67"/>
      <c r="HT70" s="67"/>
      <c r="HU70" s="67"/>
      <c r="HV70" s="67"/>
      <c r="HW70" s="67"/>
      <c r="HX70" s="67"/>
      <c r="HY70" s="67"/>
      <c r="HZ70" s="67"/>
      <c r="IA70" s="67"/>
      <c r="IB70" s="67"/>
      <c r="IC70" s="67"/>
      <c r="ID70" s="67"/>
      <c r="IE70" s="67"/>
      <c r="IF70" s="67"/>
      <c r="IG70" s="67"/>
      <c r="IH70" s="67"/>
      <c r="II70" s="67"/>
      <c r="IJ70" s="67"/>
      <c r="IK70" s="67"/>
      <c r="IL70" s="67"/>
      <c r="IM70" s="67"/>
      <c r="IN70" s="67"/>
      <c r="IO70" s="67"/>
      <c r="IP70" s="67"/>
      <c r="IQ70" s="67"/>
      <c r="IR70" s="67"/>
      <c r="IS70" s="67"/>
      <c r="IT70" s="67"/>
      <c r="IU70" s="67"/>
      <c r="IV70" s="67"/>
      <c r="IW70" s="67"/>
      <c r="IX70" s="67"/>
      <c r="IY70" s="67"/>
      <c r="IZ70" s="67"/>
      <c r="JA70" s="67"/>
      <c r="JB70" s="67"/>
      <c r="JC70" s="67"/>
      <c r="JD70" s="67"/>
      <c r="JE70" s="67"/>
      <c r="JF70" s="67"/>
      <c r="JG70" s="67"/>
      <c r="JH70" s="67"/>
      <c r="JI70" s="67"/>
      <c r="JJ70" s="67"/>
      <c r="JK70" s="67"/>
      <c r="JL70" s="67"/>
      <c r="JM70" s="67"/>
      <c r="JN70" s="67"/>
      <c r="JO70" s="67"/>
      <c r="JP70" s="67"/>
      <c r="JQ70" s="67"/>
      <c r="JR70" s="67"/>
      <c r="JS70" s="67"/>
      <c r="JT70" s="67"/>
      <c r="JU70" s="67"/>
      <c r="JV70" s="67"/>
      <c r="JW70" s="67"/>
      <c r="JX70" s="67"/>
      <c r="JY70" s="67"/>
      <c r="JZ70" s="67"/>
      <c r="KA70" s="67"/>
      <c r="KB70" s="67"/>
      <c r="KC70" s="67"/>
      <c r="KD70" s="67"/>
      <c r="KE70" s="67"/>
      <c r="KF70" s="67"/>
      <c r="KG70" s="67"/>
      <c r="KH70" s="67"/>
      <c r="KI70" s="67"/>
      <c r="KJ70" s="67"/>
      <c r="KK70" s="67"/>
      <c r="KL70" s="67"/>
      <c r="KM70" s="67"/>
      <c r="KN70" s="67"/>
      <c r="KO70" s="67"/>
    </row>
    <row r="71" spans="1:301" s="60" customFormat="1" ht="15" customHeight="1" x14ac:dyDescent="0.15">
      <c r="A71" s="58" t="s">
        <v>536</v>
      </c>
      <c r="B71" s="58">
        <v>31442</v>
      </c>
      <c r="C71" s="59" t="s">
        <v>452</v>
      </c>
      <c r="D71" s="2" t="s">
        <v>105</v>
      </c>
      <c r="E71" s="58"/>
      <c r="F71" s="58"/>
      <c r="G71" s="23">
        <v>315052.18699999998</v>
      </c>
      <c r="H71" s="23">
        <v>8447238.0820000004</v>
      </c>
      <c r="I71" s="23">
        <v>5024.183</v>
      </c>
      <c r="J71" s="61" t="s">
        <v>1040</v>
      </c>
      <c r="K71" s="58" t="s">
        <v>388</v>
      </c>
      <c r="L71" s="58">
        <v>1.45</v>
      </c>
      <c r="M71" s="58">
        <v>4</v>
      </c>
      <c r="N71" s="105">
        <v>2006</v>
      </c>
      <c r="O71" s="58"/>
      <c r="P71" s="60" t="s">
        <v>389</v>
      </c>
      <c r="Q71" s="1">
        <f>M71-L71</f>
        <v>2.5499999999999998</v>
      </c>
      <c r="R71" s="2" t="s">
        <v>390</v>
      </c>
      <c r="S71" s="58" t="s">
        <v>537</v>
      </c>
      <c r="T71" s="60" t="s">
        <v>392</v>
      </c>
      <c r="X71" s="134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>
        <v>700</v>
      </c>
      <c r="AU71" s="113"/>
      <c r="AV71" s="113"/>
      <c r="AW71" s="113"/>
      <c r="AX71" s="113"/>
      <c r="AY71" s="113"/>
      <c r="AZ71" s="113"/>
      <c r="BA71" s="113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  <c r="BX71" s="113">
        <v>400</v>
      </c>
      <c r="BY71" s="113"/>
      <c r="BZ71" s="113"/>
      <c r="CA71" s="149">
        <v>0</v>
      </c>
      <c r="CB71" s="107">
        <v>1</v>
      </c>
      <c r="CC71" s="113"/>
      <c r="CD71" s="113"/>
      <c r="CE71" s="113"/>
      <c r="CF71" s="113"/>
      <c r="CG71" s="113"/>
      <c r="CH71" s="113"/>
      <c r="CI71" s="113"/>
      <c r="CJ71" s="113"/>
      <c r="CK71" s="113"/>
      <c r="CL71" s="113"/>
      <c r="CM71" s="113"/>
      <c r="CN71" s="113"/>
      <c r="CO71" s="99"/>
      <c r="CP71" s="99"/>
      <c r="CQ71" s="99"/>
      <c r="CR71" s="99"/>
      <c r="CS71" s="99"/>
      <c r="CT71" s="99"/>
      <c r="CU71" s="99"/>
      <c r="CV71" s="99"/>
      <c r="CW71" s="99"/>
      <c r="CX71" s="113"/>
      <c r="CY71" s="113"/>
    </row>
    <row r="72" spans="1:301" s="60" customFormat="1" ht="15" customHeight="1" x14ac:dyDescent="0.15">
      <c r="A72" s="58" t="s">
        <v>538</v>
      </c>
      <c r="B72" s="58">
        <v>31531</v>
      </c>
      <c r="C72" s="59" t="s">
        <v>452</v>
      </c>
      <c r="D72" s="2" t="s">
        <v>105</v>
      </c>
      <c r="E72" s="58"/>
      <c r="F72" s="58"/>
      <c r="G72" s="23">
        <v>315051.50300000003</v>
      </c>
      <c r="H72" s="23">
        <v>8447235.5610000007</v>
      </c>
      <c r="I72" s="23">
        <v>5075.0839999999998</v>
      </c>
      <c r="J72" s="61" t="s">
        <v>1040</v>
      </c>
      <c r="K72" s="58" t="s">
        <v>388</v>
      </c>
      <c r="L72" s="58">
        <v>1.3</v>
      </c>
      <c r="M72" s="58">
        <v>4</v>
      </c>
      <c r="N72" s="105">
        <v>2006</v>
      </c>
      <c r="O72" s="58"/>
      <c r="P72" s="60" t="s">
        <v>389</v>
      </c>
      <c r="Q72" s="1">
        <f>M72-L72</f>
        <v>2.7</v>
      </c>
      <c r="R72" s="2" t="s">
        <v>390</v>
      </c>
      <c r="S72" s="58" t="s">
        <v>539</v>
      </c>
      <c r="T72" s="60" t="s">
        <v>392</v>
      </c>
      <c r="X72" s="134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07">
        <v>100</v>
      </c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>
        <v>400</v>
      </c>
      <c r="BY72" s="113"/>
      <c r="BZ72" s="113"/>
      <c r="CA72" s="149">
        <v>0</v>
      </c>
      <c r="CB72" s="107">
        <v>3</v>
      </c>
      <c r="CC72" s="113"/>
      <c r="CD72" s="113"/>
      <c r="CE72" s="113"/>
      <c r="CF72" s="113"/>
      <c r="CG72" s="113"/>
      <c r="CH72" s="113"/>
      <c r="CI72" s="113"/>
      <c r="CJ72" s="113"/>
      <c r="CK72" s="113"/>
      <c r="CL72" s="113"/>
      <c r="CM72" s="113"/>
      <c r="CN72" s="113"/>
      <c r="CO72" s="99"/>
      <c r="CP72" s="99"/>
      <c r="CQ72" s="99"/>
      <c r="CR72" s="99"/>
      <c r="CS72" s="99"/>
      <c r="CT72" s="99"/>
      <c r="CU72" s="99"/>
      <c r="CV72" s="99"/>
      <c r="CW72" s="99"/>
      <c r="CX72" s="113"/>
      <c r="CY72" s="113"/>
    </row>
    <row r="73" spans="1:301" s="60" customFormat="1" ht="15" customHeight="1" x14ac:dyDescent="0.15">
      <c r="A73" s="58" t="s">
        <v>540</v>
      </c>
      <c r="B73" s="58">
        <v>31627</v>
      </c>
      <c r="C73" s="59" t="s">
        <v>452</v>
      </c>
      <c r="D73" s="2" t="s">
        <v>105</v>
      </c>
      <c r="E73" s="58"/>
      <c r="F73" s="58"/>
      <c r="G73" s="23">
        <v>315330.12199999997</v>
      </c>
      <c r="H73" s="23">
        <v>8447390.7899999991</v>
      </c>
      <c r="I73" s="23">
        <v>4994.7110000000002</v>
      </c>
      <c r="J73" s="61" t="s">
        <v>1040</v>
      </c>
      <c r="K73" s="58" t="s">
        <v>388</v>
      </c>
      <c r="L73" s="58">
        <v>0.8</v>
      </c>
      <c r="M73" s="58">
        <v>2</v>
      </c>
      <c r="N73" s="105">
        <v>2006</v>
      </c>
      <c r="O73" s="58"/>
      <c r="P73" s="60" t="s">
        <v>389</v>
      </c>
      <c r="Q73" s="1">
        <f>M73-L73</f>
        <v>1.2</v>
      </c>
      <c r="R73" s="2" t="s">
        <v>390</v>
      </c>
      <c r="S73" s="58" t="s">
        <v>541</v>
      </c>
      <c r="T73" s="60" t="s">
        <v>392</v>
      </c>
      <c r="X73" s="134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>
        <v>100</v>
      </c>
      <c r="AT73" s="113">
        <v>300</v>
      </c>
      <c r="AU73" s="113"/>
      <c r="AV73" s="113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  <c r="BX73" s="113">
        <v>300</v>
      </c>
      <c r="BY73" s="113"/>
      <c r="BZ73" s="113"/>
      <c r="CA73" s="149"/>
      <c r="CB73" s="107">
        <v>7</v>
      </c>
      <c r="CC73" s="113"/>
      <c r="CD73" s="113"/>
      <c r="CE73" s="113"/>
      <c r="CF73" s="113"/>
      <c r="CG73" s="113"/>
      <c r="CH73" s="113"/>
      <c r="CI73" s="113"/>
      <c r="CJ73" s="113"/>
      <c r="CK73" s="113"/>
      <c r="CL73" s="113"/>
      <c r="CM73" s="113"/>
      <c r="CN73" s="113"/>
      <c r="CO73" s="99"/>
      <c r="CP73" s="99"/>
      <c r="CQ73" s="99"/>
      <c r="CR73" s="99"/>
      <c r="CS73" s="99"/>
      <c r="CT73" s="99"/>
      <c r="CU73" s="99"/>
      <c r="CV73" s="99"/>
      <c r="CW73" s="99"/>
      <c r="CX73" s="113"/>
      <c r="CY73" s="113"/>
    </row>
    <row r="74" spans="1:301" s="60" customFormat="1" ht="15" customHeight="1" x14ac:dyDescent="0.15">
      <c r="A74" s="58" t="s">
        <v>542</v>
      </c>
      <c r="B74" s="58">
        <v>31710</v>
      </c>
      <c r="C74" s="59" t="s">
        <v>452</v>
      </c>
      <c r="D74" s="2" t="s">
        <v>105</v>
      </c>
      <c r="E74" s="58"/>
      <c r="F74" s="58"/>
      <c r="G74" s="23">
        <v>315330.59000000003</v>
      </c>
      <c r="H74" s="23">
        <v>8447388.2129999995</v>
      </c>
      <c r="I74" s="23">
        <v>4994.24</v>
      </c>
      <c r="J74" s="61" t="s">
        <v>1040</v>
      </c>
      <c r="K74" s="58" t="s">
        <v>388</v>
      </c>
      <c r="L74" s="58">
        <v>1.5</v>
      </c>
      <c r="M74" s="58">
        <v>4</v>
      </c>
      <c r="N74" s="105">
        <v>2006</v>
      </c>
      <c r="O74" s="58"/>
      <c r="P74" s="60" t="s">
        <v>389</v>
      </c>
      <c r="Q74" s="1">
        <f>M74-L74</f>
        <v>2.5</v>
      </c>
      <c r="R74" s="2" t="s">
        <v>390</v>
      </c>
      <c r="S74" s="58" t="s">
        <v>543</v>
      </c>
      <c r="T74" s="60" t="s">
        <v>392</v>
      </c>
      <c r="X74" s="134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>
        <v>100</v>
      </c>
      <c r="AT74" s="113">
        <v>500</v>
      </c>
      <c r="AU74" s="113"/>
      <c r="AV74" s="113"/>
      <c r="AW74" s="113"/>
      <c r="AX74" s="113"/>
      <c r="AY74" s="113"/>
      <c r="AZ74" s="113"/>
      <c r="BA74" s="11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  <c r="BX74" s="113">
        <v>1000</v>
      </c>
      <c r="BY74" s="113"/>
      <c r="BZ74" s="113"/>
      <c r="CA74" s="149"/>
      <c r="CB74" s="107">
        <v>8</v>
      </c>
      <c r="CC74" s="113"/>
      <c r="CD74" s="113"/>
      <c r="CE74" s="113"/>
      <c r="CF74" s="113"/>
      <c r="CG74" s="113"/>
      <c r="CH74" s="113"/>
      <c r="CI74" s="113"/>
      <c r="CJ74" s="113"/>
      <c r="CK74" s="113"/>
      <c r="CL74" s="113"/>
      <c r="CM74" s="113"/>
      <c r="CN74" s="113"/>
      <c r="CO74" s="99"/>
      <c r="CP74" s="99"/>
      <c r="CQ74" s="99"/>
      <c r="CR74" s="99"/>
      <c r="CS74" s="99"/>
      <c r="CT74" s="99"/>
      <c r="CU74" s="99"/>
      <c r="CV74" s="99"/>
      <c r="CW74" s="99"/>
      <c r="CX74" s="113"/>
      <c r="CY74" s="113"/>
    </row>
    <row r="75" spans="1:301" s="60" customFormat="1" ht="15" customHeight="1" x14ac:dyDescent="0.15">
      <c r="A75" s="58" t="s">
        <v>544</v>
      </c>
      <c r="B75" s="58">
        <v>32129</v>
      </c>
      <c r="C75" s="59" t="s">
        <v>387</v>
      </c>
      <c r="D75" s="2" t="s">
        <v>105</v>
      </c>
      <c r="E75" s="58"/>
      <c r="F75" s="58"/>
      <c r="G75" s="23">
        <v>318341.66901000001</v>
      </c>
      <c r="H75" s="23">
        <v>8443486.5419599991</v>
      </c>
      <c r="I75" s="23"/>
      <c r="J75" s="61" t="s">
        <v>1040</v>
      </c>
      <c r="K75" s="58" t="s">
        <v>388</v>
      </c>
      <c r="L75" s="58">
        <v>1.4</v>
      </c>
      <c r="M75" s="58">
        <v>4</v>
      </c>
      <c r="N75" s="105">
        <v>2006</v>
      </c>
      <c r="O75" s="58"/>
      <c r="P75" s="60" t="s">
        <v>389</v>
      </c>
      <c r="Q75" s="1">
        <f>M75-L75</f>
        <v>2.6</v>
      </c>
      <c r="R75" s="2" t="s">
        <v>390</v>
      </c>
      <c r="S75" s="58" t="s">
        <v>545</v>
      </c>
      <c r="T75" s="60" t="s">
        <v>392</v>
      </c>
      <c r="X75" s="134"/>
      <c r="Y75" s="106"/>
      <c r="Z75" s="106">
        <v>0.47246941045606228</v>
      </c>
      <c r="AA75" s="106">
        <v>0.81494180841539832</v>
      </c>
      <c r="AB75" s="106"/>
      <c r="AC75" s="106">
        <v>3.0989443028758643E-3</v>
      </c>
      <c r="AD75" s="106">
        <v>1.6578947368421054E-2</v>
      </c>
      <c r="AE75" s="106">
        <v>1.3992015968063872E-2</v>
      </c>
      <c r="AF75" s="106">
        <v>1.3479773814702046E-2</v>
      </c>
      <c r="AG75" s="106">
        <v>0.24092071611253196</v>
      </c>
      <c r="AH75" s="106">
        <v>2.9787732041969332E-2</v>
      </c>
      <c r="AI75" s="106"/>
      <c r="AJ75" s="106"/>
      <c r="AK75" s="106"/>
      <c r="AL75" s="106"/>
      <c r="AM75" s="106"/>
      <c r="AN75" s="106">
        <v>0</v>
      </c>
      <c r="AO75" s="106">
        <v>1</v>
      </c>
      <c r="AP75" s="106">
        <v>4</v>
      </c>
      <c r="AQ75" s="106">
        <v>0</v>
      </c>
      <c r="AR75" s="106">
        <v>2</v>
      </c>
      <c r="AS75" s="106">
        <v>4</v>
      </c>
      <c r="AT75" s="106">
        <v>55</v>
      </c>
      <c r="AU75" s="106">
        <v>0</v>
      </c>
      <c r="AV75" s="106">
        <v>1</v>
      </c>
      <c r="AW75" s="114">
        <v>0</v>
      </c>
      <c r="AX75" s="106"/>
      <c r="AY75" s="106">
        <v>245</v>
      </c>
      <c r="AZ75" s="106"/>
      <c r="BA75" s="106">
        <v>5</v>
      </c>
      <c r="BB75" s="106"/>
      <c r="BC75" s="106"/>
      <c r="BD75" s="106"/>
      <c r="BE75" s="106"/>
      <c r="BF75" s="106">
        <v>0</v>
      </c>
      <c r="BG75" s="106">
        <v>850</v>
      </c>
      <c r="BH75" s="106">
        <v>10</v>
      </c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  <c r="BW75" s="106"/>
      <c r="BX75" s="106">
        <v>86</v>
      </c>
      <c r="BY75" s="106"/>
      <c r="BZ75" s="106">
        <v>0</v>
      </c>
      <c r="CA75" s="149">
        <v>5.0000000000000001E-3</v>
      </c>
      <c r="CB75" s="106">
        <v>0.7</v>
      </c>
      <c r="CC75" s="106">
        <v>0.15</v>
      </c>
      <c r="CD75" s="106">
        <v>37</v>
      </c>
      <c r="CE75" s="106"/>
      <c r="CF75" s="106"/>
      <c r="CG75" s="106"/>
      <c r="CH75" s="110">
        <v>0</v>
      </c>
      <c r="CI75" s="110">
        <v>0</v>
      </c>
      <c r="CJ75" s="106">
        <v>0</v>
      </c>
      <c r="CK75" s="106">
        <v>10</v>
      </c>
      <c r="CL75" s="106"/>
      <c r="CM75" s="106"/>
      <c r="CN75" s="106"/>
      <c r="CO75" s="99"/>
      <c r="CP75" s="99"/>
      <c r="CQ75" s="99"/>
      <c r="CR75" s="99">
        <f>AG75/AD75</f>
        <v>14.531725733771768</v>
      </c>
      <c r="CS75" s="99"/>
      <c r="CT75" s="99"/>
      <c r="CU75" s="99">
        <f>BG75/BH75</f>
        <v>85</v>
      </c>
      <c r="CV75" s="99"/>
      <c r="CW75" s="99"/>
      <c r="CX75" s="106"/>
      <c r="CY75" s="106">
        <v>1</v>
      </c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</row>
    <row r="76" spans="1:301" s="60" customFormat="1" ht="15" customHeight="1" x14ac:dyDescent="0.15">
      <c r="A76" s="58" t="s">
        <v>546</v>
      </c>
      <c r="B76" s="58">
        <v>32177</v>
      </c>
      <c r="C76" s="59" t="s">
        <v>387</v>
      </c>
      <c r="D76" s="2" t="s">
        <v>105</v>
      </c>
      <c r="E76" s="58"/>
      <c r="F76" s="58"/>
      <c r="G76" s="23">
        <v>318341.66901000001</v>
      </c>
      <c r="H76" s="23">
        <v>8443486.5419599991</v>
      </c>
      <c r="I76" s="23"/>
      <c r="J76" s="61" t="s">
        <v>1040</v>
      </c>
      <c r="K76" s="58" t="s">
        <v>388</v>
      </c>
      <c r="L76" s="58">
        <v>1.3</v>
      </c>
      <c r="M76" s="58">
        <v>4</v>
      </c>
      <c r="N76" s="105">
        <v>2006</v>
      </c>
      <c r="O76" s="58"/>
      <c r="P76" s="60" t="s">
        <v>389</v>
      </c>
      <c r="Q76" s="1">
        <f>M76-L76</f>
        <v>2.7</v>
      </c>
      <c r="R76" s="2" t="s">
        <v>390</v>
      </c>
      <c r="S76" s="58" t="s">
        <v>547</v>
      </c>
      <c r="T76" s="60" t="s">
        <v>392</v>
      </c>
      <c r="X76" s="134"/>
      <c r="Y76" s="106"/>
      <c r="Z76" s="106">
        <v>0.35907675194660738</v>
      </c>
      <c r="AA76" s="106">
        <v>1.6298836168307966</v>
      </c>
      <c r="AB76" s="106"/>
      <c r="AC76" s="106">
        <v>2.5824535857298875E-3</v>
      </c>
      <c r="AD76" s="106">
        <v>1.6578947368421054E-2</v>
      </c>
      <c r="AE76" s="106">
        <v>1.3992015968063872E-2</v>
      </c>
      <c r="AF76" s="106"/>
      <c r="AG76" s="106">
        <v>0.18069053708439897</v>
      </c>
      <c r="AH76" s="106">
        <v>2.5205004035512513E-2</v>
      </c>
      <c r="AI76" s="106"/>
      <c r="AJ76" s="106"/>
      <c r="AK76" s="106"/>
      <c r="AL76" s="106"/>
      <c r="AM76" s="106"/>
      <c r="AN76" s="106">
        <v>0</v>
      </c>
      <c r="AO76" s="106">
        <v>1</v>
      </c>
      <c r="AP76" s="106">
        <v>3</v>
      </c>
      <c r="AQ76" s="106">
        <v>1</v>
      </c>
      <c r="AR76" s="106">
        <v>1</v>
      </c>
      <c r="AS76" s="106">
        <v>4</v>
      </c>
      <c r="AT76" s="106">
        <v>10</v>
      </c>
      <c r="AU76" s="106">
        <v>0</v>
      </c>
      <c r="AV76" s="110">
        <v>0</v>
      </c>
      <c r="AW76" s="114">
        <v>0</v>
      </c>
      <c r="AX76" s="106"/>
      <c r="AY76" s="106">
        <v>201</v>
      </c>
      <c r="AZ76" s="106"/>
      <c r="BA76" s="106">
        <v>3</v>
      </c>
      <c r="BB76" s="106"/>
      <c r="BC76" s="106"/>
      <c r="BD76" s="106"/>
      <c r="BE76" s="106"/>
      <c r="BF76" s="106">
        <v>0</v>
      </c>
      <c r="BG76" s="106">
        <v>220</v>
      </c>
      <c r="BH76" s="106">
        <v>10</v>
      </c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  <c r="BW76" s="106"/>
      <c r="BX76" s="106">
        <v>45</v>
      </c>
      <c r="BY76" s="106"/>
      <c r="BZ76" s="106">
        <v>0</v>
      </c>
      <c r="CA76" s="149">
        <v>1.0999999999999999E-2</v>
      </c>
      <c r="CB76" s="106">
        <v>0.8</v>
      </c>
      <c r="CC76" s="106">
        <v>0.88</v>
      </c>
      <c r="CD76" s="106">
        <v>75</v>
      </c>
      <c r="CE76" s="106"/>
      <c r="CF76" s="106"/>
      <c r="CG76" s="106"/>
      <c r="CH76" s="110">
        <v>0</v>
      </c>
      <c r="CI76" s="110">
        <v>0</v>
      </c>
      <c r="CJ76" s="106">
        <v>0.5</v>
      </c>
      <c r="CK76" s="106">
        <v>10</v>
      </c>
      <c r="CL76" s="106"/>
      <c r="CM76" s="106"/>
      <c r="CN76" s="106"/>
      <c r="CO76" s="99"/>
      <c r="CP76" s="99"/>
      <c r="CQ76" s="99"/>
      <c r="CR76" s="99">
        <f>AG76/AD76</f>
        <v>10.898794300328825</v>
      </c>
      <c r="CS76" s="99"/>
      <c r="CT76" s="99"/>
      <c r="CU76" s="99">
        <f>BG76/BH76</f>
        <v>22</v>
      </c>
      <c r="CV76" s="99"/>
      <c r="CW76" s="99"/>
      <c r="CX76" s="106"/>
      <c r="CY76" s="106">
        <v>1</v>
      </c>
    </row>
    <row r="77" spans="1:301" s="60" customFormat="1" ht="15" customHeight="1" x14ac:dyDescent="0.15">
      <c r="A77" s="57" t="s">
        <v>548</v>
      </c>
      <c r="B77" s="58">
        <v>4389</v>
      </c>
      <c r="C77" s="59" t="s">
        <v>400</v>
      </c>
      <c r="D77" s="2" t="s">
        <v>105</v>
      </c>
      <c r="E77" s="57"/>
      <c r="F77" s="57"/>
      <c r="G77" s="23">
        <v>315567.08</v>
      </c>
      <c r="H77" s="23">
        <v>8447256.9100000001</v>
      </c>
      <c r="I77" s="23">
        <v>4952.0649999999996</v>
      </c>
      <c r="J77" s="61" t="s">
        <v>1040</v>
      </c>
      <c r="K77" s="57" t="s">
        <v>404</v>
      </c>
      <c r="L77" s="58">
        <v>0</v>
      </c>
      <c r="M77" s="58">
        <v>2</v>
      </c>
      <c r="N77" s="120">
        <v>2005</v>
      </c>
      <c r="O77" s="57"/>
      <c r="P77" s="60" t="s">
        <v>389</v>
      </c>
      <c r="Q77" s="1">
        <f>M77-L77</f>
        <v>2</v>
      </c>
      <c r="R77" s="2" t="s">
        <v>390</v>
      </c>
      <c r="S77" s="57" t="s">
        <v>549</v>
      </c>
      <c r="T77" s="60" t="s">
        <v>392</v>
      </c>
      <c r="U77" s="64"/>
      <c r="V77" s="64"/>
      <c r="W77" s="64"/>
      <c r="X77" s="135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>
        <v>400</v>
      </c>
      <c r="AT77" s="107">
        <v>900</v>
      </c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8">
        <v>7300</v>
      </c>
      <c r="BY77" s="108"/>
      <c r="BZ77" s="107"/>
      <c r="CA77" s="149"/>
      <c r="CB77" s="107">
        <v>21</v>
      </c>
      <c r="CC77" s="107"/>
      <c r="CD77" s="107"/>
      <c r="CE77" s="107"/>
      <c r="CF77" s="107"/>
      <c r="CG77" s="107"/>
      <c r="CH77" s="107"/>
      <c r="CI77" s="107"/>
      <c r="CJ77" s="107"/>
      <c r="CK77" s="107"/>
      <c r="CL77" s="107"/>
      <c r="CM77" s="107"/>
      <c r="CN77" s="107"/>
      <c r="CO77" s="99"/>
      <c r="CP77" s="99"/>
      <c r="CQ77" s="99"/>
      <c r="CR77" s="99"/>
      <c r="CS77" s="99"/>
      <c r="CT77" s="99"/>
      <c r="CU77" s="99"/>
      <c r="CV77" s="99"/>
      <c r="CW77" s="99"/>
      <c r="CX77" s="107"/>
      <c r="CY77" s="107"/>
    </row>
    <row r="78" spans="1:301" s="60" customFormat="1" ht="15" customHeight="1" x14ac:dyDescent="0.15">
      <c r="A78" s="58" t="s">
        <v>550</v>
      </c>
      <c r="B78" s="58">
        <v>33271</v>
      </c>
      <c r="C78" s="59" t="s">
        <v>452</v>
      </c>
      <c r="D78" s="2" t="s">
        <v>105</v>
      </c>
      <c r="E78" s="58"/>
      <c r="F78" s="58"/>
      <c r="G78" s="23">
        <v>315804.10100000002</v>
      </c>
      <c r="H78" s="23">
        <v>8448176.7369999997</v>
      </c>
      <c r="I78" s="23">
        <v>4887.2070000000003</v>
      </c>
      <c r="J78" s="61" t="s">
        <v>1040</v>
      </c>
      <c r="K78" s="58" t="s">
        <v>388</v>
      </c>
      <c r="L78" s="58">
        <v>0.25</v>
      </c>
      <c r="M78" s="58">
        <v>2</v>
      </c>
      <c r="N78" s="105">
        <v>2006</v>
      </c>
      <c r="O78" s="58"/>
      <c r="P78" s="60" t="s">
        <v>389</v>
      </c>
      <c r="Q78" s="1">
        <f>M78-L78</f>
        <v>1.75</v>
      </c>
      <c r="R78" s="2" t="s">
        <v>390</v>
      </c>
      <c r="S78" s="58" t="s">
        <v>551</v>
      </c>
      <c r="T78" s="60" t="s">
        <v>392</v>
      </c>
      <c r="X78" s="134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>
        <v>100</v>
      </c>
      <c r="AT78" s="113">
        <v>200</v>
      </c>
      <c r="AU78" s="113"/>
      <c r="AV78" s="113"/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>
        <v>3000</v>
      </c>
      <c r="BY78" s="113"/>
      <c r="BZ78" s="113"/>
      <c r="CA78" s="149"/>
      <c r="CB78" s="107">
        <v>39</v>
      </c>
      <c r="CC78" s="113"/>
      <c r="CD78" s="113"/>
      <c r="CE78" s="113"/>
      <c r="CF78" s="113"/>
      <c r="CG78" s="113"/>
      <c r="CH78" s="113"/>
      <c r="CI78" s="113"/>
      <c r="CJ78" s="113"/>
      <c r="CK78" s="113"/>
      <c r="CL78" s="113"/>
      <c r="CM78" s="113"/>
      <c r="CN78" s="113"/>
      <c r="CO78" s="99"/>
      <c r="CP78" s="99"/>
      <c r="CQ78" s="99"/>
      <c r="CR78" s="99"/>
      <c r="CS78" s="99"/>
      <c r="CT78" s="99"/>
      <c r="CU78" s="99"/>
      <c r="CV78" s="99"/>
      <c r="CW78" s="99"/>
      <c r="CX78" s="113"/>
      <c r="CY78" s="113"/>
    </row>
    <row r="79" spans="1:301" s="60" customFormat="1" ht="15" customHeight="1" x14ac:dyDescent="0.2">
      <c r="A79" s="58" t="s">
        <v>552</v>
      </c>
      <c r="B79" s="58">
        <v>33330</v>
      </c>
      <c r="C79" s="59" t="s">
        <v>452</v>
      </c>
      <c r="D79" s="2" t="s">
        <v>105</v>
      </c>
      <c r="E79" s="58"/>
      <c r="F79" s="58"/>
      <c r="G79" s="23">
        <v>315807.478</v>
      </c>
      <c r="H79" s="23">
        <v>8448177.9000000004</v>
      </c>
      <c r="I79" s="23">
        <v>4886.4830000000002</v>
      </c>
      <c r="J79" s="61" t="s">
        <v>1040</v>
      </c>
      <c r="K79" s="58" t="s">
        <v>388</v>
      </c>
      <c r="L79" s="58">
        <v>0</v>
      </c>
      <c r="M79" s="58">
        <v>2</v>
      </c>
      <c r="N79" s="105">
        <v>2006</v>
      </c>
      <c r="O79" s="58"/>
      <c r="P79" s="60" t="s">
        <v>389</v>
      </c>
      <c r="Q79" s="1">
        <f>M79-L79</f>
        <v>2</v>
      </c>
      <c r="R79" s="2" t="s">
        <v>390</v>
      </c>
      <c r="S79" s="58" t="s">
        <v>553</v>
      </c>
      <c r="T79" s="60" t="s">
        <v>392</v>
      </c>
      <c r="U79" s="18"/>
      <c r="V79" s="18"/>
      <c r="W79" s="18"/>
      <c r="X79" s="137"/>
      <c r="Y79" s="110"/>
      <c r="Z79" s="110">
        <v>0.8126473859844271</v>
      </c>
      <c r="AA79" s="110">
        <v>2.0588003581020593</v>
      </c>
      <c r="AB79" s="110"/>
      <c r="AC79" s="110">
        <v>6.3270112850382235E-3</v>
      </c>
      <c r="AD79" s="110"/>
      <c r="AE79" s="110"/>
      <c r="AF79" s="110">
        <v>1.3479773814702046E-2</v>
      </c>
      <c r="AG79" s="110">
        <v>0.12046035805626598</v>
      </c>
      <c r="AH79" s="108">
        <v>6.8740920096852315E-2</v>
      </c>
      <c r="AI79" s="108"/>
      <c r="AJ79" s="108"/>
      <c r="AK79" s="108"/>
      <c r="AL79" s="108"/>
      <c r="AM79" s="108"/>
      <c r="AN79" s="110">
        <v>1</v>
      </c>
      <c r="AO79" s="110">
        <v>2</v>
      </c>
      <c r="AP79" s="110">
        <v>4</v>
      </c>
      <c r="AQ79" s="110">
        <v>11</v>
      </c>
      <c r="AR79" s="110">
        <v>11</v>
      </c>
      <c r="AS79" s="110">
        <v>588</v>
      </c>
      <c r="AT79" s="110">
        <v>263</v>
      </c>
      <c r="AU79" s="106">
        <v>0</v>
      </c>
      <c r="AV79" s="110">
        <v>0</v>
      </c>
      <c r="AW79" s="114">
        <v>0</v>
      </c>
      <c r="AX79" s="110">
        <v>0</v>
      </c>
      <c r="AY79" s="110">
        <v>150</v>
      </c>
      <c r="AZ79" s="110"/>
      <c r="BA79" s="110">
        <v>42.2</v>
      </c>
      <c r="BB79" s="110">
        <v>3.4</v>
      </c>
      <c r="BC79" s="108">
        <v>0</v>
      </c>
      <c r="BD79" s="110">
        <v>0.8</v>
      </c>
      <c r="BE79" s="110"/>
      <c r="BF79" s="110">
        <v>2</v>
      </c>
      <c r="BG79" s="110">
        <v>295</v>
      </c>
      <c r="BH79" s="110">
        <v>6.1</v>
      </c>
      <c r="BI79" s="110"/>
      <c r="BJ79" s="110"/>
      <c r="BK79" s="110"/>
      <c r="BL79" s="110"/>
      <c r="BM79" s="110"/>
      <c r="BN79" s="110"/>
      <c r="BO79" s="110"/>
      <c r="BP79" s="110"/>
      <c r="BQ79" s="110"/>
      <c r="BR79" s="110"/>
      <c r="BS79" s="110"/>
      <c r="BT79" s="110"/>
      <c r="BU79" s="110"/>
      <c r="BV79" s="110"/>
      <c r="BW79" s="110"/>
      <c r="BX79" s="110">
        <v>5850</v>
      </c>
      <c r="BY79" s="110"/>
      <c r="BZ79" s="110"/>
      <c r="CA79" s="149"/>
      <c r="CB79" s="110">
        <v>15.7</v>
      </c>
      <c r="CC79" s="110">
        <v>1.35</v>
      </c>
      <c r="CD79" s="110">
        <v>662</v>
      </c>
      <c r="CE79" s="110"/>
      <c r="CF79" s="110"/>
      <c r="CG79" s="110"/>
      <c r="CH79" s="110">
        <v>0</v>
      </c>
      <c r="CI79" s="110">
        <v>0</v>
      </c>
      <c r="CJ79" s="110">
        <v>1.5</v>
      </c>
      <c r="CK79" s="110"/>
      <c r="CL79" s="110"/>
      <c r="CM79" s="110"/>
      <c r="CN79" s="110"/>
      <c r="CO79" s="99"/>
      <c r="CP79" s="99"/>
      <c r="CQ79" s="99"/>
      <c r="CR79" s="99"/>
      <c r="CS79" s="99"/>
      <c r="CT79" s="99"/>
      <c r="CU79" s="99">
        <f>BG79/BH79</f>
        <v>48.360655737704924</v>
      </c>
      <c r="CV79" s="99"/>
      <c r="CW79" s="99"/>
      <c r="CX79" s="110"/>
      <c r="CY79" s="114">
        <v>0</v>
      </c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</row>
    <row r="80" spans="1:301" s="60" customFormat="1" ht="15" customHeight="1" x14ac:dyDescent="0.15">
      <c r="A80" s="58" t="s">
        <v>554</v>
      </c>
      <c r="B80" s="58">
        <v>33487</v>
      </c>
      <c r="C80" s="59" t="s">
        <v>452</v>
      </c>
      <c r="D80" s="2" t="s">
        <v>105</v>
      </c>
      <c r="E80" s="58"/>
      <c r="F80" s="58"/>
      <c r="G80" s="23">
        <v>315861.56800000003</v>
      </c>
      <c r="H80" s="23">
        <v>8448030.3729999997</v>
      </c>
      <c r="I80" s="23">
        <v>4880.6239999999998</v>
      </c>
      <c r="J80" s="61" t="s">
        <v>1040</v>
      </c>
      <c r="K80" s="58" t="s">
        <v>388</v>
      </c>
      <c r="L80" s="58">
        <v>0</v>
      </c>
      <c r="M80" s="58">
        <v>2</v>
      </c>
      <c r="N80" s="105">
        <v>2006</v>
      </c>
      <c r="O80" s="58"/>
      <c r="P80" s="60" t="s">
        <v>389</v>
      </c>
      <c r="Q80" s="1">
        <f>M80-L80</f>
        <v>2</v>
      </c>
      <c r="R80" s="2" t="s">
        <v>390</v>
      </c>
      <c r="S80" s="58" t="s">
        <v>555</v>
      </c>
      <c r="T80" s="60" t="s">
        <v>392</v>
      </c>
      <c r="X80" s="134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>
        <v>200</v>
      </c>
      <c r="AT80" s="113">
        <v>500</v>
      </c>
      <c r="AU80" s="113"/>
      <c r="AV80" s="113"/>
      <c r="AW80" s="113"/>
      <c r="AX80" s="113"/>
      <c r="AY80" s="113"/>
      <c r="AZ80" s="113"/>
      <c r="BA80" s="113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>
        <v>15600</v>
      </c>
      <c r="BY80" s="113"/>
      <c r="BZ80" s="113"/>
      <c r="CA80" s="149"/>
      <c r="CB80" s="107">
        <v>38</v>
      </c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99"/>
      <c r="CP80" s="99"/>
      <c r="CQ80" s="99"/>
      <c r="CR80" s="99"/>
      <c r="CS80" s="99"/>
      <c r="CT80" s="99"/>
      <c r="CU80" s="99"/>
      <c r="CV80" s="99"/>
      <c r="CW80" s="99"/>
      <c r="CX80" s="113"/>
      <c r="CY80" s="113"/>
    </row>
    <row r="81" spans="1:301" s="60" customFormat="1" ht="15" customHeight="1" x14ac:dyDescent="0.15">
      <c r="A81" s="58" t="s">
        <v>556</v>
      </c>
      <c r="B81" s="58">
        <v>33553</v>
      </c>
      <c r="C81" s="59" t="s">
        <v>452</v>
      </c>
      <c r="D81" s="2" t="s">
        <v>105</v>
      </c>
      <c r="E81" s="58"/>
      <c r="F81" s="58"/>
      <c r="G81" s="23">
        <v>315883.42700000003</v>
      </c>
      <c r="H81" s="23">
        <v>8447974.4619999994</v>
      </c>
      <c r="I81" s="23">
        <v>4870.91</v>
      </c>
      <c r="J81" s="61" t="s">
        <v>1040</v>
      </c>
      <c r="K81" s="58" t="s">
        <v>388</v>
      </c>
      <c r="L81" s="62">
        <v>0</v>
      </c>
      <c r="M81" s="62">
        <v>2</v>
      </c>
      <c r="N81" s="105">
        <v>2007</v>
      </c>
      <c r="O81" s="58"/>
      <c r="P81" s="60" t="s">
        <v>389</v>
      </c>
      <c r="Q81" s="1">
        <f>M81-L81</f>
        <v>2</v>
      </c>
      <c r="R81" s="2" t="s">
        <v>390</v>
      </c>
      <c r="S81" s="58" t="s">
        <v>557</v>
      </c>
      <c r="T81" s="60" t="s">
        <v>392</v>
      </c>
      <c r="X81" s="134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>
        <v>200</v>
      </c>
      <c r="AT81" s="113">
        <v>4300</v>
      </c>
      <c r="AU81" s="113"/>
      <c r="AV81" s="113"/>
      <c r="AW81" s="113"/>
      <c r="AX81" s="113"/>
      <c r="AY81" s="113"/>
      <c r="AZ81" s="113"/>
      <c r="BA81" s="113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>
        <v>18900</v>
      </c>
      <c r="BY81" s="113"/>
      <c r="BZ81" s="113"/>
      <c r="CA81" s="156"/>
      <c r="CB81" s="107">
        <v>40</v>
      </c>
      <c r="CC81" s="113"/>
      <c r="CD81" s="113"/>
      <c r="CE81" s="113"/>
      <c r="CF81" s="113"/>
      <c r="CG81" s="113"/>
      <c r="CH81" s="113"/>
      <c r="CI81" s="113"/>
      <c r="CJ81" s="113"/>
      <c r="CK81" s="113"/>
      <c r="CL81" s="113"/>
      <c r="CM81" s="113"/>
      <c r="CN81" s="113"/>
      <c r="CO81" s="99"/>
      <c r="CP81" s="99"/>
      <c r="CQ81" s="99"/>
      <c r="CR81" s="99"/>
      <c r="CS81" s="99"/>
      <c r="CT81" s="99"/>
      <c r="CU81" s="99"/>
      <c r="CV81" s="99"/>
      <c r="CW81" s="99"/>
      <c r="CX81" s="113"/>
      <c r="CY81" s="113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  <c r="DS81" s="64"/>
      <c r="DT81" s="64"/>
      <c r="DU81" s="64"/>
      <c r="DV81" s="64"/>
      <c r="DW81" s="64"/>
      <c r="DX81" s="64"/>
      <c r="DY81" s="64"/>
      <c r="DZ81" s="64"/>
      <c r="EA81" s="64"/>
      <c r="EB81" s="64"/>
      <c r="EC81" s="64"/>
      <c r="ED81" s="64"/>
      <c r="EE81" s="64"/>
      <c r="EF81" s="64"/>
      <c r="EG81" s="64"/>
      <c r="EH81" s="64"/>
      <c r="EI81" s="64"/>
      <c r="EJ81" s="64"/>
      <c r="EK81" s="64"/>
      <c r="EL81" s="64"/>
      <c r="EM81" s="64"/>
      <c r="EN81" s="64"/>
      <c r="EO81" s="64"/>
      <c r="EP81" s="64"/>
      <c r="EQ81" s="64"/>
      <c r="ER81" s="64"/>
      <c r="ES81" s="64"/>
      <c r="ET81" s="64"/>
      <c r="EU81" s="64"/>
      <c r="EV81" s="64"/>
      <c r="EW81" s="64"/>
      <c r="EX81" s="64"/>
      <c r="EY81" s="64"/>
      <c r="EZ81" s="64"/>
      <c r="FA81" s="64"/>
      <c r="FB81" s="64"/>
      <c r="FC81" s="64"/>
      <c r="FD81" s="64"/>
      <c r="FE81" s="64"/>
      <c r="FF81" s="64"/>
      <c r="FG81" s="64"/>
      <c r="FH81" s="64"/>
      <c r="FI81" s="64"/>
      <c r="FJ81" s="64"/>
      <c r="FK81" s="64"/>
      <c r="FL81" s="64"/>
      <c r="FM81" s="64"/>
      <c r="FN81" s="64"/>
      <c r="FO81" s="64"/>
      <c r="FP81" s="64"/>
      <c r="FQ81" s="64"/>
      <c r="FR81" s="64"/>
      <c r="FS81" s="64"/>
      <c r="FT81" s="64"/>
      <c r="FU81" s="64"/>
      <c r="FV81" s="64"/>
      <c r="FW81" s="64"/>
      <c r="FX81" s="64"/>
      <c r="FY81" s="64"/>
      <c r="FZ81" s="64"/>
      <c r="GA81" s="64"/>
      <c r="GB81" s="64"/>
      <c r="GC81" s="64"/>
      <c r="GD81" s="64"/>
      <c r="GE81" s="64"/>
      <c r="GF81" s="64"/>
      <c r="GG81" s="64"/>
      <c r="GH81" s="64"/>
      <c r="GI81" s="64"/>
      <c r="GJ81" s="64"/>
      <c r="GK81" s="64"/>
      <c r="GL81" s="64"/>
      <c r="GM81" s="64"/>
      <c r="GN81" s="64"/>
      <c r="GO81" s="64"/>
      <c r="GP81" s="64"/>
      <c r="GQ81" s="64"/>
      <c r="GR81" s="64"/>
      <c r="GS81" s="64"/>
      <c r="GT81" s="64"/>
      <c r="GU81" s="64"/>
      <c r="GV81" s="64"/>
      <c r="GW81" s="64"/>
      <c r="GX81" s="64"/>
      <c r="GY81" s="64"/>
      <c r="GZ81" s="64"/>
      <c r="HA81" s="64"/>
      <c r="HB81" s="64"/>
      <c r="HC81" s="64"/>
      <c r="HD81" s="64"/>
      <c r="HE81" s="64"/>
      <c r="HF81" s="64"/>
      <c r="HG81" s="64"/>
      <c r="HH81" s="64"/>
      <c r="HI81" s="64"/>
      <c r="HJ81" s="64"/>
      <c r="HK81" s="64"/>
      <c r="HL81" s="64"/>
      <c r="HM81" s="64"/>
      <c r="HN81" s="64"/>
      <c r="HO81" s="64"/>
      <c r="HP81" s="64"/>
      <c r="HQ81" s="64"/>
      <c r="HR81" s="64"/>
      <c r="HS81" s="64"/>
      <c r="HT81" s="64"/>
      <c r="HU81" s="64"/>
      <c r="HV81" s="64"/>
      <c r="HW81" s="64"/>
      <c r="HX81" s="64"/>
      <c r="HY81" s="64"/>
      <c r="HZ81" s="64"/>
      <c r="IA81" s="64"/>
      <c r="IB81" s="64"/>
      <c r="IC81" s="64"/>
      <c r="ID81" s="64"/>
      <c r="IE81" s="64"/>
      <c r="IF81" s="64"/>
      <c r="IG81" s="64"/>
      <c r="IH81" s="64"/>
      <c r="II81" s="64"/>
      <c r="IJ81" s="64"/>
      <c r="IK81" s="64"/>
      <c r="IL81" s="64"/>
      <c r="IM81" s="64"/>
      <c r="IN81" s="64"/>
      <c r="IO81" s="64"/>
      <c r="IP81" s="64"/>
      <c r="IQ81" s="64"/>
      <c r="IR81" s="64"/>
      <c r="IS81" s="64"/>
      <c r="IT81" s="64"/>
      <c r="IU81" s="64"/>
      <c r="IV81" s="64"/>
      <c r="IW81" s="64"/>
      <c r="IX81" s="64"/>
      <c r="IY81" s="64"/>
      <c r="IZ81" s="64"/>
      <c r="JA81" s="64"/>
      <c r="JB81" s="64"/>
      <c r="JC81" s="64"/>
      <c r="JD81" s="64"/>
      <c r="JE81" s="64"/>
      <c r="JF81" s="64"/>
      <c r="JG81" s="64"/>
      <c r="JH81" s="64"/>
      <c r="JI81" s="64"/>
      <c r="JJ81" s="64"/>
      <c r="JK81" s="64"/>
      <c r="JL81" s="64"/>
      <c r="JM81" s="64"/>
      <c r="JN81" s="64"/>
      <c r="JO81" s="64"/>
      <c r="JP81" s="64"/>
      <c r="JQ81" s="64"/>
      <c r="JR81" s="64"/>
      <c r="JS81" s="64"/>
      <c r="JT81" s="64"/>
      <c r="JU81" s="64"/>
      <c r="JV81" s="64"/>
      <c r="JW81" s="64"/>
      <c r="JX81" s="64"/>
      <c r="JY81" s="64"/>
      <c r="JZ81" s="64"/>
      <c r="KA81" s="64"/>
      <c r="KB81" s="64"/>
      <c r="KC81" s="64"/>
      <c r="KD81" s="64"/>
      <c r="KE81" s="64"/>
      <c r="KF81" s="64"/>
      <c r="KG81" s="64"/>
      <c r="KH81" s="64"/>
      <c r="KI81" s="64"/>
      <c r="KJ81" s="64"/>
      <c r="KK81" s="64"/>
      <c r="KL81" s="64"/>
      <c r="KM81" s="64"/>
      <c r="KN81" s="64"/>
      <c r="KO81" s="64"/>
    </row>
    <row r="82" spans="1:301" s="60" customFormat="1" ht="15" customHeight="1" x14ac:dyDescent="0.15">
      <c r="A82" s="58" t="s">
        <v>558</v>
      </c>
      <c r="B82" s="58">
        <v>34057</v>
      </c>
      <c r="C82" s="59" t="s">
        <v>452</v>
      </c>
      <c r="D82" s="2" t="s">
        <v>105</v>
      </c>
      <c r="E82" s="58"/>
      <c r="F82" s="58"/>
      <c r="G82" s="23">
        <v>315523.52799999999</v>
      </c>
      <c r="H82" s="23">
        <v>8447730.7050000001</v>
      </c>
      <c r="I82" s="23">
        <v>4982.6490000000003</v>
      </c>
      <c r="J82" s="61" t="s">
        <v>1040</v>
      </c>
      <c r="K82" s="58" t="s">
        <v>388</v>
      </c>
      <c r="L82" s="62">
        <v>0.35</v>
      </c>
      <c r="M82" s="62">
        <v>2</v>
      </c>
      <c r="N82" s="105">
        <v>2007</v>
      </c>
      <c r="O82" s="58"/>
      <c r="P82" s="60" t="s">
        <v>389</v>
      </c>
      <c r="Q82" s="1">
        <f>M82-L82</f>
        <v>1.65</v>
      </c>
      <c r="R82" s="2" t="s">
        <v>390</v>
      </c>
      <c r="S82" s="58" t="s">
        <v>559</v>
      </c>
      <c r="T82" s="60" t="s">
        <v>392</v>
      </c>
      <c r="X82" s="134"/>
      <c r="Y82" s="110">
        <v>0.10008350730688935</v>
      </c>
      <c r="Z82" s="110">
        <v>1.7386874304783093</v>
      </c>
      <c r="AA82" s="110">
        <v>4.0890062667860345</v>
      </c>
      <c r="AB82" s="110"/>
      <c r="AC82" s="110">
        <v>4.5967673825991991E-2</v>
      </c>
      <c r="AD82" s="110">
        <v>0.54710526315789476</v>
      </c>
      <c r="AE82" s="110">
        <v>2.7984031936127744E-2</v>
      </c>
      <c r="AF82" s="110">
        <v>2.6959547629404092E-2</v>
      </c>
      <c r="AG82" s="110">
        <v>0.36138107416879794</v>
      </c>
      <c r="AH82" s="110">
        <v>0.38953188054882976</v>
      </c>
      <c r="AI82" s="110"/>
      <c r="AJ82" s="110"/>
      <c r="AK82" s="110"/>
      <c r="AL82" s="110"/>
      <c r="AM82" s="110"/>
      <c r="AN82" s="110">
        <v>5.7</v>
      </c>
      <c r="AO82" s="110">
        <v>29</v>
      </c>
      <c r="AP82" s="110">
        <v>122</v>
      </c>
      <c r="AQ82" s="110">
        <v>3</v>
      </c>
      <c r="AR82" s="110">
        <v>15</v>
      </c>
      <c r="AS82" s="110">
        <v>64.5</v>
      </c>
      <c r="AT82" s="110">
        <v>318</v>
      </c>
      <c r="AU82" s="106">
        <v>0</v>
      </c>
      <c r="AV82" s="110">
        <v>0</v>
      </c>
      <c r="AW82" s="114">
        <v>0</v>
      </c>
      <c r="AX82" s="110">
        <v>0</v>
      </c>
      <c r="AY82" s="110">
        <v>119</v>
      </c>
      <c r="AZ82" s="110"/>
      <c r="BA82" s="110">
        <v>116</v>
      </c>
      <c r="BB82" s="110">
        <v>11.9</v>
      </c>
      <c r="BC82" s="108">
        <v>0</v>
      </c>
      <c r="BD82" s="110">
        <v>9.5</v>
      </c>
      <c r="BE82" s="110"/>
      <c r="BF82" s="110">
        <v>2</v>
      </c>
      <c r="BG82" s="110">
        <v>3780</v>
      </c>
      <c r="BH82" s="110">
        <v>29</v>
      </c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0"/>
      <c r="BW82" s="110"/>
      <c r="BX82" s="110">
        <v>424</v>
      </c>
      <c r="BY82" s="110"/>
      <c r="BZ82" s="110"/>
      <c r="CA82" s="156"/>
      <c r="CB82" s="110">
        <v>8.3000000000000007</v>
      </c>
      <c r="CC82" s="110">
        <v>0.3</v>
      </c>
      <c r="CD82" s="110">
        <v>101</v>
      </c>
      <c r="CE82" s="110"/>
      <c r="CF82" s="110"/>
      <c r="CG82" s="110"/>
      <c r="CH82" s="110">
        <v>0</v>
      </c>
      <c r="CI82" s="110">
        <v>0</v>
      </c>
      <c r="CJ82" s="110">
        <v>6</v>
      </c>
      <c r="CK82" s="110"/>
      <c r="CL82" s="110"/>
      <c r="CM82" s="110"/>
      <c r="CN82" s="110"/>
      <c r="CO82" s="99"/>
      <c r="CP82" s="99"/>
      <c r="CQ82" s="99"/>
      <c r="CR82" s="99">
        <f>AG82/AD82</f>
        <v>0.66053298789871673</v>
      </c>
      <c r="CS82" s="99"/>
      <c r="CT82" s="99"/>
      <c r="CU82" s="99">
        <f>BG82/BH82</f>
        <v>130.34482758620689</v>
      </c>
      <c r="CV82" s="99"/>
      <c r="CW82" s="99"/>
      <c r="CX82" s="110"/>
      <c r="CY82" s="110">
        <v>5</v>
      </c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</row>
    <row r="83" spans="1:301" s="60" customFormat="1" ht="15" customHeight="1" x14ac:dyDescent="0.15">
      <c r="A83" s="58" t="s">
        <v>560</v>
      </c>
      <c r="B83" s="58">
        <v>34371</v>
      </c>
      <c r="C83" s="59" t="s">
        <v>452</v>
      </c>
      <c r="D83" s="2" t="s">
        <v>105</v>
      </c>
      <c r="E83" s="58"/>
      <c r="F83" s="58"/>
      <c r="G83" s="23">
        <v>315059.598</v>
      </c>
      <c r="H83" s="23">
        <v>8447679.0529999994</v>
      </c>
      <c r="I83" s="23">
        <v>5066.3980000000001</v>
      </c>
      <c r="J83" s="61" t="s">
        <v>1040</v>
      </c>
      <c r="K83" s="58" t="s">
        <v>388</v>
      </c>
      <c r="L83" s="62">
        <v>1</v>
      </c>
      <c r="M83" s="62">
        <v>2</v>
      </c>
      <c r="N83" s="105">
        <v>2007</v>
      </c>
      <c r="O83" s="58"/>
      <c r="P83" s="60" t="s">
        <v>389</v>
      </c>
      <c r="Q83" s="1">
        <f>M83-L83</f>
        <v>1</v>
      </c>
      <c r="R83" s="2" t="s">
        <v>390</v>
      </c>
      <c r="S83" s="58" t="s">
        <v>561</v>
      </c>
      <c r="T83" s="60" t="s">
        <v>392</v>
      </c>
      <c r="X83" s="134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>
        <v>600</v>
      </c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3"/>
      <c r="BW83" s="113"/>
      <c r="BX83" s="113">
        <v>1400.0000000000002</v>
      </c>
      <c r="BY83" s="113"/>
      <c r="BZ83" s="113"/>
      <c r="CA83" s="156"/>
      <c r="CB83" s="107">
        <v>11</v>
      </c>
      <c r="CC83" s="113"/>
      <c r="CD83" s="113"/>
      <c r="CE83" s="113"/>
      <c r="CF83" s="113"/>
      <c r="CG83" s="113"/>
      <c r="CH83" s="113"/>
      <c r="CI83" s="113"/>
      <c r="CJ83" s="113"/>
      <c r="CK83" s="113"/>
      <c r="CL83" s="113"/>
      <c r="CM83" s="113"/>
      <c r="CN83" s="113"/>
      <c r="CO83" s="99"/>
      <c r="CP83" s="99"/>
      <c r="CQ83" s="99"/>
      <c r="CR83" s="99"/>
      <c r="CS83" s="99"/>
      <c r="CT83" s="99"/>
      <c r="CU83" s="99"/>
      <c r="CV83" s="99"/>
      <c r="CW83" s="99"/>
      <c r="CX83" s="113"/>
      <c r="CY83" s="113"/>
    </row>
    <row r="84" spans="1:301" s="60" customFormat="1" ht="15" customHeight="1" x14ac:dyDescent="0.15">
      <c r="A84" s="57" t="s">
        <v>562</v>
      </c>
      <c r="B84" s="58">
        <v>4453</v>
      </c>
      <c r="C84" s="59" t="s">
        <v>400</v>
      </c>
      <c r="D84" s="2" t="s">
        <v>105</v>
      </c>
      <c r="E84" s="57"/>
      <c r="F84" s="57"/>
      <c r="G84" s="23">
        <v>315566.18400000001</v>
      </c>
      <c r="H84" s="23">
        <v>8447256.7029999997</v>
      </c>
      <c r="I84" s="23">
        <v>4952.2299999999996</v>
      </c>
      <c r="J84" s="61" t="s">
        <v>1040</v>
      </c>
      <c r="K84" s="67" t="s">
        <v>404</v>
      </c>
      <c r="L84" s="58">
        <v>2.9</v>
      </c>
      <c r="M84" s="58">
        <v>4</v>
      </c>
      <c r="N84" s="105">
        <v>2005</v>
      </c>
      <c r="O84" s="57"/>
      <c r="P84" s="60" t="s">
        <v>389</v>
      </c>
      <c r="Q84" s="1">
        <f>M84-L84</f>
        <v>1.1000000000000001</v>
      </c>
      <c r="R84" s="2" t="s">
        <v>390</v>
      </c>
      <c r="S84" s="57" t="s">
        <v>563</v>
      </c>
      <c r="T84" s="60" t="s">
        <v>392</v>
      </c>
      <c r="U84" s="64"/>
      <c r="V84" s="64"/>
      <c r="W84" s="64"/>
      <c r="X84" s="135"/>
      <c r="Y84" s="108"/>
      <c r="Z84" s="108">
        <v>0.75595105672969976</v>
      </c>
      <c r="AA84" s="108">
        <v>0.67196956132497765</v>
      </c>
      <c r="AB84" s="108"/>
      <c r="AC84" s="108">
        <v>3.0472952311612667E-2</v>
      </c>
      <c r="AD84" s="108"/>
      <c r="AE84" s="108"/>
      <c r="AF84" s="108"/>
      <c r="AG84" s="108">
        <v>8.4322250639386198E-2</v>
      </c>
      <c r="AH84" s="108">
        <v>2.0622276029055692E-5</v>
      </c>
      <c r="AI84" s="108"/>
      <c r="AJ84" s="108"/>
      <c r="AK84" s="108"/>
      <c r="AL84" s="108"/>
      <c r="AM84" s="108"/>
      <c r="AN84" s="108">
        <v>0.7</v>
      </c>
      <c r="AO84" s="108">
        <v>2</v>
      </c>
      <c r="AP84" s="108">
        <v>6</v>
      </c>
      <c r="AQ84" s="108">
        <v>1</v>
      </c>
      <c r="AR84" s="110">
        <v>0</v>
      </c>
      <c r="AS84" s="108">
        <v>99.5</v>
      </c>
      <c r="AT84" s="108">
        <v>117</v>
      </c>
      <c r="AU84" s="110">
        <v>0</v>
      </c>
      <c r="AV84" s="110">
        <v>0</v>
      </c>
      <c r="AW84" s="114">
        <v>0</v>
      </c>
      <c r="AX84" s="110">
        <v>0</v>
      </c>
      <c r="AY84" s="108">
        <v>87</v>
      </c>
      <c r="AZ84" s="108"/>
      <c r="BA84" s="108">
        <v>30.6</v>
      </c>
      <c r="BB84" s="108">
        <v>1.8</v>
      </c>
      <c r="BC84" s="108">
        <v>0</v>
      </c>
      <c r="BD84" s="108">
        <v>0.8</v>
      </c>
      <c r="BE84" s="108"/>
      <c r="BF84" s="106">
        <v>0</v>
      </c>
      <c r="BG84" s="108">
        <v>2326</v>
      </c>
      <c r="BH84" s="108">
        <v>8.8000000000000007</v>
      </c>
      <c r="BI84" s="108"/>
      <c r="BJ84" s="108"/>
      <c r="BK84" s="108"/>
      <c r="BL84" s="108"/>
      <c r="BM84" s="108"/>
      <c r="BN84" s="108"/>
      <c r="BO84" s="108"/>
      <c r="BP84" s="108"/>
      <c r="BQ84" s="108"/>
      <c r="BR84" s="108"/>
      <c r="BS84" s="108"/>
      <c r="BT84" s="108"/>
      <c r="BU84" s="108"/>
      <c r="BV84" s="108"/>
      <c r="BW84" s="108"/>
      <c r="BX84" s="108">
        <v>4060</v>
      </c>
      <c r="BY84" s="108"/>
      <c r="BZ84" s="108"/>
      <c r="CA84" s="149"/>
      <c r="CB84" s="108">
        <v>27.7</v>
      </c>
      <c r="CC84" s="108">
        <v>0.15</v>
      </c>
      <c r="CD84" s="108">
        <v>40</v>
      </c>
      <c r="CE84" s="108"/>
      <c r="CF84" s="108"/>
      <c r="CG84" s="108"/>
      <c r="CH84" s="110">
        <v>0</v>
      </c>
      <c r="CI84" s="110">
        <v>0</v>
      </c>
      <c r="CJ84" s="108">
        <v>3.1</v>
      </c>
      <c r="CK84" s="108"/>
      <c r="CL84" s="108"/>
      <c r="CM84" s="108"/>
      <c r="CN84" s="108"/>
      <c r="CO84" s="99"/>
      <c r="CP84" s="99"/>
      <c r="CQ84" s="99"/>
      <c r="CR84" s="99"/>
      <c r="CS84" s="99"/>
      <c r="CT84" s="99"/>
      <c r="CU84" s="99">
        <f>BG84/BH84</f>
        <v>264.31818181818181</v>
      </c>
      <c r="CV84" s="99"/>
      <c r="CW84" s="99"/>
      <c r="CX84" s="108"/>
      <c r="CY84" s="108">
        <v>2</v>
      </c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</row>
    <row r="85" spans="1:301" s="60" customFormat="1" ht="15" customHeight="1" x14ac:dyDescent="0.15">
      <c r="A85" s="57" t="s">
        <v>564</v>
      </c>
      <c r="B85" s="58">
        <v>1000</v>
      </c>
      <c r="C85" s="59" t="s">
        <v>452</v>
      </c>
      <c r="D85" s="2" t="s">
        <v>105</v>
      </c>
      <c r="E85" s="57"/>
      <c r="F85" s="57"/>
      <c r="G85" s="23">
        <v>315680.58399999997</v>
      </c>
      <c r="H85" s="23">
        <v>8447764.0859999992</v>
      </c>
      <c r="I85" s="23">
        <v>5002.5119999999997</v>
      </c>
      <c r="J85" s="61" t="s">
        <v>1040</v>
      </c>
      <c r="K85" s="57" t="s">
        <v>388</v>
      </c>
      <c r="L85" s="66">
        <v>0</v>
      </c>
      <c r="M85" s="58">
        <v>2</v>
      </c>
      <c r="N85" s="120">
        <v>2005</v>
      </c>
      <c r="O85" s="57"/>
      <c r="P85" s="60" t="s">
        <v>389</v>
      </c>
      <c r="Q85" s="1">
        <f>M85-L85</f>
        <v>2</v>
      </c>
      <c r="R85" s="2" t="s">
        <v>390</v>
      </c>
      <c r="S85" s="57" t="s">
        <v>565</v>
      </c>
      <c r="T85" s="60" t="s">
        <v>392</v>
      </c>
      <c r="U85" s="64"/>
      <c r="V85" s="64"/>
      <c r="W85" s="64"/>
      <c r="X85" s="135"/>
      <c r="Y85" s="106">
        <v>8.3402922755741127E-2</v>
      </c>
      <c r="Z85" s="106">
        <v>1.3796106785317019</v>
      </c>
      <c r="AA85" s="106">
        <v>28.308504923903314</v>
      </c>
      <c r="AB85" s="106"/>
      <c r="AC85" s="106"/>
      <c r="AD85" s="106"/>
      <c r="AE85" s="106">
        <v>0.39177644710578846</v>
      </c>
      <c r="AF85" s="106">
        <v>5.3919095258808183E-2</v>
      </c>
      <c r="AG85" s="106">
        <v>0.18069053708439897</v>
      </c>
      <c r="AH85" s="106">
        <v>0.63012510088781293</v>
      </c>
      <c r="AI85" s="106"/>
      <c r="AJ85" s="106"/>
      <c r="AK85" s="106"/>
      <c r="AL85" s="106"/>
      <c r="AM85" s="106"/>
      <c r="AN85" s="106">
        <v>2</v>
      </c>
      <c r="AO85" s="106">
        <v>17</v>
      </c>
      <c r="AP85" s="106">
        <v>56</v>
      </c>
      <c r="AQ85" s="106">
        <v>16</v>
      </c>
      <c r="AR85" s="106">
        <v>21</v>
      </c>
      <c r="AS85" s="106">
        <v>431</v>
      </c>
      <c r="AT85" s="106">
        <v>2580</v>
      </c>
      <c r="AU85" s="106">
        <v>0</v>
      </c>
      <c r="AV85" s="106">
        <v>2</v>
      </c>
      <c r="AW85" s="106">
        <v>90</v>
      </c>
      <c r="AX85" s="106"/>
      <c r="AY85" s="106">
        <v>1465</v>
      </c>
      <c r="AZ85" s="106"/>
      <c r="BA85" s="106">
        <v>145</v>
      </c>
      <c r="BB85" s="106"/>
      <c r="BC85" s="106"/>
      <c r="BD85" s="107"/>
      <c r="BE85" s="107"/>
      <c r="BF85" s="106">
        <v>25.6</v>
      </c>
      <c r="BG85" s="106">
        <v>4270</v>
      </c>
      <c r="BH85" s="106">
        <v>10</v>
      </c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  <c r="BW85" s="106"/>
      <c r="BX85" s="111">
        <v>123000</v>
      </c>
      <c r="BY85" s="111"/>
      <c r="BZ85" s="106">
        <v>10</v>
      </c>
      <c r="CA85" s="149">
        <v>0</v>
      </c>
      <c r="CB85" s="107">
        <v>128</v>
      </c>
      <c r="CC85" s="106">
        <v>0.04</v>
      </c>
      <c r="CD85" s="106">
        <v>481</v>
      </c>
      <c r="CE85" s="106"/>
      <c r="CF85" s="106"/>
      <c r="CG85" s="106"/>
      <c r="CH85" s="106">
        <v>7</v>
      </c>
      <c r="CI85" s="110">
        <v>0</v>
      </c>
      <c r="CJ85" s="106">
        <v>33.299999999999997</v>
      </c>
      <c r="CK85" s="106">
        <v>80</v>
      </c>
      <c r="CL85" s="106"/>
      <c r="CM85" s="106"/>
      <c r="CN85" s="106"/>
      <c r="CO85" s="99"/>
      <c r="CP85" s="99"/>
      <c r="CQ85" s="99"/>
      <c r="CR85" s="99"/>
      <c r="CS85" s="99"/>
      <c r="CT85" s="99"/>
      <c r="CU85" s="99">
        <f>BG85/BH85</f>
        <v>427</v>
      </c>
      <c r="CV85" s="99"/>
      <c r="CW85" s="99"/>
      <c r="CX85" s="106"/>
      <c r="CY85" s="106">
        <v>6</v>
      </c>
    </row>
    <row r="86" spans="1:301" s="60" customFormat="1" ht="15" customHeight="1" x14ac:dyDescent="0.15">
      <c r="A86" s="58" t="s">
        <v>566</v>
      </c>
      <c r="B86" s="58">
        <v>35627</v>
      </c>
      <c r="C86" s="59" t="s">
        <v>400</v>
      </c>
      <c r="D86" s="2" t="s">
        <v>105</v>
      </c>
      <c r="E86" s="58"/>
      <c r="F86" s="58"/>
      <c r="G86" s="23">
        <v>315546.625</v>
      </c>
      <c r="H86" s="23">
        <v>8447304.7799999993</v>
      </c>
      <c r="I86" s="23">
        <v>4932.6379999999999</v>
      </c>
      <c r="J86" s="61" t="s">
        <v>1040</v>
      </c>
      <c r="K86" s="58" t="s">
        <v>388</v>
      </c>
      <c r="L86" s="62">
        <v>4</v>
      </c>
      <c r="M86" s="62">
        <v>6</v>
      </c>
      <c r="N86" s="105">
        <v>2007</v>
      </c>
      <c r="O86" s="58"/>
      <c r="P86" s="60" t="s">
        <v>389</v>
      </c>
      <c r="Q86" s="1">
        <f>M86-L86</f>
        <v>2</v>
      </c>
      <c r="R86" s="2" t="s">
        <v>390</v>
      </c>
      <c r="S86" s="58" t="s">
        <v>567</v>
      </c>
      <c r="T86" s="60" t="s">
        <v>392</v>
      </c>
      <c r="X86" s="134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>
        <v>400</v>
      </c>
      <c r="AT86" s="113">
        <v>500</v>
      </c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  <c r="BX86" s="113">
        <v>5300</v>
      </c>
      <c r="BY86" s="113"/>
      <c r="BZ86" s="113"/>
      <c r="CA86" s="156"/>
      <c r="CB86" s="107">
        <v>31</v>
      </c>
      <c r="CC86" s="113"/>
      <c r="CD86" s="113"/>
      <c r="CE86" s="113"/>
      <c r="CF86" s="113"/>
      <c r="CG86" s="113"/>
      <c r="CH86" s="113"/>
      <c r="CI86" s="113"/>
      <c r="CJ86" s="113"/>
      <c r="CK86" s="113"/>
      <c r="CL86" s="113"/>
      <c r="CM86" s="113"/>
      <c r="CN86" s="113"/>
      <c r="CO86" s="99"/>
      <c r="CP86" s="99"/>
      <c r="CQ86" s="99"/>
      <c r="CR86" s="99"/>
      <c r="CS86" s="99"/>
      <c r="CT86" s="99"/>
      <c r="CU86" s="99"/>
      <c r="CV86" s="99"/>
      <c r="CW86" s="99"/>
      <c r="CX86" s="113"/>
      <c r="CY86" s="113"/>
    </row>
    <row r="87" spans="1:301" s="60" customFormat="1" ht="15" customHeight="1" x14ac:dyDescent="0.15">
      <c r="A87" s="58" t="s">
        <v>568</v>
      </c>
      <c r="B87" s="58">
        <v>35716</v>
      </c>
      <c r="C87" s="59" t="s">
        <v>400</v>
      </c>
      <c r="D87" s="2" t="s">
        <v>105</v>
      </c>
      <c r="E87" s="58"/>
      <c r="F87" s="58"/>
      <c r="G87" s="23">
        <v>315546.42700000003</v>
      </c>
      <c r="H87" s="23">
        <v>8447295.4409999996</v>
      </c>
      <c r="I87" s="23">
        <v>4987.3680000000004</v>
      </c>
      <c r="J87" s="61" t="s">
        <v>1040</v>
      </c>
      <c r="K87" s="58" t="s">
        <v>388</v>
      </c>
      <c r="L87" s="62">
        <v>2.2999999999999998</v>
      </c>
      <c r="M87" s="62">
        <v>4</v>
      </c>
      <c r="N87" s="105">
        <v>2007</v>
      </c>
      <c r="O87" s="58"/>
      <c r="P87" s="60" t="s">
        <v>389</v>
      </c>
      <c r="Q87" s="1">
        <f>M87-L87</f>
        <v>1.7000000000000002</v>
      </c>
      <c r="R87" s="2" t="s">
        <v>390</v>
      </c>
      <c r="S87" s="58" t="s">
        <v>569</v>
      </c>
      <c r="T87" s="60" t="s">
        <v>392</v>
      </c>
      <c r="X87" s="134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>
        <v>100</v>
      </c>
      <c r="AT87" s="107">
        <v>100</v>
      </c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  <c r="BX87" s="113">
        <v>2100</v>
      </c>
      <c r="BY87" s="113"/>
      <c r="BZ87" s="113"/>
      <c r="CA87" s="156"/>
      <c r="CB87" s="107">
        <v>14</v>
      </c>
      <c r="CC87" s="113"/>
      <c r="CD87" s="113"/>
      <c r="CE87" s="113"/>
      <c r="CF87" s="113"/>
      <c r="CG87" s="113"/>
      <c r="CH87" s="113"/>
      <c r="CI87" s="113"/>
      <c r="CJ87" s="113"/>
      <c r="CK87" s="113"/>
      <c r="CL87" s="113"/>
      <c r="CM87" s="113"/>
      <c r="CN87" s="113"/>
      <c r="CO87" s="99"/>
      <c r="CP87" s="99"/>
      <c r="CQ87" s="99"/>
      <c r="CR87" s="99"/>
      <c r="CS87" s="99"/>
      <c r="CT87" s="99"/>
      <c r="CU87" s="99"/>
      <c r="CV87" s="99"/>
      <c r="CW87" s="99"/>
      <c r="CX87" s="113"/>
      <c r="CY87" s="113"/>
    </row>
    <row r="88" spans="1:301" s="60" customFormat="1" ht="15" customHeight="1" x14ac:dyDescent="0.15">
      <c r="A88" s="58" t="s">
        <v>570</v>
      </c>
      <c r="B88" s="58">
        <v>36835</v>
      </c>
      <c r="C88" s="59" t="s">
        <v>400</v>
      </c>
      <c r="D88" s="2" t="s">
        <v>105</v>
      </c>
      <c r="E88" s="58"/>
      <c r="F88" s="58"/>
      <c r="G88" s="23">
        <v>315656.57799999998</v>
      </c>
      <c r="H88" s="23">
        <v>8446050.1270000003</v>
      </c>
      <c r="I88" s="23">
        <v>5098.6589999999997</v>
      </c>
      <c r="J88" s="61" t="s">
        <v>1040</v>
      </c>
      <c r="K88" s="58" t="s">
        <v>388</v>
      </c>
      <c r="L88" s="62">
        <v>0</v>
      </c>
      <c r="M88" s="62">
        <v>2</v>
      </c>
      <c r="N88" s="105">
        <v>2007</v>
      </c>
      <c r="O88" s="58"/>
      <c r="P88" s="60" t="s">
        <v>389</v>
      </c>
      <c r="Q88" s="1">
        <f>M88-L88</f>
        <v>2</v>
      </c>
      <c r="R88" s="2" t="s">
        <v>390</v>
      </c>
      <c r="S88" s="58" t="s">
        <v>571</v>
      </c>
      <c r="T88" s="60" t="s">
        <v>392</v>
      </c>
      <c r="X88" s="134"/>
      <c r="Y88" s="114">
        <v>1.6680584551148226E-2</v>
      </c>
      <c r="Z88" s="114">
        <v>0.56696329254727473</v>
      </c>
      <c r="AA88" s="114">
        <v>0.91502238137869296</v>
      </c>
      <c r="AB88" s="114"/>
      <c r="AC88" s="114">
        <v>2.3887695668001457E-2</v>
      </c>
      <c r="AD88" s="114">
        <v>3.3157894736842108E-2</v>
      </c>
      <c r="AE88" s="114">
        <v>1.3992015968063872E-2</v>
      </c>
      <c r="AF88" s="114"/>
      <c r="AG88" s="114">
        <v>0.14455242966751919</v>
      </c>
      <c r="AH88" s="114">
        <v>8.7071832122679577E-2</v>
      </c>
      <c r="AI88" s="114"/>
      <c r="AJ88" s="114"/>
      <c r="AK88" s="114"/>
      <c r="AL88" s="114"/>
      <c r="AM88" s="114"/>
      <c r="AN88" s="114">
        <v>1</v>
      </c>
      <c r="AO88" s="114">
        <v>5</v>
      </c>
      <c r="AP88" s="114">
        <v>5</v>
      </c>
      <c r="AQ88" s="114">
        <v>1</v>
      </c>
      <c r="AR88" s="114">
        <v>1</v>
      </c>
      <c r="AS88" s="114">
        <v>183</v>
      </c>
      <c r="AT88" s="114">
        <v>270</v>
      </c>
      <c r="AU88" s="106">
        <v>0</v>
      </c>
      <c r="AV88" s="110">
        <v>0</v>
      </c>
      <c r="AW88" s="114">
        <v>0</v>
      </c>
      <c r="AX88" s="114"/>
      <c r="AY88" s="114">
        <v>27</v>
      </c>
      <c r="AZ88" s="114"/>
      <c r="BA88" s="114">
        <v>19</v>
      </c>
      <c r="BB88" s="114"/>
      <c r="BC88" s="114"/>
      <c r="BD88" s="113"/>
      <c r="BE88" s="113"/>
      <c r="BF88" s="114">
        <v>1.1000000000000001</v>
      </c>
      <c r="BG88" s="114">
        <v>3420</v>
      </c>
      <c r="BH88" s="114">
        <v>10</v>
      </c>
      <c r="BI88" s="114"/>
      <c r="BJ88" s="114"/>
      <c r="BK88" s="114"/>
      <c r="BL88" s="114"/>
      <c r="BM88" s="114"/>
      <c r="BN88" s="114"/>
      <c r="BO88" s="114"/>
      <c r="BP88" s="114"/>
      <c r="BQ88" s="114"/>
      <c r="BR88" s="114"/>
      <c r="BS88" s="114"/>
      <c r="BT88" s="114"/>
      <c r="BU88" s="114"/>
      <c r="BV88" s="114"/>
      <c r="BW88" s="114"/>
      <c r="BX88" s="114">
        <v>1560</v>
      </c>
      <c r="BY88" s="114"/>
      <c r="BZ88" s="106">
        <v>0</v>
      </c>
      <c r="CA88" s="149">
        <v>0</v>
      </c>
      <c r="CB88" s="114">
        <v>15.9</v>
      </c>
      <c r="CC88" s="114">
        <v>0.09</v>
      </c>
      <c r="CD88" s="114">
        <v>33</v>
      </c>
      <c r="CE88" s="114"/>
      <c r="CF88" s="114"/>
      <c r="CG88" s="114"/>
      <c r="CH88" s="110">
        <v>0</v>
      </c>
      <c r="CI88" s="110">
        <v>0</v>
      </c>
      <c r="CJ88" s="114">
        <v>4.2</v>
      </c>
      <c r="CK88" s="114">
        <v>10</v>
      </c>
      <c r="CL88" s="114"/>
      <c r="CM88" s="114"/>
      <c r="CN88" s="114"/>
      <c r="CO88" s="99"/>
      <c r="CP88" s="99"/>
      <c r="CQ88" s="99"/>
      <c r="CR88" s="99">
        <f>AG88/AD88</f>
        <v>4.3595177201315307</v>
      </c>
      <c r="CS88" s="99"/>
      <c r="CT88" s="99"/>
      <c r="CU88" s="99">
        <f>BG88/BH88</f>
        <v>342</v>
      </c>
      <c r="CV88" s="99"/>
      <c r="CW88" s="99"/>
      <c r="CX88" s="114"/>
      <c r="CY88" s="114">
        <v>1</v>
      </c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  <c r="DS88" s="64"/>
      <c r="DT88" s="64"/>
      <c r="DU88" s="64"/>
      <c r="DV88" s="64"/>
      <c r="DW88" s="64"/>
      <c r="DX88" s="64"/>
      <c r="DY88" s="64"/>
      <c r="DZ88" s="64"/>
      <c r="EA88" s="64"/>
      <c r="EB88" s="64"/>
      <c r="EC88" s="64"/>
      <c r="ED88" s="64"/>
      <c r="EE88" s="64"/>
      <c r="EF88" s="64"/>
      <c r="EG88" s="64"/>
      <c r="EH88" s="64"/>
      <c r="EI88" s="64"/>
      <c r="EJ88" s="64"/>
      <c r="EK88" s="64"/>
      <c r="EL88" s="64"/>
      <c r="EM88" s="64"/>
      <c r="EN88" s="64"/>
      <c r="EO88" s="64"/>
      <c r="EP88" s="64"/>
      <c r="EQ88" s="64"/>
      <c r="ER88" s="64"/>
      <c r="ES88" s="64"/>
      <c r="ET88" s="64"/>
      <c r="EU88" s="64"/>
      <c r="EV88" s="64"/>
      <c r="EW88" s="64"/>
      <c r="EX88" s="64"/>
      <c r="EY88" s="64"/>
      <c r="EZ88" s="64"/>
      <c r="FA88" s="64"/>
      <c r="FB88" s="64"/>
      <c r="FC88" s="64"/>
      <c r="FD88" s="64"/>
      <c r="FE88" s="64"/>
      <c r="FF88" s="64"/>
      <c r="FG88" s="64"/>
      <c r="FH88" s="64"/>
      <c r="FI88" s="64"/>
      <c r="FJ88" s="64"/>
      <c r="FK88" s="64"/>
      <c r="FL88" s="64"/>
      <c r="FM88" s="64"/>
      <c r="FN88" s="64"/>
      <c r="FO88" s="64"/>
      <c r="FP88" s="64"/>
      <c r="FQ88" s="64"/>
      <c r="FR88" s="64"/>
      <c r="FS88" s="64"/>
      <c r="FT88" s="64"/>
      <c r="FU88" s="64"/>
      <c r="FV88" s="64"/>
      <c r="FW88" s="64"/>
      <c r="FX88" s="64"/>
      <c r="FY88" s="64"/>
      <c r="FZ88" s="64"/>
      <c r="GA88" s="64"/>
      <c r="GB88" s="64"/>
      <c r="GC88" s="64"/>
      <c r="GD88" s="64"/>
      <c r="GE88" s="64"/>
      <c r="GF88" s="64"/>
      <c r="GG88" s="64"/>
      <c r="GH88" s="64"/>
      <c r="GI88" s="64"/>
      <c r="GJ88" s="64"/>
      <c r="GK88" s="64"/>
      <c r="GL88" s="64"/>
      <c r="GM88" s="64"/>
      <c r="GN88" s="64"/>
      <c r="GO88" s="64"/>
      <c r="GP88" s="64"/>
      <c r="GQ88" s="64"/>
      <c r="GR88" s="64"/>
      <c r="GS88" s="64"/>
      <c r="GT88" s="64"/>
      <c r="GU88" s="64"/>
      <c r="GV88" s="64"/>
      <c r="GW88" s="64"/>
      <c r="GX88" s="64"/>
      <c r="GY88" s="64"/>
      <c r="GZ88" s="64"/>
      <c r="HA88" s="64"/>
      <c r="HB88" s="64"/>
      <c r="HC88" s="64"/>
      <c r="HD88" s="64"/>
      <c r="HE88" s="64"/>
      <c r="HF88" s="64"/>
      <c r="HG88" s="64"/>
      <c r="HH88" s="64"/>
      <c r="HI88" s="64"/>
      <c r="HJ88" s="64"/>
      <c r="HK88" s="64"/>
      <c r="HL88" s="64"/>
      <c r="HM88" s="64"/>
      <c r="HN88" s="64"/>
      <c r="HO88" s="64"/>
      <c r="HP88" s="64"/>
      <c r="HQ88" s="64"/>
      <c r="HR88" s="64"/>
      <c r="HS88" s="64"/>
      <c r="HT88" s="64"/>
      <c r="HU88" s="64"/>
      <c r="HV88" s="64"/>
      <c r="HW88" s="64"/>
      <c r="HX88" s="64"/>
      <c r="HY88" s="64"/>
      <c r="HZ88" s="64"/>
      <c r="IA88" s="64"/>
      <c r="IB88" s="64"/>
      <c r="IC88" s="64"/>
      <c r="ID88" s="64"/>
      <c r="IE88" s="64"/>
      <c r="IF88" s="64"/>
      <c r="IG88" s="64"/>
      <c r="IH88" s="64"/>
      <c r="II88" s="64"/>
      <c r="IJ88" s="64"/>
      <c r="IK88" s="64"/>
      <c r="IL88" s="64"/>
      <c r="IM88" s="64"/>
      <c r="IN88" s="64"/>
      <c r="IO88" s="64"/>
      <c r="IP88" s="64"/>
      <c r="IQ88" s="64"/>
      <c r="IR88" s="64"/>
      <c r="IS88" s="64"/>
      <c r="IT88" s="64"/>
      <c r="IU88" s="64"/>
      <c r="IV88" s="64"/>
      <c r="IW88" s="64"/>
      <c r="IX88" s="64"/>
      <c r="IY88" s="64"/>
      <c r="IZ88" s="64"/>
      <c r="JA88" s="64"/>
      <c r="JB88" s="64"/>
      <c r="JC88" s="64"/>
      <c r="JD88" s="64"/>
      <c r="JE88" s="64"/>
      <c r="JF88" s="64"/>
      <c r="JG88" s="64"/>
      <c r="JH88" s="64"/>
      <c r="JI88" s="64"/>
      <c r="JJ88" s="64"/>
      <c r="JK88" s="64"/>
      <c r="JL88" s="64"/>
      <c r="JM88" s="64"/>
      <c r="JN88" s="64"/>
      <c r="JO88" s="64"/>
      <c r="JP88" s="64"/>
      <c r="JQ88" s="64"/>
      <c r="JR88" s="64"/>
      <c r="JS88" s="64"/>
      <c r="JT88" s="64"/>
      <c r="JU88" s="64"/>
      <c r="JV88" s="64"/>
      <c r="JW88" s="64"/>
      <c r="JX88" s="64"/>
      <c r="JY88" s="64"/>
      <c r="JZ88" s="64"/>
      <c r="KA88" s="64"/>
      <c r="KB88" s="64"/>
      <c r="KC88" s="64"/>
      <c r="KD88" s="64"/>
      <c r="KE88" s="64"/>
      <c r="KF88" s="64"/>
      <c r="KG88" s="64"/>
      <c r="KH88" s="64"/>
      <c r="KI88" s="64"/>
      <c r="KJ88" s="64"/>
      <c r="KK88" s="64"/>
      <c r="KL88" s="64"/>
      <c r="KM88" s="64"/>
      <c r="KN88" s="64"/>
      <c r="KO88" s="64"/>
    </row>
    <row r="89" spans="1:301" s="60" customFormat="1" ht="15" customHeight="1" x14ac:dyDescent="0.15">
      <c r="A89" s="58" t="s">
        <v>572</v>
      </c>
      <c r="B89" s="58">
        <v>36910</v>
      </c>
      <c r="C89" s="59" t="s">
        <v>400</v>
      </c>
      <c r="D89" s="2" t="s">
        <v>105</v>
      </c>
      <c r="E89" s="58"/>
      <c r="F89" s="58"/>
      <c r="G89" s="23">
        <v>315657.96299999999</v>
      </c>
      <c r="H89" s="23">
        <v>8446050.5869999994</v>
      </c>
      <c r="I89" s="23">
        <v>5047.5690000000004</v>
      </c>
      <c r="J89" s="61" t="s">
        <v>1040</v>
      </c>
      <c r="K89" s="58" t="s">
        <v>388</v>
      </c>
      <c r="L89" s="62">
        <v>0</v>
      </c>
      <c r="M89" s="62">
        <v>2</v>
      </c>
      <c r="N89" s="105">
        <v>2007</v>
      </c>
      <c r="O89" s="58"/>
      <c r="P89" s="60" t="s">
        <v>389</v>
      </c>
      <c r="Q89" s="1">
        <f>M89-L89</f>
        <v>2</v>
      </c>
      <c r="R89" s="2" t="s">
        <v>390</v>
      </c>
      <c r="S89" s="58" t="s">
        <v>573</v>
      </c>
      <c r="T89" s="60" t="s">
        <v>392</v>
      </c>
      <c r="X89" s="134"/>
      <c r="Y89" s="106">
        <v>1.6680584551148226E-2</v>
      </c>
      <c r="Z89" s="106">
        <v>0.68035595105672975</v>
      </c>
      <c r="AA89" s="106">
        <v>1.0722918531781558</v>
      </c>
      <c r="AB89" s="106"/>
      <c r="AC89" s="106">
        <v>2.0788751365125591E-2</v>
      </c>
      <c r="AD89" s="106">
        <v>4.9736842105263156E-2</v>
      </c>
      <c r="AE89" s="106"/>
      <c r="AF89" s="106"/>
      <c r="AG89" s="106">
        <v>0.19273657289002558</v>
      </c>
      <c r="AH89" s="106">
        <v>7.332364810330913E-2</v>
      </c>
      <c r="AI89" s="106"/>
      <c r="AJ89" s="106"/>
      <c r="AK89" s="106"/>
      <c r="AL89" s="106"/>
      <c r="AM89" s="106"/>
      <c r="AN89" s="106">
        <v>1</v>
      </c>
      <c r="AO89" s="106">
        <v>6</v>
      </c>
      <c r="AP89" s="106">
        <v>6</v>
      </c>
      <c r="AQ89" s="106">
        <v>0</v>
      </c>
      <c r="AR89" s="106">
        <v>0</v>
      </c>
      <c r="AS89" s="106">
        <v>52</v>
      </c>
      <c r="AT89" s="106">
        <v>216</v>
      </c>
      <c r="AU89" s="106">
        <v>0</v>
      </c>
      <c r="AV89" s="110">
        <v>0</v>
      </c>
      <c r="AW89" s="114">
        <v>0</v>
      </c>
      <c r="AX89" s="106"/>
      <c r="AY89" s="106">
        <v>13</v>
      </c>
      <c r="AZ89" s="106"/>
      <c r="BA89" s="106">
        <v>25</v>
      </c>
      <c r="BB89" s="106"/>
      <c r="BC89" s="106"/>
      <c r="BD89" s="113"/>
      <c r="BE89" s="113"/>
      <c r="BF89" s="106">
        <v>0</v>
      </c>
      <c r="BG89" s="106">
        <v>3480</v>
      </c>
      <c r="BH89" s="106">
        <v>10</v>
      </c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  <c r="BW89" s="106"/>
      <c r="BX89" s="106">
        <v>1470</v>
      </c>
      <c r="BY89" s="106"/>
      <c r="BZ89" s="106">
        <v>10</v>
      </c>
      <c r="CA89" s="149">
        <v>1.6E-2</v>
      </c>
      <c r="CB89" s="106">
        <v>8.8000000000000007</v>
      </c>
      <c r="CC89" s="106">
        <v>0.08</v>
      </c>
      <c r="CD89" s="106">
        <v>25</v>
      </c>
      <c r="CE89" s="106"/>
      <c r="CF89" s="106"/>
      <c r="CG89" s="106"/>
      <c r="CH89" s="106">
        <v>2</v>
      </c>
      <c r="CI89" s="110">
        <v>0</v>
      </c>
      <c r="CJ89" s="106">
        <v>3.9</v>
      </c>
      <c r="CK89" s="133">
        <v>0</v>
      </c>
      <c r="CL89" s="106"/>
      <c r="CM89" s="106"/>
      <c r="CN89" s="106"/>
      <c r="CO89" s="99"/>
      <c r="CP89" s="99"/>
      <c r="CQ89" s="99"/>
      <c r="CR89" s="99">
        <f>AG89/AD89</f>
        <v>3.8751268623391386</v>
      </c>
      <c r="CS89" s="99"/>
      <c r="CT89" s="99"/>
      <c r="CU89" s="99">
        <f>BG89/BH89</f>
        <v>348</v>
      </c>
      <c r="CV89" s="99"/>
      <c r="CW89" s="99"/>
      <c r="CX89" s="106"/>
      <c r="CY89" s="106">
        <v>1</v>
      </c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</row>
    <row r="90" spans="1:301" s="60" customFormat="1" ht="15" customHeight="1" x14ac:dyDescent="0.15">
      <c r="A90" s="58" t="s">
        <v>574</v>
      </c>
      <c r="B90" s="58">
        <v>36983</v>
      </c>
      <c r="C90" s="59" t="s">
        <v>400</v>
      </c>
      <c r="D90" s="2" t="s">
        <v>105</v>
      </c>
      <c r="E90" s="58"/>
      <c r="F90" s="58"/>
      <c r="G90" s="23">
        <v>315408.27500000002</v>
      </c>
      <c r="H90" s="23">
        <v>8446458.6070000008</v>
      </c>
      <c r="I90" s="23">
        <v>5071.2370000000001</v>
      </c>
      <c r="J90" s="61" t="s">
        <v>1040</v>
      </c>
      <c r="K90" s="58" t="s">
        <v>388</v>
      </c>
      <c r="L90" s="62">
        <v>0</v>
      </c>
      <c r="M90" s="62">
        <v>2</v>
      </c>
      <c r="N90" s="105">
        <v>2007</v>
      </c>
      <c r="O90" s="58"/>
      <c r="P90" s="60" t="s">
        <v>389</v>
      </c>
      <c r="Q90" s="1">
        <f>M90-L90</f>
        <v>2</v>
      </c>
      <c r="R90" s="2" t="s">
        <v>390</v>
      </c>
      <c r="S90" s="58" t="s">
        <v>575</v>
      </c>
      <c r="T90" s="60" t="s">
        <v>392</v>
      </c>
      <c r="X90" s="134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07">
        <v>100</v>
      </c>
      <c r="AU90" s="113"/>
      <c r="AV90" s="113"/>
      <c r="AW90" s="113"/>
      <c r="AX90" s="113"/>
      <c r="AY90" s="113"/>
      <c r="AZ90" s="113"/>
      <c r="BA90" s="113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>
        <v>200</v>
      </c>
      <c r="BY90" s="113"/>
      <c r="BZ90" s="113"/>
      <c r="CA90" s="156"/>
      <c r="CB90" s="107">
        <v>1</v>
      </c>
      <c r="CC90" s="113"/>
      <c r="CD90" s="113"/>
      <c r="CE90" s="113"/>
      <c r="CF90" s="113"/>
      <c r="CG90" s="113"/>
      <c r="CH90" s="113"/>
      <c r="CI90" s="113"/>
      <c r="CJ90" s="113"/>
      <c r="CK90" s="113"/>
      <c r="CL90" s="113"/>
      <c r="CM90" s="113"/>
      <c r="CN90" s="113"/>
      <c r="CO90" s="99"/>
      <c r="CP90" s="99"/>
      <c r="CQ90" s="99"/>
      <c r="CR90" s="99"/>
      <c r="CS90" s="99"/>
      <c r="CT90" s="99"/>
      <c r="CU90" s="99"/>
      <c r="CV90" s="99"/>
      <c r="CW90" s="99"/>
      <c r="CX90" s="113"/>
      <c r="CY90" s="113"/>
    </row>
    <row r="91" spans="1:301" s="60" customFormat="1" ht="15" customHeight="1" x14ac:dyDescent="0.15">
      <c r="A91" s="58" t="s">
        <v>576</v>
      </c>
      <c r="B91" s="58">
        <v>37035</v>
      </c>
      <c r="C91" s="59" t="s">
        <v>400</v>
      </c>
      <c r="D91" s="2" t="s">
        <v>105</v>
      </c>
      <c r="E91" s="58"/>
      <c r="F91" s="58"/>
      <c r="G91" s="23">
        <v>315409.39500000002</v>
      </c>
      <c r="H91" s="23">
        <v>8446459.0800000001</v>
      </c>
      <c r="I91" s="23">
        <v>5071.3429999999998</v>
      </c>
      <c r="J91" s="61" t="s">
        <v>1040</v>
      </c>
      <c r="K91" s="58" t="s">
        <v>388</v>
      </c>
      <c r="L91" s="62">
        <v>0.8</v>
      </c>
      <c r="M91" s="62">
        <v>4</v>
      </c>
      <c r="N91" s="105">
        <v>2007</v>
      </c>
      <c r="O91" s="58"/>
      <c r="P91" s="60" t="s">
        <v>389</v>
      </c>
      <c r="Q91" s="1">
        <f>M91-L91</f>
        <v>3.2</v>
      </c>
      <c r="R91" s="2" t="s">
        <v>390</v>
      </c>
      <c r="S91" s="58" t="s">
        <v>577</v>
      </c>
      <c r="T91" s="60" t="s">
        <v>392</v>
      </c>
      <c r="X91" s="134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>
        <v>700</v>
      </c>
      <c r="AU91" s="113"/>
      <c r="AV91" s="113"/>
      <c r="AW91" s="113"/>
      <c r="AX91" s="113"/>
      <c r="AY91" s="113"/>
      <c r="AZ91" s="113"/>
      <c r="BA91" s="113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3"/>
      <c r="BN91" s="113"/>
      <c r="BO91" s="113"/>
      <c r="BP91" s="113"/>
      <c r="BQ91" s="113"/>
      <c r="BR91" s="113"/>
      <c r="BS91" s="113"/>
      <c r="BT91" s="113"/>
      <c r="BU91" s="113"/>
      <c r="BV91" s="113"/>
      <c r="BW91" s="113"/>
      <c r="BX91" s="113">
        <v>400</v>
      </c>
      <c r="BY91" s="113"/>
      <c r="BZ91" s="113"/>
      <c r="CA91" s="156"/>
      <c r="CB91" s="107">
        <v>4</v>
      </c>
      <c r="CC91" s="113"/>
      <c r="CD91" s="113"/>
      <c r="CE91" s="113"/>
      <c r="CF91" s="113"/>
      <c r="CG91" s="113"/>
      <c r="CH91" s="113"/>
      <c r="CI91" s="113"/>
      <c r="CJ91" s="113"/>
      <c r="CK91" s="113"/>
      <c r="CL91" s="113"/>
      <c r="CM91" s="113"/>
      <c r="CN91" s="113"/>
      <c r="CO91" s="99"/>
      <c r="CP91" s="99"/>
      <c r="CQ91" s="99"/>
      <c r="CR91" s="99"/>
      <c r="CS91" s="99"/>
      <c r="CT91" s="99"/>
      <c r="CU91" s="99"/>
      <c r="CV91" s="99"/>
      <c r="CW91" s="99"/>
      <c r="CX91" s="113"/>
      <c r="CY91" s="113"/>
    </row>
    <row r="92" spans="1:301" s="60" customFormat="1" ht="15" customHeight="1" x14ac:dyDescent="0.15">
      <c r="A92" s="58" t="s">
        <v>578</v>
      </c>
      <c r="B92" s="58">
        <v>35812</v>
      </c>
      <c r="C92" s="59" t="s">
        <v>452</v>
      </c>
      <c r="D92" s="2" t="s">
        <v>105</v>
      </c>
      <c r="E92" s="58"/>
      <c r="F92" s="58"/>
      <c r="G92" s="23">
        <v>314970.326</v>
      </c>
      <c r="H92" s="23">
        <v>8447430.7949999999</v>
      </c>
      <c r="I92" s="23">
        <v>5039.37</v>
      </c>
      <c r="J92" s="61" t="s">
        <v>1040</v>
      </c>
      <c r="K92" s="58" t="s">
        <v>388</v>
      </c>
      <c r="L92" s="62">
        <v>0.6</v>
      </c>
      <c r="M92" s="62">
        <v>2</v>
      </c>
      <c r="N92" s="105">
        <v>2007</v>
      </c>
      <c r="O92" s="58"/>
      <c r="P92" s="60" t="s">
        <v>389</v>
      </c>
      <c r="Q92" s="1">
        <f>M92-L92</f>
        <v>1.4</v>
      </c>
      <c r="R92" s="2" t="s">
        <v>390</v>
      </c>
      <c r="S92" s="58" t="s">
        <v>579</v>
      </c>
      <c r="T92" s="60" t="s">
        <v>392</v>
      </c>
      <c r="X92" s="134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36">
        <v>100</v>
      </c>
      <c r="AT92" s="113">
        <v>600</v>
      </c>
      <c r="AU92" s="113"/>
      <c r="AV92" s="113"/>
      <c r="AW92" s="113"/>
      <c r="AX92" s="113"/>
      <c r="AY92" s="113"/>
      <c r="AZ92" s="113"/>
      <c r="BA92" s="113"/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>
        <v>3400.0000000000005</v>
      </c>
      <c r="BY92" s="113"/>
      <c r="BZ92" s="113"/>
      <c r="CA92" s="156"/>
      <c r="CB92" s="107">
        <v>28</v>
      </c>
      <c r="CC92" s="113"/>
      <c r="CD92" s="113"/>
      <c r="CE92" s="113"/>
      <c r="CF92" s="113"/>
      <c r="CG92" s="113"/>
      <c r="CH92" s="113"/>
      <c r="CI92" s="113"/>
      <c r="CJ92" s="113"/>
      <c r="CK92" s="113"/>
      <c r="CL92" s="113"/>
      <c r="CM92" s="113"/>
      <c r="CN92" s="113"/>
      <c r="CO92" s="99"/>
      <c r="CP92" s="99"/>
      <c r="CQ92" s="99"/>
      <c r="CR92" s="99"/>
      <c r="CS92" s="99"/>
      <c r="CT92" s="99"/>
      <c r="CU92" s="99"/>
      <c r="CV92" s="99"/>
      <c r="CW92" s="99"/>
      <c r="CX92" s="113"/>
      <c r="CY92" s="113"/>
    </row>
    <row r="93" spans="1:301" s="60" customFormat="1" ht="15" customHeight="1" x14ac:dyDescent="0.15">
      <c r="A93" s="58" t="s">
        <v>580</v>
      </c>
      <c r="B93" s="58">
        <v>35892</v>
      </c>
      <c r="C93" s="59" t="s">
        <v>452</v>
      </c>
      <c r="D93" s="2" t="s">
        <v>105</v>
      </c>
      <c r="E93" s="58"/>
      <c r="F93" s="58"/>
      <c r="G93" s="23">
        <v>315623.321</v>
      </c>
      <c r="H93" s="23">
        <v>8447583.5490000006</v>
      </c>
      <c r="I93" s="23">
        <v>4972.8239999999996</v>
      </c>
      <c r="J93" s="61" t="s">
        <v>1040</v>
      </c>
      <c r="K93" s="58" t="s">
        <v>388</v>
      </c>
      <c r="L93" s="62">
        <v>0</v>
      </c>
      <c r="M93" s="62">
        <v>2</v>
      </c>
      <c r="N93" s="105">
        <v>2007</v>
      </c>
      <c r="O93" s="58"/>
      <c r="P93" s="60" t="s">
        <v>389</v>
      </c>
      <c r="Q93" s="1">
        <f>M93-L93</f>
        <v>2</v>
      </c>
      <c r="R93" s="2" t="s">
        <v>390</v>
      </c>
      <c r="S93" s="58" t="s">
        <v>581</v>
      </c>
      <c r="T93" s="60" t="s">
        <v>392</v>
      </c>
      <c r="X93" s="134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>
        <v>500</v>
      </c>
      <c r="AT93" s="113">
        <v>500</v>
      </c>
      <c r="AU93" s="113"/>
      <c r="AV93" s="113"/>
      <c r="AW93" s="113"/>
      <c r="AX93" s="113"/>
      <c r="AY93" s="113"/>
      <c r="AZ93" s="113"/>
      <c r="BA93" s="113"/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13"/>
      <c r="BM93" s="113"/>
      <c r="BN93" s="113"/>
      <c r="BO93" s="113"/>
      <c r="BP93" s="113"/>
      <c r="BQ93" s="113"/>
      <c r="BR93" s="113"/>
      <c r="BS93" s="113"/>
      <c r="BT93" s="113"/>
      <c r="BU93" s="113"/>
      <c r="BV93" s="113"/>
      <c r="BW93" s="113"/>
      <c r="BX93" s="113">
        <v>34200</v>
      </c>
      <c r="BY93" s="113"/>
      <c r="BZ93" s="113"/>
      <c r="CA93" s="156"/>
      <c r="CB93" s="107">
        <v>98</v>
      </c>
      <c r="CC93" s="113"/>
      <c r="CD93" s="113"/>
      <c r="CE93" s="113"/>
      <c r="CF93" s="113"/>
      <c r="CG93" s="113"/>
      <c r="CH93" s="113"/>
      <c r="CI93" s="113"/>
      <c r="CJ93" s="113"/>
      <c r="CK93" s="113"/>
      <c r="CL93" s="113"/>
      <c r="CM93" s="113"/>
      <c r="CN93" s="113"/>
      <c r="CO93" s="99"/>
      <c r="CP93" s="99"/>
      <c r="CQ93" s="99"/>
      <c r="CR93" s="99"/>
      <c r="CS93" s="99"/>
      <c r="CT93" s="99"/>
      <c r="CU93" s="99"/>
      <c r="CV93" s="99"/>
      <c r="CW93" s="99"/>
      <c r="CX93" s="113"/>
      <c r="CY93" s="113"/>
    </row>
    <row r="94" spans="1:301" s="60" customFormat="1" ht="15" customHeight="1" x14ac:dyDescent="0.15">
      <c r="A94" s="58" t="s">
        <v>582</v>
      </c>
      <c r="B94" s="58">
        <v>38013</v>
      </c>
      <c r="C94" s="59" t="s">
        <v>452</v>
      </c>
      <c r="D94" s="2" t="s">
        <v>105</v>
      </c>
      <c r="E94" s="58"/>
      <c r="F94" s="58"/>
      <c r="G94" s="23">
        <v>315621.41600000003</v>
      </c>
      <c r="H94" s="23">
        <v>8447581.6180000007</v>
      </c>
      <c r="I94" s="23">
        <v>5025.0020000000004</v>
      </c>
      <c r="J94" s="61" t="s">
        <v>1040</v>
      </c>
      <c r="K94" s="58" t="s">
        <v>388</v>
      </c>
      <c r="L94" s="62">
        <v>0.25</v>
      </c>
      <c r="M94" s="62">
        <v>2</v>
      </c>
      <c r="N94" s="105">
        <v>2007</v>
      </c>
      <c r="O94" s="58"/>
      <c r="P94" s="60" t="s">
        <v>389</v>
      </c>
      <c r="Q94" s="1">
        <f>M94-L94</f>
        <v>1.75</v>
      </c>
      <c r="R94" s="2" t="s">
        <v>390</v>
      </c>
      <c r="S94" s="58" t="s">
        <v>583</v>
      </c>
      <c r="T94" s="60" t="s">
        <v>392</v>
      </c>
      <c r="X94" s="134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>
        <v>400</v>
      </c>
      <c r="AT94" s="113">
        <v>300</v>
      </c>
      <c r="AU94" s="113"/>
      <c r="AV94" s="113"/>
      <c r="AW94" s="113"/>
      <c r="AX94" s="113"/>
      <c r="AY94" s="113"/>
      <c r="AZ94" s="113"/>
      <c r="BA94" s="113"/>
      <c r="BB94" s="113"/>
      <c r="BC94" s="113"/>
      <c r="BD94" s="113"/>
      <c r="BE94" s="113"/>
      <c r="BF94" s="113"/>
      <c r="BG94" s="113"/>
      <c r="BH94" s="113"/>
      <c r="BI94" s="113"/>
      <c r="BJ94" s="113"/>
      <c r="BK94" s="113"/>
      <c r="BL94" s="113"/>
      <c r="BM94" s="113"/>
      <c r="BN94" s="113"/>
      <c r="BO94" s="113"/>
      <c r="BP94" s="113"/>
      <c r="BQ94" s="113"/>
      <c r="BR94" s="113"/>
      <c r="BS94" s="113"/>
      <c r="BT94" s="113"/>
      <c r="BU94" s="113"/>
      <c r="BV94" s="113"/>
      <c r="BW94" s="113"/>
      <c r="BX94" s="113">
        <v>15300</v>
      </c>
      <c r="BY94" s="113"/>
      <c r="BZ94" s="113"/>
      <c r="CA94" s="156"/>
      <c r="CB94" s="107">
        <v>101</v>
      </c>
      <c r="CC94" s="113"/>
      <c r="CD94" s="113"/>
      <c r="CE94" s="113"/>
      <c r="CF94" s="113"/>
      <c r="CG94" s="113"/>
      <c r="CH94" s="113"/>
      <c r="CI94" s="113"/>
      <c r="CJ94" s="113"/>
      <c r="CK94" s="113"/>
      <c r="CL94" s="113"/>
      <c r="CM94" s="113"/>
      <c r="CN94" s="113"/>
      <c r="CO94" s="99"/>
      <c r="CP94" s="99"/>
      <c r="CQ94" s="99"/>
      <c r="CR94" s="99"/>
      <c r="CS94" s="99"/>
      <c r="CT94" s="99"/>
      <c r="CU94" s="99"/>
      <c r="CV94" s="99"/>
      <c r="CW94" s="99"/>
      <c r="CX94" s="113"/>
      <c r="CY94" s="113"/>
    </row>
    <row r="95" spans="1:301" s="60" customFormat="1" ht="15" customHeight="1" x14ac:dyDescent="0.15">
      <c r="A95" s="58" t="s">
        <v>584</v>
      </c>
      <c r="B95" s="58">
        <v>37124</v>
      </c>
      <c r="C95" s="58" t="s">
        <v>400</v>
      </c>
      <c r="D95" s="2" t="s">
        <v>105</v>
      </c>
      <c r="E95" s="58"/>
      <c r="F95" s="58"/>
      <c r="G95" s="23">
        <v>315345.60399999999</v>
      </c>
      <c r="H95" s="23">
        <v>8446486.068</v>
      </c>
      <c r="I95" s="23">
        <v>5050.933</v>
      </c>
      <c r="J95" s="61" t="s">
        <v>1040</v>
      </c>
      <c r="K95" s="58" t="s">
        <v>388</v>
      </c>
      <c r="L95" s="62">
        <v>0</v>
      </c>
      <c r="M95" s="62">
        <v>2</v>
      </c>
      <c r="N95" s="105">
        <v>2007</v>
      </c>
      <c r="O95" s="58"/>
      <c r="P95" s="60" t="s">
        <v>389</v>
      </c>
      <c r="Q95" s="1">
        <f>M95-L95</f>
        <v>2</v>
      </c>
      <c r="R95" s="2" t="s">
        <v>390</v>
      </c>
      <c r="S95" s="58" t="s">
        <v>585</v>
      </c>
      <c r="T95" s="60" t="s">
        <v>392</v>
      </c>
      <c r="X95" s="134"/>
      <c r="Y95" s="114">
        <v>1.6680584551148226E-2</v>
      </c>
      <c r="Z95" s="114">
        <v>0.8504449388209121</v>
      </c>
      <c r="AA95" s="114">
        <v>1.0579946284691137</v>
      </c>
      <c r="AB95" s="114"/>
      <c r="AC95" s="114">
        <v>4.8033636694575901E-2</v>
      </c>
      <c r="AD95" s="114">
        <v>0.21552631578947368</v>
      </c>
      <c r="AE95" s="114">
        <v>0.20988023952095808</v>
      </c>
      <c r="AF95" s="114">
        <v>1.3479773814702046E-2</v>
      </c>
      <c r="AG95" s="114">
        <v>0.26501278772378517</v>
      </c>
      <c r="AH95" s="114">
        <v>0.16956093623890237</v>
      </c>
      <c r="AI95" s="114"/>
      <c r="AJ95" s="114"/>
      <c r="AK95" s="114"/>
      <c r="AL95" s="114"/>
      <c r="AM95" s="114"/>
      <c r="AN95" s="114">
        <v>1</v>
      </c>
      <c r="AO95" s="114">
        <v>4</v>
      </c>
      <c r="AP95" s="114">
        <v>11</v>
      </c>
      <c r="AQ95" s="114">
        <v>2</v>
      </c>
      <c r="AR95" s="114">
        <v>5</v>
      </c>
      <c r="AS95" s="114">
        <v>10</v>
      </c>
      <c r="AT95" s="114">
        <v>1410</v>
      </c>
      <c r="AU95" s="106">
        <v>0</v>
      </c>
      <c r="AV95" s="114">
        <v>1</v>
      </c>
      <c r="AW95" s="114">
        <v>0</v>
      </c>
      <c r="AX95" s="114"/>
      <c r="AY95" s="114">
        <v>4</v>
      </c>
      <c r="AZ95" s="114"/>
      <c r="BA95" s="114">
        <v>15</v>
      </c>
      <c r="BB95" s="114"/>
      <c r="BC95" s="114"/>
      <c r="BD95" s="113"/>
      <c r="BE95" s="113"/>
      <c r="BF95" s="114">
        <v>4.4000000000000004</v>
      </c>
      <c r="BG95" s="114">
        <v>1070</v>
      </c>
      <c r="BH95" s="114">
        <v>10</v>
      </c>
      <c r="BI95" s="114"/>
      <c r="BJ95" s="114"/>
      <c r="BK95" s="114"/>
      <c r="BL95" s="114"/>
      <c r="BM95" s="114"/>
      <c r="BN95" s="114"/>
      <c r="BO95" s="114"/>
      <c r="BP95" s="114"/>
      <c r="BQ95" s="114"/>
      <c r="BR95" s="114"/>
      <c r="BS95" s="114"/>
      <c r="BT95" s="114"/>
      <c r="BU95" s="114"/>
      <c r="BV95" s="114"/>
      <c r="BW95" s="114"/>
      <c r="BX95" s="114">
        <v>229</v>
      </c>
      <c r="BY95" s="114"/>
      <c r="BZ95" s="106">
        <v>0</v>
      </c>
      <c r="CA95" s="149">
        <v>0</v>
      </c>
      <c r="CB95" s="114">
        <v>0.5</v>
      </c>
      <c r="CC95" s="114">
        <v>0.1</v>
      </c>
      <c r="CD95" s="114">
        <v>5</v>
      </c>
      <c r="CE95" s="114"/>
      <c r="CF95" s="114"/>
      <c r="CG95" s="114"/>
      <c r="CH95" s="110">
        <v>0</v>
      </c>
      <c r="CI95" s="110">
        <v>0</v>
      </c>
      <c r="CJ95" s="114">
        <v>3.4</v>
      </c>
      <c r="CK95" s="133">
        <v>0</v>
      </c>
      <c r="CL95" s="114"/>
      <c r="CM95" s="114"/>
      <c r="CN95" s="114"/>
      <c r="CO95" s="99"/>
      <c r="CP95" s="99"/>
      <c r="CQ95" s="99"/>
      <c r="CR95" s="99">
        <f>AG95/AD95</f>
        <v>1.2296075620883806</v>
      </c>
      <c r="CS95" s="99"/>
      <c r="CT95" s="99"/>
      <c r="CU95" s="99">
        <f>BG95/BH95</f>
        <v>107</v>
      </c>
      <c r="CV95" s="99"/>
      <c r="CW95" s="99"/>
      <c r="CX95" s="114"/>
      <c r="CY95" s="114">
        <v>1</v>
      </c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</row>
    <row r="96" spans="1:301" s="60" customFormat="1" ht="15" customHeight="1" x14ac:dyDescent="0.15">
      <c r="A96" s="58" t="s">
        <v>586</v>
      </c>
      <c r="B96" s="58">
        <v>37200</v>
      </c>
      <c r="C96" s="58" t="s">
        <v>400</v>
      </c>
      <c r="D96" s="2" t="s">
        <v>105</v>
      </c>
      <c r="E96" s="58"/>
      <c r="F96" s="58"/>
      <c r="G96" s="23">
        <v>315345.58500000002</v>
      </c>
      <c r="H96" s="23">
        <v>8446486.0779999997</v>
      </c>
      <c r="I96" s="23">
        <v>5050.9340000000002</v>
      </c>
      <c r="J96" s="61" t="s">
        <v>1040</v>
      </c>
      <c r="K96" s="58" t="s">
        <v>388</v>
      </c>
      <c r="L96" s="62">
        <v>0</v>
      </c>
      <c r="M96" s="62">
        <v>2</v>
      </c>
      <c r="N96" s="105">
        <v>2007</v>
      </c>
      <c r="O96" s="58"/>
      <c r="P96" s="60" t="s">
        <v>389</v>
      </c>
      <c r="Q96" s="1">
        <f>M96-L96</f>
        <v>2</v>
      </c>
      <c r="R96" s="2" t="s">
        <v>390</v>
      </c>
      <c r="S96" s="58" t="s">
        <v>587</v>
      </c>
      <c r="T96" s="60" t="s">
        <v>392</v>
      </c>
      <c r="X96" s="134"/>
      <c r="Y96" s="114"/>
      <c r="Z96" s="114">
        <v>0.7370522803114572</v>
      </c>
      <c r="AA96" s="114">
        <v>0.74345568487018809</v>
      </c>
      <c r="AB96" s="114"/>
      <c r="AC96" s="114">
        <v>2.1692610120131052E-2</v>
      </c>
      <c r="AD96" s="114">
        <v>0.13263157894736843</v>
      </c>
      <c r="AE96" s="114">
        <v>0.1539121756487026</v>
      </c>
      <c r="AF96" s="114"/>
      <c r="AG96" s="114">
        <v>0.24092071611253196</v>
      </c>
      <c r="AH96" s="114">
        <v>0.1581041162227603</v>
      </c>
      <c r="AI96" s="114"/>
      <c r="AJ96" s="114"/>
      <c r="AK96" s="114"/>
      <c r="AL96" s="114"/>
      <c r="AM96" s="114"/>
      <c r="AN96" s="114">
        <v>1</v>
      </c>
      <c r="AO96" s="114">
        <v>3</v>
      </c>
      <c r="AP96" s="114">
        <v>7</v>
      </c>
      <c r="AQ96" s="114">
        <v>1</v>
      </c>
      <c r="AR96" s="114">
        <v>6</v>
      </c>
      <c r="AS96" s="114">
        <v>5</v>
      </c>
      <c r="AT96" s="114">
        <v>1455</v>
      </c>
      <c r="AU96" s="106">
        <v>0</v>
      </c>
      <c r="AV96" s="110">
        <v>0</v>
      </c>
      <c r="AW96" s="114">
        <v>0</v>
      </c>
      <c r="AX96" s="114"/>
      <c r="AY96" s="114">
        <v>5</v>
      </c>
      <c r="AZ96" s="114"/>
      <c r="BA96" s="114">
        <v>19</v>
      </c>
      <c r="BB96" s="114"/>
      <c r="BC96" s="114"/>
      <c r="BD96" s="113"/>
      <c r="BE96" s="113"/>
      <c r="BF96" s="114">
        <v>4.8</v>
      </c>
      <c r="BG96" s="114">
        <v>940</v>
      </c>
      <c r="BH96" s="114">
        <v>20</v>
      </c>
      <c r="BI96" s="114"/>
      <c r="BJ96" s="114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4"/>
      <c r="BW96" s="114"/>
      <c r="BX96" s="114">
        <v>343</v>
      </c>
      <c r="BY96" s="114"/>
      <c r="BZ96" s="114">
        <v>10</v>
      </c>
      <c r="CA96" s="149">
        <v>0</v>
      </c>
      <c r="CB96" s="114">
        <v>0.7</v>
      </c>
      <c r="CC96" s="114">
        <v>0.09</v>
      </c>
      <c r="CD96" s="114">
        <v>6</v>
      </c>
      <c r="CE96" s="114"/>
      <c r="CF96" s="114"/>
      <c r="CG96" s="114"/>
      <c r="CH96" s="110">
        <v>0</v>
      </c>
      <c r="CI96" s="110">
        <v>0</v>
      </c>
      <c r="CJ96" s="114">
        <v>3.4</v>
      </c>
      <c r="CK96" s="133">
        <v>0</v>
      </c>
      <c r="CL96" s="114"/>
      <c r="CM96" s="114"/>
      <c r="CN96" s="114"/>
      <c r="CO96" s="99"/>
      <c r="CP96" s="99"/>
      <c r="CQ96" s="99"/>
      <c r="CR96" s="99">
        <f>AG96/AD96</f>
        <v>1.8164657167214711</v>
      </c>
      <c r="CS96" s="99"/>
      <c r="CT96" s="99"/>
      <c r="CU96" s="99">
        <f>BG96/BH96</f>
        <v>47</v>
      </c>
      <c r="CV96" s="99"/>
      <c r="CW96" s="99"/>
      <c r="CX96" s="114"/>
      <c r="CY96" s="114">
        <v>0</v>
      </c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</row>
    <row r="97" spans="1:301" s="60" customFormat="1" ht="15" customHeight="1" x14ac:dyDescent="0.15">
      <c r="A97" s="58" t="s">
        <v>588</v>
      </c>
      <c r="B97" s="58">
        <v>37295</v>
      </c>
      <c r="C97" s="58" t="s">
        <v>400</v>
      </c>
      <c r="D97" s="2" t="s">
        <v>105</v>
      </c>
      <c r="E97" s="58"/>
      <c r="F97" s="58"/>
      <c r="G97" s="23">
        <v>315215.16899999999</v>
      </c>
      <c r="H97" s="23">
        <v>8446639.2970000003</v>
      </c>
      <c r="I97" s="23">
        <v>5011.2070000000003</v>
      </c>
      <c r="J97" s="61" t="s">
        <v>1040</v>
      </c>
      <c r="K97" s="58" t="s">
        <v>388</v>
      </c>
      <c r="L97" s="62">
        <v>0.2</v>
      </c>
      <c r="M97" s="62">
        <v>2</v>
      </c>
      <c r="N97" s="105">
        <v>2007</v>
      </c>
      <c r="O97" s="58"/>
      <c r="P97" s="60" t="s">
        <v>389</v>
      </c>
      <c r="Q97" s="1">
        <f>M97-L97</f>
        <v>1.8</v>
      </c>
      <c r="R97" s="2" t="s">
        <v>390</v>
      </c>
      <c r="S97" s="58" t="s">
        <v>589</v>
      </c>
      <c r="T97" s="60" t="s">
        <v>392</v>
      </c>
      <c r="X97" s="134"/>
      <c r="Y97" s="114">
        <v>3.3361169102296452E-2</v>
      </c>
      <c r="Z97" s="114">
        <v>1.2473192436040046</v>
      </c>
      <c r="AA97" s="114">
        <v>1.4869113697403762</v>
      </c>
      <c r="AB97" s="114"/>
      <c r="AC97" s="114">
        <v>9.877884965416818E-2</v>
      </c>
      <c r="AD97" s="114">
        <v>0.24868421052631579</v>
      </c>
      <c r="AE97" s="114">
        <v>4.1976047904191613E-2</v>
      </c>
      <c r="AF97" s="114">
        <v>1.3479773814702046E-2</v>
      </c>
      <c r="AG97" s="114">
        <v>0.30115089514066495</v>
      </c>
      <c r="AH97" s="114">
        <v>9.165456012913642E-2</v>
      </c>
      <c r="AI97" s="114"/>
      <c r="AJ97" s="114"/>
      <c r="AK97" s="114"/>
      <c r="AL97" s="114"/>
      <c r="AM97" s="114"/>
      <c r="AN97" s="114">
        <v>1</v>
      </c>
      <c r="AO97" s="114">
        <v>5</v>
      </c>
      <c r="AP97" s="114">
        <v>11</v>
      </c>
      <c r="AQ97" s="114">
        <v>2</v>
      </c>
      <c r="AR97" s="114">
        <v>9</v>
      </c>
      <c r="AS97" s="114">
        <v>26</v>
      </c>
      <c r="AT97" s="114">
        <v>1150</v>
      </c>
      <c r="AU97" s="106">
        <v>0</v>
      </c>
      <c r="AV97" s="110">
        <v>0</v>
      </c>
      <c r="AW97" s="114">
        <v>10</v>
      </c>
      <c r="AX97" s="114"/>
      <c r="AY97" s="114">
        <v>17</v>
      </c>
      <c r="AZ97" s="114"/>
      <c r="BA97" s="114">
        <v>18</v>
      </c>
      <c r="BB97" s="114"/>
      <c r="BC97" s="114"/>
      <c r="BD97" s="113"/>
      <c r="BE97" s="113"/>
      <c r="BF97" s="114">
        <v>1.1000000000000001</v>
      </c>
      <c r="BG97" s="114">
        <v>1350</v>
      </c>
      <c r="BH97" s="114">
        <v>10</v>
      </c>
      <c r="BI97" s="114"/>
      <c r="BJ97" s="114"/>
      <c r="BK97" s="114"/>
      <c r="BL97" s="114"/>
      <c r="BM97" s="114"/>
      <c r="BN97" s="114"/>
      <c r="BO97" s="114"/>
      <c r="BP97" s="114"/>
      <c r="BQ97" s="114"/>
      <c r="BR97" s="114"/>
      <c r="BS97" s="114"/>
      <c r="BT97" s="114"/>
      <c r="BU97" s="114"/>
      <c r="BV97" s="114"/>
      <c r="BW97" s="114"/>
      <c r="BX97" s="114">
        <v>512</v>
      </c>
      <c r="BY97" s="114"/>
      <c r="BZ97" s="106">
        <v>0</v>
      </c>
      <c r="CA97" s="149">
        <v>0</v>
      </c>
      <c r="CB97" s="114">
        <v>2.1</v>
      </c>
      <c r="CC97" s="114">
        <v>0.02</v>
      </c>
      <c r="CD97" s="114">
        <v>7</v>
      </c>
      <c r="CE97" s="114"/>
      <c r="CF97" s="114"/>
      <c r="CG97" s="114"/>
      <c r="CH97" s="114">
        <v>7</v>
      </c>
      <c r="CI97" s="110">
        <v>0</v>
      </c>
      <c r="CJ97" s="114">
        <v>5.6</v>
      </c>
      <c r="CK97" s="133">
        <v>0</v>
      </c>
      <c r="CL97" s="114"/>
      <c r="CM97" s="114"/>
      <c r="CN97" s="114"/>
      <c r="CO97" s="99"/>
      <c r="CP97" s="99"/>
      <c r="CQ97" s="99"/>
      <c r="CR97" s="99">
        <f>AG97/AD97</f>
        <v>1.2109771444809807</v>
      </c>
      <c r="CS97" s="99"/>
      <c r="CT97" s="99"/>
      <c r="CU97" s="99">
        <f>BG97/BH97</f>
        <v>135</v>
      </c>
      <c r="CV97" s="99"/>
      <c r="CW97" s="99"/>
      <c r="CX97" s="114"/>
      <c r="CY97" s="114">
        <v>0</v>
      </c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</row>
    <row r="98" spans="1:301" s="60" customFormat="1" ht="15" customHeight="1" x14ac:dyDescent="0.15">
      <c r="A98" s="57" t="s">
        <v>590</v>
      </c>
      <c r="B98" s="58">
        <v>4513</v>
      </c>
      <c r="C98" s="59" t="s">
        <v>400</v>
      </c>
      <c r="D98" s="2" t="s">
        <v>105</v>
      </c>
      <c r="E98" s="57"/>
      <c r="F98" s="57"/>
      <c r="G98" s="23">
        <v>315662.60200000001</v>
      </c>
      <c r="H98" s="23">
        <v>8447038.9930000007</v>
      </c>
      <c r="I98" s="23">
        <v>5044.7929999999997</v>
      </c>
      <c r="J98" s="61" t="s">
        <v>1040</v>
      </c>
      <c r="K98" s="67" t="s">
        <v>404</v>
      </c>
      <c r="L98" s="58">
        <v>1.3</v>
      </c>
      <c r="M98" s="58">
        <v>4</v>
      </c>
      <c r="N98" s="105">
        <v>2005</v>
      </c>
      <c r="O98" s="57"/>
      <c r="P98" s="60" t="s">
        <v>389</v>
      </c>
      <c r="Q98" s="1">
        <f>M98-L98</f>
        <v>2.7</v>
      </c>
      <c r="R98" s="2" t="s">
        <v>390</v>
      </c>
      <c r="S98" s="57" t="s">
        <v>591</v>
      </c>
      <c r="T98" s="60" t="s">
        <v>392</v>
      </c>
      <c r="U98" s="64"/>
      <c r="V98" s="64"/>
      <c r="W98" s="64"/>
      <c r="X98" s="135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>
        <v>500</v>
      </c>
      <c r="AT98" s="107">
        <v>1500</v>
      </c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7"/>
      <c r="BH98" s="107"/>
      <c r="BI98" s="107"/>
      <c r="BJ98" s="107"/>
      <c r="BK98" s="107"/>
      <c r="BL98" s="107"/>
      <c r="BM98" s="107"/>
      <c r="BN98" s="107"/>
      <c r="BO98" s="107"/>
      <c r="BP98" s="107"/>
      <c r="BQ98" s="107"/>
      <c r="BR98" s="107"/>
      <c r="BS98" s="107"/>
      <c r="BT98" s="107"/>
      <c r="BU98" s="107"/>
      <c r="BV98" s="107"/>
      <c r="BW98" s="107"/>
      <c r="BX98" s="108">
        <v>12100</v>
      </c>
      <c r="BY98" s="108"/>
      <c r="BZ98" s="107"/>
      <c r="CA98" s="149"/>
      <c r="CB98" s="107">
        <v>74</v>
      </c>
      <c r="CC98" s="107"/>
      <c r="CD98" s="107"/>
      <c r="CE98" s="107"/>
      <c r="CF98" s="107"/>
      <c r="CG98" s="107"/>
      <c r="CH98" s="107"/>
      <c r="CI98" s="107"/>
      <c r="CJ98" s="107"/>
      <c r="CK98" s="107"/>
      <c r="CL98" s="107"/>
      <c r="CM98" s="107"/>
      <c r="CN98" s="107"/>
      <c r="CO98" s="99"/>
      <c r="CP98" s="99"/>
      <c r="CQ98" s="99"/>
      <c r="CR98" s="99"/>
      <c r="CS98" s="99"/>
      <c r="CT98" s="99"/>
      <c r="CU98" s="99"/>
      <c r="CV98" s="99"/>
      <c r="CW98" s="99"/>
      <c r="CX98" s="107"/>
      <c r="CY98" s="107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  <c r="DT98" s="64"/>
      <c r="DU98" s="64"/>
      <c r="DV98" s="64"/>
      <c r="DW98" s="64"/>
      <c r="DX98" s="64"/>
      <c r="DY98" s="64"/>
      <c r="DZ98" s="64"/>
      <c r="EA98" s="64"/>
      <c r="EB98" s="64"/>
      <c r="EC98" s="64"/>
      <c r="ED98" s="64"/>
      <c r="EE98" s="64"/>
      <c r="EF98" s="64"/>
      <c r="EG98" s="64"/>
      <c r="EH98" s="64"/>
      <c r="EI98" s="64"/>
      <c r="EJ98" s="64"/>
      <c r="EK98" s="64"/>
      <c r="EL98" s="64"/>
      <c r="EM98" s="64"/>
      <c r="EN98" s="64"/>
      <c r="EO98" s="64"/>
      <c r="EP98" s="64"/>
      <c r="EQ98" s="64"/>
      <c r="ER98" s="64"/>
      <c r="ES98" s="64"/>
      <c r="ET98" s="64"/>
      <c r="EU98" s="64"/>
      <c r="EV98" s="64"/>
      <c r="EW98" s="64"/>
      <c r="EX98" s="64"/>
      <c r="EY98" s="64"/>
      <c r="EZ98" s="64"/>
      <c r="FA98" s="64"/>
      <c r="FB98" s="64"/>
      <c r="FC98" s="64"/>
      <c r="FD98" s="64"/>
      <c r="FE98" s="64"/>
      <c r="FF98" s="64"/>
      <c r="FG98" s="64"/>
      <c r="FH98" s="64"/>
      <c r="FI98" s="64"/>
      <c r="FJ98" s="64"/>
      <c r="FK98" s="64"/>
      <c r="FL98" s="64"/>
      <c r="FM98" s="64"/>
      <c r="FN98" s="64"/>
      <c r="FO98" s="64"/>
      <c r="FP98" s="64"/>
      <c r="FQ98" s="64"/>
      <c r="FR98" s="64"/>
      <c r="FS98" s="64"/>
      <c r="FT98" s="64"/>
      <c r="FU98" s="64"/>
      <c r="FV98" s="64"/>
      <c r="FW98" s="64"/>
      <c r="FX98" s="64"/>
      <c r="FY98" s="64"/>
      <c r="FZ98" s="64"/>
      <c r="GA98" s="64"/>
      <c r="GB98" s="64"/>
      <c r="GC98" s="64"/>
      <c r="GD98" s="64"/>
      <c r="GE98" s="64"/>
      <c r="GF98" s="64"/>
      <c r="GG98" s="64"/>
      <c r="GH98" s="64"/>
      <c r="GI98" s="64"/>
      <c r="GJ98" s="64"/>
      <c r="GK98" s="64"/>
      <c r="GL98" s="64"/>
      <c r="GM98" s="64"/>
      <c r="GN98" s="64"/>
      <c r="GO98" s="64"/>
      <c r="GP98" s="64"/>
      <c r="GQ98" s="64"/>
      <c r="GR98" s="64"/>
      <c r="GS98" s="64"/>
      <c r="GT98" s="64"/>
      <c r="GU98" s="64"/>
      <c r="GV98" s="64"/>
      <c r="GW98" s="64"/>
      <c r="GX98" s="64"/>
      <c r="GY98" s="64"/>
      <c r="GZ98" s="64"/>
      <c r="HA98" s="64"/>
      <c r="HB98" s="64"/>
      <c r="HC98" s="64"/>
      <c r="HD98" s="64"/>
      <c r="HE98" s="64"/>
      <c r="HF98" s="64"/>
      <c r="HG98" s="64"/>
      <c r="HH98" s="64"/>
      <c r="HI98" s="64"/>
      <c r="HJ98" s="64"/>
      <c r="HK98" s="64"/>
      <c r="HL98" s="64"/>
      <c r="HM98" s="64"/>
      <c r="HN98" s="64"/>
      <c r="HO98" s="64"/>
      <c r="HP98" s="64"/>
      <c r="HQ98" s="64"/>
      <c r="HR98" s="64"/>
      <c r="HS98" s="64"/>
      <c r="HT98" s="64"/>
      <c r="HU98" s="64"/>
      <c r="HV98" s="64"/>
      <c r="HW98" s="64"/>
      <c r="HX98" s="64"/>
      <c r="HY98" s="64"/>
      <c r="HZ98" s="64"/>
      <c r="IA98" s="64"/>
      <c r="IB98" s="64"/>
      <c r="IC98" s="64"/>
      <c r="ID98" s="64"/>
      <c r="IE98" s="64"/>
      <c r="IF98" s="64"/>
      <c r="IG98" s="64"/>
      <c r="IH98" s="64"/>
      <c r="II98" s="64"/>
      <c r="IJ98" s="64"/>
      <c r="IK98" s="64"/>
      <c r="IL98" s="64"/>
      <c r="IM98" s="64"/>
      <c r="IN98" s="64"/>
      <c r="IO98" s="64"/>
      <c r="IP98" s="64"/>
      <c r="IQ98" s="64"/>
      <c r="IR98" s="64"/>
      <c r="IS98" s="64"/>
      <c r="IT98" s="64"/>
      <c r="IU98" s="64"/>
      <c r="IV98" s="64"/>
      <c r="IW98" s="64"/>
      <c r="IX98" s="64"/>
      <c r="IY98" s="64"/>
      <c r="IZ98" s="64"/>
      <c r="JA98" s="64"/>
      <c r="JB98" s="64"/>
      <c r="JC98" s="64"/>
      <c r="JD98" s="64"/>
      <c r="JE98" s="64"/>
      <c r="JF98" s="64"/>
      <c r="JG98" s="64"/>
      <c r="JH98" s="64"/>
      <c r="JI98" s="64"/>
      <c r="JJ98" s="64"/>
      <c r="JK98" s="64"/>
      <c r="JL98" s="64"/>
      <c r="JM98" s="64"/>
      <c r="JN98" s="64"/>
      <c r="JO98" s="64"/>
      <c r="JP98" s="64"/>
      <c r="JQ98" s="64"/>
      <c r="JR98" s="64"/>
      <c r="JS98" s="64"/>
      <c r="JT98" s="64"/>
      <c r="JU98" s="64"/>
      <c r="JV98" s="64"/>
      <c r="JW98" s="64"/>
      <c r="JX98" s="64"/>
      <c r="JY98" s="64"/>
      <c r="JZ98" s="64"/>
      <c r="KA98" s="64"/>
      <c r="KB98" s="64"/>
      <c r="KC98" s="64"/>
      <c r="KD98" s="64"/>
      <c r="KE98" s="64"/>
      <c r="KF98" s="64"/>
      <c r="KG98" s="64"/>
      <c r="KH98" s="64"/>
    </row>
    <row r="99" spans="1:301" s="60" customFormat="1" ht="15" customHeight="1" x14ac:dyDescent="0.2">
      <c r="A99" s="58" t="s">
        <v>592</v>
      </c>
      <c r="B99" s="58">
        <v>38239</v>
      </c>
      <c r="C99" s="58" t="s">
        <v>452</v>
      </c>
      <c r="D99" s="2" t="s">
        <v>105</v>
      </c>
      <c r="E99" s="58"/>
      <c r="F99" s="58"/>
      <c r="G99" s="23">
        <v>315462.27399999998</v>
      </c>
      <c r="H99" s="23">
        <v>8447515.6439999994</v>
      </c>
      <c r="I99" s="23">
        <v>5014.7449999999999</v>
      </c>
      <c r="J99" s="61" t="s">
        <v>1040</v>
      </c>
      <c r="K99" s="58" t="s">
        <v>388</v>
      </c>
      <c r="L99" s="62">
        <v>1.75</v>
      </c>
      <c r="M99" s="62">
        <v>4</v>
      </c>
      <c r="N99" s="105">
        <v>2007</v>
      </c>
      <c r="O99" s="58"/>
      <c r="P99" s="60" t="s">
        <v>389</v>
      </c>
      <c r="Q99" s="1">
        <f>M99-L99</f>
        <v>2.25</v>
      </c>
      <c r="R99" s="2" t="s">
        <v>390</v>
      </c>
      <c r="S99" s="58" t="s">
        <v>593</v>
      </c>
      <c r="T99" s="60" t="s">
        <v>392</v>
      </c>
      <c r="X99" s="134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>
        <v>100</v>
      </c>
      <c r="AT99" s="113">
        <v>1500</v>
      </c>
      <c r="AU99" s="113"/>
      <c r="AV99" s="113"/>
      <c r="AW99" s="113"/>
      <c r="AX99" s="113"/>
      <c r="AY99" s="113"/>
      <c r="AZ99" s="113"/>
      <c r="BA99" s="113"/>
      <c r="BB99" s="113"/>
      <c r="BC99" s="113"/>
      <c r="BD99" s="113"/>
      <c r="BE99" s="113"/>
      <c r="BF99" s="113"/>
      <c r="BG99" s="113"/>
      <c r="BH99" s="113"/>
      <c r="BI99" s="113"/>
      <c r="BJ99" s="113"/>
      <c r="BK99" s="113"/>
      <c r="BL99" s="113"/>
      <c r="BM99" s="113"/>
      <c r="BN99" s="113"/>
      <c r="BO99" s="113"/>
      <c r="BP99" s="113"/>
      <c r="BQ99" s="113"/>
      <c r="BR99" s="113"/>
      <c r="BS99" s="113"/>
      <c r="BT99" s="113"/>
      <c r="BU99" s="113"/>
      <c r="BV99" s="113"/>
      <c r="BW99" s="113"/>
      <c r="BX99" s="113">
        <v>400</v>
      </c>
      <c r="BY99" s="113"/>
      <c r="BZ99" s="113"/>
      <c r="CA99" s="156"/>
      <c r="CB99" s="107">
        <v>17</v>
      </c>
      <c r="CC99" s="113"/>
      <c r="CD99" s="113"/>
      <c r="CE99" s="113"/>
      <c r="CF99" s="113"/>
      <c r="CG99" s="113"/>
      <c r="CH99" s="113"/>
      <c r="CI99" s="113"/>
      <c r="CJ99" s="113"/>
      <c r="CK99" s="113"/>
      <c r="CL99" s="113"/>
      <c r="CM99" s="113"/>
      <c r="CN99" s="113"/>
      <c r="CO99" s="99"/>
      <c r="CP99" s="99"/>
      <c r="CQ99" s="99"/>
      <c r="CR99" s="99"/>
      <c r="CS99" s="99"/>
      <c r="CT99" s="99"/>
      <c r="CU99" s="99"/>
      <c r="CV99" s="99"/>
      <c r="CW99" s="99"/>
      <c r="CX99" s="113"/>
      <c r="CY99" s="113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  <c r="DS99" s="64"/>
      <c r="DT99" s="64"/>
      <c r="DU99" s="64"/>
      <c r="DV99" s="64"/>
      <c r="DW99" s="64"/>
      <c r="DX99" s="64"/>
      <c r="DY99" s="64"/>
      <c r="DZ99" s="64"/>
      <c r="EA99" s="64"/>
      <c r="EB99" s="64"/>
      <c r="EC99" s="64"/>
      <c r="ED99" s="64"/>
      <c r="EE99" s="64"/>
      <c r="EF99" s="64"/>
      <c r="EG99" s="64"/>
      <c r="EH99" s="64"/>
      <c r="EI99" s="64"/>
      <c r="EJ99" s="64"/>
      <c r="EK99" s="64"/>
      <c r="EL99" s="64"/>
      <c r="EM99" s="64"/>
      <c r="EN99" s="64"/>
      <c r="EO99" s="64"/>
      <c r="EP99" s="64"/>
      <c r="EQ99" s="64"/>
      <c r="ER99" s="64"/>
      <c r="ES99" s="64"/>
      <c r="ET99" s="64"/>
      <c r="EU99" s="64"/>
      <c r="EV99" s="64"/>
      <c r="EW99" s="64"/>
      <c r="EX99" s="64"/>
      <c r="EY99" s="64"/>
      <c r="EZ99" s="64"/>
      <c r="FA99" s="64"/>
      <c r="FB99" s="64"/>
      <c r="FC99" s="64"/>
      <c r="FD99" s="64"/>
      <c r="FE99" s="64"/>
      <c r="FF99" s="64"/>
      <c r="FG99" s="64"/>
      <c r="FH99" s="64"/>
      <c r="FI99" s="64"/>
      <c r="FJ99" s="64"/>
      <c r="FK99" s="64"/>
      <c r="FL99" s="64"/>
      <c r="FM99" s="64"/>
      <c r="FN99" s="64"/>
      <c r="FO99" s="64"/>
      <c r="FP99" s="64"/>
      <c r="FQ99" s="64"/>
      <c r="FR99" s="64"/>
      <c r="FS99" s="64"/>
      <c r="FT99" s="64"/>
      <c r="FU99" s="64"/>
      <c r="FV99" s="64"/>
      <c r="FW99" s="64"/>
      <c r="FX99" s="64"/>
      <c r="FY99" s="64"/>
      <c r="FZ99" s="64"/>
      <c r="GA99" s="64"/>
      <c r="GB99" s="64"/>
      <c r="GC99" s="64"/>
      <c r="GD99" s="64"/>
      <c r="GE99" s="64"/>
      <c r="GF99" s="64"/>
      <c r="GG99" s="64"/>
      <c r="GH99" s="64"/>
      <c r="GI99" s="64"/>
      <c r="GJ99" s="64"/>
      <c r="GK99" s="64"/>
      <c r="GL99" s="64"/>
      <c r="GM99" s="64"/>
      <c r="GN99" s="64"/>
      <c r="GO99" s="64"/>
      <c r="GP99" s="64"/>
      <c r="GQ99" s="64"/>
      <c r="GR99" s="64"/>
      <c r="GS99" s="64"/>
      <c r="GT99" s="64"/>
      <c r="GU99" s="64"/>
      <c r="GV99" s="64"/>
      <c r="GW99" s="64"/>
      <c r="GX99" s="64"/>
      <c r="GY99" s="64"/>
      <c r="GZ99" s="64"/>
      <c r="HA99" s="64"/>
      <c r="HB99" s="64"/>
      <c r="HC99" s="64"/>
      <c r="HD99" s="64"/>
      <c r="HE99" s="64"/>
      <c r="HF99" s="64"/>
      <c r="HG99" s="64"/>
      <c r="HH99" s="64"/>
      <c r="HI99" s="64"/>
      <c r="HJ99" s="64"/>
      <c r="HK99" s="64"/>
      <c r="HL99" s="64"/>
      <c r="HM99" s="64"/>
      <c r="HN99" s="64"/>
      <c r="HO99" s="64"/>
      <c r="HP99" s="64"/>
      <c r="HQ99" s="64"/>
      <c r="HR99" s="64"/>
      <c r="HS99" s="64"/>
      <c r="HT99" s="64"/>
      <c r="HU99" s="64"/>
      <c r="HV99" s="64"/>
      <c r="HW99" s="64"/>
      <c r="HX99" s="64"/>
      <c r="HY99" s="64"/>
      <c r="HZ99" s="64"/>
      <c r="IA99" s="64"/>
      <c r="IB99" s="64"/>
      <c r="IC99" s="64"/>
      <c r="ID99" s="64"/>
      <c r="IE99" s="64"/>
      <c r="IF99" s="64"/>
      <c r="IG99" s="64"/>
      <c r="IH99" s="64"/>
      <c r="II99" s="64"/>
      <c r="IJ99" s="64"/>
      <c r="IK99" s="64"/>
      <c r="IL99" s="64"/>
      <c r="IM99" s="64"/>
      <c r="IN99" s="64"/>
      <c r="IO99" s="64"/>
      <c r="IP99" s="64"/>
      <c r="IQ99" s="64"/>
      <c r="IR99" s="64"/>
      <c r="IS99" s="64"/>
      <c r="IT99" s="64"/>
      <c r="IU99" s="64"/>
      <c r="IV99" s="64"/>
      <c r="IW99" s="64"/>
      <c r="IX99" s="64"/>
      <c r="IY99" s="64"/>
      <c r="IZ99" s="64"/>
      <c r="JA99" s="64"/>
      <c r="JB99" s="64"/>
      <c r="JC99" s="64"/>
      <c r="JD99" s="64"/>
      <c r="JE99" s="64"/>
      <c r="JF99" s="64"/>
      <c r="JG99" s="64"/>
      <c r="JH99" s="64"/>
      <c r="JI99" s="64"/>
      <c r="JJ99" s="64"/>
      <c r="JK99" s="64"/>
      <c r="JL99" s="64"/>
      <c r="JM99" s="64"/>
      <c r="JN99" s="64"/>
      <c r="JO99" s="64"/>
      <c r="JP99" s="64"/>
      <c r="JQ99" s="64"/>
      <c r="JR99" s="64"/>
      <c r="JS99" s="64"/>
      <c r="JT99" s="64"/>
      <c r="JU99" s="64"/>
      <c r="JV99" s="64"/>
      <c r="JW99" s="64"/>
      <c r="JX99" s="64"/>
      <c r="JY99" s="64"/>
      <c r="JZ99" s="18"/>
      <c r="KA99" s="18"/>
      <c r="KB99" s="18"/>
      <c r="KC99" s="18"/>
      <c r="KD99" s="18"/>
      <c r="KE99" s="18"/>
      <c r="KF99" s="18"/>
      <c r="KG99" s="18"/>
      <c r="KH99" s="18"/>
      <c r="KI99" s="18"/>
      <c r="KJ99" s="18"/>
      <c r="KK99" s="18"/>
      <c r="KL99" s="18"/>
      <c r="KM99" s="18"/>
      <c r="KN99" s="18"/>
      <c r="KO99" s="18"/>
    </row>
    <row r="100" spans="1:301" s="60" customFormat="1" ht="15" customHeight="1" x14ac:dyDescent="0.2">
      <c r="A100" s="58" t="s">
        <v>594</v>
      </c>
      <c r="B100" s="58">
        <v>38319</v>
      </c>
      <c r="C100" s="58" t="s">
        <v>452</v>
      </c>
      <c r="D100" s="2" t="s">
        <v>105</v>
      </c>
      <c r="E100" s="58"/>
      <c r="F100" s="58"/>
      <c r="G100" s="23">
        <v>315458.70500000002</v>
      </c>
      <c r="H100" s="23">
        <v>8447514.2569999993</v>
      </c>
      <c r="I100" s="23">
        <v>5015.5969999999998</v>
      </c>
      <c r="J100" s="61" t="s">
        <v>1040</v>
      </c>
      <c r="K100" s="58" t="s">
        <v>388</v>
      </c>
      <c r="L100" s="62">
        <v>0</v>
      </c>
      <c r="M100" s="62">
        <v>2</v>
      </c>
      <c r="N100" s="105">
        <v>2007</v>
      </c>
      <c r="O100" s="58"/>
      <c r="P100" s="60" t="s">
        <v>389</v>
      </c>
      <c r="Q100" s="1">
        <f>M100-L100</f>
        <v>2</v>
      </c>
      <c r="R100" s="2" t="s">
        <v>390</v>
      </c>
      <c r="S100" s="58" t="s">
        <v>595</v>
      </c>
      <c r="T100" s="60" t="s">
        <v>392</v>
      </c>
      <c r="U100" s="18"/>
      <c r="V100" s="18"/>
      <c r="W100" s="18"/>
      <c r="X100" s="137"/>
      <c r="Y100" s="110">
        <v>0.15012526096033402</v>
      </c>
      <c r="Z100" s="110">
        <v>2.5891323692992216</v>
      </c>
      <c r="AA100" s="110">
        <v>6.3479677708146829</v>
      </c>
      <c r="AB100" s="110"/>
      <c r="AC100" s="110">
        <v>27.63225336730979</v>
      </c>
      <c r="AD100" s="110">
        <v>0.53052631578947373</v>
      </c>
      <c r="AE100" s="110">
        <v>2.7984031936127744E-2</v>
      </c>
      <c r="AF100" s="110">
        <v>2.6959547629404092E-2</v>
      </c>
      <c r="AG100" s="110">
        <v>0.65048593350383632</v>
      </c>
      <c r="AH100" s="110">
        <v>0.87071832122679593</v>
      </c>
      <c r="AI100" s="110"/>
      <c r="AJ100" s="110"/>
      <c r="AK100" s="110"/>
      <c r="AL100" s="110"/>
      <c r="AM100" s="110"/>
      <c r="AN100" s="110">
        <v>6</v>
      </c>
      <c r="AO100" s="110">
        <v>33</v>
      </c>
      <c r="AP100" s="110">
        <v>194</v>
      </c>
      <c r="AQ100" s="110">
        <v>19</v>
      </c>
      <c r="AR100" s="110">
        <v>30</v>
      </c>
      <c r="AS100" s="110">
        <v>246</v>
      </c>
      <c r="AT100" s="110">
        <v>987</v>
      </c>
      <c r="AU100" s="110">
        <v>10</v>
      </c>
      <c r="AV100" s="110">
        <v>0</v>
      </c>
      <c r="AW100" s="110">
        <v>18</v>
      </c>
      <c r="AX100" s="110">
        <v>0</v>
      </c>
      <c r="AY100" s="110">
        <v>574</v>
      </c>
      <c r="AZ100" s="110"/>
      <c r="BA100" s="110">
        <v>283</v>
      </c>
      <c r="BB100" s="110">
        <v>15.3</v>
      </c>
      <c r="BC100" s="108">
        <v>0</v>
      </c>
      <c r="BD100" s="110">
        <v>28.5</v>
      </c>
      <c r="BE100" s="110"/>
      <c r="BF100" s="110">
        <v>4</v>
      </c>
      <c r="BG100" s="110">
        <v>9215</v>
      </c>
      <c r="BH100" s="110">
        <v>31.5</v>
      </c>
      <c r="BI100" s="110"/>
      <c r="BJ100" s="110"/>
      <c r="BK100" s="110"/>
      <c r="BL100" s="110"/>
      <c r="BM100" s="110"/>
      <c r="BN100" s="110"/>
      <c r="BO100" s="110"/>
      <c r="BP100" s="110"/>
      <c r="BQ100" s="110"/>
      <c r="BR100" s="110"/>
      <c r="BS100" s="110"/>
      <c r="BT100" s="110"/>
      <c r="BU100" s="110"/>
      <c r="BV100" s="110"/>
      <c r="BW100" s="110"/>
      <c r="BX100" s="110">
        <v>2080</v>
      </c>
      <c r="BY100" s="110"/>
      <c r="BZ100" s="110"/>
      <c r="CA100" s="156"/>
      <c r="CB100" s="110">
        <v>14.2</v>
      </c>
      <c r="CC100" s="110">
        <v>0.09</v>
      </c>
      <c r="CD100" s="110">
        <v>800</v>
      </c>
      <c r="CE100" s="110"/>
      <c r="CF100" s="110"/>
      <c r="CG100" s="110"/>
      <c r="CH100" s="110">
        <v>0</v>
      </c>
      <c r="CI100" s="110">
        <v>20</v>
      </c>
      <c r="CJ100" s="110">
        <v>20</v>
      </c>
      <c r="CK100" s="110"/>
      <c r="CL100" s="110"/>
      <c r="CM100" s="110"/>
      <c r="CN100" s="110"/>
      <c r="CO100" s="99"/>
      <c r="CP100" s="99"/>
      <c r="CQ100" s="99"/>
      <c r="CR100" s="99">
        <f>AG100/AD100</f>
        <v>1.2261143587869929</v>
      </c>
      <c r="CS100" s="99"/>
      <c r="CT100" s="99"/>
      <c r="CU100" s="99">
        <f>BG100/BH100</f>
        <v>292.53968253968253</v>
      </c>
      <c r="CV100" s="99"/>
      <c r="CW100" s="99"/>
      <c r="CX100" s="110"/>
      <c r="CY100" s="110">
        <v>2</v>
      </c>
    </row>
    <row r="101" spans="1:301" s="60" customFormat="1" ht="15" customHeight="1" x14ac:dyDescent="0.15">
      <c r="A101" s="58" t="s">
        <v>596</v>
      </c>
      <c r="B101" s="58">
        <v>38417</v>
      </c>
      <c r="C101" s="58" t="s">
        <v>452</v>
      </c>
      <c r="D101" s="2" t="s">
        <v>105</v>
      </c>
      <c r="E101" s="58"/>
      <c r="F101" s="58"/>
      <c r="G101" s="23">
        <v>315315.95699999999</v>
      </c>
      <c r="H101" s="23">
        <v>8447464.3129999992</v>
      </c>
      <c r="I101" s="23">
        <v>5023.9669999999996</v>
      </c>
      <c r="J101" s="61" t="s">
        <v>1040</v>
      </c>
      <c r="K101" s="58" t="s">
        <v>388</v>
      </c>
      <c r="L101" s="62">
        <v>0</v>
      </c>
      <c r="M101" s="62">
        <v>2</v>
      </c>
      <c r="N101" s="105">
        <v>2007</v>
      </c>
      <c r="O101" s="58"/>
      <c r="P101" s="60" t="s">
        <v>389</v>
      </c>
      <c r="Q101" s="1">
        <f>M101-L101</f>
        <v>2</v>
      </c>
      <c r="R101" s="2" t="s">
        <v>390</v>
      </c>
      <c r="S101" s="58" t="s">
        <v>597</v>
      </c>
      <c r="T101" s="60" t="s">
        <v>392</v>
      </c>
      <c r="X101" s="134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>
        <v>200</v>
      </c>
      <c r="AT101" s="113">
        <v>400</v>
      </c>
      <c r="AU101" s="113"/>
      <c r="AV101" s="113"/>
      <c r="AW101" s="113"/>
      <c r="AX101" s="113"/>
      <c r="AY101" s="113"/>
      <c r="AZ101" s="113"/>
      <c r="BA101" s="113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>
        <v>1700.0000000000002</v>
      </c>
      <c r="BY101" s="113"/>
      <c r="BZ101" s="113"/>
      <c r="CA101" s="156"/>
      <c r="CB101" s="107">
        <v>17</v>
      </c>
      <c r="CC101" s="113"/>
      <c r="CD101" s="113"/>
      <c r="CE101" s="113"/>
      <c r="CF101" s="113"/>
      <c r="CG101" s="113"/>
      <c r="CH101" s="113"/>
      <c r="CI101" s="113"/>
      <c r="CJ101" s="113"/>
      <c r="CK101" s="113"/>
      <c r="CL101" s="113"/>
      <c r="CM101" s="113"/>
      <c r="CN101" s="113"/>
      <c r="CO101" s="99"/>
      <c r="CP101" s="99"/>
      <c r="CQ101" s="99"/>
      <c r="CR101" s="99"/>
      <c r="CS101" s="99"/>
      <c r="CT101" s="99"/>
      <c r="CU101" s="99"/>
      <c r="CV101" s="99"/>
      <c r="CW101" s="99"/>
      <c r="CX101" s="113"/>
      <c r="CY101" s="113"/>
    </row>
    <row r="102" spans="1:301" s="60" customFormat="1" ht="15" customHeight="1" x14ac:dyDescent="0.15">
      <c r="A102" s="58" t="s">
        <v>598</v>
      </c>
      <c r="B102" s="58">
        <v>39107</v>
      </c>
      <c r="C102" s="58" t="s">
        <v>387</v>
      </c>
      <c r="D102" s="2" t="s">
        <v>105</v>
      </c>
      <c r="E102" s="58"/>
      <c r="F102" s="58"/>
      <c r="G102" s="23">
        <v>316664.68704699998</v>
      </c>
      <c r="H102" s="23">
        <v>8445529.5124999993</v>
      </c>
      <c r="I102" s="23"/>
      <c r="J102" s="61" t="s">
        <v>1040</v>
      </c>
      <c r="K102" s="58" t="s">
        <v>388</v>
      </c>
      <c r="L102" s="58">
        <v>1</v>
      </c>
      <c r="M102" s="58">
        <v>4</v>
      </c>
      <c r="N102" s="105">
        <v>2007</v>
      </c>
      <c r="O102" s="58"/>
      <c r="P102" s="60" t="s">
        <v>389</v>
      </c>
      <c r="Q102" s="1">
        <f>M102-L102</f>
        <v>3</v>
      </c>
      <c r="R102" s="2" t="s">
        <v>390</v>
      </c>
      <c r="S102" s="58" t="s">
        <v>599</v>
      </c>
      <c r="T102" s="60" t="s">
        <v>392</v>
      </c>
      <c r="X102" s="134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07">
        <v>100</v>
      </c>
      <c r="AU102" s="113"/>
      <c r="AV102" s="113"/>
      <c r="AW102" s="113"/>
      <c r="AX102" s="113"/>
      <c r="AY102" s="113"/>
      <c r="AZ102" s="113"/>
      <c r="BA102" s="113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13"/>
      <c r="BT102" s="113"/>
      <c r="BU102" s="113"/>
      <c r="BV102" s="113"/>
      <c r="BW102" s="113"/>
      <c r="BX102" s="113">
        <v>400</v>
      </c>
      <c r="BY102" s="113"/>
      <c r="BZ102" s="113"/>
      <c r="CA102" s="156">
        <v>5.0000000000000001E-3</v>
      </c>
      <c r="CB102" s="107">
        <v>1</v>
      </c>
      <c r="CC102" s="113"/>
      <c r="CD102" s="113"/>
      <c r="CE102" s="113"/>
      <c r="CF102" s="113"/>
      <c r="CG102" s="113"/>
      <c r="CH102" s="113"/>
      <c r="CI102" s="113"/>
      <c r="CJ102" s="113"/>
      <c r="CK102" s="113"/>
      <c r="CL102" s="113"/>
      <c r="CM102" s="113"/>
      <c r="CN102" s="113"/>
      <c r="CO102" s="99"/>
      <c r="CP102" s="99"/>
      <c r="CQ102" s="99"/>
      <c r="CR102" s="99"/>
      <c r="CS102" s="99"/>
      <c r="CT102" s="99"/>
      <c r="CU102" s="99"/>
      <c r="CV102" s="99"/>
      <c r="CW102" s="99"/>
      <c r="CX102" s="113"/>
      <c r="CY102" s="113"/>
    </row>
    <row r="103" spans="1:301" s="60" customFormat="1" ht="15" customHeight="1" x14ac:dyDescent="0.15">
      <c r="A103" s="58" t="s">
        <v>600</v>
      </c>
      <c r="B103" s="58">
        <v>39186</v>
      </c>
      <c r="C103" s="58" t="s">
        <v>387</v>
      </c>
      <c r="D103" s="2" t="s">
        <v>105</v>
      </c>
      <c r="E103" s="58"/>
      <c r="F103" s="58"/>
      <c r="G103" s="23">
        <v>316664.68704699998</v>
      </c>
      <c r="H103" s="23">
        <v>8445529.5124999993</v>
      </c>
      <c r="I103" s="23"/>
      <c r="J103" s="61" t="s">
        <v>1040</v>
      </c>
      <c r="K103" s="58" t="s">
        <v>388</v>
      </c>
      <c r="L103" s="58">
        <v>1.2</v>
      </c>
      <c r="M103" s="58">
        <v>4</v>
      </c>
      <c r="N103" s="105">
        <v>2007</v>
      </c>
      <c r="O103" s="58"/>
      <c r="P103" s="60" t="s">
        <v>389</v>
      </c>
      <c r="Q103" s="1">
        <f>M103-L103</f>
        <v>2.8</v>
      </c>
      <c r="R103" s="2" t="s">
        <v>390</v>
      </c>
      <c r="S103" s="58" t="s">
        <v>601</v>
      </c>
      <c r="T103" s="60" t="s">
        <v>392</v>
      </c>
      <c r="X103" s="134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07">
        <v>100</v>
      </c>
      <c r="AU103" s="113"/>
      <c r="AV103" s="113"/>
      <c r="AW103" s="113"/>
      <c r="AX103" s="113"/>
      <c r="AY103" s="113"/>
      <c r="AZ103" s="113"/>
      <c r="BA103" s="113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13"/>
      <c r="BN103" s="113"/>
      <c r="BO103" s="113"/>
      <c r="BP103" s="113"/>
      <c r="BQ103" s="113"/>
      <c r="BR103" s="113"/>
      <c r="BS103" s="113"/>
      <c r="BT103" s="113"/>
      <c r="BU103" s="113"/>
      <c r="BV103" s="113"/>
      <c r="BW103" s="113"/>
      <c r="BX103" s="113">
        <v>500</v>
      </c>
      <c r="BY103" s="113"/>
      <c r="BZ103" s="113"/>
      <c r="CA103" s="149">
        <v>0</v>
      </c>
      <c r="CB103" s="107">
        <v>1</v>
      </c>
      <c r="CC103" s="113"/>
      <c r="CD103" s="113"/>
      <c r="CE103" s="113"/>
      <c r="CF103" s="113"/>
      <c r="CG103" s="113"/>
      <c r="CH103" s="113"/>
      <c r="CI103" s="113"/>
      <c r="CJ103" s="113"/>
      <c r="CK103" s="113"/>
      <c r="CL103" s="113"/>
      <c r="CM103" s="113"/>
      <c r="CN103" s="113"/>
      <c r="CO103" s="99"/>
      <c r="CP103" s="99"/>
      <c r="CQ103" s="99"/>
      <c r="CR103" s="99"/>
      <c r="CS103" s="99"/>
      <c r="CT103" s="99"/>
      <c r="CU103" s="99"/>
      <c r="CV103" s="99"/>
      <c r="CW103" s="99"/>
      <c r="CX103" s="113"/>
      <c r="CY103" s="113"/>
    </row>
    <row r="104" spans="1:301" s="60" customFormat="1" ht="15" customHeight="1" x14ac:dyDescent="0.15">
      <c r="A104" s="57" t="s">
        <v>602</v>
      </c>
      <c r="B104" s="58">
        <v>4578</v>
      </c>
      <c r="C104" s="59" t="s">
        <v>400</v>
      </c>
      <c r="D104" s="2" t="s">
        <v>105</v>
      </c>
      <c r="E104" s="57"/>
      <c r="F104" s="57"/>
      <c r="G104" s="23">
        <v>315664.08500000002</v>
      </c>
      <c r="H104" s="23">
        <v>8447039.4839999992</v>
      </c>
      <c r="I104" s="23">
        <v>5044.9309999999996</v>
      </c>
      <c r="J104" s="61" t="s">
        <v>1040</v>
      </c>
      <c r="K104" s="57" t="s">
        <v>404</v>
      </c>
      <c r="L104" s="58">
        <v>0</v>
      </c>
      <c r="M104" s="58">
        <v>2</v>
      </c>
      <c r="N104" s="120">
        <v>2005</v>
      </c>
      <c r="O104" s="57"/>
      <c r="P104" s="60" t="s">
        <v>389</v>
      </c>
      <c r="Q104" s="1">
        <f>M104-L104</f>
        <v>2</v>
      </c>
      <c r="R104" s="2" t="s">
        <v>390</v>
      </c>
      <c r="S104" s="57" t="s">
        <v>603</v>
      </c>
      <c r="T104" s="60" t="s">
        <v>392</v>
      </c>
      <c r="U104" s="64"/>
      <c r="V104" s="64"/>
      <c r="W104" s="64"/>
      <c r="X104" s="68"/>
      <c r="Y104" s="108">
        <v>0.15012526096033402</v>
      </c>
      <c r="Z104" s="108">
        <v>1.5119021134593995</v>
      </c>
      <c r="AA104" s="108">
        <v>7.0056401074306178</v>
      </c>
      <c r="AB104" s="108"/>
      <c r="AC104" s="108">
        <v>4.1448380050964684E-2</v>
      </c>
      <c r="AD104" s="108">
        <v>0.34815789473684211</v>
      </c>
      <c r="AE104" s="108"/>
      <c r="AF104" s="108">
        <v>2.6959547629404092E-2</v>
      </c>
      <c r="AG104" s="108">
        <v>0.43365728900255751</v>
      </c>
      <c r="AH104" s="108">
        <v>1.3748184019370462E-5</v>
      </c>
      <c r="AI104" s="108"/>
      <c r="AJ104" s="108"/>
      <c r="AK104" s="108"/>
      <c r="AL104" s="108"/>
      <c r="AM104" s="108"/>
      <c r="AN104" s="108">
        <v>2.7</v>
      </c>
      <c r="AO104" s="108">
        <v>12</v>
      </c>
      <c r="AP104" s="108">
        <v>19</v>
      </c>
      <c r="AQ104" s="108">
        <v>2</v>
      </c>
      <c r="AR104" s="108">
        <v>5</v>
      </c>
      <c r="AS104" s="108">
        <v>120</v>
      </c>
      <c r="AT104" s="108">
        <v>602</v>
      </c>
      <c r="AU104" s="108">
        <v>15</v>
      </c>
      <c r="AV104" s="110">
        <v>0</v>
      </c>
      <c r="AW104" s="108">
        <v>31</v>
      </c>
      <c r="AX104" s="110">
        <v>0</v>
      </c>
      <c r="AY104" s="108">
        <v>203</v>
      </c>
      <c r="AZ104" s="108"/>
      <c r="BA104" s="108">
        <v>30.5</v>
      </c>
      <c r="BB104" s="108">
        <v>7</v>
      </c>
      <c r="BC104" s="108">
        <v>0</v>
      </c>
      <c r="BD104" s="108">
        <v>2.2999999999999998</v>
      </c>
      <c r="BE104" s="108"/>
      <c r="BF104" s="106">
        <v>0</v>
      </c>
      <c r="BG104" s="108">
        <v>2761</v>
      </c>
      <c r="BH104" s="108">
        <v>6.6</v>
      </c>
      <c r="BI104" s="108"/>
      <c r="BJ104" s="108"/>
      <c r="BK104" s="108"/>
      <c r="BL104" s="108"/>
      <c r="BM104" s="108"/>
      <c r="BN104" s="108"/>
      <c r="BO104" s="108"/>
      <c r="BP104" s="108"/>
      <c r="BQ104" s="108"/>
      <c r="BR104" s="108"/>
      <c r="BS104" s="108"/>
      <c r="BT104" s="108"/>
      <c r="BU104" s="108"/>
      <c r="BV104" s="108"/>
      <c r="BW104" s="108"/>
      <c r="BX104" s="108">
        <v>2672</v>
      </c>
      <c r="BY104" s="108"/>
      <c r="BZ104" s="109"/>
      <c r="CA104" s="150"/>
      <c r="CB104" s="108">
        <v>7.2</v>
      </c>
      <c r="CC104" s="108">
        <v>0.17</v>
      </c>
      <c r="CD104" s="108">
        <v>252</v>
      </c>
      <c r="CE104" s="108"/>
      <c r="CF104" s="108"/>
      <c r="CG104" s="108"/>
      <c r="CH104" s="110">
        <v>0</v>
      </c>
      <c r="CI104" s="110">
        <v>0</v>
      </c>
      <c r="CJ104" s="108">
        <v>9.1999999999999993</v>
      </c>
      <c r="CK104" s="108"/>
      <c r="CL104" s="108"/>
      <c r="CM104" s="108"/>
      <c r="CN104" s="108"/>
      <c r="CO104" s="99"/>
      <c r="CP104" s="99"/>
      <c r="CQ104" s="99"/>
      <c r="CR104" s="99">
        <f>AG104/AD104</f>
        <v>1.2455764914661516</v>
      </c>
      <c r="CS104" s="99"/>
      <c r="CT104" s="99"/>
      <c r="CU104" s="99">
        <f>BG104/BH104</f>
        <v>418.33333333333337</v>
      </c>
      <c r="CV104" s="99"/>
      <c r="CW104" s="99"/>
      <c r="CX104" s="108"/>
      <c r="CY104" s="108">
        <v>3</v>
      </c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  <c r="DS104" s="67"/>
      <c r="DT104" s="67"/>
      <c r="DU104" s="67"/>
      <c r="DV104" s="67"/>
      <c r="DW104" s="67"/>
      <c r="DX104" s="67"/>
      <c r="DY104" s="67"/>
      <c r="DZ104" s="67"/>
      <c r="EA104" s="67"/>
      <c r="EB104" s="67"/>
      <c r="EC104" s="67"/>
      <c r="ED104" s="67"/>
      <c r="EE104" s="67"/>
      <c r="EF104" s="67"/>
      <c r="EG104" s="67"/>
      <c r="EH104" s="67"/>
      <c r="EI104" s="67"/>
      <c r="EJ104" s="67"/>
      <c r="EK104" s="67"/>
      <c r="EL104" s="67"/>
      <c r="EM104" s="67"/>
      <c r="EN104" s="67"/>
      <c r="EO104" s="67"/>
      <c r="EP104" s="67"/>
      <c r="EQ104" s="67"/>
      <c r="ER104" s="67"/>
      <c r="ES104" s="67"/>
      <c r="ET104" s="67"/>
      <c r="EU104" s="67"/>
      <c r="EV104" s="67"/>
      <c r="EW104" s="67"/>
      <c r="EX104" s="67"/>
      <c r="EY104" s="67"/>
      <c r="EZ104" s="67"/>
      <c r="FA104" s="67"/>
      <c r="FB104" s="67"/>
      <c r="FC104" s="67"/>
      <c r="FD104" s="67"/>
      <c r="FE104" s="67"/>
      <c r="FF104" s="67"/>
      <c r="FG104" s="67"/>
      <c r="FH104" s="67"/>
      <c r="FI104" s="67"/>
      <c r="FJ104" s="67"/>
      <c r="FK104" s="67"/>
      <c r="FL104" s="67"/>
      <c r="FM104" s="67"/>
      <c r="FN104" s="67"/>
      <c r="FO104" s="67"/>
      <c r="FP104" s="67"/>
      <c r="FQ104" s="67"/>
      <c r="FR104" s="67"/>
      <c r="FS104" s="67"/>
      <c r="FT104" s="67"/>
      <c r="FU104" s="67"/>
      <c r="FV104" s="67"/>
      <c r="FW104" s="67"/>
      <c r="FX104" s="67"/>
      <c r="FY104" s="67"/>
      <c r="FZ104" s="67"/>
      <c r="GA104" s="67"/>
      <c r="GB104" s="67"/>
      <c r="GC104" s="67"/>
      <c r="GD104" s="67"/>
      <c r="GE104" s="67"/>
      <c r="GF104" s="67"/>
      <c r="GG104" s="67"/>
      <c r="GH104" s="67"/>
      <c r="GI104" s="67"/>
      <c r="GJ104" s="67"/>
      <c r="GK104" s="67"/>
      <c r="GL104" s="67"/>
      <c r="GM104" s="67"/>
      <c r="GN104" s="67"/>
      <c r="GO104" s="67"/>
      <c r="GP104" s="67"/>
      <c r="GQ104" s="67"/>
      <c r="GR104" s="67"/>
      <c r="GS104" s="67"/>
      <c r="GT104" s="67"/>
      <c r="GU104" s="67"/>
      <c r="GV104" s="67"/>
      <c r="GW104" s="67"/>
      <c r="GX104" s="67"/>
      <c r="GY104" s="67"/>
      <c r="GZ104" s="67"/>
      <c r="HA104" s="67"/>
      <c r="HB104" s="67"/>
      <c r="HC104" s="67"/>
      <c r="HD104" s="67"/>
      <c r="HE104" s="67"/>
      <c r="HF104" s="67"/>
      <c r="HG104" s="67"/>
      <c r="HH104" s="67"/>
      <c r="HI104" s="67"/>
      <c r="HJ104" s="67"/>
      <c r="HK104" s="67"/>
      <c r="HL104" s="67"/>
      <c r="HM104" s="67"/>
      <c r="HN104" s="67"/>
      <c r="HO104" s="67"/>
      <c r="HP104" s="67"/>
      <c r="HQ104" s="67"/>
      <c r="HR104" s="67"/>
      <c r="HS104" s="67"/>
      <c r="HT104" s="67"/>
      <c r="HU104" s="67"/>
      <c r="HV104" s="67"/>
      <c r="HW104" s="67"/>
      <c r="HX104" s="67"/>
      <c r="HY104" s="67"/>
      <c r="HZ104" s="67"/>
      <c r="IA104" s="67"/>
      <c r="IB104" s="67"/>
      <c r="IC104" s="67"/>
      <c r="ID104" s="67"/>
      <c r="IE104" s="67"/>
      <c r="IF104" s="67"/>
      <c r="IG104" s="67"/>
      <c r="IH104" s="67"/>
      <c r="II104" s="67"/>
      <c r="IJ104" s="67"/>
      <c r="IK104" s="67"/>
      <c r="IL104" s="67"/>
      <c r="IM104" s="67"/>
      <c r="IN104" s="67"/>
      <c r="IO104" s="67"/>
      <c r="IP104" s="67"/>
      <c r="IQ104" s="67"/>
      <c r="IR104" s="67"/>
      <c r="IS104" s="67"/>
      <c r="IT104" s="67"/>
      <c r="IU104" s="67"/>
      <c r="IV104" s="67"/>
      <c r="IW104" s="67"/>
      <c r="IX104" s="67"/>
      <c r="IY104" s="67"/>
      <c r="IZ104" s="67"/>
      <c r="JA104" s="67"/>
      <c r="JB104" s="67"/>
      <c r="JC104" s="67"/>
      <c r="JD104" s="67"/>
      <c r="JE104" s="67"/>
      <c r="JF104" s="67"/>
      <c r="JG104" s="67"/>
      <c r="JH104" s="67"/>
      <c r="JI104" s="67"/>
      <c r="JJ104" s="67"/>
      <c r="JK104" s="67"/>
      <c r="JL104" s="67"/>
      <c r="JM104" s="67"/>
      <c r="JN104" s="67"/>
      <c r="JO104" s="67"/>
      <c r="JP104" s="67"/>
      <c r="JQ104" s="67"/>
      <c r="JR104" s="67"/>
      <c r="JS104" s="67"/>
      <c r="JT104" s="67"/>
      <c r="JU104" s="67"/>
      <c r="JV104" s="67"/>
      <c r="JW104" s="67"/>
      <c r="JX104" s="67"/>
      <c r="JY104" s="67"/>
      <c r="JZ104" s="67"/>
      <c r="KA104" s="67"/>
      <c r="KB104" s="67"/>
      <c r="KC104" s="67"/>
      <c r="KD104" s="67"/>
      <c r="KE104" s="67"/>
      <c r="KF104" s="67"/>
      <c r="KG104" s="67"/>
      <c r="KH104" s="67"/>
      <c r="KI104" s="67"/>
      <c r="KJ104" s="67"/>
      <c r="KK104" s="67"/>
      <c r="KL104" s="67"/>
      <c r="KM104" s="67"/>
      <c r="KN104" s="67"/>
      <c r="KO104" s="67"/>
    </row>
    <row r="105" spans="1:301" s="60" customFormat="1" ht="15" customHeight="1" x14ac:dyDescent="0.15">
      <c r="A105" s="57" t="s">
        <v>604</v>
      </c>
      <c r="B105" s="58">
        <v>4890</v>
      </c>
      <c r="C105" s="59" t="s">
        <v>407</v>
      </c>
      <c r="D105" s="2" t="s">
        <v>105</v>
      </c>
      <c r="E105" s="57"/>
      <c r="F105" s="57"/>
      <c r="G105" s="23">
        <v>316476.68699999998</v>
      </c>
      <c r="H105" s="23">
        <v>8448001.8350000009</v>
      </c>
      <c r="I105" s="23">
        <v>4969.6589999999997</v>
      </c>
      <c r="J105" s="61" t="s">
        <v>1040</v>
      </c>
      <c r="K105" s="57" t="s">
        <v>404</v>
      </c>
      <c r="L105" s="58">
        <v>0</v>
      </c>
      <c r="M105" s="58">
        <v>2</v>
      </c>
      <c r="N105" s="120">
        <v>2005</v>
      </c>
      <c r="O105" s="57"/>
      <c r="P105" s="60" t="s">
        <v>389</v>
      </c>
      <c r="Q105" s="1">
        <f>M105-L105</f>
        <v>2</v>
      </c>
      <c r="R105" s="2" t="s">
        <v>390</v>
      </c>
      <c r="S105" s="57" t="s">
        <v>605</v>
      </c>
      <c r="T105" s="60" t="s">
        <v>392</v>
      </c>
      <c r="U105" s="64"/>
      <c r="V105" s="64"/>
      <c r="W105" s="64"/>
      <c r="X105" s="135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>
        <v>200</v>
      </c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BG105" s="107"/>
      <c r="BH105" s="107"/>
      <c r="BI105" s="107"/>
      <c r="BJ105" s="107"/>
      <c r="BK105" s="107"/>
      <c r="BL105" s="107"/>
      <c r="BM105" s="107"/>
      <c r="BN105" s="107"/>
      <c r="BO105" s="107"/>
      <c r="BP105" s="107"/>
      <c r="BQ105" s="107"/>
      <c r="BR105" s="107"/>
      <c r="BS105" s="107"/>
      <c r="BT105" s="107"/>
      <c r="BU105" s="107"/>
      <c r="BV105" s="107"/>
      <c r="BW105" s="107"/>
      <c r="BX105" s="108">
        <v>900</v>
      </c>
      <c r="BY105" s="108"/>
      <c r="BZ105" s="107"/>
      <c r="CA105" s="149"/>
      <c r="CB105" s="107">
        <v>52</v>
      </c>
      <c r="CC105" s="107"/>
      <c r="CD105" s="107"/>
      <c r="CE105" s="107"/>
      <c r="CF105" s="107"/>
      <c r="CG105" s="107"/>
      <c r="CH105" s="107"/>
      <c r="CI105" s="107"/>
      <c r="CJ105" s="107"/>
      <c r="CK105" s="107"/>
      <c r="CL105" s="107"/>
      <c r="CM105" s="107"/>
      <c r="CN105" s="107"/>
      <c r="CO105" s="99"/>
      <c r="CP105" s="99"/>
      <c r="CQ105" s="99"/>
      <c r="CR105" s="99"/>
      <c r="CS105" s="99"/>
      <c r="CT105" s="99"/>
      <c r="CU105" s="99"/>
      <c r="CV105" s="99"/>
      <c r="CW105" s="99"/>
      <c r="CX105" s="107"/>
      <c r="CY105" s="107"/>
    </row>
    <row r="106" spans="1:301" s="60" customFormat="1" ht="15" customHeight="1" x14ac:dyDescent="0.2">
      <c r="A106" s="58" t="s">
        <v>606</v>
      </c>
      <c r="B106" s="58">
        <v>39317</v>
      </c>
      <c r="C106" s="58" t="s">
        <v>387</v>
      </c>
      <c r="D106" s="2" t="s">
        <v>105</v>
      </c>
      <c r="E106" s="58"/>
      <c r="F106" s="58"/>
      <c r="G106" s="23">
        <v>316661.68772400002</v>
      </c>
      <c r="H106" s="23">
        <v>8445167.51719</v>
      </c>
      <c r="I106" s="23"/>
      <c r="J106" s="61" t="s">
        <v>1040</v>
      </c>
      <c r="K106" s="58" t="s">
        <v>388</v>
      </c>
      <c r="L106" s="58">
        <v>0.2</v>
      </c>
      <c r="M106" s="58">
        <v>2</v>
      </c>
      <c r="N106" s="105">
        <v>2007</v>
      </c>
      <c r="O106" s="58"/>
      <c r="P106" s="60" t="s">
        <v>389</v>
      </c>
      <c r="Q106" s="1">
        <f>M106-L106</f>
        <v>1.8</v>
      </c>
      <c r="R106" s="2" t="s">
        <v>390</v>
      </c>
      <c r="S106" s="58" t="s">
        <v>607</v>
      </c>
      <c r="T106" s="60" t="s">
        <v>392</v>
      </c>
      <c r="X106" s="134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36">
        <v>100</v>
      </c>
      <c r="AT106" s="113"/>
      <c r="AU106" s="113"/>
      <c r="AV106" s="113"/>
      <c r="AW106" s="113"/>
      <c r="AX106" s="113"/>
      <c r="AY106" s="113"/>
      <c r="AZ106" s="113"/>
      <c r="BA106" s="113"/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13"/>
      <c r="BM106" s="113"/>
      <c r="BN106" s="113"/>
      <c r="BO106" s="113"/>
      <c r="BP106" s="113"/>
      <c r="BQ106" s="113"/>
      <c r="BR106" s="113"/>
      <c r="BS106" s="113"/>
      <c r="BT106" s="113"/>
      <c r="BU106" s="113"/>
      <c r="BV106" s="113"/>
      <c r="BW106" s="113"/>
      <c r="BX106" s="113">
        <v>1100</v>
      </c>
      <c r="BY106" s="113"/>
      <c r="BZ106" s="113"/>
      <c r="CA106" s="149">
        <v>0</v>
      </c>
      <c r="CB106" s="107">
        <v>1</v>
      </c>
      <c r="CC106" s="113"/>
      <c r="CD106" s="113"/>
      <c r="CE106" s="113"/>
      <c r="CF106" s="113"/>
      <c r="CG106" s="113"/>
      <c r="CH106" s="113"/>
      <c r="CI106" s="113"/>
      <c r="CJ106" s="113"/>
      <c r="CK106" s="113"/>
      <c r="CL106" s="113"/>
      <c r="CM106" s="113"/>
      <c r="CN106" s="113"/>
      <c r="CO106" s="99"/>
      <c r="CP106" s="99"/>
      <c r="CQ106" s="99"/>
      <c r="CR106" s="99"/>
      <c r="CS106" s="99"/>
      <c r="CT106" s="99"/>
      <c r="CU106" s="99"/>
      <c r="CV106" s="99"/>
      <c r="CW106" s="99"/>
      <c r="CX106" s="113"/>
      <c r="CY106" s="113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  <c r="DS106" s="78"/>
      <c r="DT106" s="78"/>
      <c r="DU106" s="78"/>
      <c r="DV106" s="78"/>
      <c r="DW106" s="78"/>
      <c r="DX106" s="78"/>
      <c r="DY106" s="78"/>
      <c r="DZ106" s="78"/>
      <c r="EA106" s="78"/>
      <c r="EB106" s="78"/>
      <c r="EC106" s="78"/>
      <c r="ED106" s="78"/>
      <c r="EE106" s="78"/>
      <c r="EF106" s="78"/>
      <c r="EG106" s="78"/>
      <c r="EH106" s="78"/>
      <c r="EI106" s="78"/>
      <c r="EJ106" s="78"/>
      <c r="EK106" s="78"/>
      <c r="EL106" s="78"/>
      <c r="EM106" s="78"/>
      <c r="EN106" s="78"/>
      <c r="EO106" s="78"/>
      <c r="EP106" s="78"/>
      <c r="EQ106" s="78"/>
      <c r="ER106" s="78"/>
      <c r="ES106" s="78"/>
      <c r="ET106" s="78"/>
      <c r="EU106" s="78"/>
      <c r="EV106" s="78"/>
      <c r="EW106" s="78"/>
      <c r="EX106" s="78"/>
      <c r="EY106" s="78"/>
      <c r="EZ106" s="78"/>
      <c r="FA106" s="78"/>
      <c r="FB106" s="78"/>
      <c r="FC106" s="78"/>
      <c r="FD106" s="78"/>
      <c r="FE106" s="78"/>
      <c r="FF106" s="78"/>
      <c r="FG106" s="78"/>
      <c r="FH106" s="78"/>
      <c r="FI106" s="78"/>
      <c r="FJ106" s="78"/>
      <c r="FK106" s="78"/>
      <c r="FL106" s="78"/>
      <c r="FM106" s="78"/>
      <c r="FN106" s="78"/>
      <c r="FO106" s="78"/>
      <c r="FP106" s="78"/>
      <c r="FQ106" s="78"/>
      <c r="FR106" s="78"/>
      <c r="FS106" s="78"/>
      <c r="FT106" s="78"/>
      <c r="FU106" s="78"/>
      <c r="FV106" s="78"/>
      <c r="FW106" s="78"/>
      <c r="FX106" s="78"/>
      <c r="FY106" s="78"/>
      <c r="FZ106" s="78"/>
      <c r="GA106" s="78"/>
      <c r="GB106" s="78"/>
      <c r="GC106" s="78"/>
      <c r="GD106" s="78"/>
      <c r="GE106" s="78"/>
      <c r="GF106" s="78"/>
      <c r="GG106" s="78"/>
      <c r="GH106" s="78"/>
      <c r="GI106" s="78"/>
      <c r="GJ106" s="78"/>
      <c r="GK106" s="78"/>
      <c r="GL106" s="78"/>
      <c r="GM106" s="78"/>
      <c r="GN106" s="78"/>
      <c r="GO106" s="78"/>
      <c r="GP106" s="78"/>
      <c r="GQ106" s="78"/>
      <c r="GR106" s="78"/>
      <c r="GS106" s="78"/>
      <c r="GT106" s="78"/>
      <c r="GU106" s="78"/>
      <c r="GV106" s="78"/>
      <c r="GW106" s="78"/>
      <c r="GX106" s="78"/>
      <c r="GY106" s="78"/>
      <c r="GZ106" s="78"/>
      <c r="HA106" s="78"/>
      <c r="HB106" s="78"/>
      <c r="HC106" s="78"/>
      <c r="HD106" s="78"/>
      <c r="HE106" s="78"/>
      <c r="HF106" s="78"/>
      <c r="HG106" s="78"/>
      <c r="HH106" s="78"/>
      <c r="HI106" s="78"/>
      <c r="HJ106" s="78"/>
      <c r="HK106" s="78"/>
      <c r="HL106" s="78"/>
      <c r="HM106" s="78"/>
      <c r="HN106" s="78"/>
      <c r="HO106" s="78"/>
      <c r="HP106" s="78"/>
      <c r="HQ106" s="78"/>
      <c r="HR106" s="78"/>
      <c r="HS106" s="78"/>
      <c r="HT106" s="78"/>
      <c r="HU106" s="78"/>
      <c r="HV106" s="78"/>
      <c r="HW106" s="78"/>
      <c r="HX106" s="78"/>
      <c r="HY106" s="78"/>
      <c r="HZ106" s="78"/>
      <c r="IA106" s="78"/>
      <c r="IB106" s="78"/>
      <c r="IC106" s="78"/>
      <c r="ID106" s="78"/>
      <c r="IE106" s="78"/>
      <c r="IF106" s="78"/>
      <c r="IG106" s="78"/>
      <c r="IH106" s="78"/>
      <c r="II106" s="78"/>
      <c r="IJ106" s="78"/>
      <c r="IK106" s="78"/>
      <c r="IL106" s="78"/>
      <c r="IM106" s="78"/>
      <c r="IN106" s="78"/>
      <c r="IO106" s="78"/>
      <c r="IP106" s="78"/>
      <c r="IQ106" s="78"/>
      <c r="IR106" s="78"/>
      <c r="IS106" s="78"/>
      <c r="IT106" s="78"/>
      <c r="IU106" s="78"/>
      <c r="IV106" s="78"/>
      <c r="IW106" s="78"/>
      <c r="IX106" s="78"/>
      <c r="IY106" s="78"/>
      <c r="IZ106" s="78"/>
      <c r="JA106" s="78"/>
      <c r="JB106" s="78"/>
      <c r="JC106" s="78"/>
      <c r="JD106" s="78"/>
      <c r="JE106" s="78"/>
      <c r="JF106" s="78"/>
      <c r="JG106" s="78"/>
      <c r="JH106" s="78"/>
      <c r="JI106" s="78"/>
      <c r="JJ106" s="78"/>
      <c r="JK106" s="78"/>
      <c r="JL106" s="78"/>
      <c r="JM106" s="78"/>
      <c r="JN106" s="78"/>
      <c r="JO106" s="78"/>
      <c r="JP106" s="78"/>
      <c r="JQ106" s="78"/>
      <c r="JR106" s="78"/>
      <c r="JS106" s="78"/>
      <c r="JT106" s="78"/>
      <c r="JU106" s="78"/>
      <c r="JV106" s="78"/>
      <c r="JW106" s="78"/>
      <c r="JX106" s="78"/>
      <c r="JY106" s="78"/>
      <c r="JZ106" s="78"/>
      <c r="KA106" s="78"/>
      <c r="KB106" s="78"/>
      <c r="KC106" s="78"/>
      <c r="KD106" s="78"/>
      <c r="KE106" s="78"/>
      <c r="KF106" s="78"/>
      <c r="KG106" s="78"/>
      <c r="KH106" s="78"/>
      <c r="KI106" s="78"/>
      <c r="KJ106" s="78"/>
      <c r="KK106" s="78"/>
      <c r="KL106" s="78"/>
      <c r="KM106" s="78"/>
      <c r="KN106" s="78"/>
      <c r="KO106" s="78"/>
    </row>
    <row r="107" spans="1:301" s="60" customFormat="1" ht="15" customHeight="1" x14ac:dyDescent="0.15">
      <c r="A107" s="58" t="s">
        <v>608</v>
      </c>
      <c r="B107" s="58">
        <v>39470</v>
      </c>
      <c r="C107" s="58" t="s">
        <v>387</v>
      </c>
      <c r="D107" s="2" t="s">
        <v>105</v>
      </c>
      <c r="E107" s="58"/>
      <c r="F107" s="58"/>
      <c r="G107" s="23">
        <v>316661.68772400002</v>
      </c>
      <c r="H107" s="23">
        <v>8445167.51719</v>
      </c>
      <c r="I107" s="23"/>
      <c r="J107" s="61" t="s">
        <v>1040</v>
      </c>
      <c r="K107" s="58" t="s">
        <v>388</v>
      </c>
      <c r="L107" s="58">
        <v>1.4</v>
      </c>
      <c r="M107" s="58">
        <v>4</v>
      </c>
      <c r="N107" s="105">
        <v>2007</v>
      </c>
      <c r="O107" s="58"/>
      <c r="P107" s="60" t="s">
        <v>389</v>
      </c>
      <c r="Q107" s="1">
        <f>M107-L107</f>
        <v>2.6</v>
      </c>
      <c r="R107" s="2" t="s">
        <v>390</v>
      </c>
      <c r="S107" s="58" t="s">
        <v>609</v>
      </c>
      <c r="T107" s="60" t="s">
        <v>392</v>
      </c>
      <c r="U107" s="67"/>
      <c r="V107" s="67"/>
      <c r="W107" s="67"/>
      <c r="X107" s="8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36">
        <v>100</v>
      </c>
      <c r="AT107" s="107">
        <v>100</v>
      </c>
      <c r="AU107" s="113"/>
      <c r="AV107" s="113"/>
      <c r="AW107" s="113"/>
      <c r="AX107" s="113"/>
      <c r="AY107" s="113"/>
      <c r="AZ107" s="113"/>
      <c r="BA107" s="113"/>
      <c r="BB107" s="113"/>
      <c r="BC107" s="113"/>
      <c r="BD107" s="113"/>
      <c r="BE107" s="113"/>
      <c r="BF107" s="113"/>
      <c r="BG107" s="113"/>
      <c r="BH107" s="113"/>
      <c r="BI107" s="113"/>
      <c r="BJ107" s="113"/>
      <c r="BK107" s="113"/>
      <c r="BL107" s="113"/>
      <c r="BM107" s="113"/>
      <c r="BN107" s="113"/>
      <c r="BO107" s="113"/>
      <c r="BP107" s="113"/>
      <c r="BQ107" s="113"/>
      <c r="BR107" s="113"/>
      <c r="BS107" s="113"/>
      <c r="BT107" s="113"/>
      <c r="BU107" s="113"/>
      <c r="BV107" s="113"/>
      <c r="BW107" s="113"/>
      <c r="BX107" s="113">
        <v>1400.0000000000002</v>
      </c>
      <c r="BY107" s="113"/>
      <c r="BZ107" s="113"/>
      <c r="CA107" s="149">
        <v>0</v>
      </c>
      <c r="CB107" s="107">
        <v>1</v>
      </c>
      <c r="CC107" s="113"/>
      <c r="CD107" s="113"/>
      <c r="CE107" s="113"/>
      <c r="CF107" s="113"/>
      <c r="CG107" s="113"/>
      <c r="CH107" s="113"/>
      <c r="CI107" s="113"/>
      <c r="CJ107" s="113"/>
      <c r="CK107" s="113"/>
      <c r="CL107" s="113"/>
      <c r="CM107" s="113"/>
      <c r="CN107" s="113"/>
      <c r="CO107" s="99"/>
      <c r="CP107" s="99"/>
      <c r="CQ107" s="99"/>
      <c r="CR107" s="99"/>
      <c r="CS107" s="99"/>
      <c r="CT107" s="99"/>
      <c r="CU107" s="99"/>
      <c r="CV107" s="99"/>
      <c r="CW107" s="99"/>
      <c r="CX107" s="113"/>
      <c r="CY107" s="113"/>
    </row>
    <row r="108" spans="1:301" s="60" customFormat="1" ht="15" customHeight="1" x14ac:dyDescent="0.15">
      <c r="A108" s="58" t="s">
        <v>610</v>
      </c>
      <c r="B108" s="58">
        <v>39692</v>
      </c>
      <c r="C108" s="58" t="s">
        <v>387</v>
      </c>
      <c r="D108" s="2" t="s">
        <v>105</v>
      </c>
      <c r="E108" s="58"/>
      <c r="F108" s="58"/>
      <c r="G108" s="23">
        <v>316609.68868999998</v>
      </c>
      <c r="H108" s="23">
        <v>8444999.5192799997</v>
      </c>
      <c r="I108" s="23"/>
      <c r="J108" s="61" t="s">
        <v>1040</v>
      </c>
      <c r="K108" s="58" t="s">
        <v>388</v>
      </c>
      <c r="L108" s="63">
        <v>2</v>
      </c>
      <c r="M108" s="58">
        <v>4</v>
      </c>
      <c r="N108" s="105">
        <v>2007</v>
      </c>
      <c r="O108" s="58"/>
      <c r="P108" s="60" t="s">
        <v>389</v>
      </c>
      <c r="Q108" s="1">
        <f>M108-L108</f>
        <v>2</v>
      </c>
      <c r="R108" s="2" t="s">
        <v>390</v>
      </c>
      <c r="S108" s="58" t="s">
        <v>611</v>
      </c>
      <c r="T108" s="60" t="s">
        <v>392</v>
      </c>
      <c r="X108" s="134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36">
        <v>100</v>
      </c>
      <c r="AT108" s="113">
        <v>1500</v>
      </c>
      <c r="AU108" s="113"/>
      <c r="AV108" s="113"/>
      <c r="AW108" s="113"/>
      <c r="AX108" s="113"/>
      <c r="AY108" s="113"/>
      <c r="AZ108" s="113"/>
      <c r="BA108" s="113"/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>
        <v>1100</v>
      </c>
      <c r="BY108" s="113"/>
      <c r="BZ108" s="113"/>
      <c r="CA108" s="156">
        <v>2.5999999999999999E-2</v>
      </c>
      <c r="CB108" s="107">
        <v>10</v>
      </c>
      <c r="CC108" s="113"/>
      <c r="CD108" s="113"/>
      <c r="CE108" s="113"/>
      <c r="CF108" s="113"/>
      <c r="CG108" s="113"/>
      <c r="CH108" s="113"/>
      <c r="CI108" s="113"/>
      <c r="CJ108" s="113"/>
      <c r="CK108" s="113"/>
      <c r="CL108" s="113"/>
      <c r="CM108" s="113"/>
      <c r="CN108" s="113"/>
      <c r="CO108" s="99"/>
      <c r="CP108" s="99"/>
      <c r="CQ108" s="99"/>
      <c r="CR108" s="99"/>
      <c r="CS108" s="99"/>
      <c r="CT108" s="99"/>
      <c r="CU108" s="99"/>
      <c r="CV108" s="99"/>
      <c r="CW108" s="99"/>
      <c r="CX108" s="113"/>
      <c r="CY108" s="113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  <c r="DS108" s="64"/>
      <c r="DT108" s="64"/>
      <c r="DU108" s="64"/>
      <c r="DV108" s="64"/>
      <c r="DW108" s="64"/>
      <c r="DX108" s="64"/>
      <c r="DY108" s="64"/>
      <c r="DZ108" s="64"/>
      <c r="EA108" s="64"/>
      <c r="EB108" s="64"/>
      <c r="EC108" s="64"/>
      <c r="ED108" s="64"/>
      <c r="EE108" s="64"/>
      <c r="EF108" s="64"/>
      <c r="EG108" s="64"/>
      <c r="EH108" s="64"/>
      <c r="EI108" s="64"/>
      <c r="EJ108" s="64"/>
      <c r="EK108" s="64"/>
      <c r="EL108" s="64"/>
      <c r="EM108" s="64"/>
      <c r="EN108" s="64"/>
      <c r="EO108" s="64"/>
      <c r="EP108" s="64"/>
      <c r="EQ108" s="64"/>
      <c r="ER108" s="64"/>
      <c r="ES108" s="64"/>
      <c r="ET108" s="64"/>
      <c r="EU108" s="64"/>
      <c r="EV108" s="64"/>
      <c r="EW108" s="64"/>
      <c r="EX108" s="64"/>
      <c r="EY108" s="64"/>
      <c r="EZ108" s="64"/>
      <c r="FA108" s="64"/>
      <c r="FB108" s="64"/>
      <c r="FC108" s="64"/>
      <c r="FD108" s="64"/>
      <c r="FE108" s="64"/>
      <c r="FF108" s="64"/>
      <c r="FG108" s="64"/>
      <c r="FH108" s="64"/>
      <c r="FI108" s="64"/>
      <c r="FJ108" s="64"/>
      <c r="FK108" s="64"/>
      <c r="FL108" s="64"/>
      <c r="FM108" s="64"/>
      <c r="FN108" s="64"/>
      <c r="FO108" s="64"/>
      <c r="FP108" s="64"/>
      <c r="FQ108" s="64"/>
      <c r="FR108" s="64"/>
      <c r="FS108" s="64"/>
      <c r="FT108" s="64"/>
      <c r="FU108" s="64"/>
      <c r="FV108" s="64"/>
      <c r="FW108" s="64"/>
      <c r="FX108" s="64"/>
      <c r="FY108" s="64"/>
      <c r="FZ108" s="64"/>
      <c r="GA108" s="64"/>
      <c r="GB108" s="64"/>
      <c r="GC108" s="64"/>
      <c r="GD108" s="64"/>
      <c r="GE108" s="64"/>
      <c r="GF108" s="64"/>
      <c r="GG108" s="64"/>
      <c r="GH108" s="64"/>
      <c r="GI108" s="64"/>
      <c r="GJ108" s="64"/>
      <c r="GK108" s="64"/>
      <c r="GL108" s="64"/>
      <c r="GM108" s="64"/>
      <c r="GN108" s="64"/>
      <c r="GO108" s="64"/>
      <c r="GP108" s="64"/>
      <c r="GQ108" s="64"/>
      <c r="GR108" s="64"/>
      <c r="GS108" s="64"/>
      <c r="GT108" s="64"/>
      <c r="GU108" s="64"/>
      <c r="GV108" s="64"/>
      <c r="GW108" s="64"/>
      <c r="GX108" s="64"/>
      <c r="GY108" s="64"/>
      <c r="GZ108" s="64"/>
      <c r="HA108" s="64"/>
      <c r="HB108" s="64"/>
      <c r="HC108" s="64"/>
      <c r="HD108" s="64"/>
      <c r="HE108" s="64"/>
      <c r="HF108" s="64"/>
      <c r="HG108" s="64"/>
      <c r="HH108" s="64"/>
      <c r="HI108" s="64"/>
      <c r="HJ108" s="64"/>
      <c r="HK108" s="64"/>
      <c r="HL108" s="64"/>
      <c r="HM108" s="64"/>
      <c r="HN108" s="64"/>
      <c r="HO108" s="64"/>
      <c r="HP108" s="64"/>
      <c r="HQ108" s="64"/>
      <c r="HR108" s="64"/>
      <c r="HS108" s="64"/>
      <c r="HT108" s="64"/>
      <c r="HU108" s="64"/>
      <c r="HV108" s="64"/>
      <c r="HW108" s="64"/>
      <c r="HX108" s="64"/>
      <c r="HY108" s="64"/>
      <c r="HZ108" s="64"/>
      <c r="IA108" s="64"/>
      <c r="IB108" s="64"/>
      <c r="IC108" s="64"/>
      <c r="ID108" s="64"/>
      <c r="IE108" s="64"/>
      <c r="IF108" s="64"/>
      <c r="IG108" s="64"/>
      <c r="IH108" s="64"/>
      <c r="II108" s="64"/>
      <c r="IJ108" s="64"/>
      <c r="IK108" s="64"/>
      <c r="IL108" s="64"/>
      <c r="IM108" s="64"/>
      <c r="IN108" s="64"/>
      <c r="IO108" s="64"/>
      <c r="IP108" s="64"/>
      <c r="IQ108" s="64"/>
      <c r="IR108" s="64"/>
      <c r="IS108" s="64"/>
      <c r="IT108" s="64"/>
      <c r="IU108" s="64"/>
      <c r="IV108" s="64"/>
      <c r="IW108" s="64"/>
      <c r="IX108" s="64"/>
      <c r="IY108" s="64"/>
      <c r="IZ108" s="64"/>
      <c r="JA108" s="64"/>
      <c r="JB108" s="64"/>
      <c r="JC108" s="64"/>
      <c r="JD108" s="64"/>
      <c r="JE108" s="64"/>
      <c r="JF108" s="64"/>
      <c r="JG108" s="64"/>
      <c r="JH108" s="64"/>
      <c r="JI108" s="64"/>
      <c r="JJ108" s="64"/>
      <c r="JK108" s="64"/>
      <c r="JL108" s="64"/>
      <c r="JM108" s="64"/>
      <c r="JN108" s="64"/>
      <c r="JO108" s="64"/>
      <c r="JP108" s="64"/>
      <c r="JQ108" s="64"/>
      <c r="JR108" s="64"/>
      <c r="JS108" s="64"/>
      <c r="JT108" s="64"/>
      <c r="JU108" s="64"/>
      <c r="JV108" s="64"/>
      <c r="JW108" s="64"/>
      <c r="JX108" s="64"/>
      <c r="JY108" s="64"/>
      <c r="JZ108" s="70"/>
      <c r="KA108" s="70"/>
      <c r="KB108" s="70"/>
      <c r="KC108" s="70"/>
      <c r="KD108" s="70"/>
      <c r="KE108" s="70"/>
      <c r="KF108" s="70"/>
      <c r="KG108" s="70"/>
      <c r="KH108" s="70"/>
      <c r="KI108" s="70"/>
      <c r="KJ108" s="70"/>
      <c r="KK108" s="70"/>
      <c r="KL108" s="70"/>
      <c r="KM108" s="70"/>
      <c r="KN108" s="70"/>
      <c r="KO108" s="70"/>
    </row>
    <row r="109" spans="1:301" s="60" customFormat="1" ht="15" customHeight="1" x14ac:dyDescent="0.15">
      <c r="A109" s="58" t="s">
        <v>612</v>
      </c>
      <c r="B109" s="58">
        <v>39796</v>
      </c>
      <c r="C109" s="58" t="s">
        <v>387</v>
      </c>
      <c r="D109" s="2" t="s">
        <v>105</v>
      </c>
      <c r="E109" s="58"/>
      <c r="F109" s="58"/>
      <c r="G109" s="23">
        <v>316590.68920999998</v>
      </c>
      <c r="H109" s="23">
        <v>8444843.5212699994</v>
      </c>
      <c r="I109" s="23"/>
      <c r="J109" s="61" t="s">
        <v>1040</v>
      </c>
      <c r="K109" s="58" t="s">
        <v>388</v>
      </c>
      <c r="L109" s="58">
        <v>1.95</v>
      </c>
      <c r="M109" s="58">
        <v>4</v>
      </c>
      <c r="N109" s="105">
        <v>2007</v>
      </c>
      <c r="O109" s="58"/>
      <c r="P109" s="60" t="s">
        <v>389</v>
      </c>
      <c r="Q109" s="1">
        <f>M109-L109</f>
        <v>2.0499999999999998</v>
      </c>
      <c r="R109" s="2" t="s">
        <v>390</v>
      </c>
      <c r="S109" s="58" t="s">
        <v>613</v>
      </c>
      <c r="T109" s="60" t="s">
        <v>392</v>
      </c>
      <c r="X109" s="134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07">
        <v>100</v>
      </c>
      <c r="AU109" s="113"/>
      <c r="AV109" s="113"/>
      <c r="AW109" s="113"/>
      <c r="AX109" s="113"/>
      <c r="AY109" s="113"/>
      <c r="AZ109" s="113"/>
      <c r="BA109" s="113"/>
      <c r="BB109" s="113"/>
      <c r="BC109" s="113"/>
      <c r="BD109" s="113"/>
      <c r="BE109" s="113"/>
      <c r="BF109" s="113"/>
      <c r="BG109" s="113"/>
      <c r="BH109" s="113"/>
      <c r="BI109" s="113"/>
      <c r="BJ109" s="113"/>
      <c r="BK109" s="113"/>
      <c r="BL109" s="113"/>
      <c r="BM109" s="113"/>
      <c r="BN109" s="113"/>
      <c r="BO109" s="113"/>
      <c r="BP109" s="113"/>
      <c r="BQ109" s="113"/>
      <c r="BR109" s="113"/>
      <c r="BS109" s="113"/>
      <c r="BT109" s="113"/>
      <c r="BU109" s="113"/>
      <c r="BV109" s="113"/>
      <c r="BW109" s="113"/>
      <c r="BX109" s="113">
        <v>2500</v>
      </c>
      <c r="BY109" s="113"/>
      <c r="BZ109" s="113"/>
      <c r="CA109" s="156">
        <v>0.128</v>
      </c>
      <c r="CB109" s="107">
        <v>3</v>
      </c>
      <c r="CC109" s="113"/>
      <c r="CD109" s="113"/>
      <c r="CE109" s="113"/>
      <c r="CF109" s="113"/>
      <c r="CG109" s="113"/>
      <c r="CH109" s="113"/>
      <c r="CI109" s="113"/>
      <c r="CJ109" s="113"/>
      <c r="CK109" s="113"/>
      <c r="CL109" s="113"/>
      <c r="CM109" s="113"/>
      <c r="CN109" s="113"/>
      <c r="CO109" s="99"/>
      <c r="CP109" s="99"/>
      <c r="CQ109" s="99"/>
      <c r="CR109" s="99"/>
      <c r="CS109" s="99"/>
      <c r="CT109" s="99"/>
      <c r="CU109" s="99"/>
      <c r="CV109" s="99"/>
      <c r="CW109" s="99"/>
      <c r="CX109" s="113"/>
      <c r="CY109" s="113"/>
    </row>
    <row r="110" spans="1:301" s="60" customFormat="1" ht="15" customHeight="1" x14ac:dyDescent="0.15">
      <c r="A110" s="58" t="s">
        <v>614</v>
      </c>
      <c r="B110" s="58">
        <v>39918</v>
      </c>
      <c r="C110" s="58" t="s">
        <v>387</v>
      </c>
      <c r="D110" s="2" t="s">
        <v>105</v>
      </c>
      <c r="E110" s="58"/>
      <c r="F110" s="58"/>
      <c r="G110" s="23">
        <v>316590.68920999998</v>
      </c>
      <c r="H110" s="23">
        <v>8444843.5212699994</v>
      </c>
      <c r="I110" s="23"/>
      <c r="J110" s="61" t="s">
        <v>1040</v>
      </c>
      <c r="K110" s="58" t="s">
        <v>388</v>
      </c>
      <c r="L110" s="58">
        <v>1.6</v>
      </c>
      <c r="M110" s="58">
        <v>4</v>
      </c>
      <c r="N110" s="105">
        <v>2007</v>
      </c>
      <c r="O110" s="58"/>
      <c r="P110" s="60" t="s">
        <v>389</v>
      </c>
      <c r="Q110" s="1">
        <f>M110-L110</f>
        <v>2.4</v>
      </c>
      <c r="R110" s="2" t="s">
        <v>390</v>
      </c>
      <c r="S110" s="58" t="s">
        <v>615</v>
      </c>
      <c r="T110" s="60" t="s">
        <v>392</v>
      </c>
      <c r="U110" s="70"/>
      <c r="V110" s="70"/>
      <c r="W110" s="70"/>
      <c r="X110" s="138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36">
        <v>100</v>
      </c>
      <c r="AT110" s="113">
        <v>400</v>
      </c>
      <c r="AU110" s="113"/>
      <c r="AV110" s="113"/>
      <c r="AW110" s="113"/>
      <c r="AX110" s="113"/>
      <c r="AY110" s="113"/>
      <c r="AZ110" s="113"/>
      <c r="BA110" s="113"/>
      <c r="BB110" s="113"/>
      <c r="BC110" s="113"/>
      <c r="BD110" s="113"/>
      <c r="BE110" s="113"/>
      <c r="BF110" s="113"/>
      <c r="BG110" s="113"/>
      <c r="BH110" s="113"/>
      <c r="BI110" s="113"/>
      <c r="BJ110" s="113"/>
      <c r="BK110" s="113"/>
      <c r="BL110" s="113"/>
      <c r="BM110" s="113"/>
      <c r="BN110" s="113"/>
      <c r="BO110" s="113"/>
      <c r="BP110" s="113"/>
      <c r="BQ110" s="113"/>
      <c r="BR110" s="113"/>
      <c r="BS110" s="113"/>
      <c r="BT110" s="113"/>
      <c r="BU110" s="113"/>
      <c r="BV110" s="113"/>
      <c r="BW110" s="113"/>
      <c r="BX110" s="113">
        <v>1700.0000000000002</v>
      </c>
      <c r="BY110" s="113"/>
      <c r="BZ110" s="113"/>
      <c r="CA110" s="149">
        <v>4.7E-2</v>
      </c>
      <c r="CB110" s="107">
        <v>6</v>
      </c>
      <c r="CC110" s="113"/>
      <c r="CD110" s="113"/>
      <c r="CE110" s="113"/>
      <c r="CF110" s="113"/>
      <c r="CG110" s="113"/>
      <c r="CH110" s="113"/>
      <c r="CI110" s="113"/>
      <c r="CJ110" s="113"/>
      <c r="CK110" s="113"/>
      <c r="CL110" s="113"/>
      <c r="CM110" s="113"/>
      <c r="CN110" s="113"/>
      <c r="CO110" s="99"/>
      <c r="CP110" s="99"/>
      <c r="CQ110" s="99"/>
      <c r="CR110" s="99"/>
      <c r="CS110" s="99"/>
      <c r="CT110" s="99"/>
      <c r="CU110" s="99"/>
      <c r="CV110" s="99"/>
      <c r="CW110" s="99"/>
      <c r="CX110" s="113"/>
      <c r="CY110" s="113"/>
    </row>
    <row r="111" spans="1:301" s="60" customFormat="1" ht="15" customHeight="1" x14ac:dyDescent="0.15">
      <c r="A111" s="58" t="s">
        <v>616</v>
      </c>
      <c r="B111" s="58">
        <v>40051</v>
      </c>
      <c r="C111" s="58" t="s">
        <v>387</v>
      </c>
      <c r="D111" s="2" t="s">
        <v>105</v>
      </c>
      <c r="E111" s="58"/>
      <c r="F111" s="58"/>
      <c r="G111" s="23">
        <v>316596.68900200003</v>
      </c>
      <c r="H111" s="23">
        <v>8444917.5203200001</v>
      </c>
      <c r="I111" s="23"/>
      <c r="J111" s="61" t="s">
        <v>1040</v>
      </c>
      <c r="K111" s="58" t="s">
        <v>388</v>
      </c>
      <c r="L111" s="58">
        <v>1.2</v>
      </c>
      <c r="M111" s="58">
        <v>2</v>
      </c>
      <c r="N111" s="105">
        <v>2007</v>
      </c>
      <c r="O111" s="58"/>
      <c r="P111" s="60" t="s">
        <v>389</v>
      </c>
      <c r="Q111" s="1">
        <f>M111-L111</f>
        <v>0.8</v>
      </c>
      <c r="R111" s="2" t="s">
        <v>390</v>
      </c>
      <c r="S111" s="58" t="s">
        <v>617</v>
      </c>
      <c r="T111" s="60" t="s">
        <v>392</v>
      </c>
      <c r="X111" s="134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>
        <v>1200</v>
      </c>
      <c r="AU111" s="113"/>
      <c r="AV111" s="113"/>
      <c r="AW111" s="113"/>
      <c r="AX111" s="113"/>
      <c r="AY111" s="113"/>
      <c r="AZ111" s="113"/>
      <c r="BA111" s="113"/>
      <c r="BB111" s="113"/>
      <c r="BC111" s="113"/>
      <c r="BD111" s="113"/>
      <c r="BE111" s="113"/>
      <c r="BF111" s="113"/>
      <c r="BG111" s="113"/>
      <c r="BH111" s="113"/>
      <c r="BI111" s="113"/>
      <c r="BJ111" s="113"/>
      <c r="BK111" s="113"/>
      <c r="BL111" s="113"/>
      <c r="BM111" s="113"/>
      <c r="BN111" s="113"/>
      <c r="BO111" s="113"/>
      <c r="BP111" s="113"/>
      <c r="BQ111" s="113"/>
      <c r="BR111" s="113"/>
      <c r="BS111" s="113"/>
      <c r="BT111" s="113"/>
      <c r="BU111" s="113"/>
      <c r="BV111" s="113"/>
      <c r="BW111" s="113"/>
      <c r="BX111" s="113">
        <v>100</v>
      </c>
      <c r="BY111" s="113"/>
      <c r="BZ111" s="113"/>
      <c r="CA111" s="156">
        <v>7.0000000000000001E-3</v>
      </c>
      <c r="CB111" s="107">
        <v>1</v>
      </c>
      <c r="CC111" s="113"/>
      <c r="CD111" s="113"/>
      <c r="CE111" s="113"/>
      <c r="CF111" s="113"/>
      <c r="CG111" s="113"/>
      <c r="CH111" s="113"/>
      <c r="CI111" s="113"/>
      <c r="CJ111" s="113"/>
      <c r="CK111" s="113"/>
      <c r="CL111" s="113"/>
      <c r="CM111" s="113"/>
      <c r="CN111" s="113"/>
      <c r="CO111" s="99"/>
      <c r="CP111" s="99"/>
      <c r="CQ111" s="99"/>
      <c r="CR111" s="99"/>
      <c r="CS111" s="99"/>
      <c r="CT111" s="99"/>
      <c r="CU111" s="99"/>
      <c r="CV111" s="99"/>
      <c r="CW111" s="99"/>
      <c r="CX111" s="113"/>
      <c r="CY111" s="113"/>
    </row>
    <row r="112" spans="1:301" s="60" customFormat="1" ht="15" customHeight="1" x14ac:dyDescent="0.15">
      <c r="A112" s="58" t="s">
        <v>618</v>
      </c>
      <c r="B112" s="58">
        <v>40200</v>
      </c>
      <c r="C112" s="58" t="s">
        <v>387</v>
      </c>
      <c r="D112" s="2" t="s">
        <v>105</v>
      </c>
      <c r="E112" s="58"/>
      <c r="F112" s="58"/>
      <c r="G112" s="23">
        <v>316596.68900200003</v>
      </c>
      <c r="H112" s="23">
        <v>8444917.5203200001</v>
      </c>
      <c r="I112" s="23"/>
      <c r="J112" s="61" t="s">
        <v>1040</v>
      </c>
      <c r="K112" s="58" t="s">
        <v>388</v>
      </c>
      <c r="L112" s="58">
        <v>0.4</v>
      </c>
      <c r="M112" s="58">
        <v>2</v>
      </c>
      <c r="N112" s="105">
        <v>2007</v>
      </c>
      <c r="O112" s="58"/>
      <c r="P112" s="60" t="s">
        <v>389</v>
      </c>
      <c r="Q112" s="1">
        <f>M112-L112</f>
        <v>1.6</v>
      </c>
      <c r="R112" s="2" t="s">
        <v>390</v>
      </c>
      <c r="S112" s="58" t="s">
        <v>619</v>
      </c>
      <c r="T112" s="60" t="s">
        <v>392</v>
      </c>
      <c r="U112" s="64"/>
      <c r="V112" s="64"/>
      <c r="W112" s="64"/>
      <c r="X112" s="135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36">
        <v>100</v>
      </c>
      <c r="AT112" s="113">
        <v>1300</v>
      </c>
      <c r="AU112" s="113"/>
      <c r="AV112" s="113"/>
      <c r="AW112" s="113"/>
      <c r="AX112" s="113"/>
      <c r="AY112" s="113"/>
      <c r="AZ112" s="113"/>
      <c r="BA112" s="113"/>
      <c r="BB112" s="113"/>
      <c r="BC112" s="113"/>
      <c r="BD112" s="113"/>
      <c r="BE112" s="113"/>
      <c r="BF112" s="113"/>
      <c r="BG112" s="113"/>
      <c r="BH112" s="113"/>
      <c r="BI112" s="113"/>
      <c r="BJ112" s="113"/>
      <c r="BK112" s="113"/>
      <c r="BL112" s="113"/>
      <c r="BM112" s="113"/>
      <c r="BN112" s="113"/>
      <c r="BO112" s="113"/>
      <c r="BP112" s="113"/>
      <c r="BQ112" s="113"/>
      <c r="BR112" s="113"/>
      <c r="BS112" s="113"/>
      <c r="BT112" s="113"/>
      <c r="BU112" s="113"/>
      <c r="BV112" s="113"/>
      <c r="BW112" s="113"/>
      <c r="BX112" s="113">
        <v>700.00000000000011</v>
      </c>
      <c r="BY112" s="113"/>
      <c r="BZ112" s="113"/>
      <c r="CA112" s="149">
        <v>0</v>
      </c>
      <c r="CB112" s="107">
        <v>2</v>
      </c>
      <c r="CC112" s="113"/>
      <c r="CD112" s="113"/>
      <c r="CE112" s="113"/>
      <c r="CF112" s="113"/>
      <c r="CG112" s="113"/>
      <c r="CH112" s="113"/>
      <c r="CI112" s="113"/>
      <c r="CJ112" s="113"/>
      <c r="CK112" s="113"/>
      <c r="CL112" s="113"/>
      <c r="CM112" s="113"/>
      <c r="CN112" s="113"/>
      <c r="CO112" s="99"/>
      <c r="CP112" s="99"/>
      <c r="CQ112" s="99"/>
      <c r="CR112" s="99"/>
      <c r="CS112" s="99"/>
      <c r="CT112" s="99"/>
      <c r="CU112" s="99"/>
      <c r="CV112" s="99"/>
      <c r="CW112" s="99"/>
      <c r="CX112" s="113"/>
      <c r="CY112" s="113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  <c r="DS112" s="64"/>
      <c r="DT112" s="64"/>
      <c r="DU112" s="64"/>
      <c r="DV112" s="64"/>
      <c r="DW112" s="64"/>
      <c r="DX112" s="64"/>
      <c r="DY112" s="64"/>
      <c r="DZ112" s="64"/>
      <c r="EA112" s="64"/>
      <c r="EB112" s="64"/>
      <c r="EC112" s="64"/>
      <c r="ED112" s="64"/>
      <c r="EE112" s="64"/>
      <c r="EF112" s="64"/>
      <c r="EG112" s="64"/>
      <c r="EH112" s="64"/>
      <c r="EI112" s="64"/>
      <c r="EJ112" s="64"/>
      <c r="EK112" s="64"/>
      <c r="EL112" s="64"/>
      <c r="EM112" s="64"/>
      <c r="EN112" s="64"/>
      <c r="EO112" s="64"/>
      <c r="EP112" s="64"/>
      <c r="EQ112" s="64"/>
      <c r="ER112" s="64"/>
      <c r="ES112" s="64"/>
      <c r="ET112" s="64"/>
      <c r="EU112" s="64"/>
      <c r="EV112" s="64"/>
      <c r="EW112" s="64"/>
      <c r="EX112" s="64"/>
      <c r="EY112" s="64"/>
      <c r="EZ112" s="64"/>
      <c r="FA112" s="64"/>
      <c r="FB112" s="64"/>
      <c r="FC112" s="64"/>
      <c r="FD112" s="64"/>
      <c r="FE112" s="64"/>
      <c r="FF112" s="64"/>
      <c r="FG112" s="64"/>
      <c r="FH112" s="64"/>
      <c r="FI112" s="64"/>
      <c r="FJ112" s="64"/>
      <c r="FK112" s="64"/>
      <c r="FL112" s="64"/>
      <c r="FM112" s="64"/>
      <c r="FN112" s="64"/>
      <c r="FO112" s="64"/>
      <c r="FP112" s="64"/>
      <c r="FQ112" s="64"/>
      <c r="FR112" s="64"/>
      <c r="FS112" s="64"/>
      <c r="FT112" s="64"/>
      <c r="FU112" s="64"/>
      <c r="FV112" s="64"/>
      <c r="FW112" s="64"/>
      <c r="FX112" s="64"/>
      <c r="FY112" s="64"/>
      <c r="FZ112" s="64"/>
      <c r="GA112" s="64"/>
      <c r="GB112" s="64"/>
      <c r="GC112" s="64"/>
      <c r="GD112" s="64"/>
      <c r="GE112" s="64"/>
      <c r="GF112" s="64"/>
      <c r="GG112" s="64"/>
      <c r="GH112" s="64"/>
      <c r="GI112" s="64"/>
      <c r="GJ112" s="64"/>
      <c r="GK112" s="64"/>
      <c r="GL112" s="64"/>
      <c r="GM112" s="64"/>
      <c r="GN112" s="64"/>
      <c r="GO112" s="64"/>
      <c r="GP112" s="64"/>
      <c r="GQ112" s="64"/>
      <c r="GR112" s="64"/>
      <c r="GS112" s="64"/>
      <c r="GT112" s="64"/>
      <c r="GU112" s="64"/>
      <c r="GV112" s="64"/>
      <c r="GW112" s="64"/>
      <c r="GX112" s="64"/>
      <c r="GY112" s="64"/>
      <c r="GZ112" s="64"/>
      <c r="HA112" s="64"/>
      <c r="HB112" s="64"/>
      <c r="HC112" s="64"/>
      <c r="HD112" s="64"/>
      <c r="HE112" s="64"/>
      <c r="HF112" s="64"/>
      <c r="HG112" s="64"/>
      <c r="HH112" s="64"/>
      <c r="HI112" s="64"/>
      <c r="HJ112" s="64"/>
      <c r="HK112" s="64"/>
      <c r="HL112" s="64"/>
      <c r="HM112" s="64"/>
      <c r="HN112" s="64"/>
      <c r="HO112" s="64"/>
      <c r="HP112" s="64"/>
      <c r="HQ112" s="64"/>
      <c r="HR112" s="64"/>
      <c r="HS112" s="64"/>
      <c r="HT112" s="64"/>
      <c r="HU112" s="64"/>
      <c r="HV112" s="64"/>
      <c r="HW112" s="64"/>
      <c r="HX112" s="64"/>
      <c r="HY112" s="64"/>
      <c r="HZ112" s="64"/>
      <c r="IA112" s="64"/>
      <c r="IB112" s="64"/>
      <c r="IC112" s="64"/>
      <c r="ID112" s="64"/>
      <c r="IE112" s="64"/>
      <c r="IF112" s="64"/>
      <c r="IG112" s="64"/>
      <c r="IH112" s="64"/>
      <c r="II112" s="64"/>
      <c r="IJ112" s="64"/>
      <c r="IK112" s="64"/>
      <c r="IL112" s="64"/>
      <c r="IM112" s="64"/>
      <c r="IN112" s="64"/>
      <c r="IO112" s="64"/>
      <c r="IP112" s="64"/>
      <c r="IQ112" s="64"/>
      <c r="IR112" s="64"/>
      <c r="IS112" s="64"/>
      <c r="IT112" s="64"/>
      <c r="IU112" s="64"/>
      <c r="IV112" s="64"/>
      <c r="IW112" s="64"/>
      <c r="IX112" s="64"/>
      <c r="IY112" s="64"/>
      <c r="IZ112" s="64"/>
      <c r="JA112" s="64"/>
      <c r="JB112" s="64"/>
      <c r="JC112" s="64"/>
      <c r="JD112" s="64"/>
      <c r="JE112" s="64"/>
      <c r="JF112" s="64"/>
      <c r="JG112" s="64"/>
      <c r="JH112" s="64"/>
      <c r="JI112" s="64"/>
      <c r="JJ112" s="64"/>
      <c r="JK112" s="64"/>
      <c r="JL112" s="64"/>
      <c r="JM112" s="64"/>
      <c r="JN112" s="64"/>
      <c r="JO112" s="64"/>
      <c r="JP112" s="64"/>
      <c r="JQ112" s="64"/>
      <c r="JR112" s="64"/>
      <c r="JS112" s="64"/>
      <c r="JT112" s="64"/>
      <c r="JU112" s="64"/>
      <c r="JV112" s="64"/>
      <c r="JW112" s="64"/>
      <c r="JX112" s="64"/>
      <c r="JY112" s="64"/>
      <c r="JZ112" s="64"/>
      <c r="KA112" s="64"/>
      <c r="KB112" s="64"/>
      <c r="KC112" s="64"/>
      <c r="KD112" s="64"/>
      <c r="KE112" s="64"/>
      <c r="KF112" s="64"/>
      <c r="KG112" s="64"/>
      <c r="KH112" s="64"/>
      <c r="KI112" s="64"/>
      <c r="KJ112" s="64"/>
      <c r="KK112" s="64"/>
      <c r="KL112" s="64"/>
      <c r="KM112" s="64"/>
      <c r="KN112" s="64"/>
      <c r="KO112" s="64"/>
    </row>
    <row r="113" spans="1:301" s="60" customFormat="1" ht="15" customHeight="1" x14ac:dyDescent="0.15">
      <c r="A113" s="58" t="s">
        <v>620</v>
      </c>
      <c r="B113" s="58">
        <v>40292</v>
      </c>
      <c r="C113" s="58" t="s">
        <v>387</v>
      </c>
      <c r="D113" s="2" t="s">
        <v>105</v>
      </c>
      <c r="E113" s="58"/>
      <c r="F113" s="58"/>
      <c r="G113" s="23">
        <v>316712.68837599998</v>
      </c>
      <c r="H113" s="23">
        <v>8444424.5269200001</v>
      </c>
      <c r="I113" s="23"/>
      <c r="J113" s="61" t="s">
        <v>1040</v>
      </c>
      <c r="K113" s="58" t="s">
        <v>388</v>
      </c>
      <c r="L113" s="58">
        <v>0.6</v>
      </c>
      <c r="M113" s="58">
        <v>2</v>
      </c>
      <c r="N113" s="105">
        <v>2007</v>
      </c>
      <c r="O113" s="58"/>
      <c r="P113" s="60" t="s">
        <v>389</v>
      </c>
      <c r="Q113" s="1">
        <f>M113-L113</f>
        <v>1.4</v>
      </c>
      <c r="R113" s="2" t="s">
        <v>390</v>
      </c>
      <c r="S113" s="58" t="s">
        <v>621</v>
      </c>
      <c r="T113" s="60" t="s">
        <v>392</v>
      </c>
      <c r="X113" s="134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>
        <v>200</v>
      </c>
      <c r="AU113" s="113"/>
      <c r="AV113" s="113"/>
      <c r="AW113" s="113"/>
      <c r="AX113" s="113"/>
      <c r="AY113" s="113"/>
      <c r="AZ113" s="113"/>
      <c r="BA113" s="113"/>
      <c r="BB113" s="113"/>
      <c r="BC113" s="113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>
        <v>100</v>
      </c>
      <c r="BY113" s="113"/>
      <c r="BZ113" s="113"/>
      <c r="CA113" s="156">
        <v>0.01</v>
      </c>
      <c r="CB113" s="107">
        <v>1</v>
      </c>
      <c r="CC113" s="113"/>
      <c r="CD113" s="113"/>
      <c r="CE113" s="113"/>
      <c r="CF113" s="113"/>
      <c r="CG113" s="113"/>
      <c r="CH113" s="113"/>
      <c r="CI113" s="113"/>
      <c r="CJ113" s="113"/>
      <c r="CK113" s="113"/>
      <c r="CL113" s="113"/>
      <c r="CM113" s="113"/>
      <c r="CN113" s="113"/>
      <c r="CO113" s="99"/>
      <c r="CP113" s="99"/>
      <c r="CQ113" s="99"/>
      <c r="CR113" s="99"/>
      <c r="CS113" s="99"/>
      <c r="CT113" s="99"/>
      <c r="CU113" s="99"/>
      <c r="CV113" s="99"/>
      <c r="CW113" s="99"/>
      <c r="CX113" s="113"/>
      <c r="CY113" s="113"/>
    </row>
    <row r="114" spans="1:301" s="60" customFormat="1" ht="15" customHeight="1" x14ac:dyDescent="0.15">
      <c r="A114" s="58" t="s">
        <v>622</v>
      </c>
      <c r="B114" s="58">
        <v>40351</v>
      </c>
      <c r="C114" s="58" t="s">
        <v>387</v>
      </c>
      <c r="D114" s="2" t="s">
        <v>105</v>
      </c>
      <c r="E114" s="58"/>
      <c r="F114" s="58"/>
      <c r="G114" s="23">
        <v>316712.68837599998</v>
      </c>
      <c r="H114" s="23">
        <v>8444424.5269200001</v>
      </c>
      <c r="I114" s="23"/>
      <c r="J114" s="61" t="s">
        <v>1040</v>
      </c>
      <c r="K114" s="58" t="s">
        <v>388</v>
      </c>
      <c r="L114" s="58">
        <v>2.4</v>
      </c>
      <c r="M114" s="58">
        <v>4</v>
      </c>
      <c r="N114" s="105">
        <v>2007</v>
      </c>
      <c r="O114" s="58"/>
      <c r="P114" s="60" t="s">
        <v>389</v>
      </c>
      <c r="Q114" s="1">
        <f>M114-L114</f>
        <v>1.6</v>
      </c>
      <c r="R114" s="2" t="s">
        <v>390</v>
      </c>
      <c r="S114" s="58" t="s">
        <v>623</v>
      </c>
      <c r="T114" s="60" t="s">
        <v>392</v>
      </c>
      <c r="U114" s="67"/>
      <c r="V114" s="67"/>
      <c r="W114" s="67"/>
      <c r="X114" s="8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>
        <v>400</v>
      </c>
      <c r="AU114" s="113"/>
      <c r="AV114" s="113"/>
      <c r="AW114" s="113"/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13"/>
      <c r="BN114" s="113"/>
      <c r="BO114" s="113"/>
      <c r="BP114" s="113"/>
      <c r="BQ114" s="113"/>
      <c r="BR114" s="113"/>
      <c r="BS114" s="113"/>
      <c r="BT114" s="113"/>
      <c r="BU114" s="113"/>
      <c r="BV114" s="113"/>
      <c r="BW114" s="113"/>
      <c r="BX114" s="113">
        <v>200</v>
      </c>
      <c r="BY114" s="113"/>
      <c r="BZ114" s="113"/>
      <c r="CA114" s="149">
        <v>0</v>
      </c>
      <c r="CB114" s="107">
        <v>2</v>
      </c>
      <c r="CC114" s="113"/>
      <c r="CD114" s="113"/>
      <c r="CE114" s="113"/>
      <c r="CF114" s="113"/>
      <c r="CG114" s="113"/>
      <c r="CH114" s="113"/>
      <c r="CI114" s="113"/>
      <c r="CJ114" s="113"/>
      <c r="CK114" s="113"/>
      <c r="CL114" s="113"/>
      <c r="CM114" s="113"/>
      <c r="CN114" s="113"/>
      <c r="CO114" s="99"/>
      <c r="CP114" s="99"/>
      <c r="CQ114" s="99"/>
      <c r="CR114" s="99"/>
      <c r="CS114" s="99"/>
      <c r="CT114" s="99"/>
      <c r="CU114" s="99"/>
      <c r="CV114" s="99"/>
      <c r="CW114" s="99"/>
      <c r="CX114" s="113"/>
      <c r="CY114" s="113"/>
    </row>
    <row r="115" spans="1:301" s="18" customFormat="1" ht="15" customHeight="1" x14ac:dyDescent="0.2">
      <c r="A115" s="58" t="s">
        <v>624</v>
      </c>
      <c r="B115" s="58">
        <v>40408</v>
      </c>
      <c r="C115" s="58" t="s">
        <v>387</v>
      </c>
      <c r="D115" s="2" t="s">
        <v>105</v>
      </c>
      <c r="E115" s="58"/>
      <c r="F115" s="58"/>
      <c r="G115" s="23">
        <v>316900.68642899999</v>
      </c>
      <c r="H115" s="23">
        <v>8444153.5307700001</v>
      </c>
      <c r="I115" s="23"/>
      <c r="J115" s="61" t="s">
        <v>1040</v>
      </c>
      <c r="K115" s="58" t="s">
        <v>388</v>
      </c>
      <c r="L115" s="58">
        <v>1.5</v>
      </c>
      <c r="M115" s="58">
        <v>4</v>
      </c>
      <c r="N115" s="105">
        <v>2007</v>
      </c>
      <c r="O115" s="58"/>
      <c r="P115" s="60" t="s">
        <v>389</v>
      </c>
      <c r="Q115" s="1">
        <f>M115-L115</f>
        <v>2.5</v>
      </c>
      <c r="R115" s="2" t="s">
        <v>390</v>
      </c>
      <c r="S115" s="58" t="s">
        <v>625</v>
      </c>
      <c r="T115" s="60" t="s">
        <v>392</v>
      </c>
      <c r="U115" s="60"/>
      <c r="V115" s="60"/>
      <c r="W115" s="60"/>
      <c r="X115" s="134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>
        <v>200</v>
      </c>
      <c r="AU115" s="113"/>
      <c r="AV115" s="113"/>
      <c r="AW115" s="113"/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13"/>
      <c r="BN115" s="113"/>
      <c r="BO115" s="113"/>
      <c r="BP115" s="113"/>
      <c r="BQ115" s="113"/>
      <c r="BR115" s="113"/>
      <c r="BS115" s="113"/>
      <c r="BT115" s="113"/>
      <c r="BU115" s="113"/>
      <c r="BV115" s="113"/>
      <c r="BW115" s="113"/>
      <c r="BX115" s="113">
        <v>2100</v>
      </c>
      <c r="BY115" s="113"/>
      <c r="BZ115" s="113"/>
      <c r="CA115" s="156">
        <v>0.27700000000000002</v>
      </c>
      <c r="CB115" s="107">
        <v>2</v>
      </c>
      <c r="CC115" s="113"/>
      <c r="CD115" s="113"/>
      <c r="CE115" s="113"/>
      <c r="CF115" s="113"/>
      <c r="CG115" s="113"/>
      <c r="CH115" s="113"/>
      <c r="CI115" s="113"/>
      <c r="CJ115" s="113"/>
      <c r="CK115" s="113"/>
      <c r="CL115" s="113"/>
      <c r="CM115" s="113"/>
      <c r="CN115" s="113"/>
      <c r="CO115" s="99"/>
      <c r="CP115" s="99"/>
      <c r="CQ115" s="99"/>
      <c r="CR115" s="99"/>
      <c r="CS115" s="99"/>
      <c r="CT115" s="99"/>
      <c r="CU115" s="99"/>
      <c r="CV115" s="99"/>
      <c r="CW115" s="99"/>
      <c r="CX115" s="113"/>
      <c r="CY115" s="113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  <c r="DS115" s="60"/>
      <c r="DT115" s="60"/>
      <c r="DU115" s="60"/>
      <c r="DV115" s="60"/>
      <c r="DW115" s="60"/>
      <c r="DX115" s="60"/>
      <c r="DY115" s="60"/>
      <c r="DZ115" s="60"/>
      <c r="EA115" s="60"/>
      <c r="EB115" s="60"/>
      <c r="EC115" s="60"/>
      <c r="ED115" s="60"/>
      <c r="EE115" s="60"/>
      <c r="EF115" s="60"/>
      <c r="EG115" s="60"/>
      <c r="EH115" s="60"/>
      <c r="EI115" s="60"/>
      <c r="EJ115" s="60"/>
      <c r="EK115" s="60"/>
      <c r="EL115" s="60"/>
      <c r="EM115" s="60"/>
      <c r="EN115" s="60"/>
      <c r="EO115" s="60"/>
      <c r="EP115" s="60"/>
      <c r="EQ115" s="60"/>
      <c r="ER115" s="60"/>
      <c r="ES115" s="60"/>
      <c r="ET115" s="60"/>
      <c r="EU115" s="60"/>
      <c r="EV115" s="60"/>
      <c r="EW115" s="60"/>
      <c r="EX115" s="60"/>
      <c r="EY115" s="60"/>
      <c r="EZ115" s="60"/>
      <c r="FA115" s="60"/>
      <c r="FB115" s="60"/>
      <c r="FC115" s="60"/>
      <c r="FD115" s="60"/>
      <c r="FE115" s="60"/>
      <c r="FF115" s="60"/>
      <c r="FG115" s="60"/>
      <c r="FH115" s="60"/>
      <c r="FI115" s="60"/>
      <c r="FJ115" s="60"/>
      <c r="FK115" s="60"/>
      <c r="FL115" s="60"/>
      <c r="FM115" s="60"/>
      <c r="FN115" s="60"/>
      <c r="FO115" s="60"/>
      <c r="FP115" s="60"/>
      <c r="FQ115" s="60"/>
      <c r="FR115" s="60"/>
      <c r="FS115" s="60"/>
      <c r="FT115" s="60"/>
      <c r="FU115" s="60"/>
      <c r="FV115" s="60"/>
      <c r="FW115" s="60"/>
      <c r="FX115" s="60"/>
      <c r="FY115" s="60"/>
      <c r="FZ115" s="60"/>
      <c r="GA115" s="60"/>
      <c r="GB115" s="60"/>
      <c r="GC115" s="60"/>
      <c r="GD115" s="60"/>
      <c r="GE115" s="60"/>
      <c r="GF115" s="60"/>
      <c r="GG115" s="60"/>
      <c r="GH115" s="60"/>
      <c r="GI115" s="60"/>
      <c r="GJ115" s="60"/>
      <c r="GK115" s="60"/>
      <c r="GL115" s="60"/>
      <c r="GM115" s="60"/>
      <c r="GN115" s="60"/>
      <c r="GO115" s="60"/>
      <c r="GP115" s="60"/>
      <c r="GQ115" s="60"/>
      <c r="GR115" s="60"/>
      <c r="GS115" s="60"/>
      <c r="GT115" s="60"/>
      <c r="GU115" s="60"/>
      <c r="GV115" s="60"/>
      <c r="GW115" s="60"/>
      <c r="GX115" s="60"/>
      <c r="GY115" s="60"/>
      <c r="GZ115" s="60"/>
      <c r="HA115" s="60"/>
      <c r="HB115" s="60"/>
      <c r="HC115" s="60"/>
      <c r="HD115" s="60"/>
      <c r="HE115" s="60"/>
      <c r="HF115" s="60"/>
      <c r="HG115" s="60"/>
      <c r="HH115" s="60"/>
      <c r="HI115" s="60"/>
      <c r="HJ115" s="60"/>
      <c r="HK115" s="60"/>
      <c r="HL115" s="60"/>
      <c r="HM115" s="60"/>
      <c r="HN115" s="60"/>
      <c r="HO115" s="60"/>
      <c r="HP115" s="60"/>
      <c r="HQ115" s="60"/>
      <c r="HR115" s="60"/>
      <c r="HS115" s="60"/>
      <c r="HT115" s="60"/>
      <c r="HU115" s="60"/>
      <c r="HV115" s="60"/>
      <c r="HW115" s="60"/>
      <c r="HX115" s="60"/>
      <c r="HY115" s="60"/>
      <c r="HZ115" s="60"/>
      <c r="IA115" s="60"/>
      <c r="IB115" s="60"/>
      <c r="IC115" s="60"/>
      <c r="ID115" s="60"/>
      <c r="IE115" s="60"/>
      <c r="IF115" s="60"/>
      <c r="IG115" s="60"/>
      <c r="IH115" s="60"/>
      <c r="II115" s="60"/>
      <c r="IJ115" s="60"/>
      <c r="IK115" s="60"/>
      <c r="IL115" s="60"/>
      <c r="IM115" s="60"/>
      <c r="IN115" s="60"/>
      <c r="IO115" s="60"/>
      <c r="IP115" s="60"/>
      <c r="IQ115" s="60"/>
      <c r="IR115" s="60"/>
      <c r="IS115" s="60"/>
      <c r="IT115" s="60"/>
      <c r="IU115" s="60"/>
      <c r="IV115" s="60"/>
      <c r="IW115" s="60"/>
      <c r="IX115" s="60"/>
      <c r="IY115" s="60"/>
      <c r="IZ115" s="60"/>
      <c r="JA115" s="60"/>
      <c r="JB115" s="60"/>
      <c r="JC115" s="60"/>
      <c r="JD115" s="60"/>
      <c r="JE115" s="60"/>
      <c r="JF115" s="60"/>
      <c r="JG115" s="60"/>
      <c r="JH115" s="60"/>
      <c r="JI115" s="60"/>
      <c r="JJ115" s="60"/>
      <c r="JK115" s="60"/>
      <c r="JL115" s="60"/>
      <c r="JM115" s="60"/>
      <c r="JN115" s="60"/>
      <c r="JO115" s="60"/>
      <c r="JP115" s="60"/>
      <c r="JQ115" s="60"/>
      <c r="JR115" s="60"/>
      <c r="JS115" s="60"/>
      <c r="JT115" s="60"/>
      <c r="JU115" s="60"/>
      <c r="JV115" s="60"/>
      <c r="JW115" s="60"/>
      <c r="JX115" s="60"/>
      <c r="JY115" s="60"/>
      <c r="JZ115" s="60"/>
      <c r="KA115" s="60"/>
      <c r="KB115" s="60"/>
      <c r="KC115" s="60"/>
      <c r="KD115" s="60"/>
      <c r="KE115" s="60"/>
      <c r="KF115" s="60"/>
      <c r="KG115" s="60"/>
      <c r="KH115" s="60"/>
      <c r="KI115" s="60"/>
      <c r="KJ115" s="60"/>
      <c r="KK115" s="60"/>
      <c r="KL115" s="60"/>
      <c r="KM115" s="60"/>
      <c r="KN115" s="60"/>
      <c r="KO115" s="60"/>
    </row>
    <row r="116" spans="1:301" s="60" customFormat="1" ht="15" customHeight="1" x14ac:dyDescent="0.15">
      <c r="A116" s="58" t="s">
        <v>626</v>
      </c>
      <c r="B116" s="58">
        <v>40488</v>
      </c>
      <c r="C116" s="58" t="s">
        <v>387</v>
      </c>
      <c r="D116" s="2" t="s">
        <v>105</v>
      </c>
      <c r="E116" s="58"/>
      <c r="F116" s="58"/>
      <c r="G116" s="23">
        <v>316900.68642899999</v>
      </c>
      <c r="H116" s="23">
        <v>8444153.5307700001</v>
      </c>
      <c r="I116" s="23"/>
      <c r="J116" s="61" t="s">
        <v>1040</v>
      </c>
      <c r="K116" s="58" t="s">
        <v>388</v>
      </c>
      <c r="L116" s="58">
        <v>1.8</v>
      </c>
      <c r="M116" s="58">
        <v>4</v>
      </c>
      <c r="N116" s="105">
        <v>2007</v>
      </c>
      <c r="O116" s="58"/>
      <c r="P116" s="60" t="s">
        <v>389</v>
      </c>
      <c r="Q116" s="1">
        <f>M116-L116</f>
        <v>2.2000000000000002</v>
      </c>
      <c r="R116" s="2" t="s">
        <v>390</v>
      </c>
      <c r="S116" s="58" t="s">
        <v>627</v>
      </c>
      <c r="T116" s="60" t="s">
        <v>392</v>
      </c>
      <c r="X116" s="134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>
        <v>900</v>
      </c>
      <c r="AT116" s="113">
        <v>300</v>
      </c>
      <c r="AU116" s="113"/>
      <c r="AV116" s="113"/>
      <c r="AW116" s="113"/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>
        <v>1000</v>
      </c>
      <c r="BY116" s="113"/>
      <c r="BZ116" s="113"/>
      <c r="CA116" s="149">
        <v>3.7999999999999999E-2</v>
      </c>
      <c r="CB116" s="107">
        <v>3</v>
      </c>
      <c r="CC116" s="113"/>
      <c r="CD116" s="113"/>
      <c r="CE116" s="113"/>
      <c r="CF116" s="113"/>
      <c r="CG116" s="113"/>
      <c r="CH116" s="113"/>
      <c r="CI116" s="113"/>
      <c r="CJ116" s="113"/>
      <c r="CK116" s="113"/>
      <c r="CL116" s="113"/>
      <c r="CM116" s="113"/>
      <c r="CN116" s="113"/>
      <c r="CO116" s="99"/>
      <c r="CP116" s="99"/>
      <c r="CQ116" s="99"/>
      <c r="CR116" s="99"/>
      <c r="CS116" s="99"/>
      <c r="CT116" s="99"/>
      <c r="CU116" s="99"/>
      <c r="CV116" s="99"/>
      <c r="CW116" s="99"/>
      <c r="CX116" s="113"/>
      <c r="CY116" s="113"/>
    </row>
    <row r="117" spans="1:301" s="60" customFormat="1" ht="15" customHeight="1" x14ac:dyDescent="0.15">
      <c r="A117" s="58" t="s">
        <v>628</v>
      </c>
      <c r="B117" s="58">
        <v>40730</v>
      </c>
      <c r="C117" s="58" t="s">
        <v>387</v>
      </c>
      <c r="D117" s="2" t="s">
        <v>105</v>
      </c>
      <c r="E117" s="58"/>
      <c r="F117" s="58"/>
      <c r="G117" s="23">
        <v>316853.68681500002</v>
      </c>
      <c r="H117" s="23">
        <v>8444278.5290699992</v>
      </c>
      <c r="I117" s="23"/>
      <c r="J117" s="61" t="s">
        <v>1040</v>
      </c>
      <c r="K117" s="58" t="s">
        <v>388</v>
      </c>
      <c r="L117" s="58">
        <v>0.6</v>
      </c>
      <c r="M117" s="58">
        <v>2</v>
      </c>
      <c r="N117" s="105">
        <v>2007</v>
      </c>
      <c r="O117" s="58"/>
      <c r="P117" s="60" t="s">
        <v>389</v>
      </c>
      <c r="Q117" s="1">
        <f>M117-L117</f>
        <v>1.4</v>
      </c>
      <c r="R117" s="2" t="s">
        <v>390</v>
      </c>
      <c r="S117" s="58" t="s">
        <v>629</v>
      </c>
      <c r="T117" s="60" t="s">
        <v>392</v>
      </c>
      <c r="X117" s="134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07">
        <v>100</v>
      </c>
      <c r="AU117" s="113"/>
      <c r="AV117" s="113"/>
      <c r="AW117" s="113"/>
      <c r="AX117" s="113"/>
      <c r="AY117" s="113"/>
      <c r="AZ117" s="113"/>
      <c r="BA117" s="113"/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  <c r="BL117" s="113"/>
      <c r="BM117" s="113"/>
      <c r="BN117" s="113"/>
      <c r="BO117" s="113"/>
      <c r="BP117" s="113"/>
      <c r="BQ117" s="113"/>
      <c r="BR117" s="113"/>
      <c r="BS117" s="113"/>
      <c r="BT117" s="113"/>
      <c r="BU117" s="113"/>
      <c r="BV117" s="113"/>
      <c r="BW117" s="113"/>
      <c r="BX117" s="113">
        <v>100</v>
      </c>
      <c r="BY117" s="113"/>
      <c r="BZ117" s="113"/>
      <c r="CA117" s="149">
        <v>0</v>
      </c>
      <c r="CB117" s="107">
        <v>0</v>
      </c>
      <c r="CC117" s="113"/>
      <c r="CD117" s="113"/>
      <c r="CE117" s="113"/>
      <c r="CF117" s="113"/>
      <c r="CG117" s="113"/>
      <c r="CH117" s="113"/>
      <c r="CI117" s="113"/>
      <c r="CJ117" s="113"/>
      <c r="CK117" s="113"/>
      <c r="CL117" s="113"/>
      <c r="CM117" s="113"/>
      <c r="CN117" s="113"/>
      <c r="CO117" s="99"/>
      <c r="CP117" s="99"/>
      <c r="CQ117" s="99"/>
      <c r="CR117" s="99"/>
      <c r="CS117" s="99"/>
      <c r="CT117" s="99"/>
      <c r="CU117" s="99"/>
      <c r="CV117" s="99"/>
      <c r="CW117" s="99"/>
      <c r="CX117" s="113"/>
      <c r="CY117" s="113"/>
    </row>
    <row r="118" spans="1:301" s="60" customFormat="1" ht="15" customHeight="1" x14ac:dyDescent="0.2">
      <c r="A118" s="58" t="s">
        <v>630</v>
      </c>
      <c r="B118" s="58">
        <v>42001</v>
      </c>
      <c r="C118" s="58" t="s">
        <v>387</v>
      </c>
      <c r="D118" s="2" t="s">
        <v>105</v>
      </c>
      <c r="E118" s="58"/>
      <c r="F118" s="58"/>
      <c r="G118" s="31">
        <v>315794.69852099998</v>
      </c>
      <c r="H118" s="31">
        <v>8445379.5129099991</v>
      </c>
      <c r="I118" s="23"/>
      <c r="J118" s="61" t="s">
        <v>1040</v>
      </c>
      <c r="K118" s="58" t="s">
        <v>388</v>
      </c>
      <c r="L118" s="58">
        <v>4</v>
      </c>
      <c r="M118" s="58">
        <v>6</v>
      </c>
      <c r="N118" s="105">
        <v>2008</v>
      </c>
      <c r="O118" s="58"/>
      <c r="P118" s="60" t="s">
        <v>389</v>
      </c>
      <c r="Q118" s="1">
        <f>M118-L118</f>
        <v>2</v>
      </c>
      <c r="R118" s="2" t="s">
        <v>390</v>
      </c>
      <c r="S118" s="58" t="s">
        <v>631</v>
      </c>
      <c r="T118" s="60" t="s">
        <v>392</v>
      </c>
      <c r="X118" s="134"/>
      <c r="Y118" s="106"/>
      <c r="Z118" s="106">
        <v>1.8520800889877642</v>
      </c>
      <c r="AA118" s="106">
        <v>5.7760787824529993</v>
      </c>
      <c r="AB118" s="106"/>
      <c r="AC118" s="106">
        <v>0.1255072442664725</v>
      </c>
      <c r="AD118" s="106">
        <v>1.3428947368421056</v>
      </c>
      <c r="AE118" s="106">
        <v>0.29383233532934133</v>
      </c>
      <c r="AF118" s="106"/>
      <c r="AG118" s="106">
        <v>0.68662404092071605</v>
      </c>
      <c r="AH118" s="106">
        <v>0.17643502824858759</v>
      </c>
      <c r="AI118" s="106"/>
      <c r="AJ118" s="106"/>
      <c r="AK118" s="106"/>
      <c r="AL118" s="106"/>
      <c r="AM118" s="106"/>
      <c r="AN118" s="106">
        <v>6</v>
      </c>
      <c r="AO118" s="106">
        <v>33</v>
      </c>
      <c r="AP118" s="106">
        <v>15</v>
      </c>
      <c r="AQ118" s="106">
        <v>16</v>
      </c>
      <c r="AR118" s="106">
        <v>27</v>
      </c>
      <c r="AS118" s="106">
        <v>43</v>
      </c>
      <c r="AT118" s="106">
        <v>199</v>
      </c>
      <c r="AU118" s="106">
        <v>0</v>
      </c>
      <c r="AV118" s="110">
        <v>0</v>
      </c>
      <c r="AW118" s="114">
        <v>0</v>
      </c>
      <c r="AX118" s="106"/>
      <c r="AY118" s="106">
        <v>30</v>
      </c>
      <c r="AZ118" s="106"/>
      <c r="BA118" s="106">
        <v>15</v>
      </c>
      <c r="BB118" s="106"/>
      <c r="BC118" s="106"/>
      <c r="BD118" s="113"/>
      <c r="BE118" s="113"/>
      <c r="BF118" s="106">
        <v>0.6</v>
      </c>
      <c r="BG118" s="106">
        <v>570</v>
      </c>
      <c r="BH118" s="106">
        <v>10</v>
      </c>
      <c r="BI118" s="106"/>
      <c r="BJ118" s="106"/>
      <c r="BK118" s="106"/>
      <c r="BL118" s="106"/>
      <c r="BM118" s="106"/>
      <c r="BN118" s="106"/>
      <c r="BO118" s="106"/>
      <c r="BP118" s="106"/>
      <c r="BQ118" s="106"/>
      <c r="BR118" s="106"/>
      <c r="BS118" s="106"/>
      <c r="BT118" s="106"/>
      <c r="BU118" s="106"/>
      <c r="BV118" s="106"/>
      <c r="BW118" s="106"/>
      <c r="BX118" s="106">
        <v>59</v>
      </c>
      <c r="BY118" s="106"/>
      <c r="BZ118" s="106">
        <v>0</v>
      </c>
      <c r="CA118" s="149">
        <v>7</v>
      </c>
      <c r="CB118" s="106">
        <v>0.7</v>
      </c>
      <c r="CC118" s="106">
        <v>0.36</v>
      </c>
      <c r="CD118" s="106">
        <v>24</v>
      </c>
      <c r="CE118" s="106"/>
      <c r="CF118" s="106"/>
      <c r="CG118" s="106"/>
      <c r="CH118" s="106">
        <v>3</v>
      </c>
      <c r="CI118" s="110">
        <v>0</v>
      </c>
      <c r="CJ118" s="106">
        <v>4.9000000000000004</v>
      </c>
      <c r="CK118" s="106">
        <v>40</v>
      </c>
      <c r="CL118" s="106"/>
      <c r="CM118" s="106"/>
      <c r="CN118" s="106"/>
      <c r="CO118" s="99"/>
      <c r="CP118" s="99"/>
      <c r="CQ118" s="99"/>
      <c r="CR118" s="99">
        <f>AG118/AD118</f>
        <v>0.5113014610030806</v>
      </c>
      <c r="CS118" s="99"/>
      <c r="CT118" s="99"/>
      <c r="CU118" s="99">
        <f>BG118/BH118</f>
        <v>57</v>
      </c>
      <c r="CV118" s="99"/>
      <c r="CW118" s="99"/>
      <c r="CX118" s="106"/>
      <c r="CY118" s="106">
        <v>2</v>
      </c>
      <c r="JY118" s="18"/>
      <c r="JZ118" s="18"/>
      <c r="KA118" s="18"/>
      <c r="KB118" s="18"/>
      <c r="KC118" s="18"/>
      <c r="KD118" s="18"/>
      <c r="KE118" s="18"/>
      <c r="KF118" s="18"/>
      <c r="KG118" s="18"/>
      <c r="KH118" s="18"/>
      <c r="KI118" s="18"/>
      <c r="KJ118" s="18"/>
      <c r="KK118" s="18"/>
      <c r="KL118" s="18"/>
      <c r="KM118" s="18"/>
      <c r="KN118" s="18"/>
      <c r="KO118" s="18"/>
    </row>
    <row r="119" spans="1:301" s="60" customFormat="1" ht="15" customHeight="1" x14ac:dyDescent="0.2">
      <c r="A119" s="58" t="s">
        <v>632</v>
      </c>
      <c r="B119" s="58">
        <v>42359</v>
      </c>
      <c r="C119" s="58" t="s">
        <v>400</v>
      </c>
      <c r="D119" s="2" t="s">
        <v>105</v>
      </c>
      <c r="E119" s="58"/>
      <c r="F119" s="58"/>
      <c r="G119" s="31">
        <v>316534.728</v>
      </c>
      <c r="H119" s="31">
        <v>8446802.4930000007</v>
      </c>
      <c r="I119" s="23">
        <v>4867.4750000000004</v>
      </c>
      <c r="J119" s="61" t="s">
        <v>1040</v>
      </c>
      <c r="K119" s="58" t="s">
        <v>388</v>
      </c>
      <c r="L119" s="62">
        <v>0</v>
      </c>
      <c r="M119" s="62">
        <v>6</v>
      </c>
      <c r="N119" s="105">
        <v>2008</v>
      </c>
      <c r="O119" s="58"/>
      <c r="P119" s="60" t="s">
        <v>389</v>
      </c>
      <c r="Q119" s="1">
        <f>M119-L119</f>
        <v>6</v>
      </c>
      <c r="R119" s="2" t="s">
        <v>390</v>
      </c>
      <c r="S119" s="58" t="s">
        <v>633</v>
      </c>
      <c r="T119" s="60" t="s">
        <v>392</v>
      </c>
      <c r="X119" s="134"/>
      <c r="Y119" s="106"/>
      <c r="Z119" s="106">
        <v>0.79374860956618465</v>
      </c>
      <c r="AA119" s="106">
        <v>4.2605729632945391</v>
      </c>
      <c r="AB119" s="106"/>
      <c r="AC119" s="106">
        <v>1.3428758645795413E-2</v>
      </c>
      <c r="AD119" s="106">
        <v>6.6315789473684217E-2</v>
      </c>
      <c r="AE119" s="106">
        <v>2.7984031936127744E-2</v>
      </c>
      <c r="AF119" s="106"/>
      <c r="AG119" s="106">
        <v>0.25296675191815854</v>
      </c>
      <c r="AH119" s="106">
        <v>3.4370460048426157E-2</v>
      </c>
      <c r="AI119" s="106"/>
      <c r="AJ119" s="106"/>
      <c r="AK119" s="106"/>
      <c r="AL119" s="106"/>
      <c r="AM119" s="106"/>
      <c r="AN119" s="106">
        <v>2</v>
      </c>
      <c r="AO119" s="106">
        <v>9</v>
      </c>
      <c r="AP119" s="106">
        <v>12</v>
      </c>
      <c r="AQ119" s="106">
        <v>11</v>
      </c>
      <c r="AR119" s="106">
        <v>28</v>
      </c>
      <c r="AS119" s="106">
        <v>8</v>
      </c>
      <c r="AT119" s="106">
        <v>381</v>
      </c>
      <c r="AU119" s="106">
        <v>0</v>
      </c>
      <c r="AV119" s="110">
        <v>0</v>
      </c>
      <c r="AW119" s="114">
        <v>0</v>
      </c>
      <c r="AX119" s="106"/>
      <c r="AY119" s="106">
        <v>77</v>
      </c>
      <c r="AZ119" s="106"/>
      <c r="BA119" s="106">
        <v>15</v>
      </c>
      <c r="BB119" s="106"/>
      <c r="BC119" s="106"/>
      <c r="BD119" s="113"/>
      <c r="BE119" s="113"/>
      <c r="BF119" s="106">
        <v>0.6</v>
      </c>
      <c r="BG119" s="106">
        <v>110</v>
      </c>
      <c r="BH119" s="106">
        <v>10</v>
      </c>
      <c r="BI119" s="106"/>
      <c r="BJ119" s="106"/>
      <c r="BK119" s="106"/>
      <c r="BL119" s="106"/>
      <c r="BM119" s="106"/>
      <c r="BN119" s="106"/>
      <c r="BO119" s="106"/>
      <c r="BP119" s="106"/>
      <c r="BQ119" s="106"/>
      <c r="BR119" s="106"/>
      <c r="BS119" s="106"/>
      <c r="BT119" s="106"/>
      <c r="BU119" s="106"/>
      <c r="BV119" s="106"/>
      <c r="BW119" s="106"/>
      <c r="BX119" s="106">
        <v>233</v>
      </c>
      <c r="BY119" s="106"/>
      <c r="BZ119" s="106">
        <v>0</v>
      </c>
      <c r="CA119" s="149">
        <v>1.2999999999999999E-2</v>
      </c>
      <c r="CB119" s="106">
        <v>0.8</v>
      </c>
      <c r="CC119" s="106">
        <v>3.33</v>
      </c>
      <c r="CD119" s="106">
        <v>162</v>
      </c>
      <c r="CE119" s="106"/>
      <c r="CF119" s="106"/>
      <c r="CG119" s="106"/>
      <c r="CH119" s="110">
        <v>0</v>
      </c>
      <c r="CI119" s="106">
        <v>10</v>
      </c>
      <c r="CJ119" s="106">
        <v>1.5</v>
      </c>
      <c r="CK119" s="106">
        <v>20</v>
      </c>
      <c r="CL119" s="106"/>
      <c r="CM119" s="106"/>
      <c r="CN119" s="106"/>
      <c r="CO119" s="99"/>
      <c r="CP119" s="99"/>
      <c r="CQ119" s="99"/>
      <c r="CR119" s="99">
        <f>AG119/AD119</f>
        <v>3.8145780051150888</v>
      </c>
      <c r="CS119" s="99"/>
      <c r="CT119" s="99"/>
      <c r="CU119" s="99">
        <f>BG119/BH119</f>
        <v>11</v>
      </c>
      <c r="CV119" s="99"/>
      <c r="CW119" s="99"/>
      <c r="CX119" s="106"/>
      <c r="CY119" s="106">
        <v>1</v>
      </c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  <c r="DS119" s="64"/>
      <c r="DT119" s="64"/>
      <c r="DU119" s="64"/>
      <c r="DV119" s="64"/>
      <c r="DW119" s="64"/>
      <c r="DX119" s="64"/>
      <c r="DY119" s="64"/>
      <c r="DZ119" s="64"/>
      <c r="EA119" s="64"/>
      <c r="EB119" s="64"/>
      <c r="EC119" s="64"/>
      <c r="ED119" s="64"/>
      <c r="EE119" s="64"/>
      <c r="EF119" s="64"/>
      <c r="EG119" s="64"/>
      <c r="EH119" s="64"/>
      <c r="EI119" s="64"/>
      <c r="EJ119" s="64"/>
      <c r="EK119" s="64"/>
      <c r="EL119" s="64"/>
      <c r="EM119" s="64"/>
      <c r="EN119" s="64"/>
      <c r="EO119" s="64"/>
      <c r="EP119" s="64"/>
      <c r="EQ119" s="64"/>
      <c r="ER119" s="64"/>
      <c r="ES119" s="64"/>
      <c r="ET119" s="64"/>
      <c r="EU119" s="64"/>
      <c r="EV119" s="64"/>
      <c r="EW119" s="64"/>
      <c r="EX119" s="64"/>
      <c r="EY119" s="64"/>
      <c r="EZ119" s="64"/>
      <c r="FA119" s="64"/>
      <c r="FB119" s="64"/>
      <c r="FC119" s="64"/>
      <c r="FD119" s="64"/>
      <c r="FE119" s="64"/>
      <c r="FF119" s="64"/>
      <c r="FG119" s="64"/>
      <c r="FH119" s="64"/>
      <c r="FI119" s="64"/>
      <c r="FJ119" s="64"/>
      <c r="FK119" s="64"/>
      <c r="FL119" s="64"/>
      <c r="FM119" s="64"/>
      <c r="FN119" s="64"/>
      <c r="FO119" s="64"/>
      <c r="FP119" s="64"/>
      <c r="FQ119" s="64"/>
      <c r="FR119" s="64"/>
      <c r="FS119" s="64"/>
      <c r="FT119" s="64"/>
      <c r="FU119" s="64"/>
      <c r="FV119" s="64"/>
      <c r="FW119" s="64"/>
      <c r="FX119" s="64"/>
      <c r="FY119" s="64"/>
      <c r="FZ119" s="64"/>
      <c r="GA119" s="64"/>
      <c r="GB119" s="64"/>
      <c r="GC119" s="64"/>
      <c r="GD119" s="64"/>
      <c r="GE119" s="64"/>
      <c r="GF119" s="64"/>
      <c r="GG119" s="64"/>
      <c r="GH119" s="64"/>
      <c r="GI119" s="64"/>
      <c r="GJ119" s="64"/>
      <c r="GK119" s="64"/>
      <c r="GL119" s="64"/>
      <c r="GM119" s="64"/>
      <c r="GN119" s="64"/>
      <c r="GO119" s="64"/>
      <c r="GP119" s="64"/>
      <c r="GQ119" s="64"/>
      <c r="GR119" s="64"/>
      <c r="GS119" s="64"/>
      <c r="GT119" s="64"/>
      <c r="GU119" s="64"/>
      <c r="GV119" s="64"/>
      <c r="GW119" s="64"/>
      <c r="GX119" s="64"/>
      <c r="GY119" s="64"/>
      <c r="GZ119" s="64"/>
      <c r="HA119" s="64"/>
      <c r="HB119" s="64"/>
      <c r="HC119" s="64"/>
      <c r="HD119" s="64"/>
      <c r="HE119" s="64"/>
      <c r="HF119" s="64"/>
      <c r="HG119" s="64"/>
      <c r="HH119" s="64"/>
      <c r="HI119" s="64"/>
      <c r="HJ119" s="64"/>
      <c r="HK119" s="64"/>
      <c r="HL119" s="64"/>
      <c r="HM119" s="64"/>
      <c r="HN119" s="64"/>
      <c r="HO119" s="64"/>
      <c r="HP119" s="64"/>
      <c r="HQ119" s="64"/>
      <c r="HR119" s="64"/>
      <c r="HS119" s="64"/>
      <c r="HT119" s="64"/>
      <c r="HU119" s="64"/>
      <c r="HV119" s="64"/>
      <c r="HW119" s="64"/>
      <c r="HX119" s="64"/>
      <c r="HY119" s="64"/>
      <c r="HZ119" s="64"/>
      <c r="IA119" s="64"/>
      <c r="IB119" s="64"/>
      <c r="IC119" s="64"/>
      <c r="ID119" s="64"/>
      <c r="IE119" s="64"/>
      <c r="IF119" s="64"/>
      <c r="IG119" s="64"/>
      <c r="IH119" s="64"/>
      <c r="II119" s="64"/>
      <c r="IJ119" s="64"/>
      <c r="IK119" s="64"/>
      <c r="IL119" s="64"/>
      <c r="IM119" s="64"/>
      <c r="IN119" s="64"/>
      <c r="IO119" s="64"/>
      <c r="IP119" s="64"/>
      <c r="IQ119" s="64"/>
      <c r="IR119" s="64"/>
      <c r="IS119" s="64"/>
      <c r="IT119" s="64"/>
      <c r="IU119" s="64"/>
      <c r="IV119" s="64"/>
      <c r="IW119" s="64"/>
      <c r="IX119" s="64"/>
      <c r="IY119" s="64"/>
      <c r="IZ119" s="64"/>
      <c r="JA119" s="64"/>
      <c r="JB119" s="64"/>
      <c r="JC119" s="64"/>
      <c r="JD119" s="64"/>
      <c r="JE119" s="64"/>
      <c r="JF119" s="64"/>
      <c r="JG119" s="64"/>
      <c r="JH119" s="64"/>
      <c r="JI119" s="64"/>
      <c r="JJ119" s="64"/>
      <c r="JK119" s="64"/>
      <c r="JL119" s="64"/>
      <c r="JM119" s="64"/>
      <c r="JN119" s="64"/>
      <c r="JO119" s="64"/>
      <c r="JP119" s="64"/>
      <c r="JQ119" s="64"/>
      <c r="JR119" s="64"/>
      <c r="JS119" s="64"/>
      <c r="JT119" s="64"/>
      <c r="JU119" s="64"/>
      <c r="JV119" s="64"/>
      <c r="JW119" s="64"/>
      <c r="JX119" s="18"/>
      <c r="JY119" s="18"/>
      <c r="JZ119" s="18"/>
      <c r="KA119" s="18"/>
      <c r="KB119" s="18"/>
      <c r="KC119" s="18"/>
      <c r="KD119" s="18"/>
      <c r="KE119" s="18"/>
      <c r="KF119" s="18"/>
      <c r="KG119" s="18"/>
      <c r="KH119" s="18"/>
      <c r="KI119" s="18"/>
      <c r="KJ119" s="18"/>
      <c r="KK119" s="18"/>
      <c r="KL119" s="18"/>
      <c r="KM119" s="18"/>
      <c r="KN119" s="18"/>
      <c r="KO119" s="18"/>
    </row>
    <row r="120" spans="1:301" s="60" customFormat="1" ht="15" customHeight="1" x14ac:dyDescent="0.15">
      <c r="A120" s="57" t="s">
        <v>634</v>
      </c>
      <c r="B120" s="69">
        <v>4976</v>
      </c>
      <c r="C120" s="59" t="s">
        <v>407</v>
      </c>
      <c r="D120" s="2" t="s">
        <v>105</v>
      </c>
      <c r="E120" s="57"/>
      <c r="F120" s="57"/>
      <c r="G120" s="23">
        <v>316475.08600000001</v>
      </c>
      <c r="H120" s="23">
        <v>8448000.2530000005</v>
      </c>
      <c r="I120" s="23">
        <v>4969.6779999999999</v>
      </c>
      <c r="J120" s="61" t="s">
        <v>1040</v>
      </c>
      <c r="K120" s="57" t="s">
        <v>404</v>
      </c>
      <c r="L120" s="58">
        <v>0</v>
      </c>
      <c r="M120" s="58">
        <v>2</v>
      </c>
      <c r="N120" s="120">
        <v>2005</v>
      </c>
      <c r="O120" s="57"/>
      <c r="P120" s="60" t="s">
        <v>389</v>
      </c>
      <c r="Q120" s="1">
        <f>M120-L120</f>
        <v>2</v>
      </c>
      <c r="R120" s="2" t="s">
        <v>390</v>
      </c>
      <c r="S120" s="57" t="s">
        <v>635</v>
      </c>
      <c r="T120" s="60" t="s">
        <v>392</v>
      </c>
      <c r="U120" s="64"/>
      <c r="V120" s="64"/>
      <c r="W120" s="64"/>
      <c r="X120" s="135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>
        <v>200</v>
      </c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  <c r="BK120" s="107"/>
      <c r="BL120" s="107"/>
      <c r="BM120" s="107"/>
      <c r="BN120" s="107"/>
      <c r="BO120" s="107"/>
      <c r="BP120" s="107"/>
      <c r="BQ120" s="107"/>
      <c r="BR120" s="107"/>
      <c r="BS120" s="107"/>
      <c r="BT120" s="107"/>
      <c r="BU120" s="107"/>
      <c r="BV120" s="107"/>
      <c r="BW120" s="107"/>
      <c r="BX120" s="108">
        <v>2600</v>
      </c>
      <c r="BY120" s="108"/>
      <c r="BZ120" s="107"/>
      <c r="CA120" s="149"/>
      <c r="CB120" s="107">
        <v>178</v>
      </c>
      <c r="CC120" s="107"/>
      <c r="CD120" s="107"/>
      <c r="CE120" s="107"/>
      <c r="CF120" s="107"/>
      <c r="CG120" s="107"/>
      <c r="CH120" s="107"/>
      <c r="CI120" s="107"/>
      <c r="CJ120" s="107"/>
      <c r="CK120" s="107"/>
      <c r="CL120" s="107"/>
      <c r="CM120" s="107"/>
      <c r="CN120" s="107"/>
      <c r="CO120" s="99"/>
      <c r="CP120" s="99"/>
      <c r="CQ120" s="99"/>
      <c r="CR120" s="99"/>
      <c r="CS120" s="99"/>
      <c r="CT120" s="99"/>
      <c r="CU120" s="99"/>
      <c r="CV120" s="99"/>
      <c r="CW120" s="99"/>
      <c r="CX120" s="107"/>
      <c r="CY120" s="107"/>
    </row>
    <row r="121" spans="1:301" s="60" customFormat="1" ht="15" customHeight="1" x14ac:dyDescent="0.15">
      <c r="A121" s="57" t="s">
        <v>636</v>
      </c>
      <c r="B121" s="69">
        <v>9124</v>
      </c>
      <c r="C121" s="59" t="s">
        <v>407</v>
      </c>
      <c r="D121" s="2" t="s">
        <v>105</v>
      </c>
      <c r="E121" s="57"/>
      <c r="F121" s="57"/>
      <c r="G121" s="23">
        <v>316477.01299999998</v>
      </c>
      <c r="H121" s="23">
        <v>8448001.1520000007</v>
      </c>
      <c r="I121" s="23">
        <v>4969.7640000000001</v>
      </c>
      <c r="J121" s="61" t="s">
        <v>1040</v>
      </c>
      <c r="K121" s="67" t="s">
        <v>404</v>
      </c>
      <c r="L121" s="58">
        <v>1.2</v>
      </c>
      <c r="M121" s="58">
        <v>2</v>
      </c>
      <c r="N121" s="105">
        <v>2005</v>
      </c>
      <c r="O121" s="57"/>
      <c r="P121" s="60" t="s">
        <v>389</v>
      </c>
      <c r="Q121" s="1">
        <f>M121-L121</f>
        <v>0.8</v>
      </c>
      <c r="R121" s="2" t="s">
        <v>390</v>
      </c>
      <c r="S121" s="57" t="s">
        <v>637</v>
      </c>
      <c r="T121" s="60" t="s">
        <v>392</v>
      </c>
      <c r="U121" s="64"/>
      <c r="V121" s="64"/>
      <c r="W121" s="64"/>
      <c r="X121" s="135"/>
      <c r="Y121" s="108"/>
      <c r="Z121" s="108">
        <v>1.8898776418242491</v>
      </c>
      <c r="AA121" s="108">
        <v>1.844341987466428</v>
      </c>
      <c r="AB121" s="108"/>
      <c r="AC121" s="108">
        <v>7.6182380779031666E-2</v>
      </c>
      <c r="AD121" s="108">
        <v>8.2894736842105257E-2</v>
      </c>
      <c r="AE121" s="108">
        <v>0.19588822355289423</v>
      </c>
      <c r="AF121" s="108">
        <v>1.3479773814702046E-2</v>
      </c>
      <c r="AG121" s="108">
        <v>0.13250639386189259</v>
      </c>
      <c r="AH121" s="108">
        <v>2.2913640032284105E-5</v>
      </c>
      <c r="AI121" s="108"/>
      <c r="AJ121" s="108"/>
      <c r="AK121" s="108"/>
      <c r="AL121" s="108"/>
      <c r="AM121" s="108"/>
      <c r="AN121" s="108">
        <v>1.7</v>
      </c>
      <c r="AO121" s="108">
        <v>4</v>
      </c>
      <c r="AP121" s="108">
        <v>54</v>
      </c>
      <c r="AQ121" s="108">
        <v>11</v>
      </c>
      <c r="AR121" s="108">
        <v>6</v>
      </c>
      <c r="AS121" s="108">
        <v>13.3</v>
      </c>
      <c r="AT121" s="108">
        <v>444</v>
      </c>
      <c r="AU121" s="106">
        <v>0</v>
      </c>
      <c r="AV121" s="108">
        <v>8</v>
      </c>
      <c r="AW121" s="114">
        <v>0</v>
      </c>
      <c r="AX121" s="108">
        <v>36</v>
      </c>
      <c r="AY121" s="108">
        <v>372</v>
      </c>
      <c r="AZ121" s="108"/>
      <c r="BA121" s="108">
        <v>62.9</v>
      </c>
      <c r="BB121" s="108">
        <v>5.9</v>
      </c>
      <c r="BC121" s="108">
        <v>0</v>
      </c>
      <c r="BD121" s="108">
        <v>4.3</v>
      </c>
      <c r="BE121" s="108"/>
      <c r="BF121" s="108">
        <v>7</v>
      </c>
      <c r="BG121" s="108">
        <v>3980</v>
      </c>
      <c r="BH121" s="108">
        <v>6</v>
      </c>
      <c r="BI121" s="108"/>
      <c r="BJ121" s="108"/>
      <c r="BK121" s="108"/>
      <c r="BL121" s="108"/>
      <c r="BM121" s="108"/>
      <c r="BN121" s="108"/>
      <c r="BO121" s="108"/>
      <c r="BP121" s="108"/>
      <c r="BQ121" s="108"/>
      <c r="BR121" s="108"/>
      <c r="BS121" s="108"/>
      <c r="BT121" s="108"/>
      <c r="BU121" s="108"/>
      <c r="BV121" s="108"/>
      <c r="BW121" s="108"/>
      <c r="BX121" s="108">
        <v>342</v>
      </c>
      <c r="BY121" s="108"/>
      <c r="BZ121" s="108"/>
      <c r="CA121" s="149"/>
      <c r="CB121" s="108">
        <v>14</v>
      </c>
      <c r="CC121" s="108">
        <v>0.13</v>
      </c>
      <c r="CD121" s="108">
        <v>114</v>
      </c>
      <c r="CE121" s="108"/>
      <c r="CF121" s="108"/>
      <c r="CG121" s="108"/>
      <c r="CH121" s="110">
        <v>0</v>
      </c>
      <c r="CI121" s="108">
        <v>49</v>
      </c>
      <c r="CJ121" s="108">
        <v>10</v>
      </c>
      <c r="CK121" s="108"/>
      <c r="CL121" s="108"/>
      <c r="CM121" s="108"/>
      <c r="CN121" s="108"/>
      <c r="CO121" s="99"/>
      <c r="CP121" s="99"/>
      <c r="CQ121" s="99"/>
      <c r="CR121" s="99">
        <f>AG121/AD121</f>
        <v>1.5984898307148947</v>
      </c>
      <c r="CS121" s="99"/>
      <c r="CT121" s="99"/>
      <c r="CU121" s="99">
        <f>BG121/BH121</f>
        <v>663.33333333333337</v>
      </c>
      <c r="CV121" s="99"/>
      <c r="CW121" s="99"/>
      <c r="CX121" s="108"/>
      <c r="CY121" s="114">
        <v>0</v>
      </c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</row>
    <row r="122" spans="1:301" s="60" customFormat="1" ht="15" customHeight="1" x14ac:dyDescent="0.15">
      <c r="A122" s="71" t="s">
        <v>638</v>
      </c>
      <c r="B122" s="71">
        <v>9448</v>
      </c>
      <c r="C122" s="59" t="s">
        <v>407</v>
      </c>
      <c r="D122" s="2" t="s">
        <v>105</v>
      </c>
      <c r="E122" s="71"/>
      <c r="F122" s="71"/>
      <c r="G122" s="23">
        <v>316475.07299999997</v>
      </c>
      <c r="H122" s="23">
        <v>8448000.7339999992</v>
      </c>
      <c r="I122" s="23">
        <v>4969.6350000000002</v>
      </c>
      <c r="J122" s="61" t="s">
        <v>1040</v>
      </c>
      <c r="K122" s="71" t="s">
        <v>404</v>
      </c>
      <c r="L122" s="71">
        <v>0</v>
      </c>
      <c r="M122" s="71">
        <v>2</v>
      </c>
      <c r="N122" s="120">
        <v>2005</v>
      </c>
      <c r="O122" s="71"/>
      <c r="P122" s="60" t="s">
        <v>389</v>
      </c>
      <c r="Q122" s="1">
        <f>M122-L122</f>
        <v>2</v>
      </c>
      <c r="R122" s="2" t="s">
        <v>390</v>
      </c>
      <c r="S122" s="71" t="s">
        <v>639</v>
      </c>
      <c r="T122" s="60" t="s">
        <v>392</v>
      </c>
      <c r="U122" s="64"/>
      <c r="V122" s="64"/>
      <c r="W122" s="64"/>
      <c r="X122" s="135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36">
        <v>100</v>
      </c>
      <c r="AT122" s="107">
        <v>300</v>
      </c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  <c r="BK122" s="107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107"/>
      <c r="BX122" s="108">
        <v>1500</v>
      </c>
      <c r="BY122" s="108"/>
      <c r="BZ122" s="107"/>
      <c r="CA122" s="152"/>
      <c r="CB122" s="107">
        <v>97</v>
      </c>
      <c r="CC122" s="107"/>
      <c r="CD122" s="107"/>
      <c r="CE122" s="107"/>
      <c r="CF122" s="107"/>
      <c r="CG122" s="107"/>
      <c r="CH122" s="107"/>
      <c r="CI122" s="107"/>
      <c r="CJ122" s="107"/>
      <c r="CK122" s="107"/>
      <c r="CL122" s="107"/>
      <c r="CM122" s="107"/>
      <c r="CN122" s="107"/>
      <c r="CO122" s="99"/>
      <c r="CP122" s="99"/>
      <c r="CQ122" s="99"/>
      <c r="CR122" s="99"/>
      <c r="CS122" s="99"/>
      <c r="CT122" s="99"/>
      <c r="CU122" s="99"/>
      <c r="CV122" s="99"/>
      <c r="CW122" s="99"/>
      <c r="CX122" s="107"/>
      <c r="CY122" s="107"/>
    </row>
    <row r="123" spans="1:301" s="60" customFormat="1" ht="15" customHeight="1" x14ac:dyDescent="0.15">
      <c r="A123" s="57" t="s">
        <v>640</v>
      </c>
      <c r="B123" s="72" t="s">
        <v>641</v>
      </c>
      <c r="C123" s="59" t="s">
        <v>407</v>
      </c>
      <c r="D123" s="2" t="s">
        <v>105</v>
      </c>
      <c r="E123" s="57"/>
      <c r="F123" s="57"/>
      <c r="G123" s="23">
        <v>316596.78399999999</v>
      </c>
      <c r="H123" s="23">
        <v>8447917.8159999996</v>
      </c>
      <c r="I123" s="23">
        <v>4969.4350000000004</v>
      </c>
      <c r="J123" s="61" t="s">
        <v>1040</v>
      </c>
      <c r="K123" s="57" t="s">
        <v>404</v>
      </c>
      <c r="L123" s="58">
        <v>0</v>
      </c>
      <c r="M123" s="58">
        <v>2</v>
      </c>
      <c r="N123" s="120">
        <v>2005</v>
      </c>
      <c r="O123" s="57"/>
      <c r="P123" s="60" t="s">
        <v>389</v>
      </c>
      <c r="Q123" s="1">
        <f>M123-L123</f>
        <v>2</v>
      </c>
      <c r="R123" s="2" t="s">
        <v>390</v>
      </c>
      <c r="S123" s="57" t="s">
        <v>642</v>
      </c>
      <c r="T123" s="60" t="s">
        <v>392</v>
      </c>
      <c r="U123" s="64"/>
      <c r="V123" s="64"/>
      <c r="W123" s="64"/>
      <c r="X123" s="135"/>
      <c r="Y123" s="108">
        <v>3.3361169102296452E-2</v>
      </c>
      <c r="Z123" s="108">
        <v>1.606395995550612</v>
      </c>
      <c r="AA123" s="108">
        <v>10.479865711727843</v>
      </c>
      <c r="AB123" s="108"/>
      <c r="AC123" s="108">
        <v>0.17754368401892975</v>
      </c>
      <c r="AD123" s="108">
        <v>0.18236842105263157</v>
      </c>
      <c r="AE123" s="108">
        <v>0.37778443113772459</v>
      </c>
      <c r="AF123" s="108"/>
      <c r="AG123" s="108">
        <v>0.15659846547314579</v>
      </c>
      <c r="AH123" s="108">
        <v>2.9787732041969334E-5</v>
      </c>
      <c r="AI123" s="108"/>
      <c r="AJ123" s="108"/>
      <c r="AK123" s="108"/>
      <c r="AL123" s="108"/>
      <c r="AM123" s="108"/>
      <c r="AN123" s="108">
        <v>2.8</v>
      </c>
      <c r="AO123" s="108">
        <v>7</v>
      </c>
      <c r="AP123" s="108">
        <v>20</v>
      </c>
      <c r="AQ123" s="108">
        <v>4</v>
      </c>
      <c r="AR123" s="110">
        <v>0</v>
      </c>
      <c r="AS123" s="108">
        <v>149</v>
      </c>
      <c r="AT123" s="108">
        <v>145</v>
      </c>
      <c r="AU123" s="110">
        <v>0</v>
      </c>
      <c r="AV123" s="110">
        <v>0</v>
      </c>
      <c r="AW123" s="108">
        <v>17</v>
      </c>
      <c r="AX123" s="110">
        <v>0</v>
      </c>
      <c r="AY123" s="108">
        <v>709</v>
      </c>
      <c r="AZ123" s="108"/>
      <c r="BA123" s="108">
        <v>250</v>
      </c>
      <c r="BB123" s="108">
        <v>6.9</v>
      </c>
      <c r="BC123" s="108">
        <v>0</v>
      </c>
      <c r="BD123" s="108">
        <v>3.8</v>
      </c>
      <c r="BE123" s="108"/>
      <c r="BF123" s="106">
        <v>0</v>
      </c>
      <c r="BG123" s="108">
        <v>675</v>
      </c>
      <c r="BH123" s="108">
        <v>6.4</v>
      </c>
      <c r="BI123" s="108"/>
      <c r="BJ123" s="108"/>
      <c r="BK123" s="108"/>
      <c r="BL123" s="108"/>
      <c r="BM123" s="108"/>
      <c r="BN123" s="108"/>
      <c r="BO123" s="108"/>
      <c r="BP123" s="108"/>
      <c r="BQ123" s="108"/>
      <c r="BR123" s="108"/>
      <c r="BS123" s="108"/>
      <c r="BT123" s="108"/>
      <c r="BU123" s="108"/>
      <c r="BV123" s="108"/>
      <c r="BW123" s="108"/>
      <c r="BX123" s="108">
        <v>5753</v>
      </c>
      <c r="BY123" s="108"/>
      <c r="BZ123" s="108"/>
      <c r="CA123" s="149"/>
      <c r="CB123" s="108">
        <v>50</v>
      </c>
      <c r="CC123" s="108">
        <v>0.94</v>
      </c>
      <c r="CD123" s="108">
        <v>708</v>
      </c>
      <c r="CE123" s="108"/>
      <c r="CF123" s="108"/>
      <c r="CG123" s="108"/>
      <c r="CH123" s="110">
        <v>0</v>
      </c>
      <c r="CI123" s="108">
        <v>35</v>
      </c>
      <c r="CJ123" s="108">
        <v>4.5999999999999996</v>
      </c>
      <c r="CK123" s="108"/>
      <c r="CL123" s="108"/>
      <c r="CM123" s="108"/>
      <c r="CN123" s="108"/>
      <c r="CO123" s="99"/>
      <c r="CP123" s="99"/>
      <c r="CQ123" s="99"/>
      <c r="CR123" s="99">
        <f>AG123/AD123</f>
        <v>0.8586928842683319</v>
      </c>
      <c r="CS123" s="99"/>
      <c r="CT123" s="99"/>
      <c r="CU123" s="99">
        <f>BG123/BH123</f>
        <v>105.46875</v>
      </c>
      <c r="CV123" s="99"/>
      <c r="CW123" s="99"/>
      <c r="CX123" s="108"/>
      <c r="CY123" s="108">
        <v>22</v>
      </c>
    </row>
    <row r="124" spans="1:301" s="60" customFormat="1" ht="15" customHeight="1" x14ac:dyDescent="0.15">
      <c r="A124" s="57" t="s">
        <v>643</v>
      </c>
      <c r="B124" s="69" t="s">
        <v>644</v>
      </c>
      <c r="C124" s="59" t="s">
        <v>407</v>
      </c>
      <c r="D124" s="2" t="s">
        <v>105</v>
      </c>
      <c r="E124" s="57"/>
      <c r="F124" s="57"/>
      <c r="G124" s="23">
        <v>316594.76699999999</v>
      </c>
      <c r="H124" s="23">
        <v>8447917.5079999994</v>
      </c>
      <c r="I124" s="23">
        <v>4969.6149999999998</v>
      </c>
      <c r="J124" s="61" t="s">
        <v>1040</v>
      </c>
      <c r="K124" s="57" t="s">
        <v>404</v>
      </c>
      <c r="L124" s="58">
        <v>0</v>
      </c>
      <c r="M124" s="58">
        <v>2</v>
      </c>
      <c r="N124" s="120">
        <v>2005</v>
      </c>
      <c r="O124" s="57"/>
      <c r="P124" s="60" t="s">
        <v>389</v>
      </c>
      <c r="Q124" s="1">
        <f>M124-L124</f>
        <v>2</v>
      </c>
      <c r="R124" s="2" t="s">
        <v>390</v>
      </c>
      <c r="S124" s="57" t="s">
        <v>645</v>
      </c>
      <c r="T124" s="60" t="s">
        <v>392</v>
      </c>
      <c r="U124" s="64"/>
      <c r="V124" s="64"/>
      <c r="W124" s="64"/>
      <c r="X124" s="135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36">
        <v>100</v>
      </c>
      <c r="AT124" s="107">
        <v>300</v>
      </c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7"/>
      <c r="BL124" s="107"/>
      <c r="BM124" s="107"/>
      <c r="BN124" s="107"/>
      <c r="BO124" s="107"/>
      <c r="BP124" s="107"/>
      <c r="BQ124" s="107"/>
      <c r="BR124" s="107"/>
      <c r="BS124" s="107"/>
      <c r="BT124" s="107"/>
      <c r="BU124" s="107"/>
      <c r="BV124" s="107"/>
      <c r="BW124" s="107"/>
      <c r="BX124" s="108">
        <v>6700</v>
      </c>
      <c r="BY124" s="108"/>
      <c r="BZ124" s="107"/>
      <c r="CA124" s="149"/>
      <c r="CB124" s="107">
        <v>253</v>
      </c>
      <c r="CC124" s="107"/>
      <c r="CD124" s="107"/>
      <c r="CE124" s="107"/>
      <c r="CF124" s="107"/>
      <c r="CG124" s="107"/>
      <c r="CH124" s="107"/>
      <c r="CI124" s="107"/>
      <c r="CJ124" s="107"/>
      <c r="CK124" s="107"/>
      <c r="CL124" s="107"/>
      <c r="CM124" s="107"/>
      <c r="CN124" s="107"/>
      <c r="CO124" s="99"/>
      <c r="CP124" s="99"/>
      <c r="CQ124" s="99"/>
      <c r="CR124" s="99"/>
      <c r="CS124" s="99"/>
      <c r="CT124" s="99"/>
      <c r="CU124" s="99"/>
      <c r="CV124" s="99"/>
      <c r="CW124" s="99"/>
      <c r="CX124" s="107"/>
      <c r="CY124" s="107"/>
    </row>
    <row r="125" spans="1:301" s="60" customFormat="1" ht="15" customHeight="1" x14ac:dyDescent="0.15">
      <c r="A125" s="58" t="s">
        <v>646</v>
      </c>
      <c r="B125" s="58">
        <v>22178</v>
      </c>
      <c r="C125" s="59" t="s">
        <v>407</v>
      </c>
      <c r="D125" s="2" t="s">
        <v>105</v>
      </c>
      <c r="E125" s="58"/>
      <c r="F125" s="58"/>
      <c r="G125" s="23">
        <v>316596.603</v>
      </c>
      <c r="H125" s="23">
        <v>8447918.6290000007</v>
      </c>
      <c r="I125" s="23">
        <v>4969.5870000000004</v>
      </c>
      <c r="J125" s="61" t="s">
        <v>1040</v>
      </c>
      <c r="K125" s="58" t="s">
        <v>388</v>
      </c>
      <c r="L125" s="58">
        <v>0</v>
      </c>
      <c r="M125" s="58">
        <v>2</v>
      </c>
      <c r="N125" s="105">
        <v>2006</v>
      </c>
      <c r="O125" s="58"/>
      <c r="P125" s="60" t="s">
        <v>389</v>
      </c>
      <c r="Q125" s="1">
        <f>M125-L125</f>
        <v>2</v>
      </c>
      <c r="R125" s="2" t="s">
        <v>390</v>
      </c>
      <c r="S125" s="58" t="s">
        <v>647</v>
      </c>
      <c r="T125" s="60" t="s">
        <v>392</v>
      </c>
      <c r="X125" s="134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13"/>
      <c r="AR125" s="113"/>
      <c r="AS125" s="113">
        <v>100</v>
      </c>
      <c r="AT125" s="113">
        <v>200</v>
      </c>
      <c r="AU125" s="113"/>
      <c r="AV125" s="113"/>
      <c r="AW125" s="113"/>
      <c r="AX125" s="113"/>
      <c r="AY125" s="113"/>
      <c r="AZ125" s="113"/>
      <c r="BA125" s="113"/>
      <c r="BB125" s="113"/>
      <c r="BC125" s="113"/>
      <c r="BD125" s="113"/>
      <c r="BE125" s="113"/>
      <c r="BF125" s="113"/>
      <c r="BG125" s="113"/>
      <c r="BH125" s="113"/>
      <c r="BI125" s="113"/>
      <c r="BJ125" s="113"/>
      <c r="BK125" s="113"/>
      <c r="BL125" s="113"/>
      <c r="BM125" s="113"/>
      <c r="BN125" s="113"/>
      <c r="BO125" s="113"/>
      <c r="BP125" s="113"/>
      <c r="BQ125" s="113"/>
      <c r="BR125" s="113"/>
      <c r="BS125" s="113"/>
      <c r="BT125" s="113"/>
      <c r="BU125" s="113"/>
      <c r="BV125" s="113"/>
      <c r="BW125" s="113"/>
      <c r="BX125" s="113">
        <v>9200</v>
      </c>
      <c r="BY125" s="113"/>
      <c r="BZ125" s="113"/>
      <c r="CA125" s="149"/>
      <c r="CB125" s="107">
        <v>176</v>
      </c>
      <c r="CC125" s="113"/>
      <c r="CD125" s="113"/>
      <c r="CE125" s="113"/>
      <c r="CF125" s="113"/>
      <c r="CG125" s="113"/>
      <c r="CH125" s="113"/>
      <c r="CI125" s="113"/>
      <c r="CJ125" s="113"/>
      <c r="CK125" s="113"/>
      <c r="CL125" s="113"/>
      <c r="CM125" s="113"/>
      <c r="CN125" s="113"/>
      <c r="CO125" s="99"/>
      <c r="CP125" s="99"/>
      <c r="CQ125" s="99"/>
      <c r="CR125" s="99"/>
      <c r="CS125" s="99"/>
      <c r="CT125" s="99"/>
      <c r="CU125" s="99"/>
      <c r="CV125" s="99"/>
      <c r="CW125" s="99"/>
      <c r="CX125" s="113"/>
      <c r="CY125" s="113"/>
    </row>
    <row r="126" spans="1:301" s="60" customFormat="1" ht="15" customHeight="1" x14ac:dyDescent="0.15">
      <c r="A126" s="57" t="s">
        <v>648</v>
      </c>
      <c r="B126" s="58">
        <v>6250</v>
      </c>
      <c r="C126" s="59" t="s">
        <v>400</v>
      </c>
      <c r="D126" s="2" t="s">
        <v>105</v>
      </c>
      <c r="E126" s="57"/>
      <c r="F126" s="57"/>
      <c r="G126" s="23">
        <v>315640.50199999998</v>
      </c>
      <c r="H126" s="23">
        <v>8447119.5549999997</v>
      </c>
      <c r="I126" s="23">
        <v>5023.8209999999999</v>
      </c>
      <c r="J126" s="61" t="s">
        <v>1040</v>
      </c>
      <c r="K126" s="57" t="s">
        <v>404</v>
      </c>
      <c r="L126" s="58">
        <v>0</v>
      </c>
      <c r="M126" s="58">
        <v>2</v>
      </c>
      <c r="N126" s="120">
        <v>2005</v>
      </c>
      <c r="O126" s="57"/>
      <c r="P126" s="60" t="s">
        <v>389</v>
      </c>
      <c r="Q126" s="1">
        <f>M126-L126</f>
        <v>2</v>
      </c>
      <c r="R126" s="2" t="s">
        <v>390</v>
      </c>
      <c r="S126" s="57" t="s">
        <v>649</v>
      </c>
      <c r="T126" s="60" t="s">
        <v>392</v>
      </c>
      <c r="U126" s="64"/>
      <c r="V126" s="64"/>
      <c r="W126" s="64"/>
      <c r="X126" s="135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>
        <v>700</v>
      </c>
      <c r="AT126" s="107">
        <v>2100</v>
      </c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  <c r="BF126" s="107"/>
      <c r="BG126" s="107"/>
      <c r="BH126" s="107"/>
      <c r="BI126" s="107"/>
      <c r="BJ126" s="107"/>
      <c r="BK126" s="107"/>
      <c r="BL126" s="107"/>
      <c r="BM126" s="107"/>
      <c r="BN126" s="107"/>
      <c r="BO126" s="107"/>
      <c r="BP126" s="107"/>
      <c r="BQ126" s="107"/>
      <c r="BR126" s="107"/>
      <c r="BS126" s="107"/>
      <c r="BT126" s="107"/>
      <c r="BU126" s="107"/>
      <c r="BV126" s="107"/>
      <c r="BW126" s="107"/>
      <c r="BX126" s="108">
        <v>17100</v>
      </c>
      <c r="BY126" s="108"/>
      <c r="BZ126" s="107"/>
      <c r="CA126" s="149"/>
      <c r="CB126" s="107">
        <v>60</v>
      </c>
      <c r="CC126" s="107"/>
      <c r="CD126" s="107"/>
      <c r="CE126" s="107"/>
      <c r="CF126" s="107"/>
      <c r="CG126" s="107"/>
      <c r="CH126" s="107"/>
      <c r="CI126" s="107"/>
      <c r="CJ126" s="107"/>
      <c r="CK126" s="107"/>
      <c r="CL126" s="107"/>
      <c r="CM126" s="107"/>
      <c r="CN126" s="107"/>
      <c r="CO126" s="99"/>
      <c r="CP126" s="99"/>
      <c r="CQ126" s="99"/>
      <c r="CR126" s="99"/>
      <c r="CS126" s="99"/>
      <c r="CT126" s="99"/>
      <c r="CU126" s="99"/>
      <c r="CV126" s="99"/>
      <c r="CW126" s="99"/>
      <c r="CX126" s="107"/>
      <c r="CY126" s="107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  <c r="DS126" s="64"/>
      <c r="DT126" s="64"/>
      <c r="DU126" s="64"/>
      <c r="DV126" s="64"/>
      <c r="DW126" s="64"/>
      <c r="DX126" s="64"/>
      <c r="DY126" s="64"/>
      <c r="DZ126" s="64"/>
      <c r="EA126" s="64"/>
      <c r="EB126" s="64"/>
      <c r="EC126" s="64"/>
      <c r="ED126" s="64"/>
      <c r="EE126" s="64"/>
      <c r="EF126" s="64"/>
      <c r="EG126" s="64"/>
      <c r="EH126" s="64"/>
      <c r="EI126" s="64"/>
      <c r="EJ126" s="64"/>
      <c r="EK126" s="64"/>
      <c r="EL126" s="64"/>
      <c r="EM126" s="64"/>
      <c r="EN126" s="64"/>
      <c r="EO126" s="64"/>
      <c r="EP126" s="64"/>
      <c r="EQ126" s="64"/>
      <c r="ER126" s="64"/>
      <c r="ES126" s="64"/>
      <c r="ET126" s="64"/>
      <c r="EU126" s="64"/>
      <c r="EV126" s="64"/>
      <c r="EW126" s="64"/>
      <c r="EX126" s="64"/>
      <c r="EY126" s="64"/>
      <c r="EZ126" s="64"/>
      <c r="FA126" s="64"/>
      <c r="FB126" s="64"/>
      <c r="FC126" s="64"/>
      <c r="FD126" s="64"/>
      <c r="FE126" s="64"/>
      <c r="FF126" s="64"/>
      <c r="FG126" s="64"/>
      <c r="FH126" s="64"/>
      <c r="FI126" s="64"/>
      <c r="FJ126" s="64"/>
      <c r="FK126" s="64"/>
      <c r="FL126" s="64"/>
      <c r="FM126" s="64"/>
      <c r="FN126" s="64"/>
      <c r="FO126" s="64"/>
      <c r="FP126" s="64"/>
      <c r="FQ126" s="64"/>
      <c r="FR126" s="64"/>
      <c r="FS126" s="64"/>
      <c r="FT126" s="64"/>
      <c r="FU126" s="64"/>
      <c r="FV126" s="64"/>
      <c r="FW126" s="64"/>
      <c r="FX126" s="64"/>
      <c r="FY126" s="64"/>
      <c r="FZ126" s="64"/>
      <c r="GA126" s="64"/>
      <c r="GB126" s="64"/>
      <c r="GC126" s="64"/>
      <c r="GD126" s="64"/>
      <c r="GE126" s="64"/>
      <c r="GF126" s="64"/>
      <c r="GG126" s="64"/>
      <c r="GH126" s="64"/>
      <c r="GI126" s="64"/>
      <c r="GJ126" s="64"/>
      <c r="GK126" s="64"/>
      <c r="GL126" s="64"/>
      <c r="GM126" s="64"/>
      <c r="GN126" s="64"/>
      <c r="GO126" s="64"/>
      <c r="GP126" s="64"/>
      <c r="GQ126" s="64"/>
      <c r="GR126" s="64"/>
      <c r="GS126" s="64"/>
      <c r="GT126" s="64"/>
      <c r="GU126" s="64"/>
      <c r="GV126" s="64"/>
      <c r="GW126" s="64"/>
      <c r="GX126" s="64"/>
      <c r="GY126" s="64"/>
      <c r="GZ126" s="64"/>
      <c r="HA126" s="64"/>
      <c r="HB126" s="64"/>
      <c r="HC126" s="64"/>
      <c r="HD126" s="64"/>
      <c r="HE126" s="64"/>
      <c r="HF126" s="64"/>
      <c r="HG126" s="64"/>
      <c r="HH126" s="64"/>
      <c r="HI126" s="64"/>
      <c r="HJ126" s="64"/>
      <c r="HK126" s="64"/>
      <c r="HL126" s="64"/>
      <c r="HM126" s="64"/>
      <c r="HN126" s="64"/>
      <c r="HO126" s="64"/>
      <c r="HP126" s="64"/>
      <c r="HQ126" s="64"/>
      <c r="HR126" s="64"/>
      <c r="HS126" s="64"/>
      <c r="HT126" s="64"/>
      <c r="HU126" s="64"/>
      <c r="HV126" s="64"/>
      <c r="HW126" s="64"/>
      <c r="HX126" s="64"/>
      <c r="HY126" s="64"/>
      <c r="HZ126" s="64"/>
      <c r="IA126" s="64"/>
      <c r="IB126" s="64"/>
      <c r="IC126" s="64"/>
      <c r="ID126" s="64"/>
      <c r="IE126" s="64"/>
      <c r="IF126" s="64"/>
      <c r="IG126" s="64"/>
      <c r="IH126" s="64"/>
      <c r="II126" s="64"/>
      <c r="IJ126" s="64"/>
      <c r="IK126" s="64"/>
      <c r="IL126" s="64"/>
      <c r="IM126" s="64"/>
      <c r="IN126" s="64"/>
      <c r="IO126" s="64"/>
      <c r="IP126" s="64"/>
      <c r="IQ126" s="64"/>
      <c r="IR126" s="64"/>
      <c r="IS126" s="64"/>
      <c r="IT126" s="64"/>
      <c r="IU126" s="64"/>
      <c r="IV126" s="64"/>
      <c r="IW126" s="64"/>
      <c r="IX126" s="64"/>
      <c r="IY126" s="64"/>
      <c r="IZ126" s="64"/>
      <c r="JA126" s="64"/>
      <c r="JB126" s="64"/>
      <c r="JC126" s="64"/>
      <c r="JD126" s="64"/>
      <c r="JE126" s="64"/>
      <c r="JF126" s="64"/>
      <c r="JG126" s="64"/>
      <c r="JH126" s="64"/>
      <c r="JI126" s="64"/>
      <c r="JJ126" s="64"/>
      <c r="JK126" s="64"/>
      <c r="JL126" s="64"/>
      <c r="JM126" s="64"/>
      <c r="JN126" s="64"/>
      <c r="JO126" s="64"/>
      <c r="JP126" s="64"/>
      <c r="JQ126" s="64"/>
      <c r="JR126" s="64"/>
      <c r="JS126" s="64"/>
      <c r="JT126" s="64"/>
      <c r="JU126" s="64"/>
      <c r="JV126" s="64"/>
      <c r="JW126" s="64"/>
      <c r="JX126" s="64"/>
      <c r="JY126" s="64"/>
      <c r="JZ126" s="64"/>
      <c r="KA126" s="64"/>
      <c r="KB126" s="64"/>
      <c r="KC126" s="64"/>
      <c r="KD126" s="64"/>
      <c r="KE126" s="64"/>
      <c r="KF126" s="64"/>
      <c r="KG126" s="64"/>
      <c r="KH126" s="64"/>
      <c r="KI126" s="64"/>
      <c r="KJ126" s="64"/>
      <c r="KK126" s="64"/>
      <c r="KL126" s="64"/>
      <c r="KM126" s="64"/>
      <c r="KN126" s="64"/>
      <c r="KO126" s="64"/>
    </row>
    <row r="127" spans="1:301" s="60" customFormat="1" ht="15" customHeight="1" x14ac:dyDescent="0.15">
      <c r="A127" s="57" t="s">
        <v>650</v>
      </c>
      <c r="B127" s="58">
        <v>6352</v>
      </c>
      <c r="C127" s="59" t="s">
        <v>400</v>
      </c>
      <c r="D127" s="2" t="s">
        <v>105</v>
      </c>
      <c r="E127" s="57"/>
      <c r="F127" s="57"/>
      <c r="G127" s="23">
        <v>315641.239</v>
      </c>
      <c r="H127" s="23">
        <v>8447119.5439999998</v>
      </c>
      <c r="I127" s="23">
        <v>5024.0339999999997</v>
      </c>
      <c r="J127" s="61" t="s">
        <v>1040</v>
      </c>
      <c r="K127" s="57" t="s">
        <v>404</v>
      </c>
      <c r="L127" s="58">
        <v>0</v>
      </c>
      <c r="M127" s="58">
        <v>2</v>
      </c>
      <c r="N127" s="120">
        <v>2005</v>
      </c>
      <c r="O127" s="57"/>
      <c r="P127" s="60" t="s">
        <v>389</v>
      </c>
      <c r="Q127" s="1">
        <f>M127-L127</f>
        <v>2</v>
      </c>
      <c r="R127" s="2" t="s">
        <v>390</v>
      </c>
      <c r="S127" s="57" t="s">
        <v>651</v>
      </c>
      <c r="T127" s="60" t="s">
        <v>392</v>
      </c>
      <c r="U127" s="64"/>
      <c r="V127" s="64"/>
      <c r="W127" s="64"/>
      <c r="X127" s="68"/>
      <c r="Y127" s="108">
        <v>5.0041753653444675E-2</v>
      </c>
      <c r="Z127" s="108">
        <v>0.8126473859844271</v>
      </c>
      <c r="AA127" s="108">
        <v>4.5322202327663383</v>
      </c>
      <c r="AB127" s="108"/>
      <c r="AC127" s="108">
        <v>0.2127941754641427</v>
      </c>
      <c r="AD127" s="108">
        <v>0.16578947368421051</v>
      </c>
      <c r="AE127" s="108"/>
      <c r="AF127" s="108"/>
      <c r="AG127" s="108">
        <v>0.24092071611253196</v>
      </c>
      <c r="AH127" s="108">
        <v>2.2913640032284105E-5</v>
      </c>
      <c r="AI127" s="108"/>
      <c r="AJ127" s="108"/>
      <c r="AK127" s="108"/>
      <c r="AL127" s="108"/>
      <c r="AM127" s="108"/>
      <c r="AN127" s="108">
        <v>1.2</v>
      </c>
      <c r="AO127" s="108">
        <v>6</v>
      </c>
      <c r="AP127" s="108">
        <v>13</v>
      </c>
      <c r="AQ127" s="108">
        <v>3</v>
      </c>
      <c r="AR127" s="108">
        <v>4</v>
      </c>
      <c r="AS127" s="108">
        <v>92.5</v>
      </c>
      <c r="AT127" s="108">
        <v>578</v>
      </c>
      <c r="AU127" s="106">
        <v>0</v>
      </c>
      <c r="AV127" s="110">
        <v>0</v>
      </c>
      <c r="AW127" s="108">
        <v>37</v>
      </c>
      <c r="AX127" s="108">
        <v>18</v>
      </c>
      <c r="AY127" s="108">
        <v>120</v>
      </c>
      <c r="AZ127" s="108"/>
      <c r="BA127" s="108">
        <v>54.7</v>
      </c>
      <c r="BB127" s="108">
        <v>2.2999999999999998</v>
      </c>
      <c r="BC127" s="108">
        <v>0</v>
      </c>
      <c r="BD127" s="108">
        <v>1.7</v>
      </c>
      <c r="BE127" s="108"/>
      <c r="BF127" s="108">
        <v>8</v>
      </c>
      <c r="BG127" s="108">
        <v>3668</v>
      </c>
      <c r="BH127" s="108">
        <v>4.7</v>
      </c>
      <c r="BI127" s="108"/>
      <c r="BJ127" s="108"/>
      <c r="BK127" s="108"/>
      <c r="BL127" s="108"/>
      <c r="BM127" s="108"/>
      <c r="BN127" s="108"/>
      <c r="BO127" s="108"/>
      <c r="BP127" s="108"/>
      <c r="BQ127" s="108"/>
      <c r="BR127" s="108"/>
      <c r="BS127" s="108"/>
      <c r="BT127" s="108"/>
      <c r="BU127" s="108"/>
      <c r="BV127" s="108"/>
      <c r="BW127" s="108"/>
      <c r="BX127" s="108">
        <v>4894</v>
      </c>
      <c r="BY127" s="108"/>
      <c r="BZ127" s="109"/>
      <c r="CA127" s="150"/>
      <c r="CB127" s="108">
        <v>63.8</v>
      </c>
      <c r="CC127" s="108">
        <v>0.16</v>
      </c>
      <c r="CD127" s="108">
        <v>39</v>
      </c>
      <c r="CE127" s="108"/>
      <c r="CF127" s="108"/>
      <c r="CG127" s="108"/>
      <c r="CH127" s="110">
        <v>0</v>
      </c>
      <c r="CI127" s="110">
        <v>0</v>
      </c>
      <c r="CJ127" s="108">
        <v>5.7</v>
      </c>
      <c r="CK127" s="108"/>
      <c r="CL127" s="108"/>
      <c r="CM127" s="108"/>
      <c r="CN127" s="108"/>
      <c r="CO127" s="99"/>
      <c r="CP127" s="99"/>
      <c r="CQ127" s="99"/>
      <c r="CR127" s="99">
        <f>AG127/AD127</f>
        <v>1.453172573377177</v>
      </c>
      <c r="CS127" s="99"/>
      <c r="CT127" s="99"/>
      <c r="CU127" s="99">
        <f>BG127/BH127</f>
        <v>780.42553191489355</v>
      </c>
      <c r="CV127" s="99"/>
      <c r="CW127" s="99"/>
      <c r="CX127" s="108"/>
      <c r="CY127" s="114">
        <v>0</v>
      </c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</row>
    <row r="128" spans="1:301" s="60" customFormat="1" ht="15" customHeight="1" x14ac:dyDescent="0.15">
      <c r="A128" s="57" t="s">
        <v>652</v>
      </c>
      <c r="B128" s="69" t="s">
        <v>653</v>
      </c>
      <c r="C128" s="59" t="s">
        <v>407</v>
      </c>
      <c r="D128" s="2" t="s">
        <v>105</v>
      </c>
      <c r="E128" s="57"/>
      <c r="F128" s="57"/>
      <c r="G128" s="23">
        <v>316382.13299999997</v>
      </c>
      <c r="H128" s="23">
        <v>8448121.9979999997</v>
      </c>
      <c r="I128" s="23">
        <v>4945.07</v>
      </c>
      <c r="J128" s="61" t="s">
        <v>1040</v>
      </c>
      <c r="K128" s="57" t="s">
        <v>404</v>
      </c>
      <c r="L128" s="58">
        <v>0</v>
      </c>
      <c r="M128" s="58">
        <v>2</v>
      </c>
      <c r="N128" s="120">
        <v>2005</v>
      </c>
      <c r="O128" s="57"/>
      <c r="P128" s="60" t="s">
        <v>389</v>
      </c>
      <c r="Q128" s="1">
        <f>M128-L128</f>
        <v>2</v>
      </c>
      <c r="R128" s="2" t="s">
        <v>390</v>
      </c>
      <c r="S128" s="57" t="s">
        <v>654</v>
      </c>
      <c r="T128" s="60" t="s">
        <v>392</v>
      </c>
      <c r="U128" s="64"/>
      <c r="V128" s="64"/>
      <c r="W128" s="64"/>
      <c r="X128" s="135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36">
        <v>100</v>
      </c>
      <c r="AT128" s="107">
        <v>200</v>
      </c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  <c r="BF128" s="107"/>
      <c r="BG128" s="107"/>
      <c r="BH128" s="107"/>
      <c r="BI128" s="107"/>
      <c r="BJ128" s="107"/>
      <c r="BK128" s="107"/>
      <c r="BL128" s="107"/>
      <c r="BM128" s="107"/>
      <c r="BN128" s="107"/>
      <c r="BO128" s="107"/>
      <c r="BP128" s="107"/>
      <c r="BQ128" s="107"/>
      <c r="BR128" s="107"/>
      <c r="BS128" s="107"/>
      <c r="BT128" s="107"/>
      <c r="BU128" s="107"/>
      <c r="BV128" s="107"/>
      <c r="BW128" s="107"/>
      <c r="BX128" s="108">
        <v>2600</v>
      </c>
      <c r="BY128" s="108"/>
      <c r="BZ128" s="107"/>
      <c r="CA128" s="149"/>
      <c r="CB128" s="107">
        <v>36</v>
      </c>
      <c r="CC128" s="107"/>
      <c r="CD128" s="107"/>
      <c r="CE128" s="107"/>
      <c r="CF128" s="107"/>
      <c r="CG128" s="107"/>
      <c r="CH128" s="107"/>
      <c r="CI128" s="107"/>
      <c r="CJ128" s="107"/>
      <c r="CK128" s="107"/>
      <c r="CL128" s="107"/>
      <c r="CM128" s="107"/>
      <c r="CN128" s="107"/>
      <c r="CO128" s="99"/>
      <c r="CP128" s="99"/>
      <c r="CQ128" s="99"/>
      <c r="CR128" s="99"/>
      <c r="CS128" s="99"/>
      <c r="CT128" s="99"/>
      <c r="CU128" s="99"/>
      <c r="CV128" s="99"/>
      <c r="CW128" s="99"/>
      <c r="CX128" s="107"/>
      <c r="CY128" s="107"/>
    </row>
    <row r="129" spans="1:301" s="60" customFormat="1" ht="15" customHeight="1" x14ac:dyDescent="0.15">
      <c r="A129" s="57" t="s">
        <v>655</v>
      </c>
      <c r="B129" s="69">
        <v>6965</v>
      </c>
      <c r="C129" s="59" t="s">
        <v>407</v>
      </c>
      <c r="D129" s="2" t="s">
        <v>105</v>
      </c>
      <c r="E129" s="57"/>
      <c r="F129" s="57"/>
      <c r="G129" s="23">
        <v>316386.75599999999</v>
      </c>
      <c r="H129" s="23">
        <v>8448121.6500000004</v>
      </c>
      <c r="I129" s="23">
        <v>4945.6049999999996</v>
      </c>
      <c r="J129" s="61" t="s">
        <v>1040</v>
      </c>
      <c r="K129" s="57" t="s">
        <v>404</v>
      </c>
      <c r="L129" s="58">
        <v>0</v>
      </c>
      <c r="M129" s="58">
        <v>2</v>
      </c>
      <c r="N129" s="120">
        <v>2005</v>
      </c>
      <c r="O129" s="57"/>
      <c r="P129" s="60" t="s">
        <v>389</v>
      </c>
      <c r="Q129" s="1">
        <f>M129-L129</f>
        <v>2</v>
      </c>
      <c r="R129" s="2" t="s">
        <v>390</v>
      </c>
      <c r="S129" s="57" t="s">
        <v>656</v>
      </c>
      <c r="T129" s="60" t="s">
        <v>392</v>
      </c>
      <c r="U129" s="64"/>
      <c r="V129" s="64"/>
      <c r="W129" s="64"/>
      <c r="X129" s="135"/>
      <c r="Y129" s="108"/>
      <c r="Z129" s="108">
        <v>1.0016351501668521</v>
      </c>
      <c r="AA129" s="108">
        <v>3.4027394807520142</v>
      </c>
      <c r="AB129" s="108"/>
      <c r="AC129" s="108">
        <v>6.1978886057517286E-3</v>
      </c>
      <c r="AD129" s="108"/>
      <c r="AE129" s="108">
        <v>0.11193612774451098</v>
      </c>
      <c r="AF129" s="108"/>
      <c r="AG129" s="108">
        <v>0.10841432225063938</v>
      </c>
      <c r="AH129" s="108">
        <v>3.895318805488297E-5</v>
      </c>
      <c r="AI129" s="108"/>
      <c r="AJ129" s="108"/>
      <c r="AK129" s="108"/>
      <c r="AL129" s="108"/>
      <c r="AM129" s="108"/>
      <c r="AN129" s="108">
        <v>2</v>
      </c>
      <c r="AO129" s="108">
        <v>5</v>
      </c>
      <c r="AP129" s="108">
        <v>25</v>
      </c>
      <c r="AQ129" s="106">
        <v>0</v>
      </c>
      <c r="AR129" s="106">
        <v>0</v>
      </c>
      <c r="AS129" s="108">
        <v>317</v>
      </c>
      <c r="AT129" s="108">
        <v>91.8</v>
      </c>
      <c r="AU129" s="106">
        <v>0</v>
      </c>
      <c r="AV129" s="110">
        <v>0</v>
      </c>
      <c r="AW129" s="114">
        <v>0</v>
      </c>
      <c r="AX129" s="110">
        <v>0</v>
      </c>
      <c r="AY129" s="108">
        <v>338</v>
      </c>
      <c r="AZ129" s="108"/>
      <c r="BA129" s="108">
        <v>348</v>
      </c>
      <c r="BB129" s="108">
        <v>4.9000000000000004</v>
      </c>
      <c r="BC129" s="108">
        <v>0</v>
      </c>
      <c r="BD129" s="108">
        <v>2</v>
      </c>
      <c r="BE129" s="108"/>
      <c r="BF129" s="106">
        <v>0</v>
      </c>
      <c r="BG129" s="108">
        <v>1711</v>
      </c>
      <c r="BH129" s="108">
        <v>8.1999999999999993</v>
      </c>
      <c r="BI129" s="108"/>
      <c r="BJ129" s="108"/>
      <c r="BK129" s="108"/>
      <c r="BL129" s="108"/>
      <c r="BM129" s="108"/>
      <c r="BN129" s="108"/>
      <c r="BO129" s="108"/>
      <c r="BP129" s="108"/>
      <c r="BQ129" s="108"/>
      <c r="BR129" s="108"/>
      <c r="BS129" s="108"/>
      <c r="BT129" s="108"/>
      <c r="BU129" s="108"/>
      <c r="BV129" s="108"/>
      <c r="BW129" s="108"/>
      <c r="BX129" s="108">
        <v>8483</v>
      </c>
      <c r="BY129" s="108"/>
      <c r="BZ129" s="108"/>
      <c r="CA129" s="149"/>
      <c r="CB129" s="108">
        <v>41.9</v>
      </c>
      <c r="CC129" s="108">
        <v>0.18</v>
      </c>
      <c r="CD129" s="108">
        <v>85</v>
      </c>
      <c r="CE129" s="108"/>
      <c r="CF129" s="108"/>
      <c r="CG129" s="108"/>
      <c r="CH129" s="110">
        <v>0</v>
      </c>
      <c r="CI129" s="110">
        <v>0</v>
      </c>
      <c r="CJ129" s="108">
        <v>5.3</v>
      </c>
      <c r="CK129" s="108"/>
      <c r="CL129" s="108"/>
      <c r="CM129" s="108"/>
      <c r="CN129" s="108"/>
      <c r="CO129" s="99"/>
      <c r="CP129" s="99"/>
      <c r="CQ129" s="99"/>
      <c r="CR129" s="99"/>
      <c r="CS129" s="99"/>
      <c r="CT129" s="99"/>
      <c r="CU129" s="99">
        <f>BG129/BH129</f>
        <v>208.65853658536588</v>
      </c>
      <c r="CV129" s="99"/>
      <c r="CW129" s="99"/>
      <c r="CX129" s="108"/>
      <c r="CY129" s="114">
        <v>0</v>
      </c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</row>
    <row r="130" spans="1:301" s="60" customFormat="1" ht="15" customHeight="1" x14ac:dyDescent="0.15">
      <c r="A130" s="57" t="s">
        <v>657</v>
      </c>
      <c r="B130" s="72" t="s">
        <v>658</v>
      </c>
      <c r="C130" s="59" t="s">
        <v>407</v>
      </c>
      <c r="D130" s="2" t="s">
        <v>105</v>
      </c>
      <c r="E130" s="57"/>
      <c r="F130" s="57"/>
      <c r="G130" s="23">
        <v>316385.315</v>
      </c>
      <c r="H130" s="23">
        <v>8448125.2249999996</v>
      </c>
      <c r="I130" s="23">
        <v>4945.5590000000002</v>
      </c>
      <c r="J130" s="61" t="s">
        <v>1040</v>
      </c>
      <c r="K130" s="57" t="s">
        <v>404</v>
      </c>
      <c r="L130" s="58">
        <v>0</v>
      </c>
      <c r="M130" s="58">
        <v>2</v>
      </c>
      <c r="N130" s="120">
        <v>2005</v>
      </c>
      <c r="O130" s="57"/>
      <c r="P130" s="60" t="s">
        <v>389</v>
      </c>
      <c r="Q130" s="1">
        <f>M130-L130</f>
        <v>2</v>
      </c>
      <c r="R130" s="2" t="s">
        <v>390</v>
      </c>
      <c r="S130" s="57" t="s">
        <v>659</v>
      </c>
      <c r="T130" s="60" t="s">
        <v>392</v>
      </c>
      <c r="U130" s="64"/>
      <c r="V130" s="64"/>
      <c r="W130" s="64"/>
      <c r="X130" s="135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>
        <v>100</v>
      </c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  <c r="BK130" s="107"/>
      <c r="BL130" s="107"/>
      <c r="BM130" s="107"/>
      <c r="BN130" s="107"/>
      <c r="BO130" s="107"/>
      <c r="BP130" s="107"/>
      <c r="BQ130" s="107"/>
      <c r="BR130" s="107"/>
      <c r="BS130" s="107"/>
      <c r="BT130" s="107"/>
      <c r="BU130" s="107"/>
      <c r="BV130" s="107"/>
      <c r="BW130" s="107"/>
      <c r="BX130" s="108">
        <v>1100</v>
      </c>
      <c r="BY130" s="108"/>
      <c r="BZ130" s="107"/>
      <c r="CA130" s="149"/>
      <c r="CB130" s="107">
        <v>16</v>
      </c>
      <c r="CC130" s="107"/>
      <c r="CD130" s="107"/>
      <c r="CE130" s="107"/>
      <c r="CF130" s="107"/>
      <c r="CG130" s="107"/>
      <c r="CH130" s="107"/>
      <c r="CI130" s="107"/>
      <c r="CJ130" s="107"/>
      <c r="CK130" s="107"/>
      <c r="CL130" s="107"/>
      <c r="CM130" s="107"/>
      <c r="CN130" s="107"/>
      <c r="CO130" s="99"/>
      <c r="CP130" s="99"/>
      <c r="CQ130" s="99"/>
      <c r="CR130" s="99"/>
      <c r="CS130" s="99"/>
      <c r="CT130" s="99"/>
      <c r="CU130" s="99"/>
      <c r="CV130" s="99"/>
      <c r="CW130" s="99"/>
      <c r="CX130" s="107"/>
      <c r="CY130" s="107"/>
    </row>
    <row r="131" spans="1:301" s="60" customFormat="1" ht="15" customHeight="1" x14ac:dyDescent="0.15">
      <c r="A131" s="57" t="s">
        <v>660</v>
      </c>
      <c r="B131" s="58">
        <v>6462</v>
      </c>
      <c r="C131" s="67" t="s">
        <v>400</v>
      </c>
      <c r="D131" s="2" t="s">
        <v>105</v>
      </c>
      <c r="E131" s="57"/>
      <c r="F131" s="57"/>
      <c r="G131" s="23">
        <v>315707.174</v>
      </c>
      <c r="H131" s="23">
        <v>8446962.9289999995</v>
      </c>
      <c r="I131" s="23">
        <v>5072.62</v>
      </c>
      <c r="J131" s="61" t="s">
        <v>1040</v>
      </c>
      <c r="K131" s="67" t="s">
        <v>404</v>
      </c>
      <c r="L131" s="58">
        <v>0.7</v>
      </c>
      <c r="M131" s="58">
        <v>2</v>
      </c>
      <c r="N131" s="105">
        <v>2005</v>
      </c>
      <c r="O131" s="57"/>
      <c r="P131" s="60" t="s">
        <v>389</v>
      </c>
      <c r="Q131" s="1">
        <f>M131-L131</f>
        <v>1.3</v>
      </c>
      <c r="R131" s="2" t="s">
        <v>390</v>
      </c>
      <c r="S131" s="57" t="s">
        <v>661</v>
      </c>
      <c r="T131" s="60" t="s">
        <v>392</v>
      </c>
      <c r="U131" s="64"/>
      <c r="V131" s="64"/>
      <c r="W131" s="64"/>
      <c r="X131" s="135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>
        <v>600</v>
      </c>
      <c r="AT131" s="107">
        <v>1800</v>
      </c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  <c r="BF131" s="107"/>
      <c r="BG131" s="107"/>
      <c r="BH131" s="107"/>
      <c r="BI131" s="107"/>
      <c r="BJ131" s="107"/>
      <c r="BK131" s="107"/>
      <c r="BL131" s="107"/>
      <c r="BM131" s="107"/>
      <c r="BN131" s="107"/>
      <c r="BO131" s="107"/>
      <c r="BP131" s="107"/>
      <c r="BQ131" s="107"/>
      <c r="BR131" s="107"/>
      <c r="BS131" s="107"/>
      <c r="BT131" s="107"/>
      <c r="BU131" s="107"/>
      <c r="BV131" s="107"/>
      <c r="BW131" s="107"/>
      <c r="BX131" s="108">
        <v>25900</v>
      </c>
      <c r="BY131" s="108"/>
      <c r="BZ131" s="107"/>
      <c r="CA131" s="149"/>
      <c r="CB131" s="107">
        <v>64</v>
      </c>
      <c r="CC131" s="107"/>
      <c r="CD131" s="107"/>
      <c r="CE131" s="107"/>
      <c r="CF131" s="107"/>
      <c r="CG131" s="107"/>
      <c r="CH131" s="107"/>
      <c r="CI131" s="107"/>
      <c r="CJ131" s="107"/>
      <c r="CK131" s="107"/>
      <c r="CL131" s="107"/>
      <c r="CM131" s="107"/>
      <c r="CN131" s="107"/>
      <c r="CO131" s="99"/>
      <c r="CP131" s="99"/>
      <c r="CQ131" s="99"/>
      <c r="CR131" s="99"/>
      <c r="CS131" s="99"/>
      <c r="CT131" s="99"/>
      <c r="CU131" s="99"/>
      <c r="CV131" s="99"/>
      <c r="CW131" s="99"/>
      <c r="CX131" s="107"/>
      <c r="CY131" s="107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  <c r="DS131" s="64"/>
      <c r="DT131" s="64"/>
      <c r="DU131" s="64"/>
      <c r="DV131" s="64"/>
      <c r="DW131" s="64"/>
      <c r="DX131" s="64"/>
      <c r="DY131" s="64"/>
      <c r="DZ131" s="64"/>
      <c r="EA131" s="64"/>
      <c r="EB131" s="64"/>
      <c r="EC131" s="64"/>
      <c r="ED131" s="64"/>
      <c r="EE131" s="64"/>
      <c r="EF131" s="64"/>
      <c r="EG131" s="64"/>
      <c r="EH131" s="64"/>
      <c r="EI131" s="64"/>
      <c r="EJ131" s="64"/>
      <c r="EK131" s="64"/>
      <c r="EL131" s="64"/>
      <c r="EM131" s="64"/>
      <c r="EN131" s="64"/>
      <c r="EO131" s="64"/>
      <c r="EP131" s="64"/>
      <c r="EQ131" s="64"/>
      <c r="ER131" s="64"/>
      <c r="ES131" s="64"/>
      <c r="ET131" s="64"/>
      <c r="EU131" s="64"/>
      <c r="EV131" s="64"/>
      <c r="EW131" s="64"/>
      <c r="EX131" s="64"/>
      <c r="EY131" s="64"/>
      <c r="EZ131" s="64"/>
      <c r="FA131" s="64"/>
      <c r="FB131" s="64"/>
      <c r="FC131" s="64"/>
      <c r="FD131" s="64"/>
      <c r="FE131" s="64"/>
      <c r="FF131" s="64"/>
      <c r="FG131" s="64"/>
      <c r="FH131" s="64"/>
      <c r="FI131" s="64"/>
      <c r="FJ131" s="64"/>
      <c r="FK131" s="64"/>
      <c r="FL131" s="64"/>
      <c r="FM131" s="64"/>
      <c r="FN131" s="64"/>
      <c r="FO131" s="64"/>
      <c r="FP131" s="64"/>
      <c r="FQ131" s="64"/>
      <c r="FR131" s="64"/>
      <c r="FS131" s="64"/>
      <c r="FT131" s="64"/>
      <c r="FU131" s="64"/>
      <c r="FV131" s="64"/>
      <c r="FW131" s="64"/>
      <c r="FX131" s="64"/>
      <c r="FY131" s="64"/>
      <c r="FZ131" s="64"/>
      <c r="GA131" s="64"/>
      <c r="GB131" s="64"/>
      <c r="GC131" s="64"/>
      <c r="GD131" s="64"/>
      <c r="GE131" s="64"/>
      <c r="GF131" s="64"/>
      <c r="GG131" s="64"/>
      <c r="GH131" s="64"/>
      <c r="GI131" s="64"/>
      <c r="GJ131" s="64"/>
      <c r="GK131" s="64"/>
      <c r="GL131" s="64"/>
      <c r="GM131" s="64"/>
      <c r="GN131" s="64"/>
      <c r="GO131" s="64"/>
      <c r="GP131" s="64"/>
      <c r="GQ131" s="64"/>
      <c r="GR131" s="64"/>
      <c r="GS131" s="64"/>
      <c r="GT131" s="64"/>
      <c r="GU131" s="64"/>
      <c r="GV131" s="64"/>
      <c r="GW131" s="64"/>
      <c r="GX131" s="64"/>
      <c r="GY131" s="64"/>
      <c r="GZ131" s="64"/>
      <c r="HA131" s="64"/>
      <c r="HB131" s="64"/>
      <c r="HC131" s="64"/>
      <c r="HD131" s="64"/>
      <c r="HE131" s="64"/>
      <c r="HF131" s="64"/>
      <c r="HG131" s="64"/>
      <c r="HH131" s="64"/>
      <c r="HI131" s="64"/>
      <c r="HJ131" s="64"/>
      <c r="HK131" s="64"/>
      <c r="HL131" s="64"/>
      <c r="HM131" s="64"/>
      <c r="HN131" s="64"/>
      <c r="HO131" s="64"/>
      <c r="HP131" s="64"/>
      <c r="HQ131" s="64"/>
      <c r="HR131" s="64"/>
      <c r="HS131" s="64"/>
      <c r="HT131" s="64"/>
      <c r="HU131" s="64"/>
      <c r="HV131" s="64"/>
      <c r="HW131" s="64"/>
      <c r="HX131" s="64"/>
      <c r="HY131" s="64"/>
      <c r="HZ131" s="64"/>
      <c r="IA131" s="64"/>
      <c r="IB131" s="64"/>
      <c r="IC131" s="64"/>
      <c r="ID131" s="64"/>
      <c r="IE131" s="64"/>
      <c r="IF131" s="64"/>
      <c r="IG131" s="64"/>
      <c r="IH131" s="64"/>
      <c r="II131" s="64"/>
      <c r="IJ131" s="64"/>
      <c r="IK131" s="64"/>
      <c r="IL131" s="64"/>
      <c r="IM131" s="64"/>
      <c r="IN131" s="64"/>
      <c r="IO131" s="64"/>
      <c r="IP131" s="64"/>
      <c r="IQ131" s="64"/>
      <c r="IR131" s="64"/>
      <c r="IS131" s="64"/>
      <c r="IT131" s="64"/>
      <c r="IU131" s="64"/>
      <c r="IV131" s="64"/>
      <c r="IW131" s="64"/>
      <c r="IX131" s="64"/>
      <c r="IY131" s="64"/>
      <c r="IZ131" s="64"/>
      <c r="JA131" s="64"/>
      <c r="JB131" s="64"/>
      <c r="JC131" s="64"/>
      <c r="JD131" s="64"/>
      <c r="JE131" s="64"/>
      <c r="JF131" s="64"/>
      <c r="JG131" s="64"/>
      <c r="JH131" s="64"/>
      <c r="JI131" s="64"/>
      <c r="JJ131" s="64"/>
      <c r="JK131" s="64"/>
      <c r="JL131" s="64"/>
      <c r="JM131" s="64"/>
      <c r="JN131" s="64"/>
      <c r="JO131" s="64"/>
      <c r="JP131" s="64"/>
      <c r="JQ131" s="64"/>
      <c r="JR131" s="64"/>
      <c r="JS131" s="64"/>
      <c r="JT131" s="64"/>
      <c r="JU131" s="64"/>
      <c r="JV131" s="64"/>
      <c r="JW131" s="64"/>
      <c r="JX131" s="64"/>
      <c r="JY131" s="64"/>
      <c r="JZ131" s="64"/>
      <c r="KA131" s="64"/>
      <c r="KB131" s="64"/>
      <c r="KC131" s="64"/>
      <c r="KD131" s="64"/>
      <c r="KE131" s="64"/>
      <c r="KF131" s="64"/>
      <c r="KG131" s="64"/>
      <c r="KH131" s="64"/>
      <c r="KI131" s="64"/>
      <c r="KJ131" s="64"/>
      <c r="KK131" s="64"/>
      <c r="KL131" s="64"/>
      <c r="KM131" s="64"/>
      <c r="KN131" s="64"/>
      <c r="KO131" s="64"/>
    </row>
    <row r="132" spans="1:301" s="60" customFormat="1" ht="15" customHeight="1" x14ac:dyDescent="0.15">
      <c r="A132" s="71" t="s">
        <v>662</v>
      </c>
      <c r="B132" s="71">
        <v>6548</v>
      </c>
      <c r="C132" s="59" t="s">
        <v>400</v>
      </c>
      <c r="D132" s="2" t="s">
        <v>105</v>
      </c>
      <c r="E132" s="73"/>
      <c r="F132" s="73"/>
      <c r="G132" s="23">
        <v>315706.07799999998</v>
      </c>
      <c r="H132" s="23">
        <v>8446962.9649999999</v>
      </c>
      <c r="I132" s="23">
        <v>5072.6710000000003</v>
      </c>
      <c r="J132" s="61" t="s">
        <v>1040</v>
      </c>
      <c r="K132" s="67" t="s">
        <v>404</v>
      </c>
      <c r="L132" s="73">
        <v>2.1</v>
      </c>
      <c r="M132" s="73">
        <v>4</v>
      </c>
      <c r="N132" s="105">
        <v>2005</v>
      </c>
      <c r="O132" s="73"/>
      <c r="P132" s="60" t="s">
        <v>389</v>
      </c>
      <c r="Q132" s="1">
        <f>M132-L132</f>
        <v>1.9</v>
      </c>
      <c r="R132" s="2" t="s">
        <v>390</v>
      </c>
      <c r="S132" s="73" t="s">
        <v>663</v>
      </c>
      <c r="T132" s="60" t="s">
        <v>392</v>
      </c>
      <c r="U132" s="64"/>
      <c r="V132" s="64"/>
      <c r="W132" s="64"/>
      <c r="X132" s="135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>
        <v>200</v>
      </c>
      <c r="AT132" s="107">
        <v>800</v>
      </c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  <c r="BK132" s="107"/>
      <c r="BL132" s="107"/>
      <c r="BM132" s="107"/>
      <c r="BN132" s="107"/>
      <c r="BO132" s="107"/>
      <c r="BP132" s="107"/>
      <c r="BQ132" s="107"/>
      <c r="BR132" s="107"/>
      <c r="BS132" s="107"/>
      <c r="BT132" s="107"/>
      <c r="BU132" s="107"/>
      <c r="BV132" s="107"/>
      <c r="BW132" s="107"/>
      <c r="BX132" s="108">
        <v>14200</v>
      </c>
      <c r="BY132" s="108"/>
      <c r="BZ132" s="107"/>
      <c r="CA132" s="153"/>
      <c r="CB132" s="107">
        <v>44</v>
      </c>
      <c r="CC132" s="107"/>
      <c r="CD132" s="107"/>
      <c r="CE132" s="107"/>
      <c r="CF132" s="107"/>
      <c r="CG132" s="107"/>
      <c r="CH132" s="107"/>
      <c r="CI132" s="107"/>
      <c r="CJ132" s="107"/>
      <c r="CK132" s="107"/>
      <c r="CL132" s="107"/>
      <c r="CM132" s="107"/>
      <c r="CN132" s="107"/>
      <c r="CO132" s="99"/>
      <c r="CP132" s="99"/>
      <c r="CQ132" s="99"/>
      <c r="CR132" s="99"/>
      <c r="CS132" s="99"/>
      <c r="CT132" s="99"/>
      <c r="CU132" s="99"/>
      <c r="CV132" s="99"/>
      <c r="CW132" s="99"/>
      <c r="CX132" s="107"/>
      <c r="CY132" s="107"/>
    </row>
    <row r="133" spans="1:301" s="60" customFormat="1" ht="15" customHeight="1" x14ac:dyDescent="0.15">
      <c r="A133" s="57" t="s">
        <v>664</v>
      </c>
      <c r="B133" s="72" t="s">
        <v>665</v>
      </c>
      <c r="C133" s="59" t="s">
        <v>407</v>
      </c>
      <c r="D133" s="2" t="s">
        <v>105</v>
      </c>
      <c r="E133" s="57"/>
      <c r="F133" s="57"/>
      <c r="G133" s="23">
        <v>316344.74</v>
      </c>
      <c r="H133" s="23">
        <v>8448173.4859999996</v>
      </c>
      <c r="I133" s="23">
        <v>4945.6549999999997</v>
      </c>
      <c r="J133" s="61" t="s">
        <v>1040</v>
      </c>
      <c r="K133" s="57" t="s">
        <v>404</v>
      </c>
      <c r="L133" s="58">
        <v>0</v>
      </c>
      <c r="M133" s="58">
        <v>2</v>
      </c>
      <c r="N133" s="120">
        <v>2005</v>
      </c>
      <c r="O133" s="57"/>
      <c r="P133" s="60" t="s">
        <v>389</v>
      </c>
      <c r="Q133" s="1">
        <f>M133-L133</f>
        <v>2</v>
      </c>
      <c r="R133" s="2" t="s">
        <v>390</v>
      </c>
      <c r="S133" s="57" t="s">
        <v>666</v>
      </c>
      <c r="T133" s="60" t="s">
        <v>392</v>
      </c>
      <c r="U133" s="64"/>
      <c r="V133" s="64"/>
      <c r="W133" s="64"/>
      <c r="X133" s="135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>
        <v>400</v>
      </c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  <c r="BK133" s="107"/>
      <c r="BL133" s="107"/>
      <c r="BM133" s="107"/>
      <c r="BN133" s="107"/>
      <c r="BO133" s="107"/>
      <c r="BP133" s="107"/>
      <c r="BQ133" s="107"/>
      <c r="BR133" s="107"/>
      <c r="BS133" s="107"/>
      <c r="BT133" s="107"/>
      <c r="BU133" s="107"/>
      <c r="BV133" s="107"/>
      <c r="BW133" s="107"/>
      <c r="BX133" s="108">
        <v>300</v>
      </c>
      <c r="BY133" s="108"/>
      <c r="BZ133" s="107"/>
      <c r="CA133" s="149"/>
      <c r="CB133" s="107">
        <v>105</v>
      </c>
      <c r="CC133" s="107"/>
      <c r="CD133" s="107"/>
      <c r="CE133" s="107"/>
      <c r="CF133" s="107"/>
      <c r="CG133" s="107"/>
      <c r="CH133" s="107"/>
      <c r="CI133" s="107"/>
      <c r="CJ133" s="107"/>
      <c r="CK133" s="107"/>
      <c r="CL133" s="107"/>
      <c r="CM133" s="107"/>
      <c r="CN133" s="107"/>
      <c r="CO133" s="99"/>
      <c r="CP133" s="99"/>
      <c r="CQ133" s="99"/>
      <c r="CR133" s="99"/>
      <c r="CS133" s="99"/>
      <c r="CT133" s="99"/>
      <c r="CU133" s="99"/>
      <c r="CV133" s="99"/>
      <c r="CW133" s="99"/>
      <c r="CX133" s="107"/>
      <c r="CY133" s="107"/>
    </row>
    <row r="134" spans="1:301" s="60" customFormat="1" ht="15" customHeight="1" x14ac:dyDescent="0.15">
      <c r="A134" s="57" t="s">
        <v>667</v>
      </c>
      <c r="B134" s="67">
        <v>6849</v>
      </c>
      <c r="C134" s="59" t="s">
        <v>407</v>
      </c>
      <c r="D134" s="2" t="s">
        <v>105</v>
      </c>
      <c r="E134" s="57"/>
      <c r="F134" s="57"/>
      <c r="G134" s="23">
        <v>316343.69300000003</v>
      </c>
      <c r="H134" s="23">
        <v>8448173.307</v>
      </c>
      <c r="I134" s="23">
        <v>4945.5550000000003</v>
      </c>
      <c r="J134" s="61" t="s">
        <v>1040</v>
      </c>
      <c r="K134" s="57" t="s">
        <v>404</v>
      </c>
      <c r="L134" s="67">
        <v>0</v>
      </c>
      <c r="M134" s="67">
        <v>2</v>
      </c>
      <c r="N134" s="120">
        <v>2005</v>
      </c>
      <c r="O134" s="57"/>
      <c r="P134" s="60" t="s">
        <v>389</v>
      </c>
      <c r="Q134" s="1">
        <f>M134-L134</f>
        <v>2</v>
      </c>
      <c r="R134" s="2" t="s">
        <v>390</v>
      </c>
      <c r="S134" s="57" t="s">
        <v>668</v>
      </c>
      <c r="T134" s="60" t="s">
        <v>392</v>
      </c>
      <c r="U134" s="64"/>
      <c r="V134" s="64"/>
      <c r="W134" s="64"/>
      <c r="X134" s="135"/>
      <c r="Y134" s="108">
        <v>0.11676409185803759</v>
      </c>
      <c r="Z134" s="108">
        <v>2.7403225806451612</v>
      </c>
      <c r="AA134" s="108">
        <v>36.014709042076994</v>
      </c>
      <c r="AB134" s="108"/>
      <c r="AC134" s="108">
        <v>0.14358441936658173</v>
      </c>
      <c r="AD134" s="108">
        <v>0.41447368421052633</v>
      </c>
      <c r="AE134" s="108">
        <v>6.9960079840319364E-2</v>
      </c>
      <c r="AF134" s="108">
        <v>1.3479773814702046E-2</v>
      </c>
      <c r="AG134" s="108">
        <v>0.25296675191815854</v>
      </c>
      <c r="AH134" s="108">
        <v>6.8740920096852311E-6</v>
      </c>
      <c r="AI134" s="108"/>
      <c r="AJ134" s="108"/>
      <c r="AK134" s="108"/>
      <c r="AL134" s="108"/>
      <c r="AM134" s="108"/>
      <c r="AN134" s="108">
        <v>5.8</v>
      </c>
      <c r="AO134" s="108">
        <v>39</v>
      </c>
      <c r="AP134" s="108">
        <v>150</v>
      </c>
      <c r="AQ134" s="108">
        <v>10</v>
      </c>
      <c r="AR134" s="108">
        <v>21</v>
      </c>
      <c r="AS134" s="108">
        <v>5.9</v>
      </c>
      <c r="AT134" s="108">
        <v>300</v>
      </c>
      <c r="AU134" s="106">
        <v>0</v>
      </c>
      <c r="AV134" s="108">
        <v>7</v>
      </c>
      <c r="AW134" s="108">
        <v>33</v>
      </c>
      <c r="AX134" s="108">
        <v>13</v>
      </c>
      <c r="AY134" s="108">
        <v>2869</v>
      </c>
      <c r="AZ134" s="108"/>
      <c r="BA134" s="108">
        <v>57.3</v>
      </c>
      <c r="BB134" s="108">
        <v>8.3000000000000007</v>
      </c>
      <c r="BC134" s="108">
        <v>0</v>
      </c>
      <c r="BD134" s="108">
        <v>13.7</v>
      </c>
      <c r="BE134" s="108"/>
      <c r="BF134" s="108">
        <v>1</v>
      </c>
      <c r="BG134" s="108">
        <v>2392</v>
      </c>
      <c r="BH134" s="108">
        <v>6.1</v>
      </c>
      <c r="BI134" s="108"/>
      <c r="BJ134" s="108"/>
      <c r="BK134" s="108"/>
      <c r="BL134" s="108"/>
      <c r="BM134" s="108"/>
      <c r="BN134" s="108"/>
      <c r="BO134" s="108"/>
      <c r="BP134" s="108"/>
      <c r="BQ134" s="108"/>
      <c r="BR134" s="108"/>
      <c r="BS134" s="108"/>
      <c r="BT134" s="108"/>
      <c r="BU134" s="108"/>
      <c r="BV134" s="108"/>
      <c r="BW134" s="108"/>
      <c r="BX134" s="108">
        <v>294</v>
      </c>
      <c r="BY134" s="108"/>
      <c r="BZ134" s="108"/>
      <c r="CA134" s="149"/>
      <c r="CB134" s="108">
        <v>30.6</v>
      </c>
      <c r="CC134" s="108">
        <v>0.27</v>
      </c>
      <c r="CD134" s="108">
        <v>567</v>
      </c>
      <c r="CE134" s="108"/>
      <c r="CF134" s="108"/>
      <c r="CG134" s="108"/>
      <c r="CH134" s="110">
        <v>0</v>
      </c>
      <c r="CI134" s="110">
        <v>0</v>
      </c>
      <c r="CJ134" s="108">
        <v>19.5</v>
      </c>
      <c r="CK134" s="108"/>
      <c r="CL134" s="108"/>
      <c r="CM134" s="108"/>
      <c r="CN134" s="108"/>
      <c r="CO134" s="99"/>
      <c r="CP134" s="99"/>
      <c r="CQ134" s="99"/>
      <c r="CR134" s="99">
        <f>AG134/AD134</f>
        <v>0.61033248081841418</v>
      </c>
      <c r="CS134" s="99"/>
      <c r="CT134" s="99"/>
      <c r="CU134" s="99">
        <f>BG134/BH134</f>
        <v>392.13114754098365</v>
      </c>
      <c r="CV134" s="99"/>
      <c r="CW134" s="99"/>
      <c r="CX134" s="108"/>
      <c r="CY134" s="114">
        <v>0</v>
      </c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</row>
    <row r="135" spans="1:301" s="60" customFormat="1" ht="15" customHeight="1" x14ac:dyDescent="0.15">
      <c r="A135" s="57" t="s">
        <v>669</v>
      </c>
      <c r="B135" s="58">
        <v>8911</v>
      </c>
      <c r="C135" s="59" t="s">
        <v>407</v>
      </c>
      <c r="D135" s="2" t="s">
        <v>105</v>
      </c>
      <c r="E135" s="57"/>
      <c r="F135" s="57"/>
      <c r="G135" s="23">
        <v>316340.77500000002</v>
      </c>
      <c r="H135" s="23">
        <v>8448173.1180000007</v>
      </c>
      <c r="I135" s="23">
        <v>4944.7060000000001</v>
      </c>
      <c r="J135" s="61" t="s">
        <v>1040</v>
      </c>
      <c r="K135" s="57" t="s">
        <v>404</v>
      </c>
      <c r="L135" s="58">
        <v>3</v>
      </c>
      <c r="M135" s="58">
        <v>4</v>
      </c>
      <c r="N135" s="120">
        <v>2005</v>
      </c>
      <c r="O135" s="57"/>
      <c r="P135" s="60" t="s">
        <v>389</v>
      </c>
      <c r="Q135" s="1">
        <f>M135-L135</f>
        <v>1</v>
      </c>
      <c r="R135" s="2" t="s">
        <v>390</v>
      </c>
      <c r="S135" s="57" t="s">
        <v>670</v>
      </c>
      <c r="T135" s="60" t="s">
        <v>392</v>
      </c>
      <c r="U135" s="64"/>
      <c r="V135" s="64"/>
      <c r="W135" s="64"/>
      <c r="X135" s="135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>
        <v>200</v>
      </c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  <c r="BK135" s="107"/>
      <c r="BL135" s="107"/>
      <c r="BM135" s="107"/>
      <c r="BN135" s="107"/>
      <c r="BO135" s="107"/>
      <c r="BP135" s="107"/>
      <c r="BQ135" s="107"/>
      <c r="BR135" s="107"/>
      <c r="BS135" s="107"/>
      <c r="BT135" s="107"/>
      <c r="BU135" s="107"/>
      <c r="BV135" s="107"/>
      <c r="BW135" s="107"/>
      <c r="BX135" s="108">
        <v>100</v>
      </c>
      <c r="BY135" s="108"/>
      <c r="BZ135" s="107"/>
      <c r="CA135" s="149"/>
      <c r="CB135" s="107">
        <v>5</v>
      </c>
      <c r="CC135" s="107"/>
      <c r="CD135" s="107"/>
      <c r="CE135" s="107"/>
      <c r="CF135" s="107"/>
      <c r="CG135" s="107"/>
      <c r="CH135" s="107"/>
      <c r="CI135" s="107"/>
      <c r="CJ135" s="107"/>
      <c r="CK135" s="107"/>
      <c r="CL135" s="107"/>
      <c r="CM135" s="107"/>
      <c r="CN135" s="107"/>
      <c r="CO135" s="99"/>
      <c r="CP135" s="99"/>
      <c r="CQ135" s="99"/>
      <c r="CR135" s="99"/>
      <c r="CS135" s="99"/>
      <c r="CT135" s="99"/>
      <c r="CU135" s="99"/>
      <c r="CV135" s="99"/>
      <c r="CW135" s="99"/>
      <c r="CX135" s="107"/>
      <c r="CY135" s="107"/>
    </row>
    <row r="136" spans="1:301" s="60" customFormat="1" ht="15" customHeight="1" x14ac:dyDescent="0.15">
      <c r="A136" s="57" t="s">
        <v>671</v>
      </c>
      <c r="B136" s="58">
        <v>1027</v>
      </c>
      <c r="C136" s="59" t="s">
        <v>452</v>
      </c>
      <c r="D136" s="2" t="s">
        <v>105</v>
      </c>
      <c r="E136" s="57"/>
      <c r="F136" s="57"/>
      <c r="G136" s="23">
        <v>315681.09899999999</v>
      </c>
      <c r="H136" s="23">
        <v>8447767.341</v>
      </c>
      <c r="I136" s="23">
        <v>4951.8249999999998</v>
      </c>
      <c r="J136" s="61" t="s">
        <v>1040</v>
      </c>
      <c r="K136" s="57" t="s">
        <v>388</v>
      </c>
      <c r="L136" s="58">
        <v>0</v>
      </c>
      <c r="M136" s="58">
        <v>2</v>
      </c>
      <c r="N136" s="120">
        <v>2005</v>
      </c>
      <c r="O136" s="57"/>
      <c r="P136" s="60" t="s">
        <v>389</v>
      </c>
      <c r="Q136" s="1">
        <f>M136-L136</f>
        <v>2</v>
      </c>
      <c r="R136" s="2" t="s">
        <v>390</v>
      </c>
      <c r="S136" s="57" t="s">
        <v>672</v>
      </c>
      <c r="T136" s="60" t="s">
        <v>392</v>
      </c>
      <c r="U136" s="64"/>
      <c r="V136" s="64"/>
      <c r="W136" s="64"/>
      <c r="X136" s="135"/>
      <c r="Y136" s="106">
        <v>0.25020876826722338</v>
      </c>
      <c r="Z136" s="106">
        <v>2.7403225806451612</v>
      </c>
      <c r="AA136" s="106">
        <v>8.9786571172784253</v>
      </c>
      <c r="AB136" s="106"/>
      <c r="AC136" s="106">
        <v>1.1853461958500184</v>
      </c>
      <c r="AD136" s="106">
        <v>0.59684210526315784</v>
      </c>
      <c r="AE136" s="106">
        <v>0.11193612774451098</v>
      </c>
      <c r="AF136" s="106">
        <v>6.7398869073510226E-2</v>
      </c>
      <c r="AG136" s="106">
        <v>0.4938874680306905</v>
      </c>
      <c r="AH136" s="106">
        <v>0.67366101694915259</v>
      </c>
      <c r="AI136" s="106"/>
      <c r="AJ136" s="106"/>
      <c r="AK136" s="106"/>
      <c r="AL136" s="106"/>
      <c r="AM136" s="106"/>
      <c r="AN136" s="106">
        <v>7</v>
      </c>
      <c r="AO136" s="106">
        <v>50</v>
      </c>
      <c r="AP136" s="106">
        <v>187</v>
      </c>
      <c r="AQ136" s="106">
        <v>6</v>
      </c>
      <c r="AR136" s="106">
        <v>24</v>
      </c>
      <c r="AS136" s="106">
        <v>274</v>
      </c>
      <c r="AT136" s="106">
        <v>1060</v>
      </c>
      <c r="AU136" s="106">
        <v>10</v>
      </c>
      <c r="AV136" s="110">
        <v>0</v>
      </c>
      <c r="AW136" s="106">
        <v>30</v>
      </c>
      <c r="AX136" s="106"/>
      <c r="AY136" s="106">
        <v>305</v>
      </c>
      <c r="AZ136" s="106"/>
      <c r="BA136" s="106">
        <v>289</v>
      </c>
      <c r="BB136" s="106"/>
      <c r="BC136" s="106"/>
      <c r="BD136" s="107"/>
      <c r="BE136" s="107"/>
      <c r="BF136" s="106">
        <v>4.9000000000000004</v>
      </c>
      <c r="BG136" s="106">
        <v>5410</v>
      </c>
      <c r="BH136" s="106">
        <v>40</v>
      </c>
      <c r="BI136" s="106"/>
      <c r="BJ136" s="106"/>
      <c r="BK136" s="106"/>
      <c r="BL136" s="106"/>
      <c r="BM136" s="106"/>
      <c r="BN136" s="106"/>
      <c r="BO136" s="106"/>
      <c r="BP136" s="106"/>
      <c r="BQ136" s="106"/>
      <c r="BR136" s="106"/>
      <c r="BS136" s="106"/>
      <c r="BT136" s="106"/>
      <c r="BU136" s="106"/>
      <c r="BV136" s="106"/>
      <c r="BW136" s="106"/>
      <c r="BX136" s="106">
        <v>3390</v>
      </c>
      <c r="BY136" s="106"/>
      <c r="BZ136" s="106">
        <v>0</v>
      </c>
      <c r="CA136" s="149">
        <v>0</v>
      </c>
      <c r="CB136" s="106">
        <v>16.3</v>
      </c>
      <c r="CC136" s="106">
        <v>0.02</v>
      </c>
      <c r="CD136" s="106">
        <v>51</v>
      </c>
      <c r="CE136" s="106"/>
      <c r="CF136" s="106"/>
      <c r="CG136" s="106"/>
      <c r="CH136" s="110">
        <v>0</v>
      </c>
      <c r="CI136" s="110">
        <v>0</v>
      </c>
      <c r="CJ136" s="106">
        <v>18.2</v>
      </c>
      <c r="CK136" s="106">
        <v>30</v>
      </c>
      <c r="CL136" s="106"/>
      <c r="CM136" s="106"/>
      <c r="CN136" s="106"/>
      <c r="CO136" s="99"/>
      <c r="CP136" s="99"/>
      <c r="CQ136" s="99"/>
      <c r="CR136" s="99">
        <f>AG136/AD136</f>
        <v>0.82750104872867025</v>
      </c>
      <c r="CS136" s="99"/>
      <c r="CT136" s="99"/>
      <c r="CU136" s="99">
        <f>BG136/BH136</f>
        <v>135.25</v>
      </c>
      <c r="CV136" s="99"/>
      <c r="CW136" s="99"/>
      <c r="CX136" s="106"/>
      <c r="CY136" s="106">
        <v>1</v>
      </c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  <c r="DS136" s="67"/>
      <c r="DT136" s="67"/>
      <c r="DU136" s="67"/>
      <c r="DV136" s="67"/>
      <c r="DW136" s="67"/>
      <c r="DX136" s="67"/>
      <c r="DY136" s="67"/>
      <c r="DZ136" s="67"/>
      <c r="EA136" s="67"/>
      <c r="EB136" s="67"/>
      <c r="EC136" s="67"/>
      <c r="ED136" s="67"/>
      <c r="EE136" s="67"/>
      <c r="EF136" s="67"/>
      <c r="EG136" s="67"/>
      <c r="EH136" s="67"/>
      <c r="EI136" s="67"/>
      <c r="EJ136" s="67"/>
      <c r="EK136" s="67"/>
      <c r="EL136" s="67"/>
      <c r="EM136" s="67"/>
      <c r="EN136" s="67"/>
      <c r="EO136" s="67"/>
      <c r="EP136" s="67"/>
      <c r="EQ136" s="67"/>
      <c r="ER136" s="67"/>
      <c r="ES136" s="67"/>
      <c r="ET136" s="67"/>
      <c r="EU136" s="67"/>
      <c r="EV136" s="67"/>
      <c r="EW136" s="67"/>
      <c r="EX136" s="67"/>
      <c r="EY136" s="67"/>
      <c r="EZ136" s="67"/>
      <c r="FA136" s="67"/>
      <c r="FB136" s="67"/>
      <c r="FC136" s="67"/>
      <c r="FD136" s="67"/>
      <c r="FE136" s="67"/>
      <c r="FF136" s="67"/>
      <c r="FG136" s="67"/>
      <c r="FH136" s="67"/>
      <c r="FI136" s="67"/>
      <c r="FJ136" s="67"/>
      <c r="FK136" s="67"/>
      <c r="FL136" s="67"/>
      <c r="FM136" s="67"/>
      <c r="FN136" s="67"/>
      <c r="FO136" s="67"/>
      <c r="FP136" s="67"/>
      <c r="FQ136" s="67"/>
      <c r="FR136" s="67"/>
      <c r="FS136" s="67"/>
      <c r="FT136" s="67"/>
      <c r="FU136" s="67"/>
      <c r="FV136" s="67"/>
      <c r="FW136" s="67"/>
      <c r="FX136" s="67"/>
      <c r="FY136" s="67"/>
      <c r="FZ136" s="67"/>
      <c r="GA136" s="67"/>
      <c r="GB136" s="67"/>
      <c r="GC136" s="67"/>
      <c r="GD136" s="67"/>
      <c r="GE136" s="67"/>
      <c r="GF136" s="67"/>
      <c r="GG136" s="67"/>
      <c r="GH136" s="67"/>
      <c r="GI136" s="67"/>
      <c r="GJ136" s="67"/>
      <c r="GK136" s="67"/>
      <c r="GL136" s="67"/>
      <c r="GM136" s="67"/>
      <c r="GN136" s="67"/>
      <c r="GO136" s="67"/>
      <c r="GP136" s="67"/>
      <c r="GQ136" s="67"/>
      <c r="GR136" s="67"/>
      <c r="GS136" s="67"/>
      <c r="GT136" s="67"/>
      <c r="GU136" s="67"/>
      <c r="GV136" s="67"/>
      <c r="GW136" s="67"/>
      <c r="GX136" s="67"/>
      <c r="GY136" s="67"/>
      <c r="GZ136" s="67"/>
      <c r="HA136" s="67"/>
      <c r="HB136" s="67"/>
      <c r="HC136" s="67"/>
      <c r="HD136" s="67"/>
      <c r="HE136" s="67"/>
      <c r="HF136" s="67"/>
      <c r="HG136" s="67"/>
      <c r="HH136" s="67"/>
      <c r="HI136" s="67"/>
      <c r="HJ136" s="67"/>
      <c r="HK136" s="67"/>
      <c r="HL136" s="67"/>
      <c r="HM136" s="67"/>
      <c r="HN136" s="67"/>
      <c r="HO136" s="67"/>
      <c r="HP136" s="67"/>
      <c r="HQ136" s="67"/>
      <c r="HR136" s="67"/>
      <c r="HS136" s="67"/>
      <c r="HT136" s="67"/>
      <c r="HU136" s="67"/>
      <c r="HV136" s="67"/>
      <c r="HW136" s="67"/>
      <c r="HX136" s="67"/>
      <c r="HY136" s="67"/>
      <c r="HZ136" s="67"/>
      <c r="IA136" s="67"/>
      <c r="IB136" s="67"/>
      <c r="IC136" s="67"/>
      <c r="ID136" s="67"/>
      <c r="IE136" s="67"/>
      <c r="IF136" s="67"/>
      <c r="IG136" s="67"/>
      <c r="IH136" s="67"/>
      <c r="II136" s="67"/>
      <c r="IJ136" s="67"/>
      <c r="IK136" s="67"/>
      <c r="IL136" s="67"/>
      <c r="IM136" s="67"/>
      <c r="IN136" s="67"/>
      <c r="IO136" s="67"/>
      <c r="IP136" s="67"/>
      <c r="IQ136" s="67"/>
      <c r="IR136" s="67"/>
      <c r="IS136" s="67"/>
      <c r="IT136" s="67"/>
      <c r="IU136" s="67"/>
      <c r="IV136" s="67"/>
      <c r="IW136" s="67"/>
      <c r="IX136" s="67"/>
      <c r="IY136" s="67"/>
      <c r="IZ136" s="67"/>
      <c r="JA136" s="67"/>
      <c r="JB136" s="67"/>
      <c r="JC136" s="67"/>
      <c r="JD136" s="67"/>
      <c r="JE136" s="67"/>
      <c r="JF136" s="67"/>
      <c r="JG136" s="67"/>
      <c r="JH136" s="67"/>
      <c r="JI136" s="67"/>
      <c r="JJ136" s="67"/>
      <c r="JK136" s="67"/>
      <c r="JL136" s="67"/>
      <c r="JM136" s="67"/>
      <c r="JN136" s="67"/>
      <c r="JO136" s="67"/>
      <c r="JP136" s="67"/>
      <c r="JQ136" s="67"/>
      <c r="JR136" s="67"/>
      <c r="JS136" s="67"/>
      <c r="JT136" s="67"/>
      <c r="JU136" s="67"/>
      <c r="JV136" s="67"/>
      <c r="JW136" s="67"/>
      <c r="JX136" s="67"/>
      <c r="JY136" s="67"/>
      <c r="JZ136" s="67"/>
      <c r="KA136" s="67"/>
      <c r="KB136" s="67"/>
      <c r="KC136" s="67"/>
      <c r="KD136" s="67"/>
      <c r="KE136" s="67"/>
      <c r="KF136" s="67"/>
      <c r="KG136" s="67"/>
      <c r="KH136" s="67"/>
      <c r="KI136" s="67"/>
      <c r="KJ136" s="67"/>
      <c r="KK136" s="67"/>
      <c r="KL136" s="67"/>
      <c r="KM136" s="67"/>
      <c r="KN136" s="67"/>
      <c r="KO136" s="67"/>
    </row>
    <row r="137" spans="1:301" s="60" customFormat="1" ht="15" customHeight="1" x14ac:dyDescent="0.15">
      <c r="A137" s="57" t="s">
        <v>673</v>
      </c>
      <c r="B137" s="58">
        <v>2288</v>
      </c>
      <c r="C137" s="59" t="s">
        <v>452</v>
      </c>
      <c r="D137" s="2" t="s">
        <v>105</v>
      </c>
      <c r="E137" s="57"/>
      <c r="F137" s="57"/>
      <c r="G137" s="23">
        <v>315679.68400000001</v>
      </c>
      <c r="H137" s="23">
        <v>8447763.7660000008</v>
      </c>
      <c r="I137" s="23">
        <v>5002.6000000000004</v>
      </c>
      <c r="J137" s="61" t="s">
        <v>1040</v>
      </c>
      <c r="K137" s="57" t="s">
        <v>388</v>
      </c>
      <c r="L137" s="58">
        <v>0</v>
      </c>
      <c r="M137" s="58">
        <v>2</v>
      </c>
      <c r="N137" s="120">
        <v>2005</v>
      </c>
      <c r="O137" s="57"/>
      <c r="P137" s="60" t="s">
        <v>389</v>
      </c>
      <c r="Q137" s="1">
        <f>M137-L137</f>
        <v>2</v>
      </c>
      <c r="R137" s="2" t="s">
        <v>390</v>
      </c>
      <c r="S137" s="57" t="s">
        <v>674</v>
      </c>
      <c r="T137" s="60" t="s">
        <v>392</v>
      </c>
      <c r="X137" s="134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>
        <v>1400</v>
      </c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  <c r="BQ137" s="107"/>
      <c r="BR137" s="107"/>
      <c r="BS137" s="107"/>
      <c r="BT137" s="107"/>
      <c r="BU137" s="107"/>
      <c r="BV137" s="107"/>
      <c r="BW137" s="107"/>
      <c r="BX137" s="108">
        <v>3300</v>
      </c>
      <c r="BY137" s="108"/>
      <c r="BZ137" s="107"/>
      <c r="CA137" s="149"/>
      <c r="CB137" s="107">
        <v>46</v>
      </c>
      <c r="CC137" s="107"/>
      <c r="CD137" s="107"/>
      <c r="CE137" s="107"/>
      <c r="CF137" s="107"/>
      <c r="CG137" s="107"/>
      <c r="CH137" s="107"/>
      <c r="CI137" s="107"/>
      <c r="CJ137" s="107"/>
      <c r="CK137" s="107"/>
      <c r="CL137" s="107"/>
      <c r="CM137" s="107"/>
      <c r="CN137" s="107"/>
      <c r="CO137" s="99"/>
      <c r="CP137" s="99"/>
      <c r="CQ137" s="99"/>
      <c r="CR137" s="99"/>
      <c r="CS137" s="99"/>
      <c r="CT137" s="99"/>
      <c r="CU137" s="99"/>
      <c r="CV137" s="99"/>
      <c r="CW137" s="99"/>
      <c r="CX137" s="107"/>
      <c r="CY137" s="107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  <c r="DS137" s="64"/>
      <c r="DT137" s="64"/>
      <c r="DU137" s="64"/>
      <c r="DV137" s="64"/>
      <c r="DW137" s="64"/>
      <c r="DX137" s="64"/>
      <c r="DY137" s="64"/>
      <c r="DZ137" s="64"/>
      <c r="EA137" s="64"/>
      <c r="EB137" s="64"/>
      <c r="EC137" s="64"/>
      <c r="ED137" s="64"/>
      <c r="EE137" s="64"/>
      <c r="EF137" s="64"/>
      <c r="EG137" s="64"/>
      <c r="EH137" s="64"/>
      <c r="EI137" s="64"/>
      <c r="EJ137" s="64"/>
      <c r="EK137" s="64"/>
      <c r="EL137" s="64"/>
      <c r="EM137" s="64"/>
      <c r="EN137" s="64"/>
      <c r="EO137" s="64"/>
      <c r="EP137" s="64"/>
      <c r="EQ137" s="64"/>
      <c r="ER137" s="64"/>
      <c r="ES137" s="64"/>
      <c r="ET137" s="64"/>
      <c r="EU137" s="64"/>
      <c r="EV137" s="64"/>
      <c r="EW137" s="64"/>
      <c r="EX137" s="64"/>
      <c r="EY137" s="64"/>
      <c r="EZ137" s="64"/>
      <c r="FA137" s="64"/>
      <c r="FB137" s="64"/>
      <c r="FC137" s="64"/>
      <c r="FD137" s="64"/>
      <c r="FE137" s="64"/>
      <c r="FF137" s="64"/>
      <c r="FG137" s="64"/>
      <c r="FH137" s="64"/>
      <c r="FI137" s="64"/>
      <c r="FJ137" s="64"/>
      <c r="FK137" s="64"/>
      <c r="FL137" s="64"/>
      <c r="FM137" s="64"/>
      <c r="FN137" s="64"/>
      <c r="FO137" s="64"/>
      <c r="FP137" s="64"/>
      <c r="FQ137" s="64"/>
      <c r="FR137" s="64"/>
      <c r="FS137" s="64"/>
      <c r="FT137" s="64"/>
      <c r="FU137" s="64"/>
      <c r="FV137" s="64"/>
      <c r="FW137" s="64"/>
      <c r="FX137" s="64"/>
      <c r="FY137" s="64"/>
      <c r="FZ137" s="64"/>
      <c r="GA137" s="64"/>
      <c r="GB137" s="64"/>
      <c r="GC137" s="64"/>
      <c r="GD137" s="64"/>
      <c r="GE137" s="64"/>
      <c r="GF137" s="64"/>
      <c r="GG137" s="64"/>
      <c r="GH137" s="64"/>
      <c r="GI137" s="64"/>
      <c r="GJ137" s="64"/>
      <c r="GK137" s="64"/>
      <c r="GL137" s="64"/>
      <c r="GM137" s="64"/>
      <c r="GN137" s="64"/>
      <c r="GO137" s="64"/>
      <c r="GP137" s="64"/>
      <c r="GQ137" s="64"/>
      <c r="GR137" s="64"/>
      <c r="GS137" s="64"/>
      <c r="GT137" s="64"/>
      <c r="GU137" s="64"/>
      <c r="GV137" s="64"/>
      <c r="GW137" s="64"/>
      <c r="GX137" s="64"/>
      <c r="GY137" s="64"/>
      <c r="GZ137" s="64"/>
      <c r="HA137" s="64"/>
      <c r="HB137" s="64"/>
      <c r="HC137" s="64"/>
      <c r="HD137" s="64"/>
      <c r="HE137" s="64"/>
      <c r="HF137" s="64"/>
      <c r="HG137" s="64"/>
      <c r="HH137" s="64"/>
      <c r="HI137" s="64"/>
      <c r="HJ137" s="64"/>
      <c r="HK137" s="64"/>
      <c r="HL137" s="64"/>
      <c r="HM137" s="64"/>
      <c r="HN137" s="64"/>
      <c r="HO137" s="64"/>
      <c r="HP137" s="64"/>
      <c r="HQ137" s="64"/>
      <c r="HR137" s="64"/>
      <c r="HS137" s="64"/>
      <c r="HT137" s="64"/>
      <c r="HU137" s="64"/>
      <c r="HV137" s="64"/>
      <c r="HW137" s="64"/>
      <c r="HX137" s="64"/>
      <c r="HY137" s="64"/>
      <c r="HZ137" s="64"/>
      <c r="IA137" s="64"/>
      <c r="IB137" s="64"/>
      <c r="IC137" s="64"/>
      <c r="ID137" s="64"/>
      <c r="IE137" s="64"/>
      <c r="IF137" s="64"/>
      <c r="IG137" s="64"/>
      <c r="IH137" s="64"/>
      <c r="II137" s="64"/>
      <c r="IJ137" s="64"/>
      <c r="IK137" s="64"/>
      <c r="IL137" s="64"/>
      <c r="IM137" s="64"/>
      <c r="IN137" s="64"/>
      <c r="IO137" s="64"/>
      <c r="IP137" s="64"/>
      <c r="IQ137" s="64"/>
      <c r="IR137" s="64"/>
      <c r="IS137" s="64"/>
      <c r="IT137" s="64"/>
      <c r="IU137" s="64"/>
      <c r="IV137" s="64"/>
      <c r="IW137" s="64"/>
      <c r="IX137" s="64"/>
      <c r="IY137" s="64"/>
      <c r="IZ137" s="64"/>
      <c r="JA137" s="64"/>
      <c r="JB137" s="64"/>
      <c r="JC137" s="64"/>
      <c r="JD137" s="64"/>
      <c r="JE137" s="64"/>
      <c r="JF137" s="64"/>
      <c r="JG137" s="64"/>
      <c r="JH137" s="64"/>
      <c r="JI137" s="64"/>
      <c r="JJ137" s="64"/>
      <c r="JK137" s="64"/>
      <c r="JL137" s="64"/>
      <c r="JM137" s="64"/>
      <c r="JN137" s="64"/>
      <c r="JO137" s="64"/>
      <c r="JP137" s="64"/>
      <c r="JQ137" s="64"/>
      <c r="JR137" s="64"/>
      <c r="JS137" s="64"/>
      <c r="JT137" s="64"/>
      <c r="JU137" s="64"/>
      <c r="JV137" s="64"/>
      <c r="JW137" s="64"/>
      <c r="JX137" s="64"/>
      <c r="JY137" s="64"/>
      <c r="JZ137" s="64"/>
      <c r="KA137" s="64"/>
      <c r="KB137" s="64"/>
      <c r="KC137" s="64"/>
      <c r="KD137" s="64"/>
      <c r="KE137" s="64"/>
      <c r="KF137" s="64"/>
      <c r="KG137" s="64"/>
      <c r="KH137" s="64"/>
      <c r="KI137" s="64"/>
      <c r="KJ137" s="64"/>
      <c r="KK137" s="64"/>
      <c r="KL137" s="64"/>
      <c r="KM137" s="64"/>
      <c r="KN137" s="64"/>
      <c r="KO137" s="64"/>
    </row>
    <row r="138" spans="1:301" s="60" customFormat="1" ht="15" customHeight="1" x14ac:dyDescent="0.15">
      <c r="A138" s="74" t="s">
        <v>675</v>
      </c>
      <c r="B138" s="69">
        <v>1127</v>
      </c>
      <c r="C138" s="59" t="s">
        <v>400</v>
      </c>
      <c r="D138" s="2" t="s">
        <v>105</v>
      </c>
      <c r="E138" s="74"/>
      <c r="F138" s="74"/>
      <c r="G138" s="23">
        <v>315737.72700000001</v>
      </c>
      <c r="H138" s="23">
        <v>8446923.7829999998</v>
      </c>
      <c r="I138" s="23">
        <v>5085.7520000000004</v>
      </c>
      <c r="J138" s="61" t="s">
        <v>1040</v>
      </c>
      <c r="K138" s="74" t="s">
        <v>388</v>
      </c>
      <c r="L138" s="75">
        <v>0</v>
      </c>
      <c r="M138" s="69">
        <v>2</v>
      </c>
      <c r="N138" s="121">
        <v>2005</v>
      </c>
      <c r="O138" s="74"/>
      <c r="P138" s="60" t="s">
        <v>389</v>
      </c>
      <c r="Q138" s="1">
        <f>M138-L138</f>
        <v>2</v>
      </c>
      <c r="R138" s="2" t="s">
        <v>390</v>
      </c>
      <c r="S138" s="74" t="s">
        <v>676</v>
      </c>
      <c r="T138" s="60" t="s">
        <v>392</v>
      </c>
      <c r="X138" s="134"/>
      <c r="Y138" s="110">
        <v>1.6680584551148226E-2</v>
      </c>
      <c r="Z138" s="110">
        <v>1.0961290322580644</v>
      </c>
      <c r="AA138" s="110">
        <v>19.086794986571174</v>
      </c>
      <c r="AB138" s="110"/>
      <c r="AC138" s="110">
        <v>3.4734000728066983</v>
      </c>
      <c r="AD138" s="110"/>
      <c r="AE138" s="110">
        <v>1.3992015968063872E-2</v>
      </c>
      <c r="AF138" s="110">
        <v>1.3479773814702046E-2</v>
      </c>
      <c r="AG138" s="110">
        <v>0.14455242966751919</v>
      </c>
      <c r="AH138" s="110">
        <v>0.20851412429378532</v>
      </c>
      <c r="AI138" s="110"/>
      <c r="AJ138" s="110"/>
      <c r="AK138" s="110"/>
      <c r="AL138" s="110"/>
      <c r="AM138" s="110"/>
      <c r="AN138" s="110">
        <v>1</v>
      </c>
      <c r="AO138" s="110">
        <v>3</v>
      </c>
      <c r="AP138" s="110">
        <v>12</v>
      </c>
      <c r="AQ138" s="110">
        <v>11</v>
      </c>
      <c r="AR138" s="110">
        <v>3</v>
      </c>
      <c r="AS138" s="110">
        <v>741</v>
      </c>
      <c r="AT138" s="110">
        <v>669</v>
      </c>
      <c r="AU138" s="106">
        <v>0</v>
      </c>
      <c r="AV138" s="110">
        <v>2</v>
      </c>
      <c r="AW138" s="110">
        <v>50</v>
      </c>
      <c r="AX138" s="110"/>
      <c r="AY138" s="110">
        <v>218</v>
      </c>
      <c r="AZ138" s="110"/>
      <c r="BA138" s="110">
        <v>76</v>
      </c>
      <c r="BB138" s="110"/>
      <c r="BC138" s="110"/>
      <c r="BD138" s="110"/>
      <c r="BE138" s="110"/>
      <c r="BF138" s="110">
        <v>1.7</v>
      </c>
      <c r="BG138" s="110">
        <v>2030</v>
      </c>
      <c r="BH138" s="110">
        <v>0</v>
      </c>
      <c r="BI138" s="110"/>
      <c r="BJ138" s="110"/>
      <c r="BK138" s="110"/>
      <c r="BL138" s="110"/>
      <c r="BM138" s="110"/>
      <c r="BN138" s="110"/>
      <c r="BO138" s="110"/>
      <c r="BP138" s="110"/>
      <c r="BQ138" s="110"/>
      <c r="BR138" s="110"/>
      <c r="BS138" s="110"/>
      <c r="BT138" s="110"/>
      <c r="BU138" s="110"/>
      <c r="BV138" s="110"/>
      <c r="BW138" s="110"/>
      <c r="BX138" s="108">
        <v>24900.000000000004</v>
      </c>
      <c r="BY138" s="108"/>
      <c r="BZ138" s="110">
        <v>10</v>
      </c>
      <c r="CA138" s="154">
        <v>8.9999999999999993E-3</v>
      </c>
      <c r="CB138" s="110">
        <v>75.599999999999994</v>
      </c>
      <c r="CC138" s="110">
        <v>0.04</v>
      </c>
      <c r="CD138" s="110">
        <v>1685</v>
      </c>
      <c r="CE138" s="110"/>
      <c r="CF138" s="110"/>
      <c r="CG138" s="110"/>
      <c r="CH138" s="110">
        <v>2</v>
      </c>
      <c r="CI138" s="110">
        <v>10</v>
      </c>
      <c r="CJ138" s="110">
        <v>15.1</v>
      </c>
      <c r="CK138" s="110">
        <v>10</v>
      </c>
      <c r="CL138" s="110"/>
      <c r="CM138" s="110"/>
      <c r="CN138" s="110"/>
      <c r="CO138" s="99"/>
      <c r="CP138" s="99"/>
      <c r="CQ138" s="99"/>
      <c r="CR138" s="99"/>
      <c r="CS138" s="99"/>
      <c r="CT138" s="99"/>
      <c r="CU138" s="99"/>
      <c r="CV138" s="99"/>
      <c r="CW138" s="99"/>
      <c r="CX138" s="110"/>
      <c r="CY138" s="110">
        <v>3</v>
      </c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</row>
    <row r="139" spans="1:301" s="60" customFormat="1" ht="15" customHeight="1" x14ac:dyDescent="0.2">
      <c r="A139" s="57" t="s">
        <v>677</v>
      </c>
      <c r="B139" s="72" t="s">
        <v>678</v>
      </c>
      <c r="C139" s="59" t="s">
        <v>400</v>
      </c>
      <c r="D139" s="2" t="s">
        <v>105</v>
      </c>
      <c r="E139" s="57"/>
      <c r="F139" s="57"/>
      <c r="G139" s="23">
        <v>315645.141</v>
      </c>
      <c r="H139" s="23">
        <v>8446969.2949999999</v>
      </c>
      <c r="I139" s="23">
        <v>5054.6229999999996</v>
      </c>
      <c r="J139" s="61" t="s">
        <v>1040</v>
      </c>
      <c r="K139" s="67" t="s">
        <v>404</v>
      </c>
      <c r="L139" s="58">
        <v>1.1000000000000001</v>
      </c>
      <c r="M139" s="58">
        <v>2</v>
      </c>
      <c r="N139" s="105">
        <v>2005</v>
      </c>
      <c r="O139" s="57"/>
      <c r="P139" s="60" t="s">
        <v>389</v>
      </c>
      <c r="Q139" s="1">
        <f>M139-L139</f>
        <v>0.89999999999999991</v>
      </c>
      <c r="R139" s="2" t="s">
        <v>390</v>
      </c>
      <c r="S139" s="57" t="s">
        <v>679</v>
      </c>
      <c r="T139" s="60" t="s">
        <v>392</v>
      </c>
      <c r="U139" s="64"/>
      <c r="V139" s="64"/>
      <c r="W139" s="64"/>
      <c r="X139" s="68"/>
      <c r="Y139" s="108">
        <v>0.15012526096033402</v>
      </c>
      <c r="Z139" s="108">
        <v>1.757586206896552</v>
      </c>
      <c r="AA139" s="108">
        <v>3.0310116383169201</v>
      </c>
      <c r="AB139" s="108"/>
      <c r="AC139" s="108">
        <v>1.304139060793593</v>
      </c>
      <c r="AD139" s="108">
        <v>0.39789473684210525</v>
      </c>
      <c r="AE139" s="108"/>
      <c r="AF139" s="108">
        <v>2.6959547629404092E-2</v>
      </c>
      <c r="AG139" s="108">
        <v>0.56616368286445007</v>
      </c>
      <c r="AH139" s="108">
        <v>2.2913640032284105E-5</v>
      </c>
      <c r="AI139" s="108"/>
      <c r="AJ139" s="108"/>
      <c r="AK139" s="108"/>
      <c r="AL139" s="108"/>
      <c r="AM139" s="108"/>
      <c r="AN139" s="108">
        <v>2.8</v>
      </c>
      <c r="AO139" s="108">
        <v>14</v>
      </c>
      <c r="AP139" s="108">
        <v>99</v>
      </c>
      <c r="AQ139" s="108">
        <v>5</v>
      </c>
      <c r="AR139" s="108">
        <v>8</v>
      </c>
      <c r="AS139" s="108">
        <v>103</v>
      </c>
      <c r="AT139" s="108">
        <v>493</v>
      </c>
      <c r="AU139" s="106">
        <v>0</v>
      </c>
      <c r="AV139" s="110">
        <v>0</v>
      </c>
      <c r="AW139" s="114">
        <v>0</v>
      </c>
      <c r="AX139" s="110">
        <v>0</v>
      </c>
      <c r="AY139" s="108">
        <v>23</v>
      </c>
      <c r="AZ139" s="108"/>
      <c r="BA139" s="108">
        <v>45.3</v>
      </c>
      <c r="BB139" s="108">
        <v>6.1</v>
      </c>
      <c r="BC139" s="108">
        <v>1</v>
      </c>
      <c r="BD139" s="108">
        <v>4.2</v>
      </c>
      <c r="BE139" s="108"/>
      <c r="BF139" s="108">
        <v>6</v>
      </c>
      <c r="BG139" s="108">
        <v>5908</v>
      </c>
      <c r="BH139" s="108">
        <v>11.6</v>
      </c>
      <c r="BI139" s="108"/>
      <c r="BJ139" s="108"/>
      <c r="BK139" s="108"/>
      <c r="BL139" s="108"/>
      <c r="BM139" s="108"/>
      <c r="BN139" s="108"/>
      <c r="BO139" s="108"/>
      <c r="BP139" s="108"/>
      <c r="BQ139" s="108"/>
      <c r="BR139" s="108"/>
      <c r="BS139" s="108"/>
      <c r="BT139" s="108"/>
      <c r="BU139" s="108"/>
      <c r="BV139" s="108"/>
      <c r="BW139" s="108"/>
      <c r="BX139" s="108">
        <v>3155</v>
      </c>
      <c r="BY139" s="108"/>
      <c r="BZ139" s="109"/>
      <c r="CA139" s="150"/>
      <c r="CB139" s="108">
        <v>16.899999999999999</v>
      </c>
      <c r="CC139" s="108">
        <v>0.1</v>
      </c>
      <c r="CD139" s="108">
        <v>124</v>
      </c>
      <c r="CE139" s="108"/>
      <c r="CF139" s="108"/>
      <c r="CG139" s="108"/>
      <c r="CH139" s="110">
        <v>0</v>
      </c>
      <c r="CI139" s="108">
        <v>10</v>
      </c>
      <c r="CJ139" s="108">
        <v>5.0999999999999996</v>
      </c>
      <c r="CK139" s="108"/>
      <c r="CL139" s="108"/>
      <c r="CM139" s="108"/>
      <c r="CN139" s="108"/>
      <c r="CO139" s="99"/>
      <c r="CP139" s="99"/>
      <c r="CQ139" s="99"/>
      <c r="CR139" s="99">
        <f>AG139/AD139</f>
        <v>1.4228981447651523</v>
      </c>
      <c r="CS139" s="99"/>
      <c r="CT139" s="99"/>
      <c r="CU139" s="99">
        <f>BG139/BH139</f>
        <v>509.31034482758622</v>
      </c>
      <c r="CV139" s="99"/>
      <c r="CW139" s="99"/>
      <c r="CX139" s="108"/>
      <c r="CY139" s="114">
        <v>0</v>
      </c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  <c r="DS139" s="78"/>
      <c r="DT139" s="78"/>
      <c r="DU139" s="78"/>
      <c r="DV139" s="78"/>
      <c r="DW139" s="78"/>
      <c r="DX139" s="78"/>
      <c r="DY139" s="78"/>
      <c r="DZ139" s="78"/>
      <c r="EA139" s="78"/>
      <c r="EB139" s="78"/>
      <c r="EC139" s="78"/>
      <c r="ED139" s="78"/>
      <c r="EE139" s="78"/>
      <c r="EF139" s="78"/>
      <c r="EG139" s="78"/>
      <c r="EH139" s="78"/>
      <c r="EI139" s="78"/>
      <c r="EJ139" s="78"/>
      <c r="EK139" s="78"/>
      <c r="EL139" s="78"/>
      <c r="EM139" s="78"/>
      <c r="EN139" s="78"/>
      <c r="EO139" s="78"/>
      <c r="EP139" s="78"/>
      <c r="EQ139" s="78"/>
      <c r="ER139" s="78"/>
      <c r="ES139" s="78"/>
      <c r="ET139" s="78"/>
      <c r="EU139" s="78"/>
      <c r="EV139" s="78"/>
      <c r="EW139" s="78"/>
      <c r="EX139" s="78"/>
      <c r="EY139" s="78"/>
      <c r="EZ139" s="78"/>
      <c r="FA139" s="78"/>
      <c r="FB139" s="78"/>
      <c r="FC139" s="78"/>
      <c r="FD139" s="78"/>
      <c r="FE139" s="78"/>
      <c r="FF139" s="78"/>
      <c r="FG139" s="78"/>
      <c r="FH139" s="78"/>
      <c r="FI139" s="78"/>
      <c r="FJ139" s="78"/>
      <c r="FK139" s="78"/>
      <c r="FL139" s="78"/>
      <c r="FM139" s="78"/>
      <c r="FN139" s="78"/>
      <c r="FO139" s="78"/>
      <c r="FP139" s="78"/>
      <c r="FQ139" s="78"/>
      <c r="FR139" s="78"/>
      <c r="FS139" s="78"/>
      <c r="FT139" s="78"/>
      <c r="FU139" s="78"/>
      <c r="FV139" s="78"/>
      <c r="FW139" s="78"/>
      <c r="FX139" s="78"/>
      <c r="FY139" s="78"/>
      <c r="FZ139" s="78"/>
      <c r="GA139" s="78"/>
      <c r="GB139" s="78"/>
      <c r="GC139" s="78"/>
      <c r="GD139" s="78"/>
      <c r="GE139" s="78"/>
      <c r="GF139" s="78"/>
      <c r="GG139" s="78"/>
      <c r="GH139" s="78"/>
      <c r="GI139" s="78"/>
      <c r="GJ139" s="78"/>
      <c r="GK139" s="78"/>
      <c r="GL139" s="78"/>
      <c r="GM139" s="78"/>
      <c r="GN139" s="78"/>
      <c r="GO139" s="78"/>
      <c r="GP139" s="78"/>
      <c r="GQ139" s="78"/>
      <c r="GR139" s="78"/>
      <c r="GS139" s="78"/>
      <c r="GT139" s="78"/>
      <c r="GU139" s="78"/>
      <c r="GV139" s="78"/>
      <c r="GW139" s="78"/>
      <c r="GX139" s="78"/>
      <c r="GY139" s="78"/>
      <c r="GZ139" s="78"/>
      <c r="HA139" s="78"/>
      <c r="HB139" s="78"/>
      <c r="HC139" s="78"/>
      <c r="HD139" s="78"/>
      <c r="HE139" s="78"/>
      <c r="HF139" s="78"/>
      <c r="HG139" s="78"/>
      <c r="HH139" s="78"/>
      <c r="HI139" s="78"/>
      <c r="HJ139" s="78"/>
      <c r="HK139" s="78"/>
      <c r="HL139" s="78"/>
      <c r="HM139" s="78"/>
      <c r="HN139" s="78"/>
      <c r="HO139" s="78"/>
      <c r="HP139" s="78"/>
      <c r="HQ139" s="78"/>
      <c r="HR139" s="78"/>
      <c r="HS139" s="78"/>
      <c r="HT139" s="78"/>
      <c r="HU139" s="78"/>
      <c r="HV139" s="78"/>
      <c r="HW139" s="78"/>
      <c r="HX139" s="78"/>
      <c r="HY139" s="78"/>
      <c r="HZ139" s="78"/>
      <c r="IA139" s="78"/>
      <c r="IB139" s="78"/>
      <c r="IC139" s="78"/>
      <c r="ID139" s="78"/>
      <c r="IE139" s="78"/>
      <c r="IF139" s="78"/>
      <c r="IG139" s="78"/>
      <c r="IH139" s="78"/>
      <c r="II139" s="78"/>
      <c r="IJ139" s="78"/>
      <c r="IK139" s="78"/>
      <c r="IL139" s="78"/>
      <c r="IM139" s="78"/>
      <c r="IN139" s="78"/>
      <c r="IO139" s="78"/>
      <c r="IP139" s="78"/>
      <c r="IQ139" s="78"/>
      <c r="IR139" s="78"/>
      <c r="IS139" s="78"/>
      <c r="IT139" s="78"/>
      <c r="IU139" s="78"/>
      <c r="IV139" s="78"/>
      <c r="IW139" s="78"/>
      <c r="IX139" s="78"/>
      <c r="IY139" s="78"/>
      <c r="IZ139" s="78"/>
      <c r="JA139" s="78"/>
      <c r="JB139" s="78"/>
      <c r="JC139" s="78"/>
      <c r="JD139" s="78"/>
      <c r="JE139" s="78"/>
      <c r="JF139" s="78"/>
      <c r="JG139" s="78"/>
      <c r="JH139" s="78"/>
      <c r="JI139" s="78"/>
      <c r="JJ139" s="78"/>
      <c r="JK139" s="78"/>
      <c r="JL139" s="78"/>
      <c r="JM139" s="78"/>
      <c r="JN139" s="78"/>
      <c r="JO139" s="78"/>
      <c r="JP139" s="78"/>
      <c r="JQ139" s="78"/>
      <c r="JR139" s="78"/>
      <c r="JS139" s="78"/>
      <c r="JT139" s="78"/>
      <c r="JU139" s="78"/>
      <c r="JV139" s="78"/>
      <c r="JW139" s="78"/>
      <c r="JX139" s="78"/>
      <c r="JY139" s="78"/>
      <c r="JZ139" s="78"/>
      <c r="KA139" s="78"/>
      <c r="KB139" s="78"/>
      <c r="KC139" s="78"/>
      <c r="KD139" s="78"/>
      <c r="KE139" s="78"/>
      <c r="KF139" s="78"/>
      <c r="KG139" s="78"/>
      <c r="KH139" s="78"/>
      <c r="KI139" s="78"/>
      <c r="KJ139" s="78"/>
      <c r="KK139" s="78"/>
      <c r="KL139" s="78"/>
      <c r="KM139" s="78"/>
      <c r="KN139" s="78"/>
      <c r="KO139" s="78"/>
    </row>
    <row r="140" spans="1:301" s="60" customFormat="1" ht="15" customHeight="1" x14ac:dyDescent="0.15">
      <c r="A140" s="71" t="s">
        <v>680</v>
      </c>
      <c r="B140" s="71">
        <v>8138</v>
      </c>
      <c r="C140" s="59" t="s">
        <v>452</v>
      </c>
      <c r="D140" s="2" t="s">
        <v>105</v>
      </c>
      <c r="E140" s="71"/>
      <c r="F140" s="71"/>
      <c r="G140" s="23">
        <v>315691.53700000001</v>
      </c>
      <c r="H140" s="23">
        <v>8448136.2929999996</v>
      </c>
      <c r="I140" s="23">
        <v>4910.7719999999999</v>
      </c>
      <c r="J140" s="61" t="s">
        <v>1040</v>
      </c>
      <c r="K140" s="67" t="s">
        <v>404</v>
      </c>
      <c r="L140" s="71">
        <v>2.4</v>
      </c>
      <c r="M140" s="71">
        <v>4</v>
      </c>
      <c r="N140" s="105">
        <v>2005</v>
      </c>
      <c r="O140" s="71"/>
      <c r="P140" s="60" t="s">
        <v>389</v>
      </c>
      <c r="Q140" s="1">
        <f>M140-L140</f>
        <v>1.6</v>
      </c>
      <c r="R140" s="2" t="s">
        <v>390</v>
      </c>
      <c r="S140" s="71" t="s">
        <v>681</v>
      </c>
      <c r="T140" s="60" t="s">
        <v>392</v>
      </c>
      <c r="X140" s="134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>
        <v>300</v>
      </c>
      <c r="AT140" s="107">
        <v>800</v>
      </c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107"/>
      <c r="BQ140" s="107"/>
      <c r="BR140" s="107"/>
      <c r="BS140" s="107"/>
      <c r="BT140" s="107"/>
      <c r="BU140" s="107"/>
      <c r="BV140" s="107"/>
      <c r="BW140" s="107"/>
      <c r="BX140" s="108">
        <v>8400</v>
      </c>
      <c r="BY140" s="108"/>
      <c r="BZ140" s="107"/>
      <c r="CA140" s="152"/>
      <c r="CB140" s="107">
        <v>10</v>
      </c>
      <c r="CC140" s="107"/>
      <c r="CD140" s="107"/>
      <c r="CE140" s="107"/>
      <c r="CF140" s="107"/>
      <c r="CG140" s="107"/>
      <c r="CH140" s="107"/>
      <c r="CI140" s="107"/>
      <c r="CJ140" s="107"/>
      <c r="CK140" s="107"/>
      <c r="CL140" s="107"/>
      <c r="CM140" s="107"/>
      <c r="CN140" s="107"/>
      <c r="CO140" s="99"/>
      <c r="CP140" s="99"/>
      <c r="CQ140" s="99"/>
      <c r="CR140" s="99"/>
      <c r="CS140" s="99"/>
      <c r="CT140" s="99"/>
      <c r="CU140" s="99"/>
      <c r="CV140" s="99"/>
      <c r="CW140" s="99"/>
      <c r="CX140" s="107"/>
      <c r="CY140" s="107"/>
    </row>
    <row r="141" spans="1:301" s="60" customFormat="1" ht="15" customHeight="1" x14ac:dyDescent="0.15">
      <c r="A141" s="71" t="s">
        <v>682</v>
      </c>
      <c r="B141" s="71">
        <v>8228</v>
      </c>
      <c r="C141" s="59" t="s">
        <v>452</v>
      </c>
      <c r="D141" s="2" t="s">
        <v>105</v>
      </c>
      <c r="E141" s="71"/>
      <c r="F141" s="71"/>
      <c r="G141" s="23">
        <v>315691.53600000002</v>
      </c>
      <c r="H141" s="23">
        <v>8448136.3059999999</v>
      </c>
      <c r="I141" s="23">
        <v>4910.7740000000003</v>
      </c>
      <c r="J141" s="61" t="s">
        <v>1040</v>
      </c>
      <c r="K141" s="67" t="s">
        <v>404</v>
      </c>
      <c r="L141" s="71">
        <v>2</v>
      </c>
      <c r="M141" s="71">
        <v>4</v>
      </c>
      <c r="N141" s="105">
        <v>2005</v>
      </c>
      <c r="O141" s="71"/>
      <c r="P141" s="60" t="s">
        <v>389</v>
      </c>
      <c r="Q141" s="1">
        <f>M141-L141</f>
        <v>2</v>
      </c>
      <c r="R141" s="2" t="s">
        <v>390</v>
      </c>
      <c r="S141" s="71" t="s">
        <v>683</v>
      </c>
      <c r="T141" s="60" t="s">
        <v>392</v>
      </c>
      <c r="X141" s="134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>
        <v>500</v>
      </c>
      <c r="AT141" s="107">
        <v>1700</v>
      </c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  <c r="BL141" s="107"/>
      <c r="BM141" s="107"/>
      <c r="BN141" s="107"/>
      <c r="BO141" s="107"/>
      <c r="BP141" s="107"/>
      <c r="BQ141" s="107"/>
      <c r="BR141" s="107"/>
      <c r="BS141" s="107"/>
      <c r="BT141" s="107"/>
      <c r="BU141" s="107"/>
      <c r="BV141" s="107"/>
      <c r="BW141" s="107"/>
      <c r="BX141" s="108">
        <v>5800</v>
      </c>
      <c r="BY141" s="108"/>
      <c r="BZ141" s="107"/>
      <c r="CA141" s="152"/>
      <c r="CB141" s="107">
        <v>11</v>
      </c>
      <c r="CC141" s="107"/>
      <c r="CD141" s="107"/>
      <c r="CE141" s="107"/>
      <c r="CF141" s="107"/>
      <c r="CG141" s="107"/>
      <c r="CH141" s="107"/>
      <c r="CI141" s="107"/>
      <c r="CJ141" s="107"/>
      <c r="CK141" s="107"/>
      <c r="CL141" s="107"/>
      <c r="CM141" s="107"/>
      <c r="CN141" s="107"/>
      <c r="CO141" s="99"/>
      <c r="CP141" s="99"/>
      <c r="CQ141" s="99"/>
      <c r="CR141" s="99"/>
      <c r="CS141" s="99"/>
      <c r="CT141" s="99"/>
      <c r="CU141" s="99"/>
      <c r="CV141" s="99"/>
      <c r="CW141" s="99"/>
      <c r="CX141" s="107"/>
      <c r="CY141" s="107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  <c r="DS141" s="64"/>
      <c r="DT141" s="64"/>
      <c r="DU141" s="64"/>
      <c r="DV141" s="64"/>
      <c r="DW141" s="64"/>
      <c r="DX141" s="64"/>
      <c r="DY141" s="64"/>
      <c r="DZ141" s="64"/>
      <c r="EA141" s="64"/>
      <c r="EB141" s="64"/>
      <c r="EC141" s="64"/>
      <c r="ED141" s="64"/>
      <c r="EE141" s="64"/>
      <c r="EF141" s="64"/>
      <c r="EG141" s="64"/>
      <c r="EH141" s="64"/>
      <c r="EI141" s="64"/>
      <c r="EJ141" s="64"/>
      <c r="EK141" s="64"/>
      <c r="EL141" s="64"/>
      <c r="EM141" s="64"/>
      <c r="EN141" s="64"/>
      <c r="EO141" s="64"/>
      <c r="EP141" s="64"/>
      <c r="EQ141" s="64"/>
      <c r="ER141" s="64"/>
      <c r="ES141" s="64"/>
      <c r="ET141" s="64"/>
      <c r="EU141" s="64"/>
      <c r="EV141" s="64"/>
      <c r="EW141" s="64"/>
      <c r="EX141" s="64"/>
      <c r="EY141" s="64"/>
      <c r="EZ141" s="64"/>
      <c r="FA141" s="64"/>
      <c r="FB141" s="64"/>
      <c r="FC141" s="64"/>
      <c r="FD141" s="64"/>
      <c r="FE141" s="64"/>
      <c r="FF141" s="64"/>
      <c r="FG141" s="64"/>
      <c r="FH141" s="64"/>
      <c r="FI141" s="64"/>
      <c r="FJ141" s="64"/>
      <c r="FK141" s="64"/>
      <c r="FL141" s="64"/>
      <c r="FM141" s="64"/>
      <c r="FN141" s="64"/>
      <c r="FO141" s="64"/>
      <c r="FP141" s="64"/>
      <c r="FQ141" s="64"/>
      <c r="FR141" s="64"/>
      <c r="FS141" s="64"/>
      <c r="FT141" s="64"/>
      <c r="FU141" s="64"/>
      <c r="FV141" s="64"/>
      <c r="FW141" s="64"/>
      <c r="FX141" s="64"/>
      <c r="FY141" s="64"/>
      <c r="FZ141" s="64"/>
      <c r="GA141" s="64"/>
      <c r="GB141" s="64"/>
      <c r="GC141" s="64"/>
      <c r="GD141" s="64"/>
      <c r="GE141" s="64"/>
      <c r="GF141" s="64"/>
      <c r="GG141" s="64"/>
      <c r="GH141" s="64"/>
      <c r="GI141" s="64"/>
      <c r="GJ141" s="64"/>
      <c r="GK141" s="64"/>
      <c r="GL141" s="64"/>
      <c r="GM141" s="64"/>
      <c r="GN141" s="64"/>
      <c r="GO141" s="64"/>
      <c r="GP141" s="64"/>
      <c r="GQ141" s="64"/>
      <c r="GR141" s="64"/>
      <c r="GS141" s="64"/>
      <c r="GT141" s="64"/>
      <c r="GU141" s="64"/>
      <c r="GV141" s="64"/>
      <c r="GW141" s="64"/>
      <c r="GX141" s="64"/>
      <c r="GY141" s="64"/>
      <c r="GZ141" s="64"/>
      <c r="HA141" s="64"/>
      <c r="HB141" s="64"/>
      <c r="HC141" s="64"/>
      <c r="HD141" s="64"/>
      <c r="HE141" s="64"/>
      <c r="HF141" s="64"/>
      <c r="HG141" s="64"/>
      <c r="HH141" s="64"/>
      <c r="HI141" s="64"/>
      <c r="HJ141" s="64"/>
      <c r="HK141" s="64"/>
      <c r="HL141" s="64"/>
      <c r="HM141" s="64"/>
      <c r="HN141" s="64"/>
      <c r="HO141" s="64"/>
      <c r="HP141" s="64"/>
      <c r="HQ141" s="64"/>
      <c r="HR141" s="64"/>
      <c r="HS141" s="64"/>
      <c r="HT141" s="64"/>
      <c r="HU141" s="64"/>
      <c r="HV141" s="64"/>
      <c r="HW141" s="64"/>
      <c r="HX141" s="64"/>
      <c r="HY141" s="64"/>
      <c r="HZ141" s="64"/>
      <c r="IA141" s="64"/>
      <c r="IB141" s="64"/>
      <c r="IC141" s="64"/>
      <c r="ID141" s="64"/>
      <c r="IE141" s="64"/>
      <c r="IF141" s="64"/>
      <c r="IG141" s="64"/>
      <c r="IH141" s="64"/>
      <c r="II141" s="64"/>
      <c r="IJ141" s="64"/>
      <c r="IK141" s="64"/>
      <c r="IL141" s="64"/>
      <c r="IM141" s="64"/>
      <c r="IN141" s="64"/>
      <c r="IO141" s="64"/>
      <c r="IP141" s="64"/>
      <c r="IQ141" s="64"/>
      <c r="IR141" s="64"/>
      <c r="IS141" s="64"/>
      <c r="IT141" s="64"/>
      <c r="IU141" s="64"/>
      <c r="IV141" s="64"/>
      <c r="IW141" s="64"/>
      <c r="IX141" s="64"/>
      <c r="IY141" s="64"/>
      <c r="IZ141" s="64"/>
      <c r="JA141" s="64"/>
      <c r="JB141" s="64"/>
      <c r="JC141" s="64"/>
      <c r="JD141" s="64"/>
      <c r="JE141" s="64"/>
      <c r="JF141" s="64"/>
      <c r="JG141" s="64"/>
      <c r="JH141" s="64"/>
      <c r="JI141" s="64"/>
      <c r="JJ141" s="64"/>
      <c r="JK141" s="64"/>
      <c r="JL141" s="64"/>
      <c r="JM141" s="64"/>
      <c r="JN141" s="64"/>
      <c r="JO141" s="64"/>
      <c r="JP141" s="64"/>
      <c r="JQ141" s="64"/>
      <c r="JR141" s="64"/>
      <c r="JS141" s="64"/>
      <c r="JT141" s="64"/>
      <c r="JU141" s="64"/>
      <c r="JV141" s="64"/>
      <c r="JW141" s="64"/>
      <c r="JX141" s="64"/>
      <c r="JY141" s="64"/>
      <c r="JZ141" s="64"/>
      <c r="KA141" s="64"/>
      <c r="KB141" s="64"/>
      <c r="KC141" s="64"/>
      <c r="KD141" s="64"/>
      <c r="KE141" s="64"/>
      <c r="KF141" s="64"/>
      <c r="KG141" s="64"/>
      <c r="KH141" s="64"/>
      <c r="KI141" s="64"/>
      <c r="KJ141" s="64"/>
      <c r="KK141" s="64"/>
      <c r="KL141" s="64"/>
      <c r="KM141" s="64"/>
      <c r="KN141" s="64"/>
      <c r="KO141" s="64"/>
    </row>
    <row r="142" spans="1:301" s="60" customFormat="1" ht="15" customHeight="1" x14ac:dyDescent="0.15">
      <c r="A142" s="71" t="s">
        <v>684</v>
      </c>
      <c r="B142" s="71">
        <v>7225</v>
      </c>
      <c r="C142" s="59" t="s">
        <v>400</v>
      </c>
      <c r="D142" s="2" t="s">
        <v>105</v>
      </c>
      <c r="E142" s="59"/>
      <c r="F142" s="59"/>
      <c r="G142" s="23">
        <v>315594.60600000003</v>
      </c>
      <c r="H142" s="23">
        <v>8447201.3139999993</v>
      </c>
      <c r="I142" s="23">
        <v>4981.9870000000001</v>
      </c>
      <c r="J142" s="61" t="s">
        <v>1040</v>
      </c>
      <c r="K142" s="67" t="s">
        <v>404</v>
      </c>
      <c r="L142" s="71">
        <v>0.65</v>
      </c>
      <c r="M142" s="71">
        <v>2</v>
      </c>
      <c r="N142" s="105">
        <v>2005</v>
      </c>
      <c r="O142" s="59"/>
      <c r="P142" s="60" t="s">
        <v>389</v>
      </c>
      <c r="Q142" s="1">
        <f>M142-L142</f>
        <v>1.35</v>
      </c>
      <c r="R142" s="2" t="s">
        <v>390</v>
      </c>
      <c r="S142" s="59" t="s">
        <v>685</v>
      </c>
      <c r="T142" s="60" t="s">
        <v>392</v>
      </c>
      <c r="X142" s="134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>
        <v>100</v>
      </c>
      <c r="AT142" s="107">
        <v>500</v>
      </c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  <c r="BQ142" s="107"/>
      <c r="BR142" s="107"/>
      <c r="BS142" s="107"/>
      <c r="BT142" s="107"/>
      <c r="BU142" s="107"/>
      <c r="BV142" s="107"/>
      <c r="BW142" s="107"/>
      <c r="BX142" s="108">
        <v>2700</v>
      </c>
      <c r="BY142" s="108"/>
      <c r="BZ142" s="107"/>
      <c r="CA142" s="152"/>
      <c r="CB142" s="107">
        <v>20</v>
      </c>
      <c r="CC142" s="107"/>
      <c r="CD142" s="107"/>
      <c r="CE142" s="107"/>
      <c r="CF142" s="107"/>
      <c r="CG142" s="107"/>
      <c r="CH142" s="107"/>
      <c r="CI142" s="107"/>
      <c r="CJ142" s="107"/>
      <c r="CK142" s="107"/>
      <c r="CL142" s="107"/>
      <c r="CM142" s="107"/>
      <c r="CN142" s="107"/>
      <c r="CO142" s="99"/>
      <c r="CP142" s="99"/>
      <c r="CQ142" s="99"/>
      <c r="CR142" s="99"/>
      <c r="CS142" s="99"/>
      <c r="CT142" s="99"/>
      <c r="CU142" s="99"/>
      <c r="CV142" s="99"/>
      <c r="CW142" s="99"/>
      <c r="CX142" s="107"/>
      <c r="CY142" s="107"/>
    </row>
    <row r="143" spans="1:301" s="60" customFormat="1" ht="15" customHeight="1" x14ac:dyDescent="0.15">
      <c r="A143" s="71" t="s">
        <v>686</v>
      </c>
      <c r="B143" s="71">
        <v>7319</v>
      </c>
      <c r="C143" s="59" t="s">
        <v>400</v>
      </c>
      <c r="D143" s="2" t="s">
        <v>105</v>
      </c>
      <c r="E143" s="71"/>
      <c r="F143" s="71"/>
      <c r="G143" s="23">
        <v>315593.88799999998</v>
      </c>
      <c r="H143" s="23">
        <v>8447200.9590000007</v>
      </c>
      <c r="I143" s="23">
        <v>4981.8360000000002</v>
      </c>
      <c r="J143" s="61" t="s">
        <v>1040</v>
      </c>
      <c r="K143" s="71" t="s">
        <v>404</v>
      </c>
      <c r="L143" s="71">
        <v>0</v>
      </c>
      <c r="M143" s="71">
        <v>2</v>
      </c>
      <c r="N143" s="120">
        <v>2005</v>
      </c>
      <c r="O143" s="71"/>
      <c r="P143" s="60" t="s">
        <v>389</v>
      </c>
      <c r="Q143" s="1">
        <f>M143-L143</f>
        <v>2</v>
      </c>
      <c r="R143" s="2" t="s">
        <v>390</v>
      </c>
      <c r="S143" s="71" t="s">
        <v>687</v>
      </c>
      <c r="T143" s="60" t="s">
        <v>392</v>
      </c>
      <c r="U143" s="64"/>
      <c r="V143" s="64"/>
      <c r="W143" s="64"/>
      <c r="X143" s="68"/>
      <c r="Y143" s="108">
        <v>0.13344467640918581</v>
      </c>
      <c r="Z143" s="108">
        <v>1.4930033370411568</v>
      </c>
      <c r="AA143" s="108">
        <v>6.2478871978513881</v>
      </c>
      <c r="AB143" s="108"/>
      <c r="AC143" s="108">
        <v>0.6840919548598472</v>
      </c>
      <c r="AD143" s="108">
        <v>0.36473684210526314</v>
      </c>
      <c r="AE143" s="108"/>
      <c r="AF143" s="108">
        <v>2.6959547629404092E-2</v>
      </c>
      <c r="AG143" s="108">
        <v>0.45774936061381072</v>
      </c>
      <c r="AH143" s="108">
        <v>1.8330912025827282E-5</v>
      </c>
      <c r="AI143" s="108"/>
      <c r="AJ143" s="108"/>
      <c r="AK143" s="108"/>
      <c r="AL143" s="108"/>
      <c r="AM143" s="108"/>
      <c r="AN143" s="108">
        <v>3.1</v>
      </c>
      <c r="AO143" s="108">
        <v>17</v>
      </c>
      <c r="AP143" s="108">
        <v>32</v>
      </c>
      <c r="AQ143" s="108">
        <v>3</v>
      </c>
      <c r="AR143" s="108">
        <v>4</v>
      </c>
      <c r="AS143" s="108">
        <v>188</v>
      </c>
      <c r="AT143" s="108">
        <v>631</v>
      </c>
      <c r="AU143" s="108">
        <v>11</v>
      </c>
      <c r="AV143" s="110">
        <v>0</v>
      </c>
      <c r="AW143" s="108">
        <v>21</v>
      </c>
      <c r="AX143" s="110">
        <v>0</v>
      </c>
      <c r="AY143" s="108">
        <v>149</v>
      </c>
      <c r="AZ143" s="108"/>
      <c r="BA143" s="108">
        <v>43.5</v>
      </c>
      <c r="BB143" s="108">
        <v>6.5</v>
      </c>
      <c r="BC143" s="108">
        <v>2</v>
      </c>
      <c r="BD143" s="108">
        <v>2.9</v>
      </c>
      <c r="BE143" s="108"/>
      <c r="BF143" s="108">
        <v>2</v>
      </c>
      <c r="BG143" s="108">
        <v>2500</v>
      </c>
      <c r="BH143" s="108">
        <v>8.6999999999999993</v>
      </c>
      <c r="BI143" s="108"/>
      <c r="BJ143" s="108"/>
      <c r="BK143" s="108"/>
      <c r="BL143" s="108"/>
      <c r="BM143" s="108"/>
      <c r="BN143" s="108"/>
      <c r="BO143" s="108"/>
      <c r="BP143" s="108"/>
      <c r="BQ143" s="108"/>
      <c r="BR143" s="108"/>
      <c r="BS143" s="108"/>
      <c r="BT143" s="108"/>
      <c r="BU143" s="108"/>
      <c r="BV143" s="108"/>
      <c r="BW143" s="108"/>
      <c r="BX143" s="108">
        <v>4881</v>
      </c>
      <c r="BY143" s="108"/>
      <c r="BZ143" s="109"/>
      <c r="CA143" s="150"/>
      <c r="CB143" s="108">
        <v>15.9</v>
      </c>
      <c r="CC143" s="108">
        <v>0.17</v>
      </c>
      <c r="CD143" s="108">
        <v>55</v>
      </c>
      <c r="CE143" s="108"/>
      <c r="CF143" s="108"/>
      <c r="CG143" s="108"/>
      <c r="CH143" s="110">
        <v>0</v>
      </c>
      <c r="CI143" s="110">
        <v>0</v>
      </c>
      <c r="CJ143" s="108">
        <v>9.9</v>
      </c>
      <c r="CK143" s="108"/>
      <c r="CL143" s="108"/>
      <c r="CM143" s="108"/>
      <c r="CN143" s="108"/>
      <c r="CO143" s="99"/>
      <c r="CP143" s="99"/>
      <c r="CQ143" s="99"/>
      <c r="CR143" s="99">
        <f>AG143/AD143</f>
        <v>1.255012677007562</v>
      </c>
      <c r="CS143" s="99"/>
      <c r="CT143" s="99"/>
      <c r="CU143" s="99">
        <f>BG143/BH143</f>
        <v>287.35632183908046</v>
      </c>
      <c r="CV143" s="99"/>
      <c r="CW143" s="99"/>
      <c r="CX143" s="108"/>
      <c r="CY143" s="114">
        <v>0</v>
      </c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</row>
    <row r="144" spans="1:301" s="60" customFormat="1" ht="15" customHeight="1" x14ac:dyDescent="0.15">
      <c r="A144" s="58" t="s">
        <v>688</v>
      </c>
      <c r="B144" s="58">
        <v>8343</v>
      </c>
      <c r="C144" s="59" t="s">
        <v>452</v>
      </c>
      <c r="D144" s="2" t="s">
        <v>105</v>
      </c>
      <c r="E144" s="58"/>
      <c r="F144" s="58"/>
      <c r="G144" s="23">
        <v>315625.85600000003</v>
      </c>
      <c r="H144" s="23">
        <v>8447635.0830000006</v>
      </c>
      <c r="I144" s="23">
        <v>4951.1670000000004</v>
      </c>
      <c r="J144" s="61" t="s">
        <v>1040</v>
      </c>
      <c r="K144" s="67" t="s">
        <v>404</v>
      </c>
      <c r="L144" s="58">
        <v>2</v>
      </c>
      <c r="M144" s="58">
        <v>4</v>
      </c>
      <c r="N144" s="105">
        <v>2005</v>
      </c>
      <c r="O144" s="58"/>
      <c r="P144" s="60" t="s">
        <v>389</v>
      </c>
      <c r="Q144" s="1">
        <f>M144-L144</f>
        <v>2</v>
      </c>
      <c r="R144" s="2" t="s">
        <v>390</v>
      </c>
      <c r="S144" s="58" t="s">
        <v>689</v>
      </c>
      <c r="T144" s="60" t="s">
        <v>392</v>
      </c>
      <c r="U144" s="64"/>
      <c r="V144" s="64"/>
      <c r="W144" s="64"/>
      <c r="X144" s="68"/>
      <c r="Y144" s="108">
        <v>0.15012526096033402</v>
      </c>
      <c r="Z144" s="108">
        <v>1.7953837597330367</v>
      </c>
      <c r="AA144" s="108">
        <v>10.765810205908684</v>
      </c>
      <c r="AB144" s="108"/>
      <c r="AC144" s="108">
        <v>4.11901346923917</v>
      </c>
      <c r="AD144" s="108">
        <v>0.44763157894736844</v>
      </c>
      <c r="AE144" s="108"/>
      <c r="AF144" s="108">
        <v>1.3479773814702046E-2</v>
      </c>
      <c r="AG144" s="108">
        <v>0.38547314578005115</v>
      </c>
      <c r="AH144" s="108">
        <v>1.122768361581921E-4</v>
      </c>
      <c r="AI144" s="108"/>
      <c r="AJ144" s="108"/>
      <c r="AK144" s="108"/>
      <c r="AL144" s="108"/>
      <c r="AM144" s="108"/>
      <c r="AN144" s="108">
        <v>3.1</v>
      </c>
      <c r="AO144" s="108">
        <v>47</v>
      </c>
      <c r="AP144" s="108">
        <v>107</v>
      </c>
      <c r="AQ144" s="108">
        <v>24</v>
      </c>
      <c r="AR144" s="108">
        <v>15</v>
      </c>
      <c r="AS144" s="108">
        <v>503</v>
      </c>
      <c r="AT144" s="108">
        <v>1445</v>
      </c>
      <c r="AU144" s="106">
        <v>0</v>
      </c>
      <c r="AV144" s="110">
        <v>0</v>
      </c>
      <c r="AW144" s="108">
        <v>34</v>
      </c>
      <c r="AX144" s="110">
        <v>0</v>
      </c>
      <c r="AY144" s="108">
        <v>393</v>
      </c>
      <c r="AZ144" s="108"/>
      <c r="BA144" s="108">
        <v>378</v>
      </c>
      <c r="BB144" s="108">
        <v>9.3000000000000007</v>
      </c>
      <c r="BC144" s="108">
        <v>0</v>
      </c>
      <c r="BD144" s="108">
        <v>25.3</v>
      </c>
      <c r="BE144" s="108"/>
      <c r="BF144" s="108">
        <v>4</v>
      </c>
      <c r="BG144" s="108">
        <v>2119</v>
      </c>
      <c r="BH144" s="108">
        <v>34.4</v>
      </c>
      <c r="BI144" s="108"/>
      <c r="BJ144" s="108"/>
      <c r="BK144" s="108"/>
      <c r="BL144" s="108"/>
      <c r="BM144" s="108"/>
      <c r="BN144" s="108"/>
      <c r="BO144" s="108"/>
      <c r="BP144" s="108"/>
      <c r="BQ144" s="108"/>
      <c r="BR144" s="108"/>
      <c r="BS144" s="108"/>
      <c r="BT144" s="108"/>
      <c r="BU144" s="108"/>
      <c r="BV144" s="108"/>
      <c r="BW144" s="108"/>
      <c r="BX144" s="108">
        <v>11399.999999999998</v>
      </c>
      <c r="BY144" s="108"/>
      <c r="BZ144" s="109"/>
      <c r="CA144" s="150"/>
      <c r="CB144" s="106">
        <v>148</v>
      </c>
      <c r="CC144" s="108">
        <v>1.1100000000000001</v>
      </c>
      <c r="CD144" s="108">
        <v>266</v>
      </c>
      <c r="CE144" s="108"/>
      <c r="CF144" s="108"/>
      <c r="CG144" s="108"/>
      <c r="CH144" s="110">
        <v>0</v>
      </c>
      <c r="CI144" s="108">
        <v>26</v>
      </c>
      <c r="CJ144" s="108">
        <v>14.7</v>
      </c>
      <c r="CK144" s="108"/>
      <c r="CL144" s="108"/>
      <c r="CM144" s="108"/>
      <c r="CN144" s="108"/>
      <c r="CO144" s="99"/>
      <c r="CP144" s="99"/>
      <c r="CQ144" s="99"/>
      <c r="CR144" s="99">
        <f>AG144/AD144</f>
        <v>0.86113930274203077</v>
      </c>
      <c r="CS144" s="99"/>
      <c r="CT144" s="99"/>
      <c r="CU144" s="99">
        <f>BG144/BH144</f>
        <v>61.598837209302332</v>
      </c>
      <c r="CV144" s="99"/>
      <c r="CW144" s="99"/>
      <c r="CX144" s="108"/>
      <c r="CY144" s="108">
        <v>4</v>
      </c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</row>
    <row r="145" spans="1:301" s="60" customFormat="1" ht="15" customHeight="1" x14ac:dyDescent="0.15">
      <c r="A145" s="71" t="s">
        <v>690</v>
      </c>
      <c r="B145" s="71">
        <v>8472</v>
      </c>
      <c r="C145" s="59" t="s">
        <v>452</v>
      </c>
      <c r="D145" s="2" t="s">
        <v>105</v>
      </c>
      <c r="E145" s="71"/>
      <c r="F145" s="71"/>
      <c r="G145" s="23">
        <v>315625.87</v>
      </c>
      <c r="H145" s="23">
        <v>8447635.0830000006</v>
      </c>
      <c r="I145" s="23">
        <v>4951.1790000000001</v>
      </c>
      <c r="J145" s="61" t="s">
        <v>1040</v>
      </c>
      <c r="K145" s="67" t="s">
        <v>404</v>
      </c>
      <c r="L145" s="71">
        <v>2.5</v>
      </c>
      <c r="M145" s="71">
        <v>4</v>
      </c>
      <c r="N145" s="105">
        <v>2005</v>
      </c>
      <c r="O145" s="71"/>
      <c r="P145" s="60" t="s">
        <v>389</v>
      </c>
      <c r="Q145" s="1">
        <f>M145-L145</f>
        <v>1.5</v>
      </c>
      <c r="R145" s="2" t="s">
        <v>390</v>
      </c>
      <c r="S145" s="71" t="s">
        <v>691</v>
      </c>
      <c r="T145" s="60" t="s">
        <v>392</v>
      </c>
      <c r="X145" s="134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>
        <v>1400</v>
      </c>
      <c r="AU145" s="107"/>
      <c r="AV145" s="107"/>
      <c r="AW145" s="107"/>
      <c r="AX145" s="107"/>
      <c r="AY145" s="107"/>
      <c r="AZ145" s="107"/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  <c r="BL145" s="107"/>
      <c r="BM145" s="107"/>
      <c r="BN145" s="107"/>
      <c r="BO145" s="107"/>
      <c r="BP145" s="107"/>
      <c r="BQ145" s="107"/>
      <c r="BR145" s="107"/>
      <c r="BS145" s="107"/>
      <c r="BT145" s="107"/>
      <c r="BU145" s="107"/>
      <c r="BV145" s="107"/>
      <c r="BW145" s="107"/>
      <c r="BX145" s="108">
        <v>10600</v>
      </c>
      <c r="BY145" s="108"/>
      <c r="BZ145" s="107"/>
      <c r="CA145" s="152"/>
      <c r="CB145" s="107">
        <v>91</v>
      </c>
      <c r="CC145" s="107"/>
      <c r="CD145" s="107"/>
      <c r="CE145" s="107"/>
      <c r="CF145" s="107"/>
      <c r="CG145" s="107"/>
      <c r="CH145" s="107"/>
      <c r="CI145" s="107"/>
      <c r="CJ145" s="107"/>
      <c r="CK145" s="107"/>
      <c r="CL145" s="107"/>
      <c r="CM145" s="107"/>
      <c r="CN145" s="107"/>
      <c r="CO145" s="99"/>
      <c r="CP145" s="99"/>
      <c r="CQ145" s="99"/>
      <c r="CR145" s="99"/>
      <c r="CS145" s="99"/>
      <c r="CT145" s="99"/>
      <c r="CU145" s="99"/>
      <c r="CV145" s="99"/>
      <c r="CW145" s="99"/>
      <c r="CX145" s="107"/>
      <c r="CY145" s="107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  <c r="DS145" s="64"/>
      <c r="DT145" s="64"/>
      <c r="DU145" s="64"/>
      <c r="DV145" s="64"/>
      <c r="DW145" s="64"/>
      <c r="DX145" s="64"/>
      <c r="DY145" s="64"/>
      <c r="DZ145" s="64"/>
      <c r="EA145" s="64"/>
      <c r="EB145" s="64"/>
      <c r="EC145" s="64"/>
      <c r="ED145" s="64"/>
      <c r="EE145" s="64"/>
      <c r="EF145" s="64"/>
      <c r="EG145" s="64"/>
      <c r="EH145" s="64"/>
      <c r="EI145" s="64"/>
      <c r="EJ145" s="64"/>
      <c r="EK145" s="64"/>
      <c r="EL145" s="64"/>
      <c r="EM145" s="64"/>
      <c r="EN145" s="64"/>
      <c r="EO145" s="64"/>
      <c r="EP145" s="64"/>
      <c r="EQ145" s="64"/>
      <c r="ER145" s="64"/>
      <c r="ES145" s="64"/>
      <c r="ET145" s="64"/>
      <c r="EU145" s="64"/>
      <c r="EV145" s="64"/>
      <c r="EW145" s="64"/>
      <c r="EX145" s="64"/>
      <c r="EY145" s="64"/>
      <c r="EZ145" s="64"/>
      <c r="FA145" s="64"/>
      <c r="FB145" s="64"/>
      <c r="FC145" s="64"/>
      <c r="FD145" s="64"/>
      <c r="FE145" s="64"/>
      <c r="FF145" s="64"/>
      <c r="FG145" s="64"/>
      <c r="FH145" s="64"/>
      <c r="FI145" s="64"/>
      <c r="FJ145" s="64"/>
      <c r="FK145" s="64"/>
      <c r="FL145" s="64"/>
      <c r="FM145" s="64"/>
      <c r="FN145" s="64"/>
      <c r="FO145" s="64"/>
      <c r="FP145" s="64"/>
      <c r="FQ145" s="64"/>
      <c r="FR145" s="64"/>
      <c r="FS145" s="64"/>
      <c r="FT145" s="64"/>
      <c r="FU145" s="64"/>
      <c r="FV145" s="64"/>
      <c r="FW145" s="64"/>
      <c r="FX145" s="64"/>
      <c r="FY145" s="64"/>
      <c r="FZ145" s="64"/>
      <c r="GA145" s="64"/>
      <c r="GB145" s="64"/>
      <c r="GC145" s="64"/>
      <c r="GD145" s="64"/>
      <c r="GE145" s="64"/>
      <c r="GF145" s="64"/>
      <c r="GG145" s="64"/>
      <c r="GH145" s="64"/>
      <c r="GI145" s="64"/>
      <c r="GJ145" s="64"/>
      <c r="GK145" s="64"/>
      <c r="GL145" s="64"/>
      <c r="GM145" s="64"/>
      <c r="GN145" s="64"/>
      <c r="GO145" s="64"/>
      <c r="GP145" s="64"/>
      <c r="GQ145" s="64"/>
      <c r="GR145" s="64"/>
      <c r="GS145" s="64"/>
      <c r="GT145" s="64"/>
      <c r="GU145" s="64"/>
      <c r="GV145" s="64"/>
      <c r="GW145" s="64"/>
      <c r="GX145" s="64"/>
      <c r="GY145" s="64"/>
      <c r="GZ145" s="64"/>
      <c r="HA145" s="64"/>
      <c r="HB145" s="64"/>
      <c r="HC145" s="64"/>
      <c r="HD145" s="64"/>
      <c r="HE145" s="64"/>
      <c r="HF145" s="64"/>
      <c r="HG145" s="64"/>
      <c r="HH145" s="64"/>
      <c r="HI145" s="64"/>
      <c r="HJ145" s="64"/>
      <c r="HK145" s="64"/>
      <c r="HL145" s="64"/>
      <c r="HM145" s="64"/>
      <c r="HN145" s="64"/>
      <c r="HO145" s="64"/>
      <c r="HP145" s="64"/>
      <c r="HQ145" s="64"/>
      <c r="HR145" s="64"/>
      <c r="HS145" s="64"/>
      <c r="HT145" s="64"/>
      <c r="HU145" s="64"/>
      <c r="HV145" s="64"/>
      <c r="HW145" s="64"/>
      <c r="HX145" s="64"/>
      <c r="HY145" s="64"/>
      <c r="HZ145" s="64"/>
      <c r="IA145" s="64"/>
      <c r="IB145" s="64"/>
      <c r="IC145" s="64"/>
      <c r="ID145" s="64"/>
      <c r="IE145" s="64"/>
      <c r="IF145" s="64"/>
      <c r="IG145" s="64"/>
      <c r="IH145" s="64"/>
      <c r="II145" s="64"/>
      <c r="IJ145" s="64"/>
      <c r="IK145" s="64"/>
      <c r="IL145" s="64"/>
      <c r="IM145" s="64"/>
      <c r="IN145" s="64"/>
      <c r="IO145" s="64"/>
      <c r="IP145" s="64"/>
      <c r="IQ145" s="64"/>
      <c r="IR145" s="64"/>
      <c r="IS145" s="64"/>
      <c r="IT145" s="64"/>
      <c r="IU145" s="64"/>
      <c r="IV145" s="64"/>
      <c r="IW145" s="64"/>
      <c r="IX145" s="64"/>
      <c r="IY145" s="64"/>
      <c r="IZ145" s="64"/>
      <c r="JA145" s="64"/>
      <c r="JB145" s="64"/>
      <c r="JC145" s="64"/>
      <c r="JD145" s="64"/>
      <c r="JE145" s="64"/>
      <c r="JF145" s="64"/>
      <c r="JG145" s="64"/>
      <c r="JH145" s="64"/>
      <c r="JI145" s="64"/>
      <c r="JJ145" s="64"/>
      <c r="JK145" s="64"/>
      <c r="JL145" s="64"/>
      <c r="JM145" s="64"/>
      <c r="JN145" s="64"/>
      <c r="JO145" s="64"/>
      <c r="JP145" s="64"/>
      <c r="JQ145" s="64"/>
      <c r="JR145" s="64"/>
      <c r="JS145" s="64"/>
      <c r="JT145" s="64"/>
      <c r="JU145" s="64"/>
      <c r="JV145" s="64"/>
      <c r="JW145" s="64"/>
      <c r="JX145" s="64"/>
      <c r="JY145" s="64"/>
      <c r="JZ145" s="64"/>
      <c r="KA145" s="64"/>
      <c r="KB145" s="64"/>
      <c r="KC145" s="64"/>
      <c r="KD145" s="64"/>
      <c r="KE145" s="64"/>
      <c r="KF145" s="64"/>
      <c r="KG145" s="64"/>
      <c r="KH145" s="64"/>
      <c r="KI145" s="64"/>
      <c r="KJ145" s="64"/>
      <c r="KK145" s="64"/>
      <c r="KL145" s="64"/>
      <c r="KM145" s="64"/>
      <c r="KN145" s="64"/>
      <c r="KO145" s="64"/>
    </row>
    <row r="146" spans="1:301" s="60" customFormat="1" ht="15" customHeight="1" x14ac:dyDescent="0.15">
      <c r="A146" s="71" t="s">
        <v>692</v>
      </c>
      <c r="B146" s="71">
        <v>9539</v>
      </c>
      <c r="C146" s="59" t="s">
        <v>407</v>
      </c>
      <c r="D146" s="2" t="s">
        <v>105</v>
      </c>
      <c r="E146" s="71"/>
      <c r="F146" s="71"/>
      <c r="G146" s="23">
        <v>316286.88199999998</v>
      </c>
      <c r="H146" s="23">
        <v>8448239.0920000002</v>
      </c>
      <c r="I146" s="23">
        <v>4933.4660000000003</v>
      </c>
      <c r="J146" s="61" t="s">
        <v>1040</v>
      </c>
      <c r="K146" s="71" t="s">
        <v>404</v>
      </c>
      <c r="L146" s="71">
        <v>0</v>
      </c>
      <c r="M146" s="71">
        <v>2</v>
      </c>
      <c r="N146" s="120">
        <v>2005</v>
      </c>
      <c r="O146" s="71"/>
      <c r="P146" s="60" t="s">
        <v>389</v>
      </c>
      <c r="Q146" s="1">
        <f>M146-L146</f>
        <v>2</v>
      </c>
      <c r="R146" s="2" t="s">
        <v>390</v>
      </c>
      <c r="S146" s="71" t="s">
        <v>693</v>
      </c>
      <c r="T146" s="60" t="s">
        <v>392</v>
      </c>
      <c r="X146" s="134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>
        <v>200</v>
      </c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  <c r="BL146" s="107"/>
      <c r="BM146" s="107"/>
      <c r="BN146" s="107"/>
      <c r="BO146" s="107"/>
      <c r="BP146" s="107"/>
      <c r="BQ146" s="107"/>
      <c r="BR146" s="107"/>
      <c r="BS146" s="107"/>
      <c r="BT146" s="107"/>
      <c r="BU146" s="107"/>
      <c r="BV146" s="107"/>
      <c r="BW146" s="107"/>
      <c r="BX146" s="108">
        <v>500</v>
      </c>
      <c r="BY146" s="108"/>
      <c r="BZ146" s="107"/>
      <c r="CA146" s="152"/>
      <c r="CB146" s="107">
        <v>39</v>
      </c>
      <c r="CC146" s="107"/>
      <c r="CD146" s="107"/>
      <c r="CE146" s="107"/>
      <c r="CF146" s="107"/>
      <c r="CG146" s="107"/>
      <c r="CH146" s="107"/>
      <c r="CI146" s="107"/>
      <c r="CJ146" s="107"/>
      <c r="CK146" s="107"/>
      <c r="CL146" s="107"/>
      <c r="CM146" s="107"/>
      <c r="CN146" s="107"/>
      <c r="CO146" s="99"/>
      <c r="CP146" s="99"/>
      <c r="CQ146" s="99"/>
      <c r="CR146" s="99"/>
      <c r="CS146" s="99"/>
      <c r="CT146" s="99"/>
      <c r="CU146" s="99"/>
      <c r="CV146" s="99"/>
      <c r="CW146" s="99"/>
      <c r="CX146" s="107"/>
      <c r="CY146" s="107"/>
    </row>
    <row r="147" spans="1:301" s="60" customFormat="1" ht="15" customHeight="1" x14ac:dyDescent="0.15">
      <c r="A147" s="71" t="s">
        <v>694</v>
      </c>
      <c r="B147" s="71">
        <v>9644</v>
      </c>
      <c r="C147" s="59" t="s">
        <v>407</v>
      </c>
      <c r="D147" s="2" t="s">
        <v>105</v>
      </c>
      <c r="E147" s="71"/>
      <c r="F147" s="71"/>
      <c r="G147" s="23">
        <v>316287.92300000001</v>
      </c>
      <c r="H147" s="23">
        <v>8448239.5040000007</v>
      </c>
      <c r="I147" s="23">
        <v>4933.7259999999997</v>
      </c>
      <c r="J147" s="61" t="s">
        <v>1040</v>
      </c>
      <c r="K147" s="71" t="s">
        <v>404</v>
      </c>
      <c r="L147" s="71">
        <v>0</v>
      </c>
      <c r="M147" s="71">
        <v>2</v>
      </c>
      <c r="N147" s="120">
        <v>2005</v>
      </c>
      <c r="O147" s="71"/>
      <c r="P147" s="60" t="s">
        <v>389</v>
      </c>
      <c r="Q147" s="1">
        <f>M147-L147</f>
        <v>2</v>
      </c>
      <c r="R147" s="2" t="s">
        <v>390</v>
      </c>
      <c r="S147" s="71" t="s">
        <v>695</v>
      </c>
      <c r="T147" s="60" t="s">
        <v>392</v>
      </c>
      <c r="X147" s="134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>
        <v>200</v>
      </c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  <c r="BQ147" s="107"/>
      <c r="BR147" s="107"/>
      <c r="BS147" s="107"/>
      <c r="BT147" s="107"/>
      <c r="BU147" s="107"/>
      <c r="BV147" s="107"/>
      <c r="BW147" s="107"/>
      <c r="BX147" s="108">
        <v>500</v>
      </c>
      <c r="BY147" s="108"/>
      <c r="BZ147" s="107"/>
      <c r="CA147" s="152"/>
      <c r="CB147" s="107">
        <v>34</v>
      </c>
      <c r="CC147" s="107"/>
      <c r="CD147" s="107"/>
      <c r="CE147" s="107"/>
      <c r="CF147" s="107"/>
      <c r="CG147" s="107"/>
      <c r="CH147" s="107"/>
      <c r="CI147" s="107"/>
      <c r="CJ147" s="107"/>
      <c r="CK147" s="107"/>
      <c r="CL147" s="107"/>
      <c r="CM147" s="107"/>
      <c r="CN147" s="107"/>
      <c r="CO147" s="99"/>
      <c r="CP147" s="99"/>
      <c r="CQ147" s="99"/>
      <c r="CR147" s="99"/>
      <c r="CS147" s="99"/>
      <c r="CT147" s="99"/>
      <c r="CU147" s="99"/>
      <c r="CV147" s="99"/>
      <c r="CW147" s="99"/>
      <c r="CX147" s="107"/>
      <c r="CY147" s="107"/>
    </row>
    <row r="148" spans="1:301" s="60" customFormat="1" ht="15" customHeight="1" x14ac:dyDescent="0.15">
      <c r="A148" s="79" t="s">
        <v>696</v>
      </c>
      <c r="B148" s="79">
        <v>9803</v>
      </c>
      <c r="C148" s="59" t="s">
        <v>407</v>
      </c>
      <c r="D148" s="2" t="s">
        <v>105</v>
      </c>
      <c r="E148" s="79"/>
      <c r="F148" s="79"/>
      <c r="G148" s="23">
        <v>316286.53100000002</v>
      </c>
      <c r="H148" s="23">
        <v>8448240.3599999994</v>
      </c>
      <c r="I148" s="23">
        <v>4933.7349999999997</v>
      </c>
      <c r="J148" s="61" t="s">
        <v>1040</v>
      </c>
      <c r="K148" s="79" t="s">
        <v>388</v>
      </c>
      <c r="L148" s="79">
        <v>0</v>
      </c>
      <c r="M148" s="79">
        <v>2</v>
      </c>
      <c r="N148" s="105">
        <v>2006</v>
      </c>
      <c r="O148" s="79"/>
      <c r="P148" s="60" t="s">
        <v>389</v>
      </c>
      <c r="Q148" s="1">
        <f>M148-L148</f>
        <v>2</v>
      </c>
      <c r="R148" s="2" t="s">
        <v>390</v>
      </c>
      <c r="S148" s="79" t="s">
        <v>697</v>
      </c>
      <c r="T148" s="60" t="s">
        <v>392</v>
      </c>
      <c r="X148" s="134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  <c r="AR148" s="113"/>
      <c r="AS148" s="113"/>
      <c r="AT148" s="113">
        <v>300</v>
      </c>
      <c r="AU148" s="113"/>
      <c r="AV148" s="113"/>
      <c r="AW148" s="113"/>
      <c r="AX148" s="113"/>
      <c r="AY148" s="113"/>
      <c r="AZ148" s="113"/>
      <c r="BA148" s="113"/>
      <c r="BB148" s="113"/>
      <c r="BC148" s="113"/>
      <c r="BD148" s="113"/>
      <c r="BE148" s="113"/>
      <c r="BF148" s="113"/>
      <c r="BG148" s="113"/>
      <c r="BH148" s="113"/>
      <c r="BI148" s="113"/>
      <c r="BJ148" s="113"/>
      <c r="BK148" s="113"/>
      <c r="BL148" s="113"/>
      <c r="BM148" s="113"/>
      <c r="BN148" s="113"/>
      <c r="BO148" s="113"/>
      <c r="BP148" s="113"/>
      <c r="BQ148" s="113"/>
      <c r="BR148" s="113"/>
      <c r="BS148" s="113"/>
      <c r="BT148" s="113"/>
      <c r="BU148" s="113"/>
      <c r="BV148" s="113"/>
      <c r="BW148" s="113"/>
      <c r="BX148" s="113">
        <v>500</v>
      </c>
      <c r="BY148" s="113"/>
      <c r="BZ148" s="113"/>
      <c r="CA148" s="157"/>
      <c r="CB148" s="107">
        <v>22</v>
      </c>
      <c r="CC148" s="113"/>
      <c r="CD148" s="113"/>
      <c r="CE148" s="113"/>
      <c r="CF148" s="113"/>
      <c r="CG148" s="113"/>
      <c r="CH148" s="113"/>
      <c r="CI148" s="113"/>
      <c r="CJ148" s="113"/>
      <c r="CK148" s="113"/>
      <c r="CL148" s="113"/>
      <c r="CM148" s="113"/>
      <c r="CN148" s="113"/>
      <c r="CO148" s="99"/>
      <c r="CP148" s="99"/>
      <c r="CQ148" s="99"/>
      <c r="CR148" s="99"/>
      <c r="CS148" s="99"/>
      <c r="CT148" s="99"/>
      <c r="CU148" s="99"/>
      <c r="CV148" s="99"/>
      <c r="CW148" s="99"/>
      <c r="CX148" s="113"/>
      <c r="CY148" s="113"/>
    </row>
    <row r="149" spans="1:301" s="60" customFormat="1" ht="15" customHeight="1" x14ac:dyDescent="0.15">
      <c r="A149" s="79" t="s">
        <v>698</v>
      </c>
      <c r="B149" s="79">
        <v>10316</v>
      </c>
      <c r="C149" s="59" t="s">
        <v>407</v>
      </c>
      <c r="D149" s="2" t="s">
        <v>105</v>
      </c>
      <c r="E149" s="79"/>
      <c r="F149" s="79"/>
      <c r="G149" s="23">
        <v>316283.74400000001</v>
      </c>
      <c r="H149" s="23">
        <v>8448237.0769999996</v>
      </c>
      <c r="I149" s="23">
        <v>4933.2340000000004</v>
      </c>
      <c r="J149" s="61" t="s">
        <v>1040</v>
      </c>
      <c r="K149" s="79" t="s">
        <v>388</v>
      </c>
      <c r="L149" s="79">
        <v>0</v>
      </c>
      <c r="M149" s="79">
        <v>2</v>
      </c>
      <c r="N149" s="105">
        <v>2006</v>
      </c>
      <c r="O149" s="79"/>
      <c r="P149" s="60" t="s">
        <v>389</v>
      </c>
      <c r="Q149" s="1">
        <f>M149-L149</f>
        <v>2</v>
      </c>
      <c r="R149" s="2" t="s">
        <v>390</v>
      </c>
      <c r="S149" s="79" t="s">
        <v>699</v>
      </c>
      <c r="T149" s="60" t="s">
        <v>392</v>
      </c>
      <c r="X149" s="134"/>
      <c r="Y149" s="108">
        <v>6.6722338204592904E-2</v>
      </c>
      <c r="Z149" s="108">
        <v>1.0205339265850946</v>
      </c>
      <c r="AA149" s="108">
        <v>2.4877170993733215</v>
      </c>
      <c r="AB149" s="108"/>
      <c r="AC149" s="108">
        <v>6.7143793228977063E-3</v>
      </c>
      <c r="AD149" s="108">
        <v>0.16578947368421051</v>
      </c>
      <c r="AE149" s="108"/>
      <c r="AF149" s="108">
        <v>1.3479773814702046E-2</v>
      </c>
      <c r="AG149" s="108">
        <v>0.28910485933503838</v>
      </c>
      <c r="AH149" s="108">
        <v>0.20622276029055692</v>
      </c>
      <c r="AI149" s="108"/>
      <c r="AJ149" s="108"/>
      <c r="AK149" s="108"/>
      <c r="AL149" s="108"/>
      <c r="AM149" s="108"/>
      <c r="AN149" s="108">
        <v>2.4</v>
      </c>
      <c r="AO149" s="108">
        <v>12</v>
      </c>
      <c r="AP149" s="108">
        <v>16</v>
      </c>
      <c r="AQ149" s="106">
        <v>0</v>
      </c>
      <c r="AR149" s="106">
        <v>0</v>
      </c>
      <c r="AS149" s="108">
        <v>21.9</v>
      </c>
      <c r="AT149" s="108">
        <v>93.5</v>
      </c>
      <c r="AU149" s="106">
        <v>0</v>
      </c>
      <c r="AV149" s="108">
        <v>2</v>
      </c>
      <c r="AW149" s="114">
        <v>0</v>
      </c>
      <c r="AX149" s="110">
        <v>0</v>
      </c>
      <c r="AY149" s="108">
        <v>276</v>
      </c>
      <c r="AZ149" s="108"/>
      <c r="BA149" s="108">
        <v>61.3</v>
      </c>
      <c r="BB149" s="108">
        <v>3.1</v>
      </c>
      <c r="BC149" s="108">
        <v>0</v>
      </c>
      <c r="BD149" s="108">
        <v>1.4</v>
      </c>
      <c r="BE149" s="108"/>
      <c r="BF149" s="106">
        <v>0</v>
      </c>
      <c r="BG149" s="108">
        <v>2407</v>
      </c>
      <c r="BH149" s="108">
        <v>9</v>
      </c>
      <c r="BI149" s="108"/>
      <c r="BJ149" s="108"/>
      <c r="BK149" s="108"/>
      <c r="BL149" s="108"/>
      <c r="BM149" s="108"/>
      <c r="BN149" s="108"/>
      <c r="BO149" s="108"/>
      <c r="BP149" s="108"/>
      <c r="BQ149" s="108"/>
      <c r="BR149" s="108"/>
      <c r="BS149" s="108"/>
      <c r="BT149" s="108"/>
      <c r="BU149" s="108"/>
      <c r="BV149" s="108"/>
      <c r="BW149" s="108"/>
      <c r="BX149" s="108">
        <v>543</v>
      </c>
      <c r="BY149" s="108"/>
      <c r="BZ149" s="108"/>
      <c r="CA149" s="157"/>
      <c r="CB149" s="108">
        <v>22.2</v>
      </c>
      <c r="CC149" s="108">
        <v>0.09</v>
      </c>
      <c r="CD149" s="108">
        <v>273</v>
      </c>
      <c r="CE149" s="108"/>
      <c r="CF149" s="108"/>
      <c r="CG149" s="108"/>
      <c r="CH149" s="110">
        <v>0</v>
      </c>
      <c r="CI149" s="110">
        <v>0</v>
      </c>
      <c r="CJ149" s="108">
        <v>1.8</v>
      </c>
      <c r="CK149" s="108"/>
      <c r="CL149" s="108"/>
      <c r="CM149" s="108"/>
      <c r="CN149" s="108"/>
      <c r="CO149" s="99"/>
      <c r="CP149" s="99"/>
      <c r="CQ149" s="99"/>
      <c r="CR149" s="99">
        <f>AG149/AD149</f>
        <v>1.7438070880526126</v>
      </c>
      <c r="CS149" s="99"/>
      <c r="CT149" s="99"/>
      <c r="CU149" s="99">
        <f>BG149/BH149</f>
        <v>267.44444444444446</v>
      </c>
      <c r="CV149" s="99"/>
      <c r="CW149" s="99"/>
      <c r="CX149" s="108"/>
      <c r="CY149" s="114">
        <v>0</v>
      </c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</row>
    <row r="150" spans="1:301" s="60" customFormat="1" ht="15" customHeight="1" x14ac:dyDescent="0.15">
      <c r="A150" s="58" t="s">
        <v>700</v>
      </c>
      <c r="B150" s="58">
        <v>10423</v>
      </c>
      <c r="C150" s="59" t="s">
        <v>407</v>
      </c>
      <c r="D150" s="2" t="s">
        <v>105</v>
      </c>
      <c r="E150" s="58"/>
      <c r="F150" s="58"/>
      <c r="G150" s="23">
        <v>316285.02799999999</v>
      </c>
      <c r="H150" s="23">
        <v>8448238.3249999993</v>
      </c>
      <c r="I150" s="23">
        <v>4933.3519999999999</v>
      </c>
      <c r="J150" s="61" t="s">
        <v>1040</v>
      </c>
      <c r="K150" s="58" t="s">
        <v>388</v>
      </c>
      <c r="L150" s="58">
        <v>0</v>
      </c>
      <c r="M150" s="58">
        <v>2</v>
      </c>
      <c r="N150" s="105">
        <v>2006</v>
      </c>
      <c r="O150" s="58"/>
      <c r="P150" s="60" t="s">
        <v>389</v>
      </c>
      <c r="Q150" s="1">
        <f>M150-L150</f>
        <v>2</v>
      </c>
      <c r="R150" s="2" t="s">
        <v>390</v>
      </c>
      <c r="S150" s="58" t="s">
        <v>701</v>
      </c>
      <c r="T150" s="60" t="s">
        <v>392</v>
      </c>
      <c r="X150" s="134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13"/>
      <c r="AQ150" s="113"/>
      <c r="AR150" s="113"/>
      <c r="AS150" s="113"/>
      <c r="AT150" s="113">
        <v>200</v>
      </c>
      <c r="AU150" s="113"/>
      <c r="AV150" s="113"/>
      <c r="AW150" s="113"/>
      <c r="AX150" s="113"/>
      <c r="AY150" s="113"/>
      <c r="AZ150" s="113"/>
      <c r="BA150" s="113"/>
      <c r="BB150" s="113"/>
      <c r="BC150" s="113"/>
      <c r="BD150" s="113"/>
      <c r="BE150" s="113"/>
      <c r="BF150" s="113"/>
      <c r="BG150" s="113"/>
      <c r="BH150" s="113"/>
      <c r="BI150" s="113"/>
      <c r="BJ150" s="113"/>
      <c r="BK150" s="113"/>
      <c r="BL150" s="113"/>
      <c r="BM150" s="113"/>
      <c r="BN150" s="113"/>
      <c r="BO150" s="113"/>
      <c r="BP150" s="113"/>
      <c r="BQ150" s="113"/>
      <c r="BR150" s="113"/>
      <c r="BS150" s="113"/>
      <c r="BT150" s="113"/>
      <c r="BU150" s="113"/>
      <c r="BV150" s="113"/>
      <c r="BW150" s="113"/>
      <c r="BX150" s="113">
        <v>500</v>
      </c>
      <c r="BY150" s="113"/>
      <c r="BZ150" s="113"/>
      <c r="CA150" s="149"/>
      <c r="CB150" s="107">
        <v>33</v>
      </c>
      <c r="CC150" s="113"/>
      <c r="CD150" s="113"/>
      <c r="CE150" s="113"/>
      <c r="CF150" s="113"/>
      <c r="CG150" s="113"/>
      <c r="CH150" s="113"/>
      <c r="CI150" s="113"/>
      <c r="CJ150" s="113"/>
      <c r="CK150" s="113"/>
      <c r="CL150" s="113"/>
      <c r="CM150" s="113"/>
      <c r="CN150" s="113"/>
      <c r="CO150" s="99"/>
      <c r="CP150" s="99"/>
      <c r="CQ150" s="99"/>
      <c r="CR150" s="99"/>
      <c r="CS150" s="99"/>
      <c r="CT150" s="99"/>
      <c r="CU150" s="99"/>
      <c r="CV150" s="99"/>
      <c r="CW150" s="99"/>
      <c r="CX150" s="113"/>
      <c r="CY150" s="113"/>
    </row>
    <row r="151" spans="1:301" s="60" customFormat="1" ht="15" customHeight="1" x14ac:dyDescent="0.15">
      <c r="A151" s="71" t="s">
        <v>702</v>
      </c>
      <c r="B151" s="71">
        <v>7433</v>
      </c>
      <c r="C151" s="59" t="s">
        <v>387</v>
      </c>
      <c r="D151" s="2" t="s">
        <v>105</v>
      </c>
      <c r="E151" s="71"/>
      <c r="F151" s="71"/>
      <c r="G151" s="23">
        <v>316653.68962700001</v>
      </c>
      <c r="H151" s="23">
        <v>8444146.5304300003</v>
      </c>
      <c r="I151" s="23"/>
      <c r="J151" s="61" t="s">
        <v>1040</v>
      </c>
      <c r="K151" s="71" t="s">
        <v>404</v>
      </c>
      <c r="L151" s="71">
        <v>0</v>
      </c>
      <c r="M151" s="71">
        <v>2</v>
      </c>
      <c r="N151" s="120">
        <v>2005</v>
      </c>
      <c r="O151" s="71"/>
      <c r="P151" s="60" t="s">
        <v>389</v>
      </c>
      <c r="Q151" s="1">
        <f>M151-L151</f>
        <v>2</v>
      </c>
      <c r="R151" s="2" t="s">
        <v>390</v>
      </c>
      <c r="S151" s="71" t="s">
        <v>703</v>
      </c>
      <c r="T151" s="60" t="s">
        <v>392</v>
      </c>
      <c r="X151" s="134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>
        <v>100</v>
      </c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  <c r="BQ151" s="107"/>
      <c r="BR151" s="107"/>
      <c r="BS151" s="107"/>
      <c r="BT151" s="107"/>
      <c r="BU151" s="107"/>
      <c r="BV151" s="107"/>
      <c r="BW151" s="107"/>
      <c r="BX151" s="108">
        <v>2200</v>
      </c>
      <c r="BY151" s="108"/>
      <c r="BZ151" s="107"/>
      <c r="CA151" s="152">
        <v>0.248</v>
      </c>
      <c r="CB151" s="107">
        <v>15</v>
      </c>
      <c r="CC151" s="107"/>
      <c r="CD151" s="107"/>
      <c r="CE151" s="107"/>
      <c r="CF151" s="107"/>
      <c r="CG151" s="107"/>
      <c r="CH151" s="107"/>
      <c r="CI151" s="107"/>
      <c r="CJ151" s="107"/>
      <c r="CK151" s="107"/>
      <c r="CL151" s="107"/>
      <c r="CM151" s="107"/>
      <c r="CN151" s="107"/>
      <c r="CO151" s="99"/>
      <c r="CP151" s="99"/>
      <c r="CQ151" s="99"/>
      <c r="CR151" s="99"/>
      <c r="CS151" s="99"/>
      <c r="CT151" s="99"/>
      <c r="CU151" s="99"/>
      <c r="CV151" s="99"/>
      <c r="CW151" s="99"/>
      <c r="CX151" s="107"/>
      <c r="CY151" s="107"/>
    </row>
    <row r="152" spans="1:301" s="60" customFormat="1" ht="15" customHeight="1" x14ac:dyDescent="0.2">
      <c r="A152" s="71" t="s">
        <v>704</v>
      </c>
      <c r="B152" s="71">
        <v>7488</v>
      </c>
      <c r="C152" s="59" t="s">
        <v>387</v>
      </c>
      <c r="D152" s="2" t="s">
        <v>105</v>
      </c>
      <c r="E152" s="71"/>
      <c r="F152" s="71"/>
      <c r="G152" s="23">
        <v>316653.68962700001</v>
      </c>
      <c r="H152" s="23">
        <v>8444146.5304300003</v>
      </c>
      <c r="I152" s="23"/>
      <c r="J152" s="61" t="s">
        <v>1040</v>
      </c>
      <c r="K152" s="71" t="s">
        <v>404</v>
      </c>
      <c r="L152" s="71">
        <v>2</v>
      </c>
      <c r="M152" s="71">
        <v>4</v>
      </c>
      <c r="N152" s="120">
        <v>2005</v>
      </c>
      <c r="O152" s="71"/>
      <c r="P152" s="60" t="s">
        <v>389</v>
      </c>
      <c r="Q152" s="1">
        <f>M152-L152</f>
        <v>2</v>
      </c>
      <c r="R152" s="2" t="s">
        <v>390</v>
      </c>
      <c r="S152" s="71" t="s">
        <v>705</v>
      </c>
      <c r="T152" s="60" t="s">
        <v>392</v>
      </c>
      <c r="X152" s="134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  <c r="BQ152" s="107"/>
      <c r="BR152" s="107"/>
      <c r="BS152" s="107"/>
      <c r="BT152" s="107"/>
      <c r="BU152" s="107"/>
      <c r="BV152" s="107"/>
      <c r="BW152" s="107"/>
      <c r="BX152" s="108">
        <v>900</v>
      </c>
      <c r="BY152" s="108"/>
      <c r="BZ152" s="107"/>
      <c r="CA152" s="152">
        <v>0.221</v>
      </c>
      <c r="CB152" s="107">
        <v>4</v>
      </c>
      <c r="CC152" s="107"/>
      <c r="CD152" s="107"/>
      <c r="CE152" s="107"/>
      <c r="CF152" s="107"/>
      <c r="CG152" s="107"/>
      <c r="CH152" s="107"/>
      <c r="CI152" s="107"/>
      <c r="CJ152" s="107"/>
      <c r="CK152" s="107"/>
      <c r="CL152" s="107"/>
      <c r="CM152" s="107"/>
      <c r="CN152" s="107"/>
      <c r="CO152" s="99"/>
      <c r="CP152" s="99"/>
      <c r="CQ152" s="99"/>
      <c r="CR152" s="99"/>
      <c r="CS152" s="99"/>
      <c r="CT152" s="99"/>
      <c r="CU152" s="99"/>
      <c r="CV152" s="99"/>
      <c r="CW152" s="99"/>
      <c r="CX152" s="107"/>
      <c r="CY152" s="107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  <c r="DS152" s="78"/>
      <c r="DT152" s="78"/>
      <c r="DU152" s="78"/>
      <c r="DV152" s="78"/>
      <c r="DW152" s="78"/>
      <c r="DX152" s="78"/>
      <c r="DY152" s="78"/>
      <c r="DZ152" s="78"/>
      <c r="EA152" s="78"/>
      <c r="EB152" s="78"/>
      <c r="EC152" s="78"/>
      <c r="ED152" s="78"/>
      <c r="EE152" s="78"/>
      <c r="EF152" s="78"/>
      <c r="EG152" s="78"/>
      <c r="EH152" s="78"/>
      <c r="EI152" s="78"/>
      <c r="EJ152" s="78"/>
      <c r="EK152" s="78"/>
      <c r="EL152" s="78"/>
      <c r="EM152" s="78"/>
      <c r="EN152" s="78"/>
      <c r="EO152" s="78"/>
      <c r="EP152" s="78"/>
      <c r="EQ152" s="78"/>
      <c r="ER152" s="78"/>
      <c r="ES152" s="78"/>
      <c r="ET152" s="78"/>
      <c r="EU152" s="78"/>
      <c r="EV152" s="78"/>
      <c r="EW152" s="78"/>
      <c r="EX152" s="78"/>
      <c r="EY152" s="78"/>
      <c r="EZ152" s="78"/>
      <c r="FA152" s="78"/>
      <c r="FB152" s="78"/>
      <c r="FC152" s="78"/>
      <c r="FD152" s="78"/>
      <c r="FE152" s="78"/>
      <c r="FF152" s="78"/>
      <c r="FG152" s="78"/>
      <c r="FH152" s="78"/>
      <c r="FI152" s="78"/>
      <c r="FJ152" s="78"/>
      <c r="FK152" s="78"/>
      <c r="FL152" s="78"/>
      <c r="FM152" s="78"/>
      <c r="FN152" s="78"/>
      <c r="FO152" s="78"/>
      <c r="FP152" s="78"/>
      <c r="FQ152" s="78"/>
      <c r="FR152" s="78"/>
      <c r="FS152" s="78"/>
      <c r="FT152" s="78"/>
      <c r="FU152" s="78"/>
      <c r="FV152" s="78"/>
      <c r="FW152" s="78"/>
      <c r="FX152" s="78"/>
      <c r="FY152" s="78"/>
      <c r="FZ152" s="78"/>
      <c r="GA152" s="78"/>
      <c r="GB152" s="78"/>
      <c r="GC152" s="78"/>
      <c r="GD152" s="78"/>
      <c r="GE152" s="78"/>
      <c r="GF152" s="78"/>
      <c r="GG152" s="78"/>
      <c r="GH152" s="78"/>
      <c r="GI152" s="78"/>
      <c r="GJ152" s="78"/>
      <c r="GK152" s="78"/>
      <c r="GL152" s="78"/>
      <c r="GM152" s="78"/>
      <c r="GN152" s="78"/>
      <c r="GO152" s="78"/>
      <c r="GP152" s="78"/>
      <c r="GQ152" s="78"/>
      <c r="GR152" s="78"/>
      <c r="GS152" s="78"/>
      <c r="GT152" s="78"/>
      <c r="GU152" s="78"/>
      <c r="GV152" s="78"/>
      <c r="GW152" s="78"/>
      <c r="GX152" s="78"/>
      <c r="GY152" s="78"/>
      <c r="GZ152" s="78"/>
      <c r="HA152" s="78"/>
      <c r="HB152" s="78"/>
      <c r="HC152" s="78"/>
      <c r="HD152" s="78"/>
      <c r="HE152" s="78"/>
      <c r="HF152" s="78"/>
      <c r="HG152" s="78"/>
      <c r="HH152" s="78"/>
      <c r="HI152" s="78"/>
      <c r="HJ152" s="78"/>
      <c r="HK152" s="78"/>
      <c r="HL152" s="78"/>
      <c r="HM152" s="78"/>
      <c r="HN152" s="78"/>
      <c r="HO152" s="78"/>
      <c r="HP152" s="78"/>
      <c r="HQ152" s="78"/>
      <c r="HR152" s="78"/>
      <c r="HS152" s="78"/>
      <c r="HT152" s="78"/>
      <c r="HU152" s="78"/>
      <c r="HV152" s="78"/>
      <c r="HW152" s="78"/>
      <c r="HX152" s="78"/>
      <c r="HY152" s="78"/>
      <c r="HZ152" s="78"/>
      <c r="IA152" s="78"/>
      <c r="IB152" s="78"/>
      <c r="IC152" s="78"/>
      <c r="ID152" s="78"/>
      <c r="IE152" s="78"/>
      <c r="IF152" s="78"/>
      <c r="IG152" s="78"/>
      <c r="IH152" s="78"/>
      <c r="II152" s="78"/>
      <c r="IJ152" s="78"/>
      <c r="IK152" s="78"/>
      <c r="IL152" s="78"/>
      <c r="IM152" s="78"/>
      <c r="IN152" s="78"/>
      <c r="IO152" s="78"/>
      <c r="IP152" s="78"/>
      <c r="IQ152" s="78"/>
      <c r="IR152" s="78"/>
      <c r="IS152" s="78"/>
      <c r="IT152" s="78"/>
      <c r="IU152" s="78"/>
      <c r="IV152" s="78"/>
      <c r="IW152" s="78"/>
      <c r="IX152" s="78"/>
      <c r="IY152" s="78"/>
      <c r="IZ152" s="78"/>
      <c r="JA152" s="78"/>
      <c r="JB152" s="78"/>
      <c r="JC152" s="78"/>
      <c r="JD152" s="78"/>
      <c r="JE152" s="78"/>
      <c r="JF152" s="78"/>
      <c r="JG152" s="78"/>
      <c r="JH152" s="78"/>
      <c r="JI152" s="78"/>
      <c r="JJ152" s="78"/>
      <c r="JK152" s="78"/>
      <c r="JL152" s="78"/>
      <c r="JM152" s="78"/>
      <c r="JN152" s="78"/>
      <c r="JO152" s="78"/>
      <c r="JP152" s="78"/>
      <c r="JQ152" s="78"/>
      <c r="JR152" s="78"/>
      <c r="JS152" s="78"/>
      <c r="JT152" s="78"/>
      <c r="JU152" s="78"/>
      <c r="JV152" s="78"/>
      <c r="JW152" s="78"/>
      <c r="JX152" s="78"/>
      <c r="JY152" s="78"/>
      <c r="JZ152" s="78"/>
      <c r="KA152" s="78"/>
      <c r="KB152" s="78"/>
      <c r="KC152" s="78"/>
      <c r="KD152" s="78"/>
      <c r="KE152" s="78"/>
      <c r="KF152" s="78"/>
      <c r="KG152" s="78"/>
      <c r="KH152" s="78"/>
      <c r="KI152" s="78"/>
      <c r="KJ152" s="78"/>
      <c r="KK152" s="78"/>
      <c r="KL152" s="78"/>
      <c r="KM152" s="78"/>
      <c r="KN152" s="78"/>
      <c r="KO152" s="78"/>
    </row>
    <row r="153" spans="1:301" s="60" customFormat="1" ht="15" customHeight="1" x14ac:dyDescent="0.2">
      <c r="A153" s="71" t="s">
        <v>706</v>
      </c>
      <c r="B153" s="71">
        <v>7539</v>
      </c>
      <c r="C153" s="59" t="s">
        <v>387</v>
      </c>
      <c r="D153" s="2" t="s">
        <v>105</v>
      </c>
      <c r="E153" s="71"/>
      <c r="F153" s="71"/>
      <c r="G153" s="23">
        <v>316653.68962700001</v>
      </c>
      <c r="H153" s="23">
        <v>8444146.5304300003</v>
      </c>
      <c r="I153" s="23"/>
      <c r="J153" s="61" t="s">
        <v>1040</v>
      </c>
      <c r="K153" s="71" t="s">
        <v>404</v>
      </c>
      <c r="L153" s="71">
        <v>2</v>
      </c>
      <c r="M153" s="71">
        <v>4</v>
      </c>
      <c r="N153" s="120">
        <v>2005</v>
      </c>
      <c r="O153" s="71"/>
      <c r="P153" s="60" t="s">
        <v>389</v>
      </c>
      <c r="Q153" s="1">
        <f>M153-L153</f>
        <v>2</v>
      </c>
      <c r="R153" s="2" t="s">
        <v>390</v>
      </c>
      <c r="S153" s="71" t="s">
        <v>707</v>
      </c>
      <c r="T153" s="60" t="s">
        <v>392</v>
      </c>
      <c r="X153" s="134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7"/>
      <c r="BR153" s="107"/>
      <c r="BS153" s="107"/>
      <c r="BT153" s="107"/>
      <c r="BU153" s="107"/>
      <c r="BV153" s="107"/>
      <c r="BW153" s="107"/>
      <c r="BX153" s="108">
        <v>2000</v>
      </c>
      <c r="BY153" s="108"/>
      <c r="BZ153" s="107"/>
      <c r="CA153" s="152">
        <v>7.6999999999999999E-2</v>
      </c>
      <c r="CB153" s="107">
        <v>5</v>
      </c>
      <c r="CC153" s="107"/>
      <c r="CD153" s="107"/>
      <c r="CE153" s="107"/>
      <c r="CF153" s="107"/>
      <c r="CG153" s="107"/>
      <c r="CH153" s="107"/>
      <c r="CI153" s="107"/>
      <c r="CJ153" s="107"/>
      <c r="CK153" s="107"/>
      <c r="CL153" s="107"/>
      <c r="CM153" s="107"/>
      <c r="CN153" s="107"/>
      <c r="CO153" s="99"/>
      <c r="CP153" s="99"/>
      <c r="CQ153" s="99"/>
      <c r="CR153" s="99"/>
      <c r="CS153" s="99"/>
      <c r="CT153" s="99"/>
      <c r="CU153" s="99"/>
      <c r="CV153" s="99"/>
      <c r="CW153" s="99"/>
      <c r="CX153" s="107"/>
      <c r="CY153" s="107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  <c r="DS153" s="78"/>
      <c r="DT153" s="78"/>
      <c r="DU153" s="78"/>
      <c r="DV153" s="78"/>
      <c r="DW153" s="78"/>
      <c r="DX153" s="78"/>
      <c r="DY153" s="78"/>
      <c r="DZ153" s="78"/>
      <c r="EA153" s="78"/>
      <c r="EB153" s="78"/>
      <c r="EC153" s="78"/>
      <c r="ED153" s="78"/>
      <c r="EE153" s="78"/>
      <c r="EF153" s="78"/>
      <c r="EG153" s="78"/>
      <c r="EH153" s="78"/>
      <c r="EI153" s="78"/>
      <c r="EJ153" s="78"/>
      <c r="EK153" s="78"/>
      <c r="EL153" s="78"/>
      <c r="EM153" s="78"/>
      <c r="EN153" s="78"/>
      <c r="EO153" s="78"/>
      <c r="EP153" s="78"/>
      <c r="EQ153" s="78"/>
      <c r="ER153" s="78"/>
      <c r="ES153" s="78"/>
      <c r="ET153" s="78"/>
      <c r="EU153" s="78"/>
      <c r="EV153" s="78"/>
      <c r="EW153" s="78"/>
      <c r="EX153" s="78"/>
      <c r="EY153" s="78"/>
      <c r="EZ153" s="78"/>
      <c r="FA153" s="78"/>
      <c r="FB153" s="78"/>
      <c r="FC153" s="78"/>
      <c r="FD153" s="78"/>
      <c r="FE153" s="78"/>
      <c r="FF153" s="78"/>
      <c r="FG153" s="78"/>
      <c r="FH153" s="78"/>
      <c r="FI153" s="78"/>
      <c r="FJ153" s="78"/>
      <c r="FK153" s="78"/>
      <c r="FL153" s="78"/>
      <c r="FM153" s="78"/>
      <c r="FN153" s="78"/>
      <c r="FO153" s="78"/>
      <c r="FP153" s="78"/>
      <c r="FQ153" s="78"/>
      <c r="FR153" s="78"/>
      <c r="FS153" s="78"/>
      <c r="FT153" s="78"/>
      <c r="FU153" s="78"/>
      <c r="FV153" s="78"/>
      <c r="FW153" s="78"/>
      <c r="FX153" s="78"/>
      <c r="FY153" s="78"/>
      <c r="FZ153" s="78"/>
      <c r="GA153" s="78"/>
      <c r="GB153" s="78"/>
      <c r="GC153" s="78"/>
      <c r="GD153" s="78"/>
      <c r="GE153" s="78"/>
      <c r="GF153" s="78"/>
      <c r="GG153" s="78"/>
      <c r="GH153" s="78"/>
      <c r="GI153" s="78"/>
      <c r="GJ153" s="78"/>
      <c r="GK153" s="78"/>
      <c r="GL153" s="78"/>
      <c r="GM153" s="78"/>
      <c r="GN153" s="78"/>
      <c r="GO153" s="78"/>
      <c r="GP153" s="78"/>
      <c r="GQ153" s="78"/>
      <c r="GR153" s="78"/>
      <c r="GS153" s="78"/>
      <c r="GT153" s="78"/>
      <c r="GU153" s="78"/>
      <c r="GV153" s="78"/>
      <c r="GW153" s="78"/>
      <c r="GX153" s="78"/>
      <c r="GY153" s="78"/>
      <c r="GZ153" s="78"/>
      <c r="HA153" s="78"/>
      <c r="HB153" s="78"/>
      <c r="HC153" s="78"/>
      <c r="HD153" s="78"/>
      <c r="HE153" s="78"/>
      <c r="HF153" s="78"/>
      <c r="HG153" s="78"/>
      <c r="HH153" s="78"/>
      <c r="HI153" s="78"/>
      <c r="HJ153" s="78"/>
      <c r="HK153" s="78"/>
      <c r="HL153" s="78"/>
      <c r="HM153" s="78"/>
      <c r="HN153" s="78"/>
      <c r="HO153" s="78"/>
      <c r="HP153" s="78"/>
      <c r="HQ153" s="78"/>
      <c r="HR153" s="78"/>
      <c r="HS153" s="78"/>
      <c r="HT153" s="78"/>
      <c r="HU153" s="78"/>
      <c r="HV153" s="78"/>
      <c r="HW153" s="78"/>
      <c r="HX153" s="78"/>
      <c r="HY153" s="78"/>
      <c r="HZ153" s="78"/>
      <c r="IA153" s="78"/>
      <c r="IB153" s="78"/>
      <c r="IC153" s="78"/>
      <c r="ID153" s="78"/>
      <c r="IE153" s="78"/>
      <c r="IF153" s="78"/>
      <c r="IG153" s="78"/>
      <c r="IH153" s="78"/>
      <c r="II153" s="78"/>
      <c r="IJ153" s="78"/>
      <c r="IK153" s="78"/>
      <c r="IL153" s="78"/>
      <c r="IM153" s="78"/>
      <c r="IN153" s="78"/>
      <c r="IO153" s="78"/>
      <c r="IP153" s="78"/>
      <c r="IQ153" s="78"/>
      <c r="IR153" s="78"/>
      <c r="IS153" s="78"/>
      <c r="IT153" s="78"/>
      <c r="IU153" s="78"/>
      <c r="IV153" s="78"/>
      <c r="IW153" s="78"/>
      <c r="IX153" s="78"/>
      <c r="IY153" s="78"/>
      <c r="IZ153" s="78"/>
      <c r="JA153" s="78"/>
      <c r="JB153" s="78"/>
      <c r="JC153" s="78"/>
      <c r="JD153" s="78"/>
      <c r="JE153" s="78"/>
      <c r="JF153" s="78"/>
      <c r="JG153" s="78"/>
      <c r="JH153" s="78"/>
      <c r="JI153" s="78"/>
      <c r="JJ153" s="78"/>
      <c r="JK153" s="78"/>
      <c r="JL153" s="78"/>
      <c r="JM153" s="78"/>
      <c r="JN153" s="78"/>
      <c r="JO153" s="78"/>
      <c r="JP153" s="78"/>
      <c r="JQ153" s="78"/>
      <c r="JR153" s="78"/>
      <c r="JS153" s="78"/>
      <c r="JT153" s="78"/>
      <c r="JU153" s="78"/>
      <c r="JV153" s="78"/>
      <c r="JW153" s="78"/>
      <c r="JX153" s="78"/>
      <c r="JY153" s="78"/>
      <c r="JZ153" s="78"/>
      <c r="KA153" s="78"/>
      <c r="KB153" s="78"/>
      <c r="KC153" s="78"/>
      <c r="KD153" s="78"/>
      <c r="KE153" s="78"/>
      <c r="KF153" s="78"/>
      <c r="KG153" s="78"/>
      <c r="KH153" s="78"/>
      <c r="KI153" s="78"/>
      <c r="KJ153" s="78"/>
      <c r="KK153" s="78"/>
      <c r="KL153" s="78"/>
      <c r="KM153" s="78"/>
      <c r="KN153" s="78"/>
      <c r="KO153" s="78"/>
    </row>
    <row r="154" spans="1:301" s="60" customFormat="1" ht="15" customHeight="1" x14ac:dyDescent="0.15">
      <c r="A154" s="58" t="s">
        <v>708</v>
      </c>
      <c r="B154" s="58">
        <v>9899</v>
      </c>
      <c r="C154" s="59" t="s">
        <v>407</v>
      </c>
      <c r="D154" s="2" t="s">
        <v>105</v>
      </c>
      <c r="E154" s="58"/>
      <c r="F154" s="58"/>
      <c r="G154" s="23">
        <v>316265.772</v>
      </c>
      <c r="H154" s="23">
        <v>8448295.4169999994</v>
      </c>
      <c r="I154" s="23">
        <v>4926.4170000000004</v>
      </c>
      <c r="J154" s="61" t="s">
        <v>1040</v>
      </c>
      <c r="K154" s="58" t="s">
        <v>388</v>
      </c>
      <c r="L154" s="58">
        <v>0</v>
      </c>
      <c r="M154" s="58">
        <v>2</v>
      </c>
      <c r="N154" s="105">
        <v>2006</v>
      </c>
      <c r="O154" s="58"/>
      <c r="P154" s="60" t="s">
        <v>389</v>
      </c>
      <c r="Q154" s="1">
        <f>M154-L154</f>
        <v>2</v>
      </c>
      <c r="R154" s="2" t="s">
        <v>390</v>
      </c>
      <c r="S154" s="58" t="s">
        <v>709</v>
      </c>
      <c r="T154" s="60" t="s">
        <v>392</v>
      </c>
      <c r="X154" s="134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3"/>
      <c r="AT154" s="113">
        <v>500</v>
      </c>
      <c r="AU154" s="113"/>
      <c r="AV154" s="113"/>
      <c r="AW154" s="113"/>
      <c r="AX154" s="113"/>
      <c r="AY154" s="113"/>
      <c r="AZ154" s="113"/>
      <c r="BA154" s="113"/>
      <c r="BB154" s="113"/>
      <c r="BC154" s="113"/>
      <c r="BD154" s="113"/>
      <c r="BE154" s="113"/>
      <c r="BF154" s="113"/>
      <c r="BG154" s="113"/>
      <c r="BH154" s="113"/>
      <c r="BI154" s="113"/>
      <c r="BJ154" s="113"/>
      <c r="BK154" s="113"/>
      <c r="BL154" s="113"/>
      <c r="BM154" s="113"/>
      <c r="BN154" s="113"/>
      <c r="BO154" s="113"/>
      <c r="BP154" s="113"/>
      <c r="BQ154" s="113"/>
      <c r="BR154" s="113"/>
      <c r="BS154" s="113"/>
      <c r="BT154" s="113"/>
      <c r="BU154" s="113"/>
      <c r="BV154" s="113"/>
      <c r="BW154" s="113"/>
      <c r="BX154" s="113">
        <v>2500</v>
      </c>
      <c r="BY154" s="113"/>
      <c r="BZ154" s="113"/>
      <c r="CA154" s="149"/>
      <c r="CB154" s="107">
        <v>33</v>
      </c>
      <c r="CC154" s="113"/>
      <c r="CD154" s="113"/>
      <c r="CE154" s="113"/>
      <c r="CF154" s="113"/>
      <c r="CG154" s="113"/>
      <c r="CH154" s="113"/>
      <c r="CI154" s="113"/>
      <c r="CJ154" s="113"/>
      <c r="CK154" s="113"/>
      <c r="CL154" s="113"/>
      <c r="CM154" s="113"/>
      <c r="CN154" s="113"/>
      <c r="CO154" s="99"/>
      <c r="CP154" s="99"/>
      <c r="CQ154" s="99"/>
      <c r="CR154" s="99"/>
      <c r="CS154" s="99"/>
      <c r="CT154" s="99"/>
      <c r="CU154" s="99"/>
      <c r="CV154" s="99"/>
      <c r="CW154" s="99"/>
      <c r="CX154" s="113"/>
      <c r="CY154" s="113"/>
    </row>
    <row r="155" spans="1:301" s="60" customFormat="1" ht="15" customHeight="1" x14ac:dyDescent="0.15">
      <c r="A155" s="58" t="s">
        <v>710</v>
      </c>
      <c r="B155" s="58">
        <v>10035</v>
      </c>
      <c r="C155" s="59" t="s">
        <v>407</v>
      </c>
      <c r="D155" s="2" t="s">
        <v>105</v>
      </c>
      <c r="E155" s="58"/>
      <c r="F155" s="58"/>
      <c r="G155" s="23">
        <v>316266.61900000001</v>
      </c>
      <c r="H155" s="23">
        <v>8448295.1140000001</v>
      </c>
      <c r="I155" s="23">
        <v>4926.848</v>
      </c>
      <c r="J155" s="61" t="s">
        <v>1040</v>
      </c>
      <c r="K155" s="58" t="s">
        <v>388</v>
      </c>
      <c r="L155" s="58">
        <v>0</v>
      </c>
      <c r="M155" s="58">
        <v>2</v>
      </c>
      <c r="N155" s="105">
        <v>2006</v>
      </c>
      <c r="O155" s="58"/>
      <c r="P155" s="60" t="s">
        <v>389</v>
      </c>
      <c r="Q155" s="1">
        <f>M155-L155</f>
        <v>2</v>
      </c>
      <c r="R155" s="2" t="s">
        <v>390</v>
      </c>
      <c r="S155" s="58" t="s">
        <v>711</v>
      </c>
      <c r="T155" s="60" t="s">
        <v>392</v>
      </c>
      <c r="X155" s="134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/>
      <c r="AJ155" s="113"/>
      <c r="AK155" s="113"/>
      <c r="AL155" s="113"/>
      <c r="AM155" s="113"/>
      <c r="AN155" s="113"/>
      <c r="AO155" s="113"/>
      <c r="AP155" s="113"/>
      <c r="AQ155" s="113"/>
      <c r="AR155" s="113"/>
      <c r="AS155" s="113"/>
      <c r="AT155" s="113">
        <v>1200</v>
      </c>
      <c r="AU155" s="113"/>
      <c r="AV155" s="113"/>
      <c r="AW155" s="113"/>
      <c r="AX155" s="113"/>
      <c r="AY155" s="113"/>
      <c r="AZ155" s="113"/>
      <c r="BA155" s="113"/>
      <c r="BB155" s="113"/>
      <c r="BC155" s="113"/>
      <c r="BD155" s="113"/>
      <c r="BE155" s="113"/>
      <c r="BF155" s="113"/>
      <c r="BG155" s="113"/>
      <c r="BH155" s="113"/>
      <c r="BI155" s="113"/>
      <c r="BJ155" s="113"/>
      <c r="BK155" s="113"/>
      <c r="BL155" s="113"/>
      <c r="BM155" s="113"/>
      <c r="BN155" s="113"/>
      <c r="BO155" s="113"/>
      <c r="BP155" s="113"/>
      <c r="BQ155" s="113"/>
      <c r="BR155" s="113"/>
      <c r="BS155" s="113"/>
      <c r="BT155" s="113"/>
      <c r="BU155" s="113"/>
      <c r="BV155" s="113"/>
      <c r="BW155" s="113"/>
      <c r="BX155" s="113">
        <v>2500</v>
      </c>
      <c r="BY155" s="113"/>
      <c r="BZ155" s="113"/>
      <c r="CA155" s="149"/>
      <c r="CB155" s="107">
        <v>29</v>
      </c>
      <c r="CC155" s="113"/>
      <c r="CD155" s="113"/>
      <c r="CE155" s="113"/>
      <c r="CF155" s="113"/>
      <c r="CG155" s="113"/>
      <c r="CH155" s="113"/>
      <c r="CI155" s="113"/>
      <c r="CJ155" s="113"/>
      <c r="CK155" s="113"/>
      <c r="CL155" s="113"/>
      <c r="CM155" s="113"/>
      <c r="CN155" s="113"/>
      <c r="CO155" s="99"/>
      <c r="CP155" s="99"/>
      <c r="CQ155" s="99"/>
      <c r="CR155" s="99"/>
      <c r="CS155" s="99"/>
      <c r="CT155" s="99"/>
      <c r="CU155" s="99"/>
      <c r="CV155" s="99"/>
      <c r="CW155" s="99"/>
      <c r="CX155" s="113"/>
      <c r="CY155" s="113"/>
    </row>
    <row r="156" spans="1:301" s="60" customFormat="1" ht="15" customHeight="1" x14ac:dyDescent="0.15">
      <c r="A156" s="58" t="s">
        <v>712</v>
      </c>
      <c r="B156" s="58">
        <v>10223</v>
      </c>
      <c r="C156" s="59" t="s">
        <v>407</v>
      </c>
      <c r="D156" s="2" t="s">
        <v>105</v>
      </c>
      <c r="E156" s="58"/>
      <c r="F156" s="58"/>
      <c r="G156" s="23">
        <v>316262.72600000002</v>
      </c>
      <c r="H156" s="23">
        <v>8448293.7569999993</v>
      </c>
      <c r="I156" s="23">
        <v>4925.7839999999997</v>
      </c>
      <c r="J156" s="61" t="s">
        <v>1040</v>
      </c>
      <c r="K156" s="58" t="s">
        <v>388</v>
      </c>
      <c r="L156" s="58">
        <v>1.7</v>
      </c>
      <c r="M156" s="58">
        <v>4</v>
      </c>
      <c r="N156" s="105">
        <v>2006</v>
      </c>
      <c r="O156" s="58"/>
      <c r="P156" s="60" t="s">
        <v>389</v>
      </c>
      <c r="Q156" s="1">
        <f>M156-L156</f>
        <v>2.2999999999999998</v>
      </c>
      <c r="R156" s="2" t="s">
        <v>390</v>
      </c>
      <c r="S156" s="58" t="s">
        <v>713</v>
      </c>
      <c r="T156" s="60" t="s">
        <v>392</v>
      </c>
      <c r="X156" s="134"/>
      <c r="Y156" s="108">
        <v>0.10008350730688935</v>
      </c>
      <c r="Z156" s="108">
        <v>1.757586206896552</v>
      </c>
      <c r="AA156" s="108">
        <v>1.9301253357206807</v>
      </c>
      <c r="AB156" s="108"/>
      <c r="AC156" s="108">
        <v>1.3816126683654895E-2</v>
      </c>
      <c r="AD156" s="108">
        <v>0.26526315789473687</v>
      </c>
      <c r="AE156" s="108">
        <v>5.5968063872255489E-2</v>
      </c>
      <c r="AF156" s="108">
        <v>1.3479773814702046E-2</v>
      </c>
      <c r="AG156" s="108">
        <v>0.44570332480818414</v>
      </c>
      <c r="AH156" s="108">
        <v>0.27496368038740926</v>
      </c>
      <c r="AI156" s="108"/>
      <c r="AJ156" s="108"/>
      <c r="AK156" s="108"/>
      <c r="AL156" s="108"/>
      <c r="AM156" s="108"/>
      <c r="AN156" s="108">
        <v>3.1</v>
      </c>
      <c r="AO156" s="108">
        <v>19</v>
      </c>
      <c r="AP156" s="108">
        <v>28</v>
      </c>
      <c r="AQ156" s="108">
        <v>2</v>
      </c>
      <c r="AR156" s="108">
        <v>2</v>
      </c>
      <c r="AS156" s="108">
        <v>23.2</v>
      </c>
      <c r="AT156" s="108">
        <v>126</v>
      </c>
      <c r="AU156" s="106">
        <v>0</v>
      </c>
      <c r="AV156" s="108">
        <v>3</v>
      </c>
      <c r="AW156" s="108">
        <v>20</v>
      </c>
      <c r="AX156" s="110">
        <v>0</v>
      </c>
      <c r="AY156" s="108">
        <v>212</v>
      </c>
      <c r="AZ156" s="108"/>
      <c r="BA156" s="108">
        <v>101</v>
      </c>
      <c r="BB156" s="108">
        <v>5.4</v>
      </c>
      <c r="BC156" s="108">
        <v>0</v>
      </c>
      <c r="BD156" s="108">
        <v>3.9</v>
      </c>
      <c r="BE156" s="108"/>
      <c r="BF156" s="106">
        <v>0</v>
      </c>
      <c r="BG156" s="108">
        <v>4672</v>
      </c>
      <c r="BH156" s="108">
        <v>16.399999999999999</v>
      </c>
      <c r="BI156" s="108"/>
      <c r="BJ156" s="108"/>
      <c r="BK156" s="108"/>
      <c r="BL156" s="108"/>
      <c r="BM156" s="108"/>
      <c r="BN156" s="108"/>
      <c r="BO156" s="108"/>
      <c r="BP156" s="108"/>
      <c r="BQ156" s="108"/>
      <c r="BR156" s="108"/>
      <c r="BS156" s="108"/>
      <c r="BT156" s="108"/>
      <c r="BU156" s="108"/>
      <c r="BV156" s="108"/>
      <c r="BW156" s="108"/>
      <c r="BX156" s="108">
        <v>819</v>
      </c>
      <c r="BY156" s="108"/>
      <c r="BZ156" s="108"/>
      <c r="CA156" s="149"/>
      <c r="CB156" s="108">
        <v>2.7</v>
      </c>
      <c r="CC156" s="108">
        <v>7.0000000000000007E-2</v>
      </c>
      <c r="CD156" s="108">
        <v>43</v>
      </c>
      <c r="CE156" s="108"/>
      <c r="CF156" s="108"/>
      <c r="CG156" s="108"/>
      <c r="CH156" s="108">
        <v>6</v>
      </c>
      <c r="CI156" s="110">
        <v>0</v>
      </c>
      <c r="CJ156" s="108">
        <v>6.3</v>
      </c>
      <c r="CK156" s="108"/>
      <c r="CL156" s="108"/>
      <c r="CM156" s="108"/>
      <c r="CN156" s="108"/>
      <c r="CO156" s="99"/>
      <c r="CP156" s="99"/>
      <c r="CQ156" s="99"/>
      <c r="CR156" s="99">
        <f>AG156/AD156</f>
        <v>1.6802307879673606</v>
      </c>
      <c r="CS156" s="99"/>
      <c r="CT156" s="99"/>
      <c r="CU156" s="99">
        <f>BG156/BH156</f>
        <v>284.8780487804878</v>
      </c>
      <c r="CV156" s="99"/>
      <c r="CW156" s="99"/>
      <c r="CX156" s="108"/>
      <c r="CY156" s="114">
        <v>0</v>
      </c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</row>
    <row r="157" spans="1:301" s="60" customFormat="1" ht="15" customHeight="1" x14ac:dyDescent="0.15">
      <c r="A157" s="58" t="s">
        <v>714</v>
      </c>
      <c r="B157" s="58">
        <v>8578</v>
      </c>
      <c r="C157" s="59" t="s">
        <v>452</v>
      </c>
      <c r="D157" s="2" t="s">
        <v>105</v>
      </c>
      <c r="E157" s="58"/>
      <c r="F157" s="58"/>
      <c r="G157" s="23">
        <v>315640.98</v>
      </c>
      <c r="H157" s="23">
        <v>8447633.2039999999</v>
      </c>
      <c r="I157" s="23">
        <v>4949.6850000000004</v>
      </c>
      <c r="J157" s="61" t="s">
        <v>1040</v>
      </c>
      <c r="K157" s="58" t="s">
        <v>388</v>
      </c>
      <c r="L157" s="58">
        <v>0.5</v>
      </c>
      <c r="M157" s="58">
        <v>2</v>
      </c>
      <c r="N157" s="105">
        <v>2006</v>
      </c>
      <c r="O157" s="58"/>
      <c r="P157" s="60" t="s">
        <v>389</v>
      </c>
      <c r="Q157" s="1">
        <f>M157-L157</f>
        <v>1.5</v>
      </c>
      <c r="R157" s="2" t="s">
        <v>390</v>
      </c>
      <c r="S157" s="58" t="s">
        <v>715</v>
      </c>
      <c r="T157" s="60" t="s">
        <v>392</v>
      </c>
      <c r="X157" s="134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  <c r="AI157" s="113"/>
      <c r="AJ157" s="113"/>
      <c r="AK157" s="113"/>
      <c r="AL157" s="113"/>
      <c r="AM157" s="113"/>
      <c r="AN157" s="113"/>
      <c r="AO157" s="113"/>
      <c r="AP157" s="113"/>
      <c r="AQ157" s="113"/>
      <c r="AR157" s="113"/>
      <c r="AS157" s="136">
        <v>100</v>
      </c>
      <c r="AT157" s="113">
        <v>200</v>
      </c>
      <c r="AU157" s="113"/>
      <c r="AV157" s="113"/>
      <c r="AW157" s="113"/>
      <c r="AX157" s="113"/>
      <c r="AY157" s="113"/>
      <c r="AZ157" s="113"/>
      <c r="BA157" s="113"/>
      <c r="BB157" s="113"/>
      <c r="BC157" s="113"/>
      <c r="BD157" s="113"/>
      <c r="BE157" s="113"/>
      <c r="BF157" s="113"/>
      <c r="BG157" s="113"/>
      <c r="BH157" s="113"/>
      <c r="BI157" s="113"/>
      <c r="BJ157" s="113"/>
      <c r="BK157" s="113"/>
      <c r="BL157" s="113"/>
      <c r="BM157" s="113"/>
      <c r="BN157" s="113"/>
      <c r="BO157" s="113"/>
      <c r="BP157" s="113"/>
      <c r="BQ157" s="113"/>
      <c r="BR157" s="113"/>
      <c r="BS157" s="113"/>
      <c r="BT157" s="113"/>
      <c r="BU157" s="113"/>
      <c r="BV157" s="113"/>
      <c r="BW157" s="113"/>
      <c r="BX157" s="113">
        <v>6200</v>
      </c>
      <c r="BY157" s="113"/>
      <c r="BZ157" s="113"/>
      <c r="CA157" s="149"/>
      <c r="CB157" s="107">
        <v>24</v>
      </c>
      <c r="CC157" s="113"/>
      <c r="CD157" s="113"/>
      <c r="CE157" s="113"/>
      <c r="CF157" s="113"/>
      <c r="CG157" s="113"/>
      <c r="CH157" s="113"/>
      <c r="CI157" s="113"/>
      <c r="CJ157" s="113"/>
      <c r="CK157" s="113"/>
      <c r="CL157" s="113"/>
      <c r="CM157" s="113"/>
      <c r="CN157" s="113"/>
      <c r="CO157" s="99"/>
      <c r="CP157" s="99"/>
      <c r="CQ157" s="99"/>
      <c r="CR157" s="99"/>
      <c r="CS157" s="99"/>
      <c r="CT157" s="99"/>
      <c r="CU157" s="99"/>
      <c r="CV157" s="99"/>
      <c r="CW157" s="99"/>
      <c r="CX157" s="113"/>
      <c r="CY157" s="113"/>
    </row>
    <row r="158" spans="1:301" s="60" customFormat="1" ht="15" customHeight="1" x14ac:dyDescent="0.15">
      <c r="A158" s="58" t="s">
        <v>716</v>
      </c>
      <c r="B158" s="58">
        <v>8687</v>
      </c>
      <c r="C158" s="59" t="s">
        <v>452</v>
      </c>
      <c r="D158" s="2" t="s">
        <v>105</v>
      </c>
      <c r="E158" s="58"/>
      <c r="F158" s="58"/>
      <c r="G158" s="23">
        <v>315639.98300000001</v>
      </c>
      <c r="H158" s="23">
        <v>8447632.8959999997</v>
      </c>
      <c r="I158" s="23">
        <v>4949.7920000000004</v>
      </c>
      <c r="J158" s="61" t="s">
        <v>1040</v>
      </c>
      <c r="K158" s="58" t="s">
        <v>388</v>
      </c>
      <c r="L158" s="58">
        <v>0</v>
      </c>
      <c r="M158" s="58">
        <v>2</v>
      </c>
      <c r="N158" s="105">
        <v>2006</v>
      </c>
      <c r="O158" s="58"/>
      <c r="P158" s="60" t="s">
        <v>389</v>
      </c>
      <c r="Q158" s="1">
        <f>M158-L158</f>
        <v>2</v>
      </c>
      <c r="R158" s="2" t="s">
        <v>390</v>
      </c>
      <c r="S158" s="58" t="s">
        <v>717</v>
      </c>
      <c r="T158" s="60" t="s">
        <v>392</v>
      </c>
      <c r="X158" s="134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13"/>
      <c r="AI158" s="113"/>
      <c r="AJ158" s="113"/>
      <c r="AK158" s="113"/>
      <c r="AL158" s="113"/>
      <c r="AM158" s="113"/>
      <c r="AN158" s="113"/>
      <c r="AO158" s="113"/>
      <c r="AP158" s="113"/>
      <c r="AQ158" s="113"/>
      <c r="AR158" s="113"/>
      <c r="AS158" s="136">
        <v>100</v>
      </c>
      <c r="AT158" s="113">
        <v>300</v>
      </c>
      <c r="AU158" s="113"/>
      <c r="AV158" s="113"/>
      <c r="AW158" s="113"/>
      <c r="AX158" s="113"/>
      <c r="AY158" s="113"/>
      <c r="AZ158" s="113"/>
      <c r="BA158" s="113"/>
      <c r="BB158" s="113"/>
      <c r="BC158" s="113"/>
      <c r="BD158" s="113"/>
      <c r="BE158" s="113"/>
      <c r="BF158" s="113"/>
      <c r="BG158" s="113"/>
      <c r="BH158" s="113"/>
      <c r="BI158" s="113"/>
      <c r="BJ158" s="113"/>
      <c r="BK158" s="113"/>
      <c r="BL158" s="113"/>
      <c r="BM158" s="113"/>
      <c r="BN158" s="113"/>
      <c r="BO158" s="113"/>
      <c r="BP158" s="113"/>
      <c r="BQ158" s="113"/>
      <c r="BR158" s="113"/>
      <c r="BS158" s="113"/>
      <c r="BT158" s="113"/>
      <c r="BU158" s="113"/>
      <c r="BV158" s="113"/>
      <c r="BW158" s="113"/>
      <c r="BX158" s="113">
        <v>7400</v>
      </c>
      <c r="BY158" s="113"/>
      <c r="BZ158" s="113"/>
      <c r="CA158" s="149"/>
      <c r="CB158" s="107">
        <v>10</v>
      </c>
      <c r="CC158" s="113"/>
      <c r="CD158" s="113"/>
      <c r="CE158" s="113"/>
      <c r="CF158" s="113"/>
      <c r="CG158" s="113"/>
      <c r="CH158" s="113"/>
      <c r="CI158" s="113"/>
      <c r="CJ158" s="113"/>
      <c r="CK158" s="113"/>
      <c r="CL158" s="113"/>
      <c r="CM158" s="113"/>
      <c r="CN158" s="113"/>
      <c r="CO158" s="99"/>
      <c r="CP158" s="99"/>
      <c r="CQ158" s="99"/>
      <c r="CR158" s="99"/>
      <c r="CS158" s="99"/>
      <c r="CT158" s="99"/>
      <c r="CU158" s="99"/>
      <c r="CV158" s="99"/>
      <c r="CW158" s="99"/>
      <c r="CX158" s="113"/>
      <c r="CY158" s="113"/>
    </row>
    <row r="159" spans="1:301" s="60" customFormat="1" ht="15" customHeight="1" x14ac:dyDescent="0.15">
      <c r="A159" s="58" t="s">
        <v>718</v>
      </c>
      <c r="B159" s="58">
        <v>7636</v>
      </c>
      <c r="C159" s="59" t="s">
        <v>400</v>
      </c>
      <c r="D159" s="2" t="s">
        <v>105</v>
      </c>
      <c r="E159" s="58"/>
      <c r="F159" s="58"/>
      <c r="G159" s="23">
        <v>315722.93900000001</v>
      </c>
      <c r="H159" s="23">
        <v>8446779.3019999992</v>
      </c>
      <c r="I159" s="23">
        <v>5118.5010000000002</v>
      </c>
      <c r="J159" s="61" t="s">
        <v>1040</v>
      </c>
      <c r="K159" s="58" t="s">
        <v>388</v>
      </c>
      <c r="L159" s="58">
        <v>1.5</v>
      </c>
      <c r="M159" s="58">
        <v>4</v>
      </c>
      <c r="N159" s="105">
        <v>2006</v>
      </c>
      <c r="O159" s="58"/>
      <c r="P159" s="60" t="s">
        <v>389</v>
      </c>
      <c r="Q159" s="1">
        <f>M159-L159</f>
        <v>2.5</v>
      </c>
      <c r="R159" s="2" t="s">
        <v>390</v>
      </c>
      <c r="S159" s="58" t="s">
        <v>719</v>
      </c>
      <c r="T159" s="60" t="s">
        <v>392</v>
      </c>
      <c r="X159" s="134"/>
      <c r="Y159" s="108">
        <v>0.15012526096033402</v>
      </c>
      <c r="Z159" s="108">
        <v>1.757586206896552</v>
      </c>
      <c r="AA159" s="108">
        <v>2.7450671441360788</v>
      </c>
      <c r="AB159" s="108"/>
      <c r="AC159" s="108">
        <v>0.34372457226064801</v>
      </c>
      <c r="AD159" s="108">
        <v>0.46421052631578952</v>
      </c>
      <c r="AE159" s="108"/>
      <c r="AF159" s="108">
        <v>2.6959547629404092E-2</v>
      </c>
      <c r="AG159" s="108">
        <v>0.56616368286445007</v>
      </c>
      <c r="AH159" s="108">
        <v>0.34370460048426149</v>
      </c>
      <c r="AI159" s="108"/>
      <c r="AJ159" s="108"/>
      <c r="AK159" s="108"/>
      <c r="AL159" s="108"/>
      <c r="AM159" s="108"/>
      <c r="AN159" s="108">
        <v>2.9</v>
      </c>
      <c r="AO159" s="108">
        <v>17</v>
      </c>
      <c r="AP159" s="108">
        <v>36</v>
      </c>
      <c r="AQ159" s="108">
        <v>4</v>
      </c>
      <c r="AR159" s="108">
        <v>3</v>
      </c>
      <c r="AS159" s="108">
        <v>159</v>
      </c>
      <c r="AT159" s="108">
        <v>163</v>
      </c>
      <c r="AU159" s="106">
        <v>0</v>
      </c>
      <c r="AV159" s="110">
        <v>0</v>
      </c>
      <c r="AW159" s="114">
        <v>0</v>
      </c>
      <c r="AX159" s="108">
        <v>13</v>
      </c>
      <c r="AY159" s="108">
        <v>24</v>
      </c>
      <c r="AZ159" s="108"/>
      <c r="BA159" s="108">
        <v>23.3</v>
      </c>
      <c r="BB159" s="108">
        <v>3.2</v>
      </c>
      <c r="BC159" s="108">
        <v>0</v>
      </c>
      <c r="BD159" s="108">
        <v>1.9</v>
      </c>
      <c r="BE159" s="108"/>
      <c r="BF159" s="108">
        <v>2</v>
      </c>
      <c r="BG159" s="108">
        <v>3046</v>
      </c>
      <c r="BH159" s="108">
        <v>13.7</v>
      </c>
      <c r="BI159" s="108"/>
      <c r="BJ159" s="108"/>
      <c r="BK159" s="108"/>
      <c r="BL159" s="108"/>
      <c r="BM159" s="108"/>
      <c r="BN159" s="108"/>
      <c r="BO159" s="108"/>
      <c r="BP159" s="108"/>
      <c r="BQ159" s="108"/>
      <c r="BR159" s="108"/>
      <c r="BS159" s="108"/>
      <c r="BT159" s="108"/>
      <c r="BU159" s="108"/>
      <c r="BV159" s="108"/>
      <c r="BW159" s="108"/>
      <c r="BX159" s="108">
        <v>7932</v>
      </c>
      <c r="BY159" s="108"/>
      <c r="BZ159" s="108"/>
      <c r="CA159" s="149"/>
      <c r="CB159" s="108">
        <v>24.8</v>
      </c>
      <c r="CC159" s="108">
        <v>0.06</v>
      </c>
      <c r="CD159" s="108">
        <v>62</v>
      </c>
      <c r="CE159" s="108"/>
      <c r="CF159" s="108"/>
      <c r="CG159" s="108"/>
      <c r="CH159" s="110">
        <v>0</v>
      </c>
      <c r="CI159" s="110">
        <v>0</v>
      </c>
      <c r="CJ159" s="108">
        <v>4.7</v>
      </c>
      <c r="CK159" s="108"/>
      <c r="CL159" s="108"/>
      <c r="CM159" s="108"/>
      <c r="CN159" s="108"/>
      <c r="CO159" s="99"/>
      <c r="CP159" s="99"/>
      <c r="CQ159" s="99"/>
      <c r="CR159" s="99">
        <f>AG159/AD159</f>
        <v>1.2196269812272733</v>
      </c>
      <c r="CS159" s="99"/>
      <c r="CT159" s="99"/>
      <c r="CU159" s="99">
        <f>BG159/BH159</f>
        <v>222.33576642335768</v>
      </c>
      <c r="CV159" s="99"/>
      <c r="CW159" s="99"/>
      <c r="CX159" s="108"/>
      <c r="CY159" s="114">
        <v>0</v>
      </c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</row>
    <row r="160" spans="1:301" s="60" customFormat="1" ht="15" customHeight="1" x14ac:dyDescent="0.15">
      <c r="A160" s="58" t="s">
        <v>720</v>
      </c>
      <c r="B160" s="58">
        <v>7763</v>
      </c>
      <c r="C160" s="59" t="s">
        <v>400</v>
      </c>
      <c r="D160" s="2" t="s">
        <v>105</v>
      </c>
      <c r="E160" s="58"/>
      <c r="F160" s="58"/>
      <c r="G160" s="23">
        <v>315722</v>
      </c>
      <c r="H160" s="23">
        <v>8446778.7909999993</v>
      </c>
      <c r="I160" s="23">
        <v>5118.5640000000003</v>
      </c>
      <c r="J160" s="61" t="s">
        <v>1040</v>
      </c>
      <c r="K160" s="58" t="s">
        <v>388</v>
      </c>
      <c r="L160" s="58">
        <v>0.6</v>
      </c>
      <c r="M160" s="58">
        <v>2</v>
      </c>
      <c r="N160" s="105">
        <v>2006</v>
      </c>
      <c r="O160" s="58"/>
      <c r="P160" s="60" t="s">
        <v>389</v>
      </c>
      <c r="Q160" s="1">
        <f>M160-L160</f>
        <v>1.4</v>
      </c>
      <c r="R160" s="2" t="s">
        <v>390</v>
      </c>
      <c r="S160" s="58" t="s">
        <v>721</v>
      </c>
      <c r="T160" s="60" t="s">
        <v>392</v>
      </c>
      <c r="X160" s="134"/>
      <c r="Y160" s="113"/>
      <c r="Z160" s="113"/>
      <c r="AA160" s="113"/>
      <c r="AB160" s="113"/>
      <c r="AC160" s="113"/>
      <c r="AD160" s="113"/>
      <c r="AE160" s="113"/>
      <c r="AF160" s="113"/>
      <c r="AG160" s="113"/>
      <c r="AH160" s="113"/>
      <c r="AI160" s="113"/>
      <c r="AJ160" s="113"/>
      <c r="AK160" s="113"/>
      <c r="AL160" s="113"/>
      <c r="AM160" s="113"/>
      <c r="AN160" s="113"/>
      <c r="AO160" s="113"/>
      <c r="AP160" s="113"/>
      <c r="AQ160" s="113"/>
      <c r="AR160" s="113"/>
      <c r="AS160" s="136">
        <v>100</v>
      </c>
      <c r="AT160" s="113">
        <v>200</v>
      </c>
      <c r="AU160" s="113"/>
      <c r="AV160" s="113"/>
      <c r="AW160" s="113"/>
      <c r="AX160" s="113"/>
      <c r="AY160" s="113"/>
      <c r="AZ160" s="113"/>
      <c r="BA160" s="113"/>
      <c r="BB160" s="113"/>
      <c r="BC160" s="113"/>
      <c r="BD160" s="113"/>
      <c r="BE160" s="113"/>
      <c r="BF160" s="113"/>
      <c r="BG160" s="113"/>
      <c r="BH160" s="113"/>
      <c r="BI160" s="113"/>
      <c r="BJ160" s="113"/>
      <c r="BK160" s="113"/>
      <c r="BL160" s="113"/>
      <c r="BM160" s="113"/>
      <c r="BN160" s="113"/>
      <c r="BO160" s="113"/>
      <c r="BP160" s="113"/>
      <c r="BQ160" s="113"/>
      <c r="BR160" s="113"/>
      <c r="BS160" s="113"/>
      <c r="BT160" s="113"/>
      <c r="BU160" s="113"/>
      <c r="BV160" s="113"/>
      <c r="BW160" s="113"/>
      <c r="BX160" s="113">
        <v>7200</v>
      </c>
      <c r="BY160" s="113"/>
      <c r="BZ160" s="113"/>
      <c r="CA160" s="149"/>
      <c r="CB160" s="107">
        <v>39</v>
      </c>
      <c r="CC160" s="113"/>
      <c r="CD160" s="113"/>
      <c r="CE160" s="113"/>
      <c r="CF160" s="113"/>
      <c r="CG160" s="113"/>
      <c r="CH160" s="113"/>
      <c r="CI160" s="113"/>
      <c r="CJ160" s="113"/>
      <c r="CK160" s="113"/>
      <c r="CL160" s="113"/>
      <c r="CM160" s="113"/>
      <c r="CN160" s="113"/>
      <c r="CO160" s="99"/>
      <c r="CP160" s="99"/>
      <c r="CQ160" s="99"/>
      <c r="CR160" s="99"/>
      <c r="CS160" s="99"/>
      <c r="CT160" s="99"/>
      <c r="CU160" s="99"/>
      <c r="CV160" s="99"/>
      <c r="CW160" s="99"/>
      <c r="CX160" s="113"/>
      <c r="CY160" s="113"/>
    </row>
    <row r="161" spans="1:301" s="60" customFormat="1" ht="15" customHeight="1" x14ac:dyDescent="0.15">
      <c r="A161" s="57" t="s">
        <v>722</v>
      </c>
      <c r="B161" s="58">
        <v>1983</v>
      </c>
      <c r="C161" s="59" t="s">
        <v>400</v>
      </c>
      <c r="D161" s="2" t="s">
        <v>105</v>
      </c>
      <c r="E161" s="57"/>
      <c r="F161" s="57"/>
      <c r="G161" s="23">
        <v>315737.31400000001</v>
      </c>
      <c r="H161" s="23">
        <v>8446923.3460000008</v>
      </c>
      <c r="I161" s="23">
        <v>5085.8130000000001</v>
      </c>
      <c r="J161" s="61" t="s">
        <v>1040</v>
      </c>
      <c r="K161" s="67" t="s">
        <v>388</v>
      </c>
      <c r="L161" s="66">
        <v>1.9</v>
      </c>
      <c r="M161" s="58">
        <v>4</v>
      </c>
      <c r="N161" s="105">
        <v>2005</v>
      </c>
      <c r="O161" s="57"/>
      <c r="P161" s="60" t="s">
        <v>389</v>
      </c>
      <c r="Q161" s="1">
        <f>M161-L161</f>
        <v>2.1</v>
      </c>
      <c r="R161" s="2" t="s">
        <v>390</v>
      </c>
      <c r="S161" s="57" t="s">
        <v>723</v>
      </c>
      <c r="T161" s="60" t="s">
        <v>392</v>
      </c>
      <c r="X161" s="134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>
        <v>600</v>
      </c>
      <c r="AT161" s="107">
        <v>1300</v>
      </c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  <c r="BK161" s="107"/>
      <c r="BL161" s="107"/>
      <c r="BM161" s="107"/>
      <c r="BN161" s="107"/>
      <c r="BO161" s="107"/>
      <c r="BP161" s="107"/>
      <c r="BQ161" s="107"/>
      <c r="BR161" s="107"/>
      <c r="BS161" s="107"/>
      <c r="BT161" s="107"/>
      <c r="BU161" s="107"/>
      <c r="BV161" s="107"/>
      <c r="BW161" s="107"/>
      <c r="BX161" s="108">
        <v>24000</v>
      </c>
      <c r="BY161" s="108"/>
      <c r="BZ161" s="107"/>
      <c r="CA161" s="149"/>
      <c r="CB161" s="107">
        <v>138</v>
      </c>
      <c r="CC161" s="107"/>
      <c r="CD161" s="107"/>
      <c r="CE161" s="107"/>
      <c r="CF161" s="107"/>
      <c r="CG161" s="107"/>
      <c r="CH161" s="107"/>
      <c r="CI161" s="107"/>
      <c r="CJ161" s="107"/>
      <c r="CK161" s="107"/>
      <c r="CL161" s="107"/>
      <c r="CM161" s="107"/>
      <c r="CN161" s="107"/>
      <c r="CO161" s="99"/>
      <c r="CP161" s="99"/>
      <c r="CQ161" s="99"/>
      <c r="CR161" s="99"/>
      <c r="CS161" s="99"/>
      <c r="CT161" s="99"/>
      <c r="CU161" s="99"/>
      <c r="CV161" s="99"/>
      <c r="CW161" s="99"/>
      <c r="CX161" s="107"/>
      <c r="CY161" s="107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  <c r="DS161" s="64"/>
      <c r="DT161" s="64"/>
      <c r="DU161" s="64"/>
      <c r="DV161" s="64"/>
      <c r="DW161" s="64"/>
      <c r="DX161" s="64"/>
      <c r="DY161" s="64"/>
      <c r="DZ161" s="64"/>
      <c r="EA161" s="64"/>
      <c r="EB161" s="64"/>
      <c r="EC161" s="64"/>
      <c r="ED161" s="64"/>
      <c r="EE161" s="64"/>
      <c r="EF161" s="64"/>
      <c r="EG161" s="64"/>
      <c r="EH161" s="64"/>
      <c r="EI161" s="64"/>
      <c r="EJ161" s="64"/>
      <c r="EK161" s="64"/>
      <c r="EL161" s="64"/>
      <c r="EM161" s="64"/>
      <c r="EN161" s="64"/>
      <c r="EO161" s="64"/>
      <c r="EP161" s="64"/>
      <c r="EQ161" s="64"/>
      <c r="ER161" s="64"/>
      <c r="ES161" s="64"/>
      <c r="ET161" s="64"/>
      <c r="EU161" s="64"/>
      <c r="EV161" s="64"/>
      <c r="EW161" s="64"/>
      <c r="EX161" s="64"/>
      <c r="EY161" s="64"/>
      <c r="EZ161" s="64"/>
      <c r="FA161" s="64"/>
      <c r="FB161" s="64"/>
      <c r="FC161" s="64"/>
      <c r="FD161" s="64"/>
      <c r="FE161" s="64"/>
      <c r="FF161" s="64"/>
      <c r="FG161" s="64"/>
      <c r="FH161" s="64"/>
      <c r="FI161" s="64"/>
      <c r="FJ161" s="64"/>
      <c r="FK161" s="64"/>
      <c r="FL161" s="64"/>
      <c r="FM161" s="64"/>
      <c r="FN161" s="64"/>
      <c r="FO161" s="64"/>
      <c r="FP161" s="64"/>
      <c r="FQ161" s="64"/>
      <c r="FR161" s="64"/>
      <c r="FS161" s="64"/>
      <c r="FT161" s="64"/>
      <c r="FU161" s="64"/>
      <c r="FV161" s="64"/>
      <c r="FW161" s="64"/>
      <c r="FX161" s="64"/>
      <c r="FY161" s="64"/>
      <c r="FZ161" s="64"/>
      <c r="GA161" s="64"/>
      <c r="GB161" s="64"/>
      <c r="GC161" s="64"/>
      <c r="GD161" s="64"/>
      <c r="GE161" s="64"/>
      <c r="GF161" s="64"/>
      <c r="GG161" s="64"/>
      <c r="GH161" s="64"/>
      <c r="GI161" s="64"/>
      <c r="GJ161" s="64"/>
      <c r="GK161" s="64"/>
      <c r="GL161" s="64"/>
      <c r="GM161" s="64"/>
      <c r="GN161" s="64"/>
      <c r="GO161" s="64"/>
      <c r="GP161" s="64"/>
      <c r="GQ161" s="64"/>
      <c r="GR161" s="64"/>
      <c r="GS161" s="64"/>
      <c r="GT161" s="64"/>
      <c r="GU161" s="64"/>
      <c r="GV161" s="64"/>
      <c r="GW161" s="64"/>
      <c r="GX161" s="64"/>
      <c r="GY161" s="64"/>
      <c r="GZ161" s="64"/>
      <c r="HA161" s="64"/>
      <c r="HB161" s="64"/>
      <c r="HC161" s="64"/>
      <c r="HD161" s="64"/>
      <c r="HE161" s="64"/>
      <c r="HF161" s="64"/>
      <c r="HG161" s="64"/>
      <c r="HH161" s="64"/>
      <c r="HI161" s="64"/>
      <c r="HJ161" s="64"/>
      <c r="HK161" s="64"/>
      <c r="HL161" s="64"/>
      <c r="HM161" s="64"/>
      <c r="HN161" s="64"/>
      <c r="HO161" s="64"/>
      <c r="HP161" s="64"/>
      <c r="HQ161" s="64"/>
      <c r="HR161" s="64"/>
      <c r="HS161" s="64"/>
      <c r="HT161" s="64"/>
      <c r="HU161" s="64"/>
      <c r="HV161" s="64"/>
      <c r="HW161" s="64"/>
      <c r="HX161" s="64"/>
      <c r="HY161" s="64"/>
      <c r="HZ161" s="64"/>
      <c r="IA161" s="64"/>
      <c r="IB161" s="64"/>
      <c r="IC161" s="64"/>
      <c r="ID161" s="64"/>
      <c r="IE161" s="64"/>
      <c r="IF161" s="64"/>
      <c r="IG161" s="64"/>
      <c r="IH161" s="64"/>
      <c r="II161" s="64"/>
      <c r="IJ161" s="64"/>
      <c r="IK161" s="64"/>
      <c r="IL161" s="64"/>
      <c r="IM161" s="64"/>
      <c r="IN161" s="64"/>
      <c r="IO161" s="64"/>
      <c r="IP161" s="64"/>
      <c r="IQ161" s="64"/>
      <c r="IR161" s="64"/>
      <c r="IS161" s="64"/>
      <c r="IT161" s="64"/>
      <c r="IU161" s="64"/>
      <c r="IV161" s="64"/>
      <c r="IW161" s="64"/>
      <c r="IX161" s="64"/>
      <c r="IY161" s="64"/>
      <c r="IZ161" s="64"/>
      <c r="JA161" s="64"/>
      <c r="JB161" s="64"/>
      <c r="JC161" s="64"/>
      <c r="JD161" s="64"/>
      <c r="JE161" s="64"/>
      <c r="JF161" s="64"/>
      <c r="JG161" s="64"/>
      <c r="JH161" s="64"/>
      <c r="JI161" s="64"/>
      <c r="JJ161" s="64"/>
      <c r="JK161" s="64"/>
      <c r="JL161" s="64"/>
      <c r="JM161" s="64"/>
      <c r="JN161" s="64"/>
      <c r="JO161" s="64"/>
      <c r="JP161" s="64"/>
      <c r="JQ161" s="64"/>
      <c r="JR161" s="64"/>
      <c r="JS161" s="64"/>
      <c r="JT161" s="64"/>
      <c r="JU161" s="64"/>
      <c r="JV161" s="64"/>
      <c r="JW161" s="64"/>
      <c r="JX161" s="64"/>
      <c r="JY161" s="64"/>
      <c r="JZ161" s="64"/>
      <c r="KA161" s="64"/>
      <c r="KB161" s="64"/>
      <c r="KC161" s="64"/>
      <c r="KD161" s="64"/>
      <c r="KE161" s="64"/>
      <c r="KF161" s="64"/>
      <c r="KG161" s="64"/>
      <c r="KH161" s="64"/>
      <c r="KI161" s="64"/>
      <c r="KJ161" s="64"/>
      <c r="KK161" s="64"/>
      <c r="KL161" s="64"/>
      <c r="KM161" s="64"/>
      <c r="KN161" s="64"/>
      <c r="KO161" s="64"/>
    </row>
    <row r="162" spans="1:301" s="60" customFormat="1" ht="15" customHeight="1" x14ac:dyDescent="0.15">
      <c r="A162" s="57" t="s">
        <v>724</v>
      </c>
      <c r="B162" s="58">
        <v>1180</v>
      </c>
      <c r="C162" s="59" t="s">
        <v>452</v>
      </c>
      <c r="D162" s="2" t="s">
        <v>105</v>
      </c>
      <c r="E162" s="57"/>
      <c r="F162" s="57"/>
      <c r="G162" s="23">
        <v>315659.80599999998</v>
      </c>
      <c r="H162" s="23">
        <v>8447732.3359999992</v>
      </c>
      <c r="I162" s="23">
        <v>4961.4610000000002</v>
      </c>
      <c r="J162" s="61" t="s">
        <v>1040</v>
      </c>
      <c r="K162" s="57" t="s">
        <v>404</v>
      </c>
      <c r="L162" s="66">
        <v>0</v>
      </c>
      <c r="M162" s="58">
        <v>2</v>
      </c>
      <c r="N162" s="120">
        <v>2005</v>
      </c>
      <c r="O162" s="57"/>
      <c r="P162" s="60" t="s">
        <v>389</v>
      </c>
      <c r="Q162" s="1">
        <f>M162-L162</f>
        <v>2</v>
      </c>
      <c r="R162" s="2" t="s">
        <v>390</v>
      </c>
      <c r="S162" s="57" t="s">
        <v>725</v>
      </c>
      <c r="T162" s="60" t="s">
        <v>392</v>
      </c>
      <c r="X162" s="134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>
        <v>300</v>
      </c>
      <c r="AT162" s="107">
        <v>1000</v>
      </c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  <c r="BQ162" s="107"/>
      <c r="BR162" s="107"/>
      <c r="BS162" s="107"/>
      <c r="BT162" s="107"/>
      <c r="BU162" s="107"/>
      <c r="BV162" s="107"/>
      <c r="BW162" s="107"/>
      <c r="BX162" s="108">
        <v>7700</v>
      </c>
      <c r="BY162" s="108"/>
      <c r="BZ162" s="107"/>
      <c r="CA162" s="149">
        <v>0</v>
      </c>
      <c r="CB162" s="107">
        <v>73</v>
      </c>
      <c r="CC162" s="107"/>
      <c r="CD162" s="107"/>
      <c r="CE162" s="107"/>
      <c r="CF162" s="107"/>
      <c r="CG162" s="107"/>
      <c r="CH162" s="107"/>
      <c r="CI162" s="107"/>
      <c r="CJ162" s="107"/>
      <c r="CK162" s="107"/>
      <c r="CL162" s="107"/>
      <c r="CM162" s="107"/>
      <c r="CN162" s="107"/>
      <c r="CO162" s="99"/>
      <c r="CP162" s="99"/>
      <c r="CQ162" s="99"/>
      <c r="CR162" s="99"/>
      <c r="CS162" s="99"/>
      <c r="CT162" s="99"/>
      <c r="CU162" s="99"/>
      <c r="CV162" s="99"/>
      <c r="CW162" s="99"/>
      <c r="CX162" s="107"/>
      <c r="CY162" s="107"/>
    </row>
    <row r="163" spans="1:301" s="60" customFormat="1" ht="15" customHeight="1" x14ac:dyDescent="0.15">
      <c r="A163" s="58" t="s">
        <v>726</v>
      </c>
      <c r="B163" s="58">
        <v>11002</v>
      </c>
      <c r="C163" s="59" t="s">
        <v>387</v>
      </c>
      <c r="D163" s="2" t="s">
        <v>105</v>
      </c>
      <c r="E163" s="58"/>
      <c r="F163" s="58"/>
      <c r="G163" s="23">
        <v>316619.689831</v>
      </c>
      <c r="H163" s="23">
        <v>8444279.5286400001</v>
      </c>
      <c r="I163" s="23"/>
      <c r="J163" s="61" t="s">
        <v>1040</v>
      </c>
      <c r="K163" s="58" t="s">
        <v>388</v>
      </c>
      <c r="L163" s="58">
        <v>0</v>
      </c>
      <c r="M163" s="58">
        <v>2</v>
      </c>
      <c r="N163" s="105">
        <v>2006</v>
      </c>
      <c r="O163" s="58"/>
      <c r="P163" s="60" t="s">
        <v>389</v>
      </c>
      <c r="Q163" s="1">
        <f>M163-L163</f>
        <v>2</v>
      </c>
      <c r="R163" s="2" t="s">
        <v>390</v>
      </c>
      <c r="S163" s="58" t="s">
        <v>727</v>
      </c>
      <c r="T163" s="60" t="s">
        <v>392</v>
      </c>
      <c r="X163" s="134"/>
      <c r="Y163" s="113"/>
      <c r="Z163" s="113"/>
      <c r="AA163" s="113"/>
      <c r="AB163" s="113"/>
      <c r="AC163" s="113"/>
      <c r="AD163" s="113"/>
      <c r="AE163" s="113"/>
      <c r="AF163" s="113"/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36">
        <v>100</v>
      </c>
      <c r="AT163" s="113">
        <v>400</v>
      </c>
      <c r="AU163" s="113"/>
      <c r="AV163" s="113"/>
      <c r="AW163" s="113"/>
      <c r="AX163" s="113"/>
      <c r="AY163" s="113"/>
      <c r="AZ163" s="113"/>
      <c r="BA163" s="113"/>
      <c r="BB163" s="113"/>
      <c r="BC163" s="113"/>
      <c r="BD163" s="113"/>
      <c r="BE163" s="113"/>
      <c r="BF163" s="113"/>
      <c r="BG163" s="113"/>
      <c r="BH163" s="113"/>
      <c r="BI163" s="113"/>
      <c r="BJ163" s="113"/>
      <c r="BK163" s="113"/>
      <c r="BL163" s="113"/>
      <c r="BM163" s="113"/>
      <c r="BN163" s="113"/>
      <c r="BO163" s="113"/>
      <c r="BP163" s="113"/>
      <c r="BQ163" s="113"/>
      <c r="BR163" s="113"/>
      <c r="BS163" s="113"/>
      <c r="BT163" s="113"/>
      <c r="BU163" s="113"/>
      <c r="BV163" s="113"/>
      <c r="BW163" s="113"/>
      <c r="BX163" s="113">
        <v>100</v>
      </c>
      <c r="BY163" s="113"/>
      <c r="BZ163" s="113"/>
      <c r="CA163" s="149">
        <v>7.0000000000000001E-3</v>
      </c>
      <c r="CB163" s="113"/>
      <c r="CC163" s="113"/>
      <c r="CD163" s="113"/>
      <c r="CE163" s="113"/>
      <c r="CF163" s="113"/>
      <c r="CG163" s="113"/>
      <c r="CH163" s="113"/>
      <c r="CI163" s="113"/>
      <c r="CJ163" s="113"/>
      <c r="CK163" s="113"/>
      <c r="CL163" s="113"/>
      <c r="CM163" s="113"/>
      <c r="CN163" s="113"/>
      <c r="CO163" s="99"/>
      <c r="CP163" s="99"/>
      <c r="CQ163" s="99"/>
      <c r="CR163" s="99"/>
      <c r="CS163" s="99"/>
      <c r="CT163" s="99"/>
      <c r="CU163" s="99"/>
      <c r="CV163" s="99"/>
      <c r="CW163" s="99"/>
      <c r="CX163" s="113"/>
      <c r="CY163" s="113"/>
    </row>
    <row r="164" spans="1:301" s="60" customFormat="1" ht="15" customHeight="1" x14ac:dyDescent="0.15">
      <c r="A164" s="58" t="s">
        <v>728</v>
      </c>
      <c r="B164" s="58">
        <v>11043</v>
      </c>
      <c r="C164" s="59" t="s">
        <v>387</v>
      </c>
      <c r="D164" s="2" t="s">
        <v>105</v>
      </c>
      <c r="E164" s="58"/>
      <c r="F164" s="58"/>
      <c r="G164" s="23">
        <v>316619.689831</v>
      </c>
      <c r="H164" s="23">
        <v>8444279.5286400001</v>
      </c>
      <c r="I164" s="23"/>
      <c r="J164" s="61" t="s">
        <v>1040</v>
      </c>
      <c r="K164" s="58" t="s">
        <v>388</v>
      </c>
      <c r="L164" s="58">
        <v>0</v>
      </c>
      <c r="M164" s="58">
        <v>2</v>
      </c>
      <c r="N164" s="105">
        <v>2006</v>
      </c>
      <c r="O164" s="58"/>
      <c r="P164" s="60" t="s">
        <v>389</v>
      </c>
      <c r="Q164" s="1">
        <f>M164-L164</f>
        <v>2</v>
      </c>
      <c r="R164" s="2" t="s">
        <v>390</v>
      </c>
      <c r="S164" s="58" t="s">
        <v>729</v>
      </c>
      <c r="T164" s="60" t="s">
        <v>392</v>
      </c>
      <c r="X164" s="134"/>
      <c r="Y164" s="113"/>
      <c r="Z164" s="113"/>
      <c r="AA164" s="113"/>
      <c r="AB164" s="113"/>
      <c r="AC164" s="113"/>
      <c r="AD164" s="113"/>
      <c r="AE164" s="113"/>
      <c r="AF164" s="113"/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>
        <v>300</v>
      </c>
      <c r="AU164" s="113"/>
      <c r="AV164" s="113"/>
      <c r="AW164" s="113"/>
      <c r="AX164" s="113"/>
      <c r="AY164" s="113"/>
      <c r="AZ164" s="113"/>
      <c r="BA164" s="113"/>
      <c r="BB164" s="113"/>
      <c r="BC164" s="113"/>
      <c r="BD164" s="113"/>
      <c r="BE164" s="113"/>
      <c r="BF164" s="113"/>
      <c r="BG164" s="113"/>
      <c r="BH164" s="113"/>
      <c r="BI164" s="113"/>
      <c r="BJ164" s="113"/>
      <c r="BK164" s="113"/>
      <c r="BL164" s="113"/>
      <c r="BM164" s="113"/>
      <c r="BN164" s="113"/>
      <c r="BO164" s="113"/>
      <c r="BP164" s="113"/>
      <c r="BQ164" s="113"/>
      <c r="BR164" s="113"/>
      <c r="BS164" s="113"/>
      <c r="BT164" s="113"/>
      <c r="BU164" s="113"/>
      <c r="BV164" s="113"/>
      <c r="BW164" s="113"/>
      <c r="BX164" s="113">
        <v>200</v>
      </c>
      <c r="BY164" s="113"/>
      <c r="BZ164" s="113"/>
      <c r="CA164" s="149">
        <v>0</v>
      </c>
      <c r="CB164" s="107">
        <v>1</v>
      </c>
      <c r="CC164" s="113"/>
      <c r="CD164" s="113"/>
      <c r="CE164" s="113"/>
      <c r="CF164" s="113"/>
      <c r="CG164" s="113"/>
      <c r="CH164" s="113"/>
      <c r="CI164" s="113"/>
      <c r="CJ164" s="113"/>
      <c r="CK164" s="113"/>
      <c r="CL164" s="113"/>
      <c r="CM164" s="113"/>
      <c r="CN164" s="113"/>
      <c r="CO164" s="99"/>
      <c r="CP164" s="99"/>
      <c r="CQ164" s="99"/>
      <c r="CR164" s="99"/>
      <c r="CS164" s="99"/>
      <c r="CT164" s="99"/>
      <c r="CU164" s="99"/>
      <c r="CV164" s="99"/>
      <c r="CW164" s="99"/>
      <c r="CX164" s="113"/>
      <c r="CY164" s="113"/>
    </row>
    <row r="165" spans="1:301" s="60" customFormat="1" ht="15" customHeight="1" x14ac:dyDescent="0.15">
      <c r="A165" s="58" t="s">
        <v>730</v>
      </c>
      <c r="B165" s="58">
        <v>7868</v>
      </c>
      <c r="C165" s="59" t="s">
        <v>400</v>
      </c>
      <c r="D165" s="2" t="s">
        <v>105</v>
      </c>
      <c r="E165" s="58"/>
      <c r="F165" s="58"/>
      <c r="G165" s="23">
        <v>315758.39199999999</v>
      </c>
      <c r="H165" s="23">
        <v>8446730.4260000009</v>
      </c>
      <c r="I165" s="23">
        <v>5126.1499999999996</v>
      </c>
      <c r="J165" s="61" t="s">
        <v>1040</v>
      </c>
      <c r="K165" s="58" t="s">
        <v>388</v>
      </c>
      <c r="L165" s="58">
        <v>0</v>
      </c>
      <c r="M165" s="58">
        <v>2</v>
      </c>
      <c r="N165" s="105">
        <v>2006</v>
      </c>
      <c r="O165" s="58"/>
      <c r="P165" s="60" t="s">
        <v>389</v>
      </c>
      <c r="Q165" s="1">
        <f>M165-L165</f>
        <v>2</v>
      </c>
      <c r="R165" s="2" t="s">
        <v>390</v>
      </c>
      <c r="S165" s="58" t="s">
        <v>731</v>
      </c>
      <c r="T165" s="60" t="s">
        <v>392</v>
      </c>
      <c r="X165" s="134"/>
      <c r="Y165" s="113"/>
      <c r="Z165" s="113"/>
      <c r="AA165" s="113"/>
      <c r="AB165" s="113"/>
      <c r="AC165" s="113"/>
      <c r="AD165" s="113"/>
      <c r="AE165" s="113"/>
      <c r="AF165" s="113"/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>
        <v>600</v>
      </c>
      <c r="AT165" s="113">
        <v>900</v>
      </c>
      <c r="AU165" s="113"/>
      <c r="AV165" s="113"/>
      <c r="AW165" s="113"/>
      <c r="AX165" s="113"/>
      <c r="AY165" s="113"/>
      <c r="AZ165" s="113"/>
      <c r="BA165" s="113"/>
      <c r="BB165" s="113"/>
      <c r="BC165" s="113"/>
      <c r="BD165" s="113"/>
      <c r="BE165" s="113"/>
      <c r="BF165" s="113"/>
      <c r="BG165" s="113"/>
      <c r="BH165" s="113"/>
      <c r="BI165" s="113"/>
      <c r="BJ165" s="113"/>
      <c r="BK165" s="113"/>
      <c r="BL165" s="113"/>
      <c r="BM165" s="113"/>
      <c r="BN165" s="113"/>
      <c r="BO165" s="113"/>
      <c r="BP165" s="113"/>
      <c r="BQ165" s="113"/>
      <c r="BR165" s="113"/>
      <c r="BS165" s="113"/>
      <c r="BT165" s="113"/>
      <c r="BU165" s="113"/>
      <c r="BV165" s="113"/>
      <c r="BW165" s="113"/>
      <c r="BX165" s="113">
        <v>21000</v>
      </c>
      <c r="BY165" s="113"/>
      <c r="BZ165" s="113"/>
      <c r="CA165" s="149"/>
      <c r="CB165" s="107">
        <v>72</v>
      </c>
      <c r="CC165" s="113"/>
      <c r="CD165" s="113"/>
      <c r="CE165" s="113"/>
      <c r="CF165" s="113"/>
      <c r="CG165" s="113"/>
      <c r="CH165" s="113"/>
      <c r="CI165" s="113"/>
      <c r="CJ165" s="113"/>
      <c r="CK165" s="113"/>
      <c r="CL165" s="113"/>
      <c r="CM165" s="113"/>
      <c r="CN165" s="113"/>
      <c r="CO165" s="99"/>
      <c r="CP165" s="99"/>
      <c r="CQ165" s="99"/>
      <c r="CR165" s="99"/>
      <c r="CS165" s="99"/>
      <c r="CT165" s="99"/>
      <c r="CU165" s="99"/>
      <c r="CV165" s="99"/>
      <c r="CW165" s="99"/>
      <c r="CX165" s="113"/>
      <c r="CY165" s="113"/>
    </row>
    <row r="166" spans="1:301" s="60" customFormat="1" ht="15" customHeight="1" x14ac:dyDescent="0.15">
      <c r="A166" s="58" t="s">
        <v>732</v>
      </c>
      <c r="B166" s="58">
        <v>7979</v>
      </c>
      <c r="C166" s="59" t="s">
        <v>400</v>
      </c>
      <c r="D166" s="2" t="s">
        <v>105</v>
      </c>
      <c r="E166" s="58"/>
      <c r="F166" s="58"/>
      <c r="G166" s="23">
        <v>315759.995</v>
      </c>
      <c r="H166" s="23">
        <v>8446730.8399999999</v>
      </c>
      <c r="I166" s="23">
        <v>5126.2179999999998</v>
      </c>
      <c r="J166" s="61" t="s">
        <v>1040</v>
      </c>
      <c r="K166" s="58" t="s">
        <v>388</v>
      </c>
      <c r="L166" s="58">
        <v>0</v>
      </c>
      <c r="M166" s="58">
        <v>2</v>
      </c>
      <c r="N166" s="105">
        <v>2006</v>
      </c>
      <c r="O166" s="58"/>
      <c r="P166" s="60" t="s">
        <v>389</v>
      </c>
      <c r="Q166" s="1">
        <f>M166-L166</f>
        <v>2</v>
      </c>
      <c r="R166" s="2" t="s">
        <v>390</v>
      </c>
      <c r="S166" s="58" t="s">
        <v>733</v>
      </c>
      <c r="T166" s="60" t="s">
        <v>392</v>
      </c>
      <c r="X166" s="134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>
        <v>400</v>
      </c>
      <c r="AT166" s="113">
        <v>900</v>
      </c>
      <c r="AU166" s="113"/>
      <c r="AV166" s="113"/>
      <c r="AW166" s="113"/>
      <c r="AX166" s="113"/>
      <c r="AY166" s="113"/>
      <c r="AZ166" s="113"/>
      <c r="BA166" s="113"/>
      <c r="BB166" s="113"/>
      <c r="BC166" s="113"/>
      <c r="BD166" s="113"/>
      <c r="BE166" s="113"/>
      <c r="BF166" s="113"/>
      <c r="BG166" s="113"/>
      <c r="BH166" s="113"/>
      <c r="BI166" s="113"/>
      <c r="BJ166" s="113"/>
      <c r="BK166" s="113"/>
      <c r="BL166" s="113"/>
      <c r="BM166" s="113"/>
      <c r="BN166" s="113"/>
      <c r="BO166" s="113"/>
      <c r="BP166" s="113"/>
      <c r="BQ166" s="113"/>
      <c r="BR166" s="113"/>
      <c r="BS166" s="113"/>
      <c r="BT166" s="113"/>
      <c r="BU166" s="113"/>
      <c r="BV166" s="113"/>
      <c r="BW166" s="113"/>
      <c r="BX166" s="113">
        <v>16000</v>
      </c>
      <c r="BY166" s="113"/>
      <c r="BZ166" s="113"/>
      <c r="CA166" s="149"/>
      <c r="CB166" s="107">
        <v>62</v>
      </c>
      <c r="CC166" s="113"/>
      <c r="CD166" s="113"/>
      <c r="CE166" s="113"/>
      <c r="CF166" s="113"/>
      <c r="CG166" s="113"/>
      <c r="CH166" s="113"/>
      <c r="CI166" s="113"/>
      <c r="CJ166" s="113"/>
      <c r="CK166" s="113"/>
      <c r="CL166" s="113"/>
      <c r="CM166" s="113"/>
      <c r="CN166" s="113"/>
      <c r="CO166" s="99"/>
      <c r="CP166" s="99"/>
      <c r="CQ166" s="99"/>
      <c r="CR166" s="99"/>
      <c r="CS166" s="99"/>
      <c r="CT166" s="99"/>
      <c r="CU166" s="99"/>
      <c r="CV166" s="99"/>
      <c r="CW166" s="99"/>
      <c r="CX166" s="113"/>
      <c r="CY166" s="113"/>
    </row>
    <row r="167" spans="1:301" s="60" customFormat="1" ht="15" customHeight="1" x14ac:dyDescent="0.15">
      <c r="A167" s="58" t="s">
        <v>734</v>
      </c>
      <c r="B167" s="58">
        <v>10551</v>
      </c>
      <c r="C167" s="59" t="s">
        <v>407</v>
      </c>
      <c r="D167" s="2" t="s">
        <v>105</v>
      </c>
      <c r="E167" s="58"/>
      <c r="F167" s="58"/>
      <c r="G167" s="23">
        <v>316428.63900000002</v>
      </c>
      <c r="H167" s="23">
        <v>8448083.9800000004</v>
      </c>
      <c r="I167" s="23">
        <v>4967.2309999999998</v>
      </c>
      <c r="J167" s="61" t="s">
        <v>1040</v>
      </c>
      <c r="K167" s="58" t="s">
        <v>388</v>
      </c>
      <c r="L167" s="58">
        <v>0</v>
      </c>
      <c r="M167" s="58">
        <v>2</v>
      </c>
      <c r="N167" s="105">
        <v>2006</v>
      </c>
      <c r="O167" s="58"/>
      <c r="P167" s="60" t="s">
        <v>389</v>
      </c>
      <c r="Q167" s="1">
        <f>M167-L167</f>
        <v>2</v>
      </c>
      <c r="R167" s="2" t="s">
        <v>390</v>
      </c>
      <c r="S167" s="58" t="s">
        <v>735</v>
      </c>
      <c r="T167" s="60" t="s">
        <v>392</v>
      </c>
      <c r="X167" s="134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36">
        <v>100</v>
      </c>
      <c r="AT167" s="107">
        <v>100</v>
      </c>
      <c r="AU167" s="113"/>
      <c r="AV167" s="113"/>
      <c r="AW167" s="113"/>
      <c r="AX167" s="113"/>
      <c r="AY167" s="113"/>
      <c r="AZ167" s="113"/>
      <c r="BA167" s="113"/>
      <c r="BB167" s="113"/>
      <c r="BC167" s="113"/>
      <c r="BD167" s="113"/>
      <c r="BE167" s="113"/>
      <c r="BF167" s="113"/>
      <c r="BG167" s="113"/>
      <c r="BH167" s="113"/>
      <c r="BI167" s="113"/>
      <c r="BJ167" s="113"/>
      <c r="BK167" s="113"/>
      <c r="BL167" s="113"/>
      <c r="BM167" s="113"/>
      <c r="BN167" s="113"/>
      <c r="BO167" s="113"/>
      <c r="BP167" s="113"/>
      <c r="BQ167" s="113"/>
      <c r="BR167" s="113"/>
      <c r="BS167" s="113"/>
      <c r="BT167" s="113"/>
      <c r="BU167" s="113"/>
      <c r="BV167" s="113"/>
      <c r="BW167" s="113"/>
      <c r="BX167" s="113">
        <v>3000</v>
      </c>
      <c r="BY167" s="113"/>
      <c r="BZ167" s="113"/>
      <c r="CA167" s="149"/>
      <c r="CB167" s="107">
        <v>51</v>
      </c>
      <c r="CC167" s="113"/>
      <c r="CD167" s="113"/>
      <c r="CE167" s="113"/>
      <c r="CF167" s="113"/>
      <c r="CG167" s="113"/>
      <c r="CH167" s="113"/>
      <c r="CI167" s="113"/>
      <c r="CJ167" s="113"/>
      <c r="CK167" s="113"/>
      <c r="CL167" s="113"/>
      <c r="CM167" s="113"/>
      <c r="CN167" s="113"/>
      <c r="CO167" s="99"/>
      <c r="CP167" s="99"/>
      <c r="CQ167" s="99"/>
      <c r="CR167" s="99"/>
      <c r="CS167" s="99"/>
      <c r="CT167" s="99"/>
      <c r="CU167" s="99"/>
      <c r="CV167" s="99"/>
      <c r="CW167" s="99"/>
      <c r="CX167" s="113"/>
      <c r="CY167" s="113"/>
    </row>
    <row r="168" spans="1:301" s="60" customFormat="1" ht="15" customHeight="1" x14ac:dyDescent="0.15">
      <c r="A168" s="81" t="s">
        <v>736</v>
      </c>
      <c r="B168" s="81">
        <v>10660</v>
      </c>
      <c r="C168" s="59" t="s">
        <v>407</v>
      </c>
      <c r="D168" s="2" t="s">
        <v>105</v>
      </c>
      <c r="E168" s="81"/>
      <c r="F168" s="81"/>
      <c r="G168" s="23">
        <v>316426.78700000001</v>
      </c>
      <c r="H168" s="23">
        <v>8448084.6339999996</v>
      </c>
      <c r="I168" s="23">
        <v>4966.625</v>
      </c>
      <c r="J168" s="61" t="s">
        <v>1040</v>
      </c>
      <c r="K168" s="58" t="s">
        <v>388</v>
      </c>
      <c r="L168" s="81">
        <v>4.4000000000000004</v>
      </c>
      <c r="M168" s="81">
        <v>6</v>
      </c>
      <c r="N168" s="105">
        <v>2006</v>
      </c>
      <c r="O168" s="81"/>
      <c r="P168" s="60" t="s">
        <v>389</v>
      </c>
      <c r="Q168" s="1">
        <f>M168-L168</f>
        <v>1.5999999999999996</v>
      </c>
      <c r="R168" s="2" t="s">
        <v>390</v>
      </c>
      <c r="S168" s="81" t="s">
        <v>737</v>
      </c>
      <c r="T168" s="60" t="s">
        <v>392</v>
      </c>
      <c r="X168" s="134"/>
      <c r="Y168" s="113"/>
      <c r="Z168" s="113"/>
      <c r="AA168" s="113"/>
      <c r="AB168" s="113"/>
      <c r="AC168" s="113"/>
      <c r="AD168" s="113"/>
      <c r="AE168" s="113"/>
      <c r="AF168" s="113"/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>
        <v>200</v>
      </c>
      <c r="AT168" s="113">
        <v>300</v>
      </c>
      <c r="AU168" s="113"/>
      <c r="AV168" s="113"/>
      <c r="AW168" s="113"/>
      <c r="AX168" s="113"/>
      <c r="AY168" s="113"/>
      <c r="AZ168" s="113"/>
      <c r="BA168" s="113"/>
      <c r="BB168" s="113"/>
      <c r="BC168" s="113"/>
      <c r="BD168" s="113"/>
      <c r="BE168" s="113"/>
      <c r="BF168" s="113"/>
      <c r="BG168" s="113"/>
      <c r="BH168" s="113"/>
      <c r="BI168" s="113"/>
      <c r="BJ168" s="113"/>
      <c r="BK168" s="113"/>
      <c r="BL168" s="113"/>
      <c r="BM168" s="113"/>
      <c r="BN168" s="113"/>
      <c r="BO168" s="113"/>
      <c r="BP168" s="113"/>
      <c r="BQ168" s="113"/>
      <c r="BR168" s="113"/>
      <c r="BS168" s="113"/>
      <c r="BT168" s="113"/>
      <c r="BU168" s="113"/>
      <c r="BV168" s="113"/>
      <c r="BW168" s="113"/>
      <c r="BX168" s="113">
        <v>500</v>
      </c>
      <c r="BY168" s="113"/>
      <c r="BZ168" s="113"/>
      <c r="CA168" s="158"/>
      <c r="CB168" s="107">
        <v>12</v>
      </c>
      <c r="CC168" s="113"/>
      <c r="CD168" s="113"/>
      <c r="CE168" s="113"/>
      <c r="CF168" s="113"/>
      <c r="CG168" s="113"/>
      <c r="CH168" s="113"/>
      <c r="CI168" s="113"/>
      <c r="CJ168" s="113"/>
      <c r="CK168" s="113"/>
      <c r="CL168" s="113"/>
      <c r="CM168" s="113"/>
      <c r="CN168" s="113"/>
      <c r="CO168" s="99"/>
      <c r="CP168" s="99"/>
      <c r="CQ168" s="99"/>
      <c r="CR168" s="99"/>
      <c r="CS168" s="99"/>
      <c r="CT168" s="99"/>
      <c r="CU168" s="99"/>
      <c r="CV168" s="99"/>
      <c r="CW168" s="99"/>
      <c r="CX168" s="113"/>
      <c r="CY168" s="113"/>
    </row>
    <row r="169" spans="1:301" s="60" customFormat="1" ht="15" customHeight="1" x14ac:dyDescent="0.15">
      <c r="A169" s="58" t="s">
        <v>738</v>
      </c>
      <c r="B169" s="58">
        <v>10745</v>
      </c>
      <c r="C169" s="59" t="s">
        <v>407</v>
      </c>
      <c r="D169" s="2" t="s">
        <v>105</v>
      </c>
      <c r="E169" s="58"/>
      <c r="F169" s="58"/>
      <c r="G169" s="23">
        <v>316428.48700000002</v>
      </c>
      <c r="H169" s="23">
        <v>8448088.7410000004</v>
      </c>
      <c r="I169" s="23">
        <v>4967.6009999999997</v>
      </c>
      <c r="J169" s="61" t="s">
        <v>1040</v>
      </c>
      <c r="K169" s="58" t="s">
        <v>388</v>
      </c>
      <c r="L169" s="58">
        <v>2.5499999999999998</v>
      </c>
      <c r="M169" s="58">
        <v>4</v>
      </c>
      <c r="N169" s="105">
        <v>2006</v>
      </c>
      <c r="O169" s="58"/>
      <c r="P169" s="60" t="s">
        <v>389</v>
      </c>
      <c r="Q169" s="1">
        <f>M169-L169</f>
        <v>1.4500000000000002</v>
      </c>
      <c r="R169" s="2" t="s">
        <v>390</v>
      </c>
      <c r="S169" s="58" t="s">
        <v>739</v>
      </c>
      <c r="T169" s="60" t="s">
        <v>392</v>
      </c>
      <c r="X169" s="134"/>
      <c r="Y169" s="108">
        <v>6.6722338204592904E-2</v>
      </c>
      <c r="Z169" s="108">
        <v>1.039432703003337</v>
      </c>
      <c r="AA169" s="108">
        <v>2.5020143240823636</v>
      </c>
      <c r="AB169" s="108"/>
      <c r="AC169" s="108">
        <v>8.2638514743356394E-3</v>
      </c>
      <c r="AD169" s="108">
        <v>0.14921052631578946</v>
      </c>
      <c r="AE169" s="108">
        <v>1.3992015968063872E-2</v>
      </c>
      <c r="AF169" s="108">
        <v>1.3479773814702046E-2</v>
      </c>
      <c r="AG169" s="108">
        <v>0.26501278772378517</v>
      </c>
      <c r="AH169" s="108">
        <v>0.11456820016142052</v>
      </c>
      <c r="AI169" s="108"/>
      <c r="AJ169" s="108"/>
      <c r="AK169" s="108"/>
      <c r="AL169" s="108"/>
      <c r="AM169" s="108"/>
      <c r="AN169" s="108">
        <v>1.7</v>
      </c>
      <c r="AO169" s="108">
        <v>7</v>
      </c>
      <c r="AP169" s="108">
        <v>26</v>
      </c>
      <c r="AQ169" s="108">
        <v>2</v>
      </c>
      <c r="AR169" s="108">
        <v>3</v>
      </c>
      <c r="AS169" s="108">
        <v>18.399999999999999</v>
      </c>
      <c r="AT169" s="108">
        <v>87.3</v>
      </c>
      <c r="AU169" s="106">
        <v>0</v>
      </c>
      <c r="AV169" s="110">
        <v>0</v>
      </c>
      <c r="AW169" s="114">
        <v>0</v>
      </c>
      <c r="AX169" s="110">
        <v>0</v>
      </c>
      <c r="AY169" s="108">
        <v>68</v>
      </c>
      <c r="AZ169" s="108"/>
      <c r="BA169" s="108">
        <v>63.5</v>
      </c>
      <c r="BB169" s="108">
        <v>6.3</v>
      </c>
      <c r="BC169" s="108">
        <v>0</v>
      </c>
      <c r="BD169" s="108">
        <v>1.8</v>
      </c>
      <c r="BE169" s="108"/>
      <c r="BF169" s="106">
        <v>0</v>
      </c>
      <c r="BG169" s="108">
        <v>3078</v>
      </c>
      <c r="BH169" s="108">
        <v>7.1</v>
      </c>
      <c r="BI169" s="108"/>
      <c r="BJ169" s="108"/>
      <c r="BK169" s="108"/>
      <c r="BL169" s="108"/>
      <c r="BM169" s="108"/>
      <c r="BN169" s="108"/>
      <c r="BO169" s="108"/>
      <c r="BP169" s="108"/>
      <c r="BQ169" s="108"/>
      <c r="BR169" s="108"/>
      <c r="BS169" s="108"/>
      <c r="BT169" s="108"/>
      <c r="BU169" s="108"/>
      <c r="BV169" s="108"/>
      <c r="BW169" s="108"/>
      <c r="BX169" s="108">
        <v>943</v>
      </c>
      <c r="BY169" s="108"/>
      <c r="BZ169" s="108"/>
      <c r="CA169" s="149"/>
      <c r="CB169" s="108">
        <v>25.7</v>
      </c>
      <c r="CC169" s="108">
        <v>0.08</v>
      </c>
      <c r="CD169" s="108">
        <v>45</v>
      </c>
      <c r="CE169" s="108"/>
      <c r="CF169" s="108"/>
      <c r="CG169" s="108"/>
      <c r="CH169" s="110">
        <v>0</v>
      </c>
      <c r="CI169" s="110">
        <v>0</v>
      </c>
      <c r="CJ169" s="108">
        <v>3.7</v>
      </c>
      <c r="CK169" s="108"/>
      <c r="CL169" s="108"/>
      <c r="CM169" s="108"/>
      <c r="CN169" s="108"/>
      <c r="CO169" s="99"/>
      <c r="CP169" s="99"/>
      <c r="CQ169" s="99"/>
      <c r="CR169" s="99">
        <f>AG169/AD169</f>
        <v>1.7760998119054388</v>
      </c>
      <c r="CS169" s="99"/>
      <c r="CT169" s="99"/>
      <c r="CU169" s="99">
        <f>BG169/BH169</f>
        <v>433.52112676056339</v>
      </c>
      <c r="CV169" s="99"/>
      <c r="CW169" s="99"/>
      <c r="CX169" s="108"/>
      <c r="CY169" s="114">
        <v>0</v>
      </c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</row>
    <row r="170" spans="1:301" s="60" customFormat="1" ht="15" customHeight="1" x14ac:dyDescent="0.15">
      <c r="A170" s="58" t="s">
        <v>740</v>
      </c>
      <c r="B170" s="58">
        <v>11083</v>
      </c>
      <c r="C170" s="59" t="s">
        <v>387</v>
      </c>
      <c r="D170" s="2" t="s">
        <v>105</v>
      </c>
      <c r="E170" s="58"/>
      <c r="F170" s="58"/>
      <c r="G170" s="23">
        <v>316645.689885</v>
      </c>
      <c r="H170" s="23">
        <v>8444058.53156</v>
      </c>
      <c r="I170" s="23"/>
      <c r="J170" s="61" t="s">
        <v>1040</v>
      </c>
      <c r="K170" s="58" t="s">
        <v>388</v>
      </c>
      <c r="L170" s="58">
        <v>0</v>
      </c>
      <c r="M170" s="58">
        <v>2</v>
      </c>
      <c r="N170" s="105">
        <v>2006</v>
      </c>
      <c r="O170" s="58"/>
      <c r="P170" s="60" t="s">
        <v>389</v>
      </c>
      <c r="Q170" s="1">
        <f>M170-L170</f>
        <v>2</v>
      </c>
      <c r="R170" s="2" t="s">
        <v>390</v>
      </c>
      <c r="S170" s="58" t="s">
        <v>741</v>
      </c>
      <c r="T170" s="60" t="s">
        <v>392</v>
      </c>
      <c r="X170" s="134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36">
        <v>100</v>
      </c>
      <c r="AT170" s="113"/>
      <c r="AU170" s="113"/>
      <c r="AV170" s="113"/>
      <c r="AW170" s="113"/>
      <c r="AX170" s="113"/>
      <c r="AY170" s="113"/>
      <c r="AZ170" s="113"/>
      <c r="BA170" s="113"/>
      <c r="BB170" s="113"/>
      <c r="BC170" s="113"/>
      <c r="BD170" s="113"/>
      <c r="BE170" s="113"/>
      <c r="BF170" s="113"/>
      <c r="BG170" s="113"/>
      <c r="BH170" s="113"/>
      <c r="BI170" s="113"/>
      <c r="BJ170" s="113"/>
      <c r="BK170" s="113"/>
      <c r="BL170" s="113"/>
      <c r="BM170" s="113"/>
      <c r="BN170" s="113"/>
      <c r="BO170" s="113"/>
      <c r="BP170" s="113"/>
      <c r="BQ170" s="113"/>
      <c r="BR170" s="113"/>
      <c r="BS170" s="113"/>
      <c r="BT170" s="113"/>
      <c r="BU170" s="113"/>
      <c r="BV170" s="113"/>
      <c r="BW170" s="113"/>
      <c r="BX170" s="113">
        <v>5300</v>
      </c>
      <c r="BY170" s="113"/>
      <c r="BZ170" s="113"/>
      <c r="CA170" s="149">
        <v>1.1599999999999999</v>
      </c>
      <c r="CB170" s="107">
        <v>33</v>
      </c>
      <c r="CC170" s="113"/>
      <c r="CD170" s="113"/>
      <c r="CE170" s="113"/>
      <c r="CF170" s="113"/>
      <c r="CG170" s="113"/>
      <c r="CH170" s="113"/>
      <c r="CI170" s="113"/>
      <c r="CJ170" s="113"/>
      <c r="CK170" s="113"/>
      <c r="CL170" s="113"/>
      <c r="CM170" s="113"/>
      <c r="CN170" s="113"/>
      <c r="CO170" s="99"/>
      <c r="CP170" s="99"/>
      <c r="CQ170" s="99"/>
      <c r="CR170" s="99"/>
      <c r="CS170" s="99"/>
      <c r="CT170" s="99"/>
      <c r="CU170" s="99"/>
      <c r="CV170" s="99"/>
      <c r="CW170" s="99"/>
      <c r="CX170" s="113"/>
      <c r="CY170" s="113"/>
    </row>
    <row r="171" spans="1:301" s="60" customFormat="1" ht="15" customHeight="1" x14ac:dyDescent="0.15">
      <c r="A171" s="58" t="s">
        <v>742</v>
      </c>
      <c r="B171" s="58">
        <v>11106</v>
      </c>
      <c r="C171" s="59" t="s">
        <v>387</v>
      </c>
      <c r="D171" s="2" t="s">
        <v>105</v>
      </c>
      <c r="E171" s="58"/>
      <c r="F171" s="58"/>
      <c r="G171" s="23">
        <v>316645.689885</v>
      </c>
      <c r="H171" s="23">
        <v>8444058.53156</v>
      </c>
      <c r="I171" s="23"/>
      <c r="J171" s="61" t="s">
        <v>1040</v>
      </c>
      <c r="K171" s="58" t="s">
        <v>388</v>
      </c>
      <c r="L171" s="58">
        <v>0</v>
      </c>
      <c r="M171" s="58">
        <v>2</v>
      </c>
      <c r="N171" s="105">
        <v>2006</v>
      </c>
      <c r="O171" s="58"/>
      <c r="P171" s="60" t="s">
        <v>389</v>
      </c>
      <c r="Q171" s="1">
        <f>M171-L171</f>
        <v>2</v>
      </c>
      <c r="R171" s="2" t="s">
        <v>390</v>
      </c>
      <c r="S171" s="58" t="s">
        <v>743</v>
      </c>
      <c r="T171" s="60" t="s">
        <v>392</v>
      </c>
      <c r="X171" s="134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>
        <v>200</v>
      </c>
      <c r="AT171" s="107">
        <v>100</v>
      </c>
      <c r="AU171" s="113"/>
      <c r="AV171" s="113"/>
      <c r="AW171" s="113"/>
      <c r="AX171" s="113"/>
      <c r="AY171" s="113"/>
      <c r="AZ171" s="113"/>
      <c r="BA171" s="113"/>
      <c r="BB171" s="113"/>
      <c r="BC171" s="113"/>
      <c r="BD171" s="113"/>
      <c r="BE171" s="113"/>
      <c r="BF171" s="113"/>
      <c r="BG171" s="113"/>
      <c r="BH171" s="113"/>
      <c r="BI171" s="113"/>
      <c r="BJ171" s="113"/>
      <c r="BK171" s="113"/>
      <c r="BL171" s="113"/>
      <c r="BM171" s="113"/>
      <c r="BN171" s="113"/>
      <c r="BO171" s="113"/>
      <c r="BP171" s="113"/>
      <c r="BQ171" s="113"/>
      <c r="BR171" s="113"/>
      <c r="BS171" s="113"/>
      <c r="BT171" s="113"/>
      <c r="BU171" s="113"/>
      <c r="BV171" s="113"/>
      <c r="BW171" s="113"/>
      <c r="BX171" s="113">
        <v>27100</v>
      </c>
      <c r="BY171" s="113"/>
      <c r="BZ171" s="113"/>
      <c r="CA171" s="149">
        <v>1.1000000000000001</v>
      </c>
      <c r="CB171" s="107">
        <v>26</v>
      </c>
      <c r="CC171" s="113"/>
      <c r="CD171" s="113"/>
      <c r="CE171" s="113"/>
      <c r="CF171" s="113"/>
      <c r="CG171" s="113"/>
      <c r="CH171" s="113"/>
      <c r="CI171" s="113"/>
      <c r="CJ171" s="113"/>
      <c r="CK171" s="113"/>
      <c r="CL171" s="113"/>
      <c r="CM171" s="113"/>
      <c r="CN171" s="113"/>
      <c r="CO171" s="99"/>
      <c r="CP171" s="99"/>
      <c r="CQ171" s="99"/>
      <c r="CR171" s="99"/>
      <c r="CS171" s="99"/>
      <c r="CT171" s="99"/>
      <c r="CU171" s="99"/>
      <c r="CV171" s="99"/>
      <c r="CW171" s="99"/>
      <c r="CX171" s="113"/>
      <c r="CY171" s="113"/>
    </row>
    <row r="172" spans="1:301" s="60" customFormat="1" ht="15" customHeight="1" x14ac:dyDescent="0.2">
      <c r="A172" s="58" t="s">
        <v>744</v>
      </c>
      <c r="B172" s="58">
        <v>11133</v>
      </c>
      <c r="C172" s="59" t="s">
        <v>387</v>
      </c>
      <c r="D172" s="2" t="s">
        <v>105</v>
      </c>
      <c r="E172" s="58"/>
      <c r="F172" s="58"/>
      <c r="G172" s="23">
        <v>316645.689885</v>
      </c>
      <c r="H172" s="23">
        <v>8444058.53156</v>
      </c>
      <c r="I172" s="23"/>
      <c r="J172" s="61" t="s">
        <v>1040</v>
      </c>
      <c r="K172" s="58" t="s">
        <v>388</v>
      </c>
      <c r="L172" s="58">
        <v>0</v>
      </c>
      <c r="M172" s="58">
        <v>2</v>
      </c>
      <c r="N172" s="105">
        <v>2006</v>
      </c>
      <c r="O172" s="58"/>
      <c r="P172" s="60" t="s">
        <v>389</v>
      </c>
      <c r="Q172" s="1">
        <f>M172-L172</f>
        <v>2</v>
      </c>
      <c r="R172" s="2" t="s">
        <v>390</v>
      </c>
      <c r="S172" s="58" t="s">
        <v>745</v>
      </c>
      <c r="T172" s="60" t="s">
        <v>392</v>
      </c>
      <c r="X172" s="134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36">
        <v>100</v>
      </c>
      <c r="AT172" s="113"/>
      <c r="AU172" s="113"/>
      <c r="AV172" s="113"/>
      <c r="AW172" s="113"/>
      <c r="AX172" s="113"/>
      <c r="AY172" s="113"/>
      <c r="AZ172" s="113"/>
      <c r="BA172" s="113"/>
      <c r="BB172" s="113"/>
      <c r="BC172" s="113"/>
      <c r="BD172" s="113"/>
      <c r="BE172" s="113"/>
      <c r="BF172" s="113"/>
      <c r="BG172" s="113"/>
      <c r="BH172" s="113"/>
      <c r="BI172" s="113"/>
      <c r="BJ172" s="113"/>
      <c r="BK172" s="113"/>
      <c r="BL172" s="113"/>
      <c r="BM172" s="113"/>
      <c r="BN172" s="113"/>
      <c r="BO172" s="113"/>
      <c r="BP172" s="113"/>
      <c r="BQ172" s="113"/>
      <c r="BR172" s="113"/>
      <c r="BS172" s="113"/>
      <c r="BT172" s="113"/>
      <c r="BU172" s="113"/>
      <c r="BV172" s="113"/>
      <c r="BW172" s="113"/>
      <c r="BX172" s="113">
        <v>13899.999999999998</v>
      </c>
      <c r="BY172" s="113"/>
      <c r="BZ172" s="113"/>
      <c r="CA172" s="149">
        <v>0.41</v>
      </c>
      <c r="CB172" s="107">
        <v>10</v>
      </c>
      <c r="CC172" s="113"/>
      <c r="CD172" s="113"/>
      <c r="CE172" s="113"/>
      <c r="CF172" s="113"/>
      <c r="CG172" s="113"/>
      <c r="CH172" s="113"/>
      <c r="CI172" s="113"/>
      <c r="CJ172" s="113"/>
      <c r="CK172" s="113"/>
      <c r="CL172" s="113"/>
      <c r="CM172" s="113"/>
      <c r="CN172" s="113"/>
      <c r="CO172" s="99"/>
      <c r="CP172" s="99"/>
      <c r="CQ172" s="99"/>
      <c r="CR172" s="99"/>
      <c r="CS172" s="99"/>
      <c r="CT172" s="99"/>
      <c r="CU172" s="99"/>
      <c r="CV172" s="99"/>
      <c r="CW172" s="99"/>
      <c r="CX172" s="113"/>
      <c r="CY172" s="113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  <c r="DR172" s="78"/>
      <c r="DS172" s="78"/>
      <c r="DT172" s="78"/>
      <c r="DU172" s="78"/>
      <c r="DV172" s="78"/>
      <c r="DW172" s="78"/>
      <c r="DX172" s="78"/>
      <c r="DY172" s="78"/>
      <c r="DZ172" s="78"/>
      <c r="EA172" s="78"/>
      <c r="EB172" s="78"/>
      <c r="EC172" s="78"/>
      <c r="ED172" s="78"/>
      <c r="EE172" s="78"/>
      <c r="EF172" s="78"/>
      <c r="EG172" s="78"/>
      <c r="EH172" s="78"/>
      <c r="EI172" s="78"/>
      <c r="EJ172" s="78"/>
      <c r="EK172" s="78"/>
      <c r="EL172" s="78"/>
      <c r="EM172" s="78"/>
      <c r="EN172" s="78"/>
      <c r="EO172" s="78"/>
      <c r="EP172" s="78"/>
      <c r="EQ172" s="78"/>
      <c r="ER172" s="78"/>
      <c r="ES172" s="78"/>
      <c r="ET172" s="78"/>
      <c r="EU172" s="78"/>
      <c r="EV172" s="78"/>
      <c r="EW172" s="78"/>
      <c r="EX172" s="78"/>
      <c r="EY172" s="78"/>
      <c r="EZ172" s="78"/>
      <c r="FA172" s="78"/>
      <c r="FB172" s="78"/>
      <c r="FC172" s="78"/>
      <c r="FD172" s="78"/>
      <c r="FE172" s="78"/>
      <c r="FF172" s="78"/>
      <c r="FG172" s="78"/>
      <c r="FH172" s="78"/>
      <c r="FI172" s="78"/>
      <c r="FJ172" s="78"/>
      <c r="FK172" s="78"/>
      <c r="FL172" s="78"/>
      <c r="FM172" s="78"/>
      <c r="FN172" s="78"/>
      <c r="FO172" s="78"/>
      <c r="FP172" s="78"/>
      <c r="FQ172" s="78"/>
      <c r="FR172" s="78"/>
      <c r="FS172" s="78"/>
      <c r="FT172" s="78"/>
      <c r="FU172" s="78"/>
      <c r="FV172" s="78"/>
      <c r="FW172" s="78"/>
      <c r="FX172" s="78"/>
      <c r="FY172" s="78"/>
      <c r="FZ172" s="78"/>
      <c r="GA172" s="78"/>
      <c r="GB172" s="78"/>
      <c r="GC172" s="78"/>
      <c r="GD172" s="78"/>
      <c r="GE172" s="78"/>
      <c r="GF172" s="78"/>
      <c r="GG172" s="78"/>
      <c r="GH172" s="78"/>
      <c r="GI172" s="78"/>
      <c r="GJ172" s="78"/>
      <c r="GK172" s="78"/>
      <c r="GL172" s="78"/>
      <c r="GM172" s="78"/>
      <c r="GN172" s="78"/>
      <c r="GO172" s="78"/>
      <c r="GP172" s="78"/>
      <c r="GQ172" s="78"/>
      <c r="GR172" s="78"/>
      <c r="GS172" s="78"/>
      <c r="GT172" s="78"/>
      <c r="GU172" s="78"/>
      <c r="GV172" s="78"/>
      <c r="GW172" s="78"/>
      <c r="GX172" s="78"/>
      <c r="GY172" s="78"/>
      <c r="GZ172" s="78"/>
      <c r="HA172" s="78"/>
      <c r="HB172" s="78"/>
      <c r="HC172" s="78"/>
      <c r="HD172" s="78"/>
      <c r="HE172" s="78"/>
      <c r="HF172" s="78"/>
      <c r="HG172" s="78"/>
      <c r="HH172" s="78"/>
      <c r="HI172" s="78"/>
      <c r="HJ172" s="78"/>
      <c r="HK172" s="78"/>
      <c r="HL172" s="78"/>
      <c r="HM172" s="78"/>
      <c r="HN172" s="78"/>
      <c r="HO172" s="78"/>
      <c r="HP172" s="78"/>
      <c r="HQ172" s="78"/>
      <c r="HR172" s="78"/>
      <c r="HS172" s="78"/>
      <c r="HT172" s="78"/>
      <c r="HU172" s="78"/>
      <c r="HV172" s="78"/>
      <c r="HW172" s="78"/>
      <c r="HX172" s="78"/>
      <c r="HY172" s="78"/>
      <c r="HZ172" s="78"/>
      <c r="IA172" s="78"/>
      <c r="IB172" s="78"/>
      <c r="IC172" s="78"/>
      <c r="ID172" s="78"/>
      <c r="IE172" s="78"/>
      <c r="IF172" s="78"/>
      <c r="IG172" s="78"/>
      <c r="IH172" s="78"/>
      <c r="II172" s="78"/>
      <c r="IJ172" s="78"/>
      <c r="IK172" s="78"/>
      <c r="IL172" s="78"/>
      <c r="IM172" s="78"/>
      <c r="IN172" s="78"/>
      <c r="IO172" s="78"/>
      <c r="IP172" s="78"/>
      <c r="IQ172" s="78"/>
      <c r="IR172" s="78"/>
      <c r="IS172" s="78"/>
      <c r="IT172" s="78"/>
      <c r="IU172" s="78"/>
      <c r="IV172" s="78"/>
      <c r="IW172" s="78"/>
      <c r="IX172" s="78"/>
      <c r="IY172" s="78"/>
      <c r="IZ172" s="78"/>
      <c r="JA172" s="78"/>
      <c r="JB172" s="78"/>
      <c r="JC172" s="78"/>
      <c r="JD172" s="78"/>
      <c r="JE172" s="78"/>
      <c r="JF172" s="78"/>
      <c r="JG172" s="78"/>
      <c r="JH172" s="78"/>
      <c r="JI172" s="78"/>
      <c r="JJ172" s="78"/>
      <c r="JK172" s="78"/>
      <c r="JL172" s="78"/>
      <c r="JM172" s="78"/>
      <c r="JN172" s="78"/>
      <c r="JO172" s="78"/>
      <c r="JP172" s="78"/>
      <c r="JQ172" s="78"/>
      <c r="JR172" s="78"/>
      <c r="JS172" s="78"/>
      <c r="JT172" s="78"/>
      <c r="JU172" s="78"/>
      <c r="JV172" s="78"/>
      <c r="JW172" s="78"/>
      <c r="JX172" s="78"/>
      <c r="JY172" s="78"/>
      <c r="JZ172" s="78"/>
      <c r="KA172" s="78"/>
      <c r="KB172" s="78"/>
      <c r="KC172" s="78"/>
      <c r="KD172" s="78"/>
      <c r="KE172" s="78"/>
      <c r="KF172" s="78"/>
      <c r="KG172" s="78"/>
      <c r="KH172" s="78"/>
      <c r="KI172" s="78"/>
      <c r="KJ172" s="78"/>
      <c r="KK172" s="78"/>
      <c r="KL172" s="78"/>
      <c r="KM172" s="78"/>
      <c r="KN172" s="78"/>
      <c r="KO172" s="78"/>
    </row>
    <row r="173" spans="1:301" s="60" customFormat="1" ht="15" customHeight="1" x14ac:dyDescent="0.15">
      <c r="A173" s="58" t="s">
        <v>746</v>
      </c>
      <c r="B173" s="58">
        <v>11163</v>
      </c>
      <c r="C173" s="59" t="s">
        <v>387</v>
      </c>
      <c r="D173" s="2" t="s">
        <v>105</v>
      </c>
      <c r="E173" s="58"/>
      <c r="F173" s="58"/>
      <c r="G173" s="23">
        <v>316631.690275</v>
      </c>
      <c r="H173" s="23">
        <v>8443939.5330800004</v>
      </c>
      <c r="I173" s="23"/>
      <c r="J173" s="61" t="s">
        <v>1040</v>
      </c>
      <c r="K173" s="58" t="s">
        <v>388</v>
      </c>
      <c r="L173" s="58">
        <v>0</v>
      </c>
      <c r="M173" s="58">
        <v>2</v>
      </c>
      <c r="N173" s="105">
        <v>2006</v>
      </c>
      <c r="O173" s="58"/>
      <c r="P173" s="60" t="s">
        <v>389</v>
      </c>
      <c r="Q173" s="1">
        <f>M173-L173</f>
        <v>2</v>
      </c>
      <c r="R173" s="2" t="s">
        <v>390</v>
      </c>
      <c r="S173" s="58" t="s">
        <v>747</v>
      </c>
      <c r="T173" s="60" t="s">
        <v>392</v>
      </c>
      <c r="X173" s="134"/>
      <c r="Y173" s="113"/>
      <c r="Z173" s="113"/>
      <c r="AA173" s="113"/>
      <c r="AB173" s="113"/>
      <c r="AC173" s="113"/>
      <c r="AD173" s="113"/>
      <c r="AE173" s="113"/>
      <c r="AF173" s="113"/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36">
        <v>100</v>
      </c>
      <c r="AT173" s="107">
        <v>100</v>
      </c>
      <c r="AU173" s="113"/>
      <c r="AV173" s="113"/>
      <c r="AW173" s="113"/>
      <c r="AX173" s="113"/>
      <c r="AY173" s="113"/>
      <c r="AZ173" s="113"/>
      <c r="BA173" s="113"/>
      <c r="BB173" s="113"/>
      <c r="BC173" s="113"/>
      <c r="BD173" s="113"/>
      <c r="BE173" s="113"/>
      <c r="BF173" s="113"/>
      <c r="BG173" s="113"/>
      <c r="BH173" s="113"/>
      <c r="BI173" s="113"/>
      <c r="BJ173" s="113"/>
      <c r="BK173" s="113"/>
      <c r="BL173" s="113"/>
      <c r="BM173" s="113"/>
      <c r="BN173" s="113"/>
      <c r="BO173" s="113"/>
      <c r="BP173" s="113"/>
      <c r="BQ173" s="113"/>
      <c r="BR173" s="113"/>
      <c r="BS173" s="113"/>
      <c r="BT173" s="113"/>
      <c r="BU173" s="113"/>
      <c r="BV173" s="113"/>
      <c r="BW173" s="113"/>
      <c r="BX173" s="113">
        <v>1900</v>
      </c>
      <c r="BY173" s="113"/>
      <c r="BZ173" s="113"/>
      <c r="CA173" s="149">
        <v>2.9000000000000001E-2</v>
      </c>
      <c r="CB173" s="107">
        <v>4</v>
      </c>
      <c r="CC173" s="113"/>
      <c r="CD173" s="113"/>
      <c r="CE173" s="113"/>
      <c r="CF173" s="113"/>
      <c r="CG173" s="113"/>
      <c r="CH173" s="113"/>
      <c r="CI173" s="113"/>
      <c r="CJ173" s="113"/>
      <c r="CK173" s="113"/>
      <c r="CL173" s="113"/>
      <c r="CM173" s="113"/>
      <c r="CN173" s="113"/>
      <c r="CO173" s="99"/>
      <c r="CP173" s="99"/>
      <c r="CQ173" s="99"/>
      <c r="CR173" s="99"/>
      <c r="CS173" s="99"/>
      <c r="CT173" s="99"/>
      <c r="CU173" s="99"/>
      <c r="CV173" s="99"/>
      <c r="CW173" s="99"/>
      <c r="CX173" s="113"/>
      <c r="CY173" s="113"/>
    </row>
    <row r="174" spans="1:301" s="60" customFormat="1" ht="15" customHeight="1" x14ac:dyDescent="0.15">
      <c r="A174" s="58" t="s">
        <v>748</v>
      </c>
      <c r="B174" s="58">
        <v>11210</v>
      </c>
      <c r="C174" s="59" t="s">
        <v>387</v>
      </c>
      <c r="D174" s="2" t="s">
        <v>105</v>
      </c>
      <c r="E174" s="58"/>
      <c r="F174" s="58"/>
      <c r="G174" s="23">
        <v>316631.690275</v>
      </c>
      <c r="H174" s="23">
        <v>8443939.5330800004</v>
      </c>
      <c r="I174" s="23"/>
      <c r="J174" s="61" t="s">
        <v>1040</v>
      </c>
      <c r="K174" s="58" t="s">
        <v>388</v>
      </c>
      <c r="L174" s="58">
        <v>0</v>
      </c>
      <c r="M174" s="58">
        <v>2</v>
      </c>
      <c r="N174" s="105">
        <v>2006</v>
      </c>
      <c r="O174" s="58"/>
      <c r="P174" s="60" t="s">
        <v>389</v>
      </c>
      <c r="Q174" s="1">
        <f>M174-L174</f>
        <v>2</v>
      </c>
      <c r="R174" s="2" t="s">
        <v>390</v>
      </c>
      <c r="S174" s="58" t="s">
        <v>749</v>
      </c>
      <c r="T174" s="60" t="s">
        <v>392</v>
      </c>
      <c r="X174" s="134"/>
      <c r="Y174" s="113"/>
      <c r="Z174" s="113"/>
      <c r="AA174" s="113"/>
      <c r="AB174" s="113"/>
      <c r="AC174" s="113"/>
      <c r="AD174" s="113"/>
      <c r="AE174" s="113"/>
      <c r="AF174" s="113"/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>
        <v>200</v>
      </c>
      <c r="AT174" s="113"/>
      <c r="AU174" s="113"/>
      <c r="AV174" s="113"/>
      <c r="AW174" s="113"/>
      <c r="AX174" s="113"/>
      <c r="AY174" s="113"/>
      <c r="AZ174" s="113"/>
      <c r="BA174" s="113"/>
      <c r="BB174" s="113"/>
      <c r="BC174" s="113"/>
      <c r="BD174" s="113"/>
      <c r="BE174" s="113"/>
      <c r="BF174" s="113"/>
      <c r="BG174" s="113"/>
      <c r="BH174" s="113"/>
      <c r="BI174" s="113"/>
      <c r="BJ174" s="113"/>
      <c r="BK174" s="113"/>
      <c r="BL174" s="113"/>
      <c r="BM174" s="113"/>
      <c r="BN174" s="113"/>
      <c r="BO174" s="113"/>
      <c r="BP174" s="113"/>
      <c r="BQ174" s="113"/>
      <c r="BR174" s="113"/>
      <c r="BS174" s="113"/>
      <c r="BT174" s="113"/>
      <c r="BU174" s="113"/>
      <c r="BV174" s="113"/>
      <c r="BW174" s="113"/>
      <c r="BX174" s="113">
        <v>3300</v>
      </c>
      <c r="BY174" s="113"/>
      <c r="BZ174" s="113"/>
      <c r="CA174" s="149">
        <v>6.0999999999999999E-2</v>
      </c>
      <c r="CB174" s="107">
        <v>10</v>
      </c>
      <c r="CC174" s="113"/>
      <c r="CD174" s="113"/>
      <c r="CE174" s="113"/>
      <c r="CF174" s="113"/>
      <c r="CG174" s="113"/>
      <c r="CH174" s="113"/>
      <c r="CI174" s="113"/>
      <c r="CJ174" s="113"/>
      <c r="CK174" s="113"/>
      <c r="CL174" s="113"/>
      <c r="CM174" s="113"/>
      <c r="CN174" s="113"/>
      <c r="CO174" s="99"/>
      <c r="CP174" s="99"/>
      <c r="CQ174" s="99"/>
      <c r="CR174" s="99"/>
      <c r="CS174" s="99"/>
      <c r="CT174" s="99"/>
      <c r="CU174" s="99"/>
      <c r="CV174" s="99"/>
      <c r="CW174" s="99"/>
      <c r="CX174" s="113"/>
      <c r="CY174" s="113"/>
    </row>
    <row r="175" spans="1:301" s="60" customFormat="1" ht="15" customHeight="1" x14ac:dyDescent="0.15">
      <c r="A175" s="58" t="s">
        <v>750</v>
      </c>
      <c r="B175" s="58">
        <v>12074</v>
      </c>
      <c r="C175" s="59" t="s">
        <v>400</v>
      </c>
      <c r="D175" s="2" t="s">
        <v>105</v>
      </c>
      <c r="E175" s="58"/>
      <c r="F175" s="58"/>
      <c r="G175" s="23">
        <v>315870.24200000003</v>
      </c>
      <c r="H175" s="23">
        <v>8447217.3629999999</v>
      </c>
      <c r="I175" s="23">
        <v>4970.2079999999996</v>
      </c>
      <c r="J175" s="61" t="s">
        <v>1040</v>
      </c>
      <c r="K175" s="58" t="s">
        <v>388</v>
      </c>
      <c r="L175" s="58">
        <v>2.5</v>
      </c>
      <c r="M175" s="58">
        <v>4</v>
      </c>
      <c r="N175" s="105">
        <v>2006</v>
      </c>
      <c r="O175" s="58"/>
      <c r="P175" s="60" t="s">
        <v>389</v>
      </c>
      <c r="Q175" s="1">
        <f>M175-L175</f>
        <v>1.5</v>
      </c>
      <c r="R175" s="2" t="s">
        <v>390</v>
      </c>
      <c r="S175" s="58" t="s">
        <v>751</v>
      </c>
      <c r="T175" s="60" t="s">
        <v>392</v>
      </c>
      <c r="X175" s="134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>
        <v>200</v>
      </c>
      <c r="AT175" s="107">
        <v>100</v>
      </c>
      <c r="AU175" s="113"/>
      <c r="AV175" s="113"/>
      <c r="AW175" s="113"/>
      <c r="AX175" s="113"/>
      <c r="AY175" s="113"/>
      <c r="AZ175" s="113"/>
      <c r="BA175" s="113"/>
      <c r="BB175" s="113"/>
      <c r="BC175" s="113"/>
      <c r="BD175" s="113"/>
      <c r="BE175" s="113"/>
      <c r="BF175" s="113"/>
      <c r="BG175" s="113"/>
      <c r="BH175" s="113"/>
      <c r="BI175" s="113"/>
      <c r="BJ175" s="113"/>
      <c r="BK175" s="113"/>
      <c r="BL175" s="113"/>
      <c r="BM175" s="113"/>
      <c r="BN175" s="113"/>
      <c r="BO175" s="113"/>
      <c r="BP175" s="113"/>
      <c r="BQ175" s="113"/>
      <c r="BR175" s="113"/>
      <c r="BS175" s="113"/>
      <c r="BT175" s="113"/>
      <c r="BU175" s="113"/>
      <c r="BV175" s="113"/>
      <c r="BW175" s="113"/>
      <c r="BX175" s="113">
        <v>3400.0000000000005</v>
      </c>
      <c r="BY175" s="113"/>
      <c r="BZ175" s="113"/>
      <c r="CA175" s="149">
        <v>0</v>
      </c>
      <c r="CB175" s="107">
        <v>7</v>
      </c>
      <c r="CC175" s="113"/>
      <c r="CD175" s="113"/>
      <c r="CE175" s="113"/>
      <c r="CF175" s="113"/>
      <c r="CG175" s="113"/>
      <c r="CH175" s="113"/>
      <c r="CI175" s="113"/>
      <c r="CJ175" s="113"/>
      <c r="CK175" s="113"/>
      <c r="CL175" s="113"/>
      <c r="CM175" s="113"/>
      <c r="CN175" s="113"/>
      <c r="CO175" s="99"/>
      <c r="CP175" s="99"/>
      <c r="CQ175" s="99"/>
      <c r="CR175" s="99"/>
      <c r="CS175" s="99"/>
      <c r="CT175" s="99"/>
      <c r="CU175" s="99"/>
      <c r="CV175" s="99"/>
      <c r="CW175" s="99"/>
      <c r="CX175" s="113"/>
      <c r="CY175" s="113"/>
    </row>
    <row r="176" spans="1:301" s="60" customFormat="1" ht="15" customHeight="1" x14ac:dyDescent="0.15">
      <c r="A176" s="58" t="s">
        <v>752</v>
      </c>
      <c r="B176" s="58">
        <v>12128</v>
      </c>
      <c r="C176" s="59" t="s">
        <v>400</v>
      </c>
      <c r="D176" s="2" t="s">
        <v>105</v>
      </c>
      <c r="E176" s="58"/>
      <c r="F176" s="58"/>
      <c r="G176" s="23">
        <v>315863.33899999998</v>
      </c>
      <c r="H176" s="23">
        <v>8447214.8489999995</v>
      </c>
      <c r="I176" s="23">
        <v>4970.1750000000002</v>
      </c>
      <c r="J176" s="61" t="s">
        <v>1040</v>
      </c>
      <c r="K176" s="58" t="s">
        <v>388</v>
      </c>
      <c r="L176" s="58">
        <v>1.8</v>
      </c>
      <c r="M176" s="58">
        <v>4</v>
      </c>
      <c r="N176" s="105">
        <v>2006</v>
      </c>
      <c r="O176" s="58"/>
      <c r="P176" s="60" t="s">
        <v>389</v>
      </c>
      <c r="Q176" s="1">
        <f>M176-L176</f>
        <v>2.2000000000000002</v>
      </c>
      <c r="R176" s="2" t="s">
        <v>390</v>
      </c>
      <c r="S176" s="58" t="s">
        <v>753</v>
      </c>
      <c r="T176" s="60" t="s">
        <v>392</v>
      </c>
      <c r="X176" s="134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>
        <v>300</v>
      </c>
      <c r="AT176" s="107">
        <v>100</v>
      </c>
      <c r="AU176" s="113"/>
      <c r="AV176" s="113"/>
      <c r="AW176" s="113"/>
      <c r="AX176" s="113"/>
      <c r="AY176" s="113"/>
      <c r="AZ176" s="113"/>
      <c r="BA176" s="113"/>
      <c r="BB176" s="113"/>
      <c r="BC176" s="113"/>
      <c r="BD176" s="113"/>
      <c r="BE176" s="113"/>
      <c r="BF176" s="113"/>
      <c r="BG176" s="113"/>
      <c r="BH176" s="113"/>
      <c r="BI176" s="113"/>
      <c r="BJ176" s="113"/>
      <c r="BK176" s="113"/>
      <c r="BL176" s="113"/>
      <c r="BM176" s="113"/>
      <c r="BN176" s="113"/>
      <c r="BO176" s="113"/>
      <c r="BP176" s="113"/>
      <c r="BQ176" s="113"/>
      <c r="BR176" s="113"/>
      <c r="BS176" s="113"/>
      <c r="BT176" s="113"/>
      <c r="BU176" s="113"/>
      <c r="BV176" s="113"/>
      <c r="BW176" s="113"/>
      <c r="BX176" s="113">
        <v>4300</v>
      </c>
      <c r="BY176" s="113"/>
      <c r="BZ176" s="113"/>
      <c r="CA176" s="149"/>
      <c r="CB176" s="107">
        <v>5</v>
      </c>
      <c r="CC176" s="113"/>
      <c r="CD176" s="113"/>
      <c r="CE176" s="113"/>
      <c r="CF176" s="113"/>
      <c r="CG176" s="113"/>
      <c r="CH176" s="113"/>
      <c r="CI176" s="113"/>
      <c r="CJ176" s="113"/>
      <c r="CK176" s="113"/>
      <c r="CL176" s="113"/>
      <c r="CM176" s="113"/>
      <c r="CN176" s="113"/>
      <c r="CO176" s="99"/>
      <c r="CP176" s="99"/>
      <c r="CQ176" s="99"/>
      <c r="CR176" s="99"/>
      <c r="CS176" s="99"/>
      <c r="CT176" s="99"/>
      <c r="CU176" s="99"/>
      <c r="CV176" s="99"/>
      <c r="CW176" s="99"/>
      <c r="CX176" s="113"/>
      <c r="CY176" s="113"/>
    </row>
    <row r="177" spans="1:301" s="60" customFormat="1" ht="15" customHeight="1" x14ac:dyDescent="0.2">
      <c r="A177" s="58" t="s">
        <v>754</v>
      </c>
      <c r="B177" s="58">
        <v>11259</v>
      </c>
      <c r="C177" s="59" t="s">
        <v>387</v>
      </c>
      <c r="D177" s="2" t="s">
        <v>105</v>
      </c>
      <c r="E177" s="58"/>
      <c r="F177" s="58"/>
      <c r="G177" s="23">
        <v>316631.68959999998</v>
      </c>
      <c r="H177" s="23">
        <v>8444322.5281099994</v>
      </c>
      <c r="I177" s="23"/>
      <c r="J177" s="61" t="s">
        <v>1040</v>
      </c>
      <c r="K177" s="58" t="s">
        <v>388</v>
      </c>
      <c r="L177" s="58">
        <v>0</v>
      </c>
      <c r="M177" s="58">
        <v>2</v>
      </c>
      <c r="N177" s="105">
        <v>2006</v>
      </c>
      <c r="O177" s="58"/>
      <c r="P177" s="60" t="s">
        <v>389</v>
      </c>
      <c r="Q177" s="1">
        <f>M177-L177</f>
        <v>2</v>
      </c>
      <c r="R177" s="2" t="s">
        <v>390</v>
      </c>
      <c r="S177" s="58" t="s">
        <v>755</v>
      </c>
      <c r="T177" s="60" t="s">
        <v>392</v>
      </c>
      <c r="X177" s="134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  <c r="AX177" s="113"/>
      <c r="AY177" s="113"/>
      <c r="AZ177" s="113"/>
      <c r="BA177" s="113"/>
      <c r="BB177" s="113"/>
      <c r="BC177" s="113"/>
      <c r="BD177" s="113"/>
      <c r="BE177" s="113"/>
      <c r="BF177" s="113"/>
      <c r="BG177" s="113"/>
      <c r="BH177" s="113"/>
      <c r="BI177" s="113"/>
      <c r="BJ177" s="113"/>
      <c r="BK177" s="113"/>
      <c r="BL177" s="113"/>
      <c r="BM177" s="113"/>
      <c r="BN177" s="113"/>
      <c r="BO177" s="113"/>
      <c r="BP177" s="113"/>
      <c r="BQ177" s="113"/>
      <c r="BR177" s="113"/>
      <c r="BS177" s="113"/>
      <c r="BT177" s="113"/>
      <c r="BU177" s="113"/>
      <c r="BV177" s="113"/>
      <c r="BW177" s="113"/>
      <c r="BX177" s="113"/>
      <c r="BY177" s="113"/>
      <c r="BZ177" s="113"/>
      <c r="CA177" s="149">
        <v>1.4E-2</v>
      </c>
      <c r="CB177" s="107">
        <v>3</v>
      </c>
      <c r="CC177" s="113"/>
      <c r="CD177" s="113"/>
      <c r="CE177" s="113"/>
      <c r="CF177" s="113"/>
      <c r="CG177" s="113"/>
      <c r="CH177" s="113"/>
      <c r="CI177" s="113"/>
      <c r="CJ177" s="113"/>
      <c r="CK177" s="113"/>
      <c r="CL177" s="113"/>
      <c r="CM177" s="113"/>
      <c r="CN177" s="113"/>
      <c r="CO177" s="99"/>
      <c r="CP177" s="99"/>
      <c r="CQ177" s="99"/>
      <c r="CR177" s="99"/>
      <c r="CS177" s="99"/>
      <c r="CT177" s="99"/>
      <c r="CU177" s="99"/>
      <c r="CV177" s="99"/>
      <c r="CW177" s="99"/>
      <c r="CX177" s="113"/>
      <c r="CY177" s="113"/>
      <c r="CZ177" s="78"/>
      <c r="DA177" s="78"/>
      <c r="DB177" s="78"/>
      <c r="DC177" s="78"/>
      <c r="DD177" s="78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  <c r="EE177" s="78"/>
      <c r="EF177" s="78"/>
      <c r="EG177" s="78"/>
      <c r="EH177" s="78"/>
      <c r="EI177" s="78"/>
      <c r="EJ177" s="78"/>
      <c r="EK177" s="78"/>
      <c r="EL177" s="78"/>
      <c r="EM177" s="78"/>
      <c r="EN177" s="78"/>
      <c r="EO177" s="78"/>
      <c r="EP177" s="78"/>
      <c r="EQ177" s="78"/>
      <c r="ER177" s="78"/>
      <c r="ES177" s="78"/>
      <c r="ET177" s="78"/>
      <c r="EU177" s="78"/>
      <c r="EV177" s="78"/>
      <c r="EW177" s="78"/>
      <c r="EX177" s="78"/>
      <c r="EY177" s="78"/>
      <c r="EZ177" s="78"/>
      <c r="FA177" s="78"/>
      <c r="FB177" s="78"/>
      <c r="FC177" s="78"/>
      <c r="FD177" s="78"/>
      <c r="FE177" s="78"/>
      <c r="FF177" s="78"/>
      <c r="FG177" s="78"/>
      <c r="FH177" s="78"/>
      <c r="FI177" s="78"/>
      <c r="FJ177" s="78"/>
      <c r="FK177" s="78"/>
      <c r="FL177" s="78"/>
      <c r="FM177" s="78"/>
      <c r="FN177" s="78"/>
      <c r="FO177" s="78"/>
      <c r="FP177" s="78"/>
      <c r="FQ177" s="78"/>
      <c r="FR177" s="78"/>
      <c r="FS177" s="78"/>
      <c r="FT177" s="78"/>
      <c r="FU177" s="78"/>
      <c r="FV177" s="78"/>
      <c r="FW177" s="78"/>
      <c r="FX177" s="78"/>
      <c r="FY177" s="78"/>
      <c r="FZ177" s="78"/>
      <c r="GA177" s="78"/>
      <c r="GB177" s="78"/>
      <c r="GC177" s="78"/>
      <c r="GD177" s="78"/>
      <c r="GE177" s="78"/>
      <c r="GF177" s="78"/>
      <c r="GG177" s="78"/>
      <c r="GH177" s="78"/>
      <c r="GI177" s="78"/>
      <c r="GJ177" s="78"/>
      <c r="GK177" s="78"/>
      <c r="GL177" s="78"/>
      <c r="GM177" s="78"/>
      <c r="GN177" s="78"/>
      <c r="GO177" s="78"/>
      <c r="GP177" s="78"/>
      <c r="GQ177" s="78"/>
      <c r="GR177" s="78"/>
      <c r="GS177" s="78"/>
      <c r="GT177" s="78"/>
      <c r="GU177" s="78"/>
      <c r="GV177" s="78"/>
      <c r="GW177" s="78"/>
      <c r="GX177" s="78"/>
      <c r="GY177" s="78"/>
      <c r="GZ177" s="78"/>
      <c r="HA177" s="78"/>
      <c r="HB177" s="78"/>
      <c r="HC177" s="78"/>
      <c r="HD177" s="78"/>
      <c r="HE177" s="78"/>
      <c r="HF177" s="78"/>
      <c r="HG177" s="78"/>
      <c r="HH177" s="78"/>
      <c r="HI177" s="78"/>
      <c r="HJ177" s="78"/>
      <c r="HK177" s="78"/>
      <c r="HL177" s="78"/>
      <c r="HM177" s="78"/>
      <c r="HN177" s="78"/>
      <c r="HO177" s="78"/>
      <c r="HP177" s="78"/>
      <c r="HQ177" s="78"/>
      <c r="HR177" s="78"/>
      <c r="HS177" s="78"/>
      <c r="HT177" s="78"/>
      <c r="HU177" s="78"/>
      <c r="HV177" s="78"/>
      <c r="HW177" s="78"/>
      <c r="HX177" s="78"/>
      <c r="HY177" s="78"/>
      <c r="HZ177" s="78"/>
      <c r="IA177" s="78"/>
      <c r="IB177" s="78"/>
      <c r="IC177" s="78"/>
      <c r="ID177" s="78"/>
      <c r="IE177" s="78"/>
      <c r="IF177" s="78"/>
      <c r="IG177" s="78"/>
      <c r="IH177" s="78"/>
      <c r="II177" s="78"/>
      <c r="IJ177" s="78"/>
      <c r="IK177" s="78"/>
      <c r="IL177" s="78"/>
      <c r="IM177" s="78"/>
      <c r="IN177" s="78"/>
      <c r="IO177" s="78"/>
      <c r="IP177" s="78"/>
      <c r="IQ177" s="78"/>
      <c r="IR177" s="78"/>
      <c r="IS177" s="78"/>
      <c r="IT177" s="78"/>
      <c r="IU177" s="78"/>
      <c r="IV177" s="78"/>
      <c r="IW177" s="78"/>
      <c r="IX177" s="78"/>
      <c r="IY177" s="78"/>
      <c r="IZ177" s="78"/>
      <c r="JA177" s="78"/>
      <c r="JB177" s="78"/>
      <c r="JC177" s="78"/>
      <c r="JD177" s="78"/>
      <c r="JE177" s="78"/>
      <c r="JF177" s="78"/>
      <c r="JG177" s="78"/>
      <c r="JH177" s="78"/>
      <c r="JI177" s="78"/>
      <c r="JJ177" s="78"/>
      <c r="JK177" s="78"/>
      <c r="JL177" s="78"/>
      <c r="JM177" s="78"/>
      <c r="JN177" s="78"/>
      <c r="JO177" s="78"/>
      <c r="JP177" s="78"/>
      <c r="JQ177" s="78"/>
      <c r="JR177" s="78"/>
      <c r="JS177" s="78"/>
      <c r="JT177" s="78"/>
      <c r="JU177" s="78"/>
      <c r="JV177" s="78"/>
      <c r="JW177" s="78"/>
      <c r="JX177" s="78"/>
      <c r="JY177" s="78"/>
      <c r="JZ177" s="78"/>
      <c r="KA177" s="78"/>
      <c r="KB177" s="78"/>
      <c r="KC177" s="78"/>
      <c r="KD177" s="78"/>
      <c r="KE177" s="78"/>
      <c r="KF177" s="78"/>
      <c r="KG177" s="78"/>
      <c r="KH177" s="78"/>
      <c r="KI177" s="78"/>
      <c r="KJ177" s="78"/>
      <c r="KK177" s="78"/>
      <c r="KL177" s="78"/>
      <c r="KM177" s="78"/>
      <c r="KN177" s="78"/>
      <c r="KO177" s="78"/>
    </row>
    <row r="178" spans="1:301" s="60" customFormat="1" ht="15" customHeight="1" x14ac:dyDescent="0.15">
      <c r="A178" s="58" t="s">
        <v>756</v>
      </c>
      <c r="B178" s="58">
        <v>11282</v>
      </c>
      <c r="C178" s="59" t="s">
        <v>387</v>
      </c>
      <c r="D178" s="2" t="s">
        <v>105</v>
      </c>
      <c r="E178" s="58"/>
      <c r="F178" s="58"/>
      <c r="G178" s="23">
        <v>316631.68959999998</v>
      </c>
      <c r="H178" s="23">
        <v>8444322.5281099994</v>
      </c>
      <c r="I178" s="23"/>
      <c r="J178" s="61" t="s">
        <v>1040</v>
      </c>
      <c r="K178" s="58" t="s">
        <v>388</v>
      </c>
      <c r="L178" s="58">
        <v>0</v>
      </c>
      <c r="M178" s="58">
        <v>2</v>
      </c>
      <c r="N178" s="105">
        <v>2006</v>
      </c>
      <c r="O178" s="58"/>
      <c r="P178" s="60" t="s">
        <v>389</v>
      </c>
      <c r="Q178" s="1">
        <f>M178-L178</f>
        <v>2</v>
      </c>
      <c r="R178" s="2" t="s">
        <v>390</v>
      </c>
      <c r="S178" s="58" t="s">
        <v>757</v>
      </c>
      <c r="T178" s="60" t="s">
        <v>392</v>
      </c>
      <c r="X178" s="134"/>
      <c r="Y178" s="113"/>
      <c r="Z178" s="113"/>
      <c r="AA178" s="113"/>
      <c r="AB178" s="113"/>
      <c r="AC178" s="113"/>
      <c r="AD178" s="113"/>
      <c r="AE178" s="113"/>
      <c r="AF178" s="113"/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>
        <v>300</v>
      </c>
      <c r="AU178" s="113"/>
      <c r="AV178" s="113"/>
      <c r="AW178" s="113"/>
      <c r="AX178" s="113"/>
      <c r="AY178" s="113"/>
      <c r="AZ178" s="113"/>
      <c r="BA178" s="113"/>
      <c r="BB178" s="113"/>
      <c r="BC178" s="113"/>
      <c r="BD178" s="113"/>
      <c r="BE178" s="113"/>
      <c r="BF178" s="113"/>
      <c r="BG178" s="113"/>
      <c r="BH178" s="113"/>
      <c r="BI178" s="113"/>
      <c r="BJ178" s="113"/>
      <c r="BK178" s="113"/>
      <c r="BL178" s="113"/>
      <c r="BM178" s="113"/>
      <c r="BN178" s="113"/>
      <c r="BO178" s="113"/>
      <c r="BP178" s="113"/>
      <c r="BQ178" s="113"/>
      <c r="BR178" s="113"/>
      <c r="BS178" s="113"/>
      <c r="BT178" s="113"/>
      <c r="BU178" s="113"/>
      <c r="BV178" s="113"/>
      <c r="BW178" s="113"/>
      <c r="BX178" s="113">
        <v>600</v>
      </c>
      <c r="BY178" s="113"/>
      <c r="BZ178" s="113"/>
      <c r="CA178" s="149">
        <v>3.5000000000000003E-2</v>
      </c>
      <c r="CB178" s="107">
        <v>5</v>
      </c>
      <c r="CC178" s="113"/>
      <c r="CD178" s="113"/>
      <c r="CE178" s="113"/>
      <c r="CF178" s="113"/>
      <c r="CG178" s="113"/>
      <c r="CH178" s="113"/>
      <c r="CI178" s="113"/>
      <c r="CJ178" s="113"/>
      <c r="CK178" s="113"/>
      <c r="CL178" s="113"/>
      <c r="CM178" s="113"/>
      <c r="CN178" s="113"/>
      <c r="CO178" s="99"/>
      <c r="CP178" s="99"/>
      <c r="CQ178" s="99"/>
      <c r="CR178" s="99"/>
      <c r="CS178" s="99"/>
      <c r="CT178" s="99"/>
      <c r="CU178" s="99"/>
      <c r="CV178" s="99"/>
      <c r="CW178" s="99"/>
      <c r="CX178" s="113"/>
      <c r="CY178" s="113"/>
    </row>
    <row r="179" spans="1:301" s="60" customFormat="1" ht="15" customHeight="1" x14ac:dyDescent="0.15">
      <c r="A179" s="58" t="s">
        <v>758</v>
      </c>
      <c r="B179" s="58">
        <v>11303</v>
      </c>
      <c r="C179" s="59" t="s">
        <v>387</v>
      </c>
      <c r="D179" s="2" t="s">
        <v>105</v>
      </c>
      <c r="E179" s="58"/>
      <c r="F179" s="58"/>
      <c r="G179" s="23">
        <v>316631.68959999998</v>
      </c>
      <c r="H179" s="23">
        <v>8444322.5281099994</v>
      </c>
      <c r="I179" s="23"/>
      <c r="J179" s="61" t="s">
        <v>1040</v>
      </c>
      <c r="K179" s="58" t="s">
        <v>388</v>
      </c>
      <c r="L179" s="58">
        <v>0</v>
      </c>
      <c r="M179" s="58">
        <v>2</v>
      </c>
      <c r="N179" s="105">
        <v>2006</v>
      </c>
      <c r="O179" s="58"/>
      <c r="P179" s="60" t="s">
        <v>389</v>
      </c>
      <c r="Q179" s="1">
        <f>M179-L179</f>
        <v>2</v>
      </c>
      <c r="R179" s="2" t="s">
        <v>390</v>
      </c>
      <c r="S179" s="58" t="s">
        <v>759</v>
      </c>
      <c r="T179" s="60" t="s">
        <v>392</v>
      </c>
      <c r="X179" s="134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>
        <v>200</v>
      </c>
      <c r="AU179" s="113"/>
      <c r="AV179" s="113"/>
      <c r="AW179" s="113"/>
      <c r="AX179" s="113"/>
      <c r="AY179" s="113"/>
      <c r="AZ179" s="113"/>
      <c r="BA179" s="113"/>
      <c r="BB179" s="113"/>
      <c r="BC179" s="113"/>
      <c r="BD179" s="113"/>
      <c r="BE179" s="113"/>
      <c r="BF179" s="113"/>
      <c r="BG179" s="113"/>
      <c r="BH179" s="113"/>
      <c r="BI179" s="113"/>
      <c r="BJ179" s="113"/>
      <c r="BK179" s="113"/>
      <c r="BL179" s="113"/>
      <c r="BM179" s="113"/>
      <c r="BN179" s="113"/>
      <c r="BO179" s="113"/>
      <c r="BP179" s="113"/>
      <c r="BQ179" s="113"/>
      <c r="BR179" s="113"/>
      <c r="BS179" s="113"/>
      <c r="BT179" s="113"/>
      <c r="BU179" s="113"/>
      <c r="BV179" s="113"/>
      <c r="BW179" s="113"/>
      <c r="BX179" s="113">
        <v>400</v>
      </c>
      <c r="BY179" s="113"/>
      <c r="BZ179" s="113"/>
      <c r="CA179" s="149">
        <v>8.0000000000000002E-3</v>
      </c>
      <c r="CB179" s="107">
        <v>4</v>
      </c>
      <c r="CC179" s="113"/>
      <c r="CD179" s="113"/>
      <c r="CE179" s="113"/>
      <c r="CF179" s="113"/>
      <c r="CG179" s="113"/>
      <c r="CH179" s="113"/>
      <c r="CI179" s="113"/>
      <c r="CJ179" s="113"/>
      <c r="CK179" s="113"/>
      <c r="CL179" s="113"/>
      <c r="CM179" s="113"/>
      <c r="CN179" s="113"/>
      <c r="CO179" s="99"/>
      <c r="CP179" s="99"/>
      <c r="CQ179" s="99"/>
      <c r="CR179" s="99"/>
      <c r="CS179" s="99"/>
      <c r="CT179" s="99"/>
      <c r="CU179" s="99"/>
      <c r="CV179" s="99"/>
      <c r="CW179" s="99"/>
      <c r="CX179" s="113"/>
      <c r="CY179" s="113"/>
    </row>
    <row r="180" spans="1:301" s="60" customFormat="1" ht="15" customHeight="1" x14ac:dyDescent="0.15">
      <c r="A180" s="58" t="s">
        <v>760</v>
      </c>
      <c r="B180" s="58">
        <v>11317</v>
      </c>
      <c r="C180" s="59" t="s">
        <v>387</v>
      </c>
      <c r="D180" s="2" t="s">
        <v>105</v>
      </c>
      <c r="E180" s="58"/>
      <c r="F180" s="58"/>
      <c r="G180" s="23">
        <v>316630.68952999997</v>
      </c>
      <c r="H180" s="23">
        <v>8444369.5274899993</v>
      </c>
      <c r="I180" s="23"/>
      <c r="J180" s="61" t="s">
        <v>1040</v>
      </c>
      <c r="K180" s="58" t="s">
        <v>388</v>
      </c>
      <c r="L180" s="58">
        <v>1.6</v>
      </c>
      <c r="M180" s="58">
        <v>4</v>
      </c>
      <c r="N180" s="105">
        <v>2006</v>
      </c>
      <c r="O180" s="58"/>
      <c r="P180" s="60" t="s">
        <v>389</v>
      </c>
      <c r="Q180" s="1">
        <f>M180-L180</f>
        <v>2.4</v>
      </c>
      <c r="R180" s="2" t="s">
        <v>390</v>
      </c>
      <c r="S180" s="58" t="s">
        <v>761</v>
      </c>
      <c r="T180" s="60" t="s">
        <v>392</v>
      </c>
      <c r="X180" s="134"/>
      <c r="Y180" s="113"/>
      <c r="Z180" s="113"/>
      <c r="AA180" s="113"/>
      <c r="AB180" s="113"/>
      <c r="AC180" s="113"/>
      <c r="AD180" s="113"/>
      <c r="AE180" s="113"/>
      <c r="AF180" s="113"/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36">
        <v>100</v>
      </c>
      <c r="AT180" s="113">
        <v>300</v>
      </c>
      <c r="AU180" s="113"/>
      <c r="AV180" s="113"/>
      <c r="AW180" s="113"/>
      <c r="AX180" s="113"/>
      <c r="AY180" s="113"/>
      <c r="AZ180" s="113"/>
      <c r="BA180" s="113"/>
      <c r="BB180" s="113"/>
      <c r="BC180" s="113"/>
      <c r="BD180" s="113"/>
      <c r="BE180" s="113"/>
      <c r="BF180" s="113"/>
      <c r="BG180" s="113"/>
      <c r="BH180" s="113"/>
      <c r="BI180" s="113"/>
      <c r="BJ180" s="113"/>
      <c r="BK180" s="113"/>
      <c r="BL180" s="113"/>
      <c r="BM180" s="113"/>
      <c r="BN180" s="113"/>
      <c r="BO180" s="113"/>
      <c r="BP180" s="113"/>
      <c r="BQ180" s="113"/>
      <c r="BR180" s="113"/>
      <c r="BS180" s="113"/>
      <c r="BT180" s="113"/>
      <c r="BU180" s="113"/>
      <c r="BV180" s="113"/>
      <c r="BW180" s="113"/>
      <c r="BX180" s="113">
        <v>12900</v>
      </c>
      <c r="BY180" s="113"/>
      <c r="BZ180" s="113"/>
      <c r="CA180" s="149">
        <v>2.9</v>
      </c>
      <c r="CB180" s="107">
        <v>31</v>
      </c>
      <c r="CC180" s="113"/>
      <c r="CD180" s="113"/>
      <c r="CE180" s="113"/>
      <c r="CF180" s="113"/>
      <c r="CG180" s="113"/>
      <c r="CH180" s="113"/>
      <c r="CI180" s="113"/>
      <c r="CJ180" s="113"/>
      <c r="CK180" s="113"/>
      <c r="CL180" s="113"/>
      <c r="CM180" s="113"/>
      <c r="CN180" s="113"/>
      <c r="CO180" s="99"/>
      <c r="CP180" s="99"/>
      <c r="CQ180" s="99"/>
      <c r="CR180" s="99"/>
      <c r="CS180" s="99"/>
      <c r="CT180" s="99"/>
      <c r="CU180" s="99"/>
      <c r="CV180" s="99"/>
      <c r="CW180" s="99"/>
      <c r="CX180" s="113"/>
      <c r="CY180" s="113"/>
    </row>
    <row r="181" spans="1:301" s="70" customFormat="1" ht="15" customHeight="1" x14ac:dyDescent="0.15">
      <c r="A181" s="58" t="s">
        <v>762</v>
      </c>
      <c r="B181" s="58">
        <v>11327</v>
      </c>
      <c r="C181" s="59" t="s">
        <v>387</v>
      </c>
      <c r="D181" s="2" t="s">
        <v>105</v>
      </c>
      <c r="E181" s="58"/>
      <c r="F181" s="58"/>
      <c r="G181" s="23">
        <v>316630.68952999997</v>
      </c>
      <c r="H181" s="23">
        <v>8444369.5274899993</v>
      </c>
      <c r="I181" s="23"/>
      <c r="J181" s="61" t="s">
        <v>1040</v>
      </c>
      <c r="K181" s="58" t="s">
        <v>388</v>
      </c>
      <c r="L181" s="58">
        <v>0</v>
      </c>
      <c r="M181" s="58">
        <v>2</v>
      </c>
      <c r="N181" s="105">
        <v>2006</v>
      </c>
      <c r="O181" s="58"/>
      <c r="P181" s="60" t="s">
        <v>389</v>
      </c>
      <c r="Q181" s="1">
        <f>M181-L181</f>
        <v>2</v>
      </c>
      <c r="R181" s="2" t="s">
        <v>390</v>
      </c>
      <c r="S181" s="58" t="s">
        <v>763</v>
      </c>
      <c r="T181" s="60" t="s">
        <v>392</v>
      </c>
      <c r="U181" s="60"/>
      <c r="V181" s="60"/>
      <c r="W181" s="60"/>
      <c r="X181" s="134"/>
      <c r="Y181" s="113"/>
      <c r="Z181" s="113"/>
      <c r="AA181" s="113"/>
      <c r="AB181" s="113"/>
      <c r="AC181" s="113"/>
      <c r="AD181" s="113"/>
      <c r="AE181" s="113"/>
      <c r="AF181" s="113"/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07">
        <v>100</v>
      </c>
      <c r="AU181" s="113"/>
      <c r="AV181" s="113"/>
      <c r="AW181" s="113"/>
      <c r="AX181" s="113"/>
      <c r="AY181" s="113"/>
      <c r="AZ181" s="113"/>
      <c r="BA181" s="113"/>
      <c r="BB181" s="113"/>
      <c r="BC181" s="113"/>
      <c r="BD181" s="113"/>
      <c r="BE181" s="113"/>
      <c r="BF181" s="113"/>
      <c r="BG181" s="113"/>
      <c r="BH181" s="113"/>
      <c r="BI181" s="113"/>
      <c r="BJ181" s="113"/>
      <c r="BK181" s="113"/>
      <c r="BL181" s="113"/>
      <c r="BM181" s="113"/>
      <c r="BN181" s="113"/>
      <c r="BO181" s="113"/>
      <c r="BP181" s="113"/>
      <c r="BQ181" s="113"/>
      <c r="BR181" s="113"/>
      <c r="BS181" s="113"/>
      <c r="BT181" s="113"/>
      <c r="BU181" s="113"/>
      <c r="BV181" s="113"/>
      <c r="BW181" s="113"/>
      <c r="BX181" s="113">
        <v>600</v>
      </c>
      <c r="BY181" s="113"/>
      <c r="BZ181" s="113"/>
      <c r="CA181" s="149">
        <v>2.3E-2</v>
      </c>
      <c r="CB181" s="107">
        <v>1</v>
      </c>
      <c r="CC181" s="113"/>
      <c r="CD181" s="113"/>
      <c r="CE181" s="113"/>
      <c r="CF181" s="113"/>
      <c r="CG181" s="113"/>
      <c r="CH181" s="113"/>
      <c r="CI181" s="113"/>
      <c r="CJ181" s="113"/>
      <c r="CK181" s="113"/>
      <c r="CL181" s="113"/>
      <c r="CM181" s="113"/>
      <c r="CN181" s="113"/>
      <c r="CO181" s="99"/>
      <c r="CP181" s="99"/>
      <c r="CQ181" s="99"/>
      <c r="CR181" s="99"/>
      <c r="CS181" s="99"/>
      <c r="CT181" s="99"/>
      <c r="CU181" s="99"/>
      <c r="CV181" s="99"/>
      <c r="CW181" s="99"/>
      <c r="CX181" s="113"/>
      <c r="CY181" s="113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  <c r="DS181" s="60"/>
      <c r="DT181" s="60"/>
      <c r="DU181" s="60"/>
      <c r="DV181" s="60"/>
      <c r="DW181" s="60"/>
      <c r="DX181" s="60"/>
      <c r="DY181" s="60"/>
      <c r="DZ181" s="60"/>
      <c r="EA181" s="60"/>
      <c r="EB181" s="60"/>
      <c r="EC181" s="60"/>
      <c r="ED181" s="60"/>
      <c r="EE181" s="60"/>
      <c r="EF181" s="60"/>
      <c r="EG181" s="60"/>
      <c r="EH181" s="60"/>
      <c r="EI181" s="60"/>
      <c r="EJ181" s="60"/>
      <c r="EK181" s="60"/>
      <c r="EL181" s="60"/>
      <c r="EM181" s="60"/>
      <c r="EN181" s="60"/>
      <c r="EO181" s="60"/>
      <c r="EP181" s="60"/>
      <c r="EQ181" s="60"/>
      <c r="ER181" s="60"/>
      <c r="ES181" s="60"/>
      <c r="ET181" s="60"/>
      <c r="EU181" s="60"/>
      <c r="EV181" s="60"/>
      <c r="EW181" s="60"/>
      <c r="EX181" s="60"/>
      <c r="EY181" s="60"/>
      <c r="EZ181" s="60"/>
      <c r="FA181" s="60"/>
      <c r="FB181" s="60"/>
      <c r="FC181" s="60"/>
      <c r="FD181" s="60"/>
      <c r="FE181" s="60"/>
      <c r="FF181" s="60"/>
      <c r="FG181" s="60"/>
      <c r="FH181" s="60"/>
      <c r="FI181" s="60"/>
      <c r="FJ181" s="60"/>
      <c r="FK181" s="60"/>
      <c r="FL181" s="60"/>
      <c r="FM181" s="60"/>
      <c r="FN181" s="60"/>
      <c r="FO181" s="60"/>
      <c r="FP181" s="60"/>
      <c r="FQ181" s="60"/>
      <c r="FR181" s="60"/>
      <c r="FS181" s="60"/>
      <c r="FT181" s="60"/>
      <c r="FU181" s="60"/>
      <c r="FV181" s="60"/>
      <c r="FW181" s="60"/>
      <c r="FX181" s="60"/>
      <c r="FY181" s="60"/>
      <c r="FZ181" s="60"/>
      <c r="GA181" s="60"/>
      <c r="GB181" s="60"/>
      <c r="GC181" s="60"/>
      <c r="GD181" s="60"/>
      <c r="GE181" s="60"/>
      <c r="GF181" s="60"/>
      <c r="GG181" s="60"/>
      <c r="GH181" s="60"/>
      <c r="GI181" s="60"/>
      <c r="GJ181" s="60"/>
      <c r="GK181" s="60"/>
      <c r="GL181" s="60"/>
      <c r="GM181" s="60"/>
      <c r="GN181" s="60"/>
      <c r="GO181" s="60"/>
      <c r="GP181" s="60"/>
      <c r="GQ181" s="60"/>
      <c r="GR181" s="60"/>
      <c r="GS181" s="60"/>
      <c r="GT181" s="60"/>
      <c r="GU181" s="60"/>
      <c r="GV181" s="60"/>
      <c r="GW181" s="60"/>
      <c r="GX181" s="60"/>
      <c r="GY181" s="60"/>
      <c r="GZ181" s="60"/>
      <c r="HA181" s="60"/>
      <c r="HB181" s="60"/>
      <c r="HC181" s="60"/>
      <c r="HD181" s="60"/>
      <c r="HE181" s="60"/>
      <c r="HF181" s="60"/>
      <c r="HG181" s="60"/>
      <c r="HH181" s="60"/>
      <c r="HI181" s="60"/>
      <c r="HJ181" s="60"/>
      <c r="HK181" s="60"/>
      <c r="HL181" s="60"/>
      <c r="HM181" s="60"/>
      <c r="HN181" s="60"/>
      <c r="HO181" s="60"/>
      <c r="HP181" s="60"/>
      <c r="HQ181" s="60"/>
      <c r="HR181" s="60"/>
      <c r="HS181" s="60"/>
      <c r="HT181" s="60"/>
      <c r="HU181" s="60"/>
      <c r="HV181" s="60"/>
      <c r="HW181" s="60"/>
      <c r="HX181" s="60"/>
      <c r="HY181" s="60"/>
      <c r="HZ181" s="60"/>
      <c r="IA181" s="60"/>
      <c r="IB181" s="60"/>
      <c r="IC181" s="60"/>
      <c r="ID181" s="60"/>
      <c r="IE181" s="60"/>
      <c r="IF181" s="60"/>
      <c r="IG181" s="60"/>
      <c r="IH181" s="60"/>
      <c r="II181" s="60"/>
      <c r="IJ181" s="60"/>
      <c r="IK181" s="60"/>
      <c r="IL181" s="60"/>
      <c r="IM181" s="60"/>
      <c r="IN181" s="60"/>
      <c r="IO181" s="60"/>
      <c r="IP181" s="60"/>
      <c r="IQ181" s="60"/>
      <c r="IR181" s="60"/>
      <c r="IS181" s="60"/>
      <c r="IT181" s="60"/>
      <c r="IU181" s="60"/>
      <c r="IV181" s="60"/>
      <c r="IW181" s="60"/>
      <c r="IX181" s="60"/>
      <c r="IY181" s="60"/>
      <c r="IZ181" s="60"/>
      <c r="JA181" s="60"/>
      <c r="JB181" s="60"/>
      <c r="JC181" s="60"/>
      <c r="JD181" s="60"/>
      <c r="JE181" s="60"/>
      <c r="JF181" s="60"/>
      <c r="JG181" s="60"/>
      <c r="JH181" s="60"/>
      <c r="JI181" s="60"/>
      <c r="JJ181" s="60"/>
      <c r="JK181" s="60"/>
      <c r="JL181" s="60"/>
      <c r="JM181" s="60"/>
      <c r="JN181" s="60"/>
      <c r="JO181" s="60"/>
      <c r="JP181" s="60"/>
      <c r="JQ181" s="60"/>
      <c r="JR181" s="60"/>
      <c r="JS181" s="60"/>
      <c r="JT181" s="60"/>
      <c r="JU181" s="60"/>
      <c r="JV181" s="60"/>
      <c r="JW181" s="60"/>
      <c r="JX181" s="60"/>
      <c r="JY181" s="60"/>
      <c r="JZ181" s="60"/>
      <c r="KA181" s="60"/>
      <c r="KB181" s="60"/>
      <c r="KC181" s="60"/>
      <c r="KD181" s="60"/>
      <c r="KE181" s="60"/>
      <c r="KF181" s="60"/>
      <c r="KG181" s="60"/>
      <c r="KH181" s="60"/>
      <c r="KI181" s="60"/>
      <c r="KJ181" s="60"/>
      <c r="KK181" s="60"/>
      <c r="KL181" s="60"/>
      <c r="KM181" s="60"/>
      <c r="KN181" s="60"/>
      <c r="KO181" s="60"/>
    </row>
    <row r="182" spans="1:301" s="64" customFormat="1" ht="15" customHeight="1" x14ac:dyDescent="0.15">
      <c r="A182" s="58" t="s">
        <v>764</v>
      </c>
      <c r="B182" s="58">
        <v>11338</v>
      </c>
      <c r="C182" s="59" t="s">
        <v>387</v>
      </c>
      <c r="D182" s="2" t="s">
        <v>105</v>
      </c>
      <c r="E182" s="58"/>
      <c r="F182" s="58"/>
      <c r="G182" s="23">
        <v>316630.68952999997</v>
      </c>
      <c r="H182" s="23">
        <v>8444369.5274899993</v>
      </c>
      <c r="I182" s="23"/>
      <c r="J182" s="61" t="s">
        <v>1040</v>
      </c>
      <c r="K182" s="58" t="s">
        <v>388</v>
      </c>
      <c r="L182" s="58">
        <v>0</v>
      </c>
      <c r="M182" s="58">
        <v>2</v>
      </c>
      <c r="N182" s="105">
        <v>2006</v>
      </c>
      <c r="O182" s="58"/>
      <c r="P182" s="60" t="s">
        <v>389</v>
      </c>
      <c r="Q182" s="1">
        <f>M182-L182</f>
        <v>2</v>
      </c>
      <c r="R182" s="2" t="s">
        <v>390</v>
      </c>
      <c r="S182" s="58" t="s">
        <v>765</v>
      </c>
      <c r="T182" s="60" t="s">
        <v>392</v>
      </c>
      <c r="U182" s="60"/>
      <c r="V182" s="60"/>
      <c r="W182" s="60"/>
      <c r="X182" s="134"/>
      <c r="Y182" s="113"/>
      <c r="Z182" s="113"/>
      <c r="AA182" s="113"/>
      <c r="AB182" s="113"/>
      <c r="AC182" s="113"/>
      <c r="AD182" s="113"/>
      <c r="AE182" s="113"/>
      <c r="AF182" s="113"/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07">
        <v>100</v>
      </c>
      <c r="AU182" s="113"/>
      <c r="AV182" s="113"/>
      <c r="AW182" s="113"/>
      <c r="AX182" s="113"/>
      <c r="AY182" s="113"/>
      <c r="AZ182" s="113"/>
      <c r="BA182" s="113"/>
      <c r="BB182" s="113"/>
      <c r="BC182" s="113"/>
      <c r="BD182" s="113"/>
      <c r="BE182" s="113"/>
      <c r="BF182" s="113"/>
      <c r="BG182" s="113"/>
      <c r="BH182" s="113"/>
      <c r="BI182" s="113"/>
      <c r="BJ182" s="113"/>
      <c r="BK182" s="113"/>
      <c r="BL182" s="113"/>
      <c r="BM182" s="113"/>
      <c r="BN182" s="113"/>
      <c r="BO182" s="113"/>
      <c r="BP182" s="113"/>
      <c r="BQ182" s="113"/>
      <c r="BR182" s="113"/>
      <c r="BS182" s="113"/>
      <c r="BT182" s="113"/>
      <c r="BU182" s="113"/>
      <c r="BV182" s="113"/>
      <c r="BW182" s="113"/>
      <c r="BX182" s="113">
        <v>300</v>
      </c>
      <c r="BY182" s="113"/>
      <c r="BZ182" s="113"/>
      <c r="CA182" s="149">
        <v>0</v>
      </c>
      <c r="CB182" s="107">
        <v>0</v>
      </c>
      <c r="CC182" s="113"/>
      <c r="CD182" s="113"/>
      <c r="CE182" s="113"/>
      <c r="CF182" s="113"/>
      <c r="CG182" s="113"/>
      <c r="CH182" s="113"/>
      <c r="CI182" s="113"/>
      <c r="CJ182" s="113"/>
      <c r="CK182" s="113"/>
      <c r="CL182" s="113"/>
      <c r="CM182" s="113"/>
      <c r="CN182" s="113"/>
      <c r="CO182" s="99"/>
      <c r="CP182" s="99"/>
      <c r="CQ182" s="99"/>
      <c r="CR182" s="99"/>
      <c r="CS182" s="99"/>
      <c r="CT182" s="99"/>
      <c r="CU182" s="99"/>
      <c r="CV182" s="99"/>
      <c r="CW182" s="99"/>
      <c r="CX182" s="113"/>
      <c r="CY182" s="113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  <c r="DS182" s="60"/>
      <c r="DT182" s="60"/>
      <c r="DU182" s="60"/>
      <c r="DV182" s="60"/>
      <c r="DW182" s="60"/>
      <c r="DX182" s="60"/>
      <c r="DY182" s="60"/>
      <c r="DZ182" s="60"/>
      <c r="EA182" s="60"/>
      <c r="EB182" s="60"/>
      <c r="EC182" s="60"/>
      <c r="ED182" s="60"/>
      <c r="EE182" s="60"/>
      <c r="EF182" s="60"/>
      <c r="EG182" s="60"/>
      <c r="EH182" s="60"/>
      <c r="EI182" s="60"/>
      <c r="EJ182" s="60"/>
      <c r="EK182" s="60"/>
      <c r="EL182" s="60"/>
      <c r="EM182" s="60"/>
      <c r="EN182" s="60"/>
      <c r="EO182" s="60"/>
      <c r="EP182" s="60"/>
      <c r="EQ182" s="60"/>
      <c r="ER182" s="60"/>
      <c r="ES182" s="60"/>
      <c r="ET182" s="60"/>
      <c r="EU182" s="60"/>
      <c r="EV182" s="60"/>
      <c r="EW182" s="60"/>
      <c r="EX182" s="60"/>
      <c r="EY182" s="60"/>
      <c r="EZ182" s="60"/>
      <c r="FA182" s="60"/>
      <c r="FB182" s="60"/>
      <c r="FC182" s="60"/>
      <c r="FD182" s="60"/>
      <c r="FE182" s="60"/>
      <c r="FF182" s="60"/>
      <c r="FG182" s="60"/>
      <c r="FH182" s="60"/>
      <c r="FI182" s="60"/>
      <c r="FJ182" s="60"/>
      <c r="FK182" s="60"/>
      <c r="FL182" s="60"/>
      <c r="FM182" s="60"/>
      <c r="FN182" s="60"/>
      <c r="FO182" s="60"/>
      <c r="FP182" s="60"/>
      <c r="FQ182" s="60"/>
      <c r="FR182" s="60"/>
      <c r="FS182" s="60"/>
      <c r="FT182" s="60"/>
      <c r="FU182" s="60"/>
      <c r="FV182" s="60"/>
      <c r="FW182" s="60"/>
      <c r="FX182" s="60"/>
      <c r="FY182" s="60"/>
      <c r="FZ182" s="60"/>
      <c r="GA182" s="60"/>
      <c r="GB182" s="60"/>
      <c r="GC182" s="60"/>
      <c r="GD182" s="60"/>
      <c r="GE182" s="60"/>
      <c r="GF182" s="60"/>
      <c r="GG182" s="60"/>
      <c r="GH182" s="60"/>
      <c r="GI182" s="60"/>
      <c r="GJ182" s="60"/>
      <c r="GK182" s="60"/>
      <c r="GL182" s="60"/>
      <c r="GM182" s="60"/>
      <c r="GN182" s="60"/>
      <c r="GO182" s="60"/>
      <c r="GP182" s="60"/>
      <c r="GQ182" s="60"/>
      <c r="GR182" s="60"/>
      <c r="GS182" s="60"/>
      <c r="GT182" s="60"/>
      <c r="GU182" s="60"/>
      <c r="GV182" s="60"/>
      <c r="GW182" s="60"/>
      <c r="GX182" s="60"/>
      <c r="GY182" s="60"/>
      <c r="GZ182" s="60"/>
      <c r="HA182" s="60"/>
      <c r="HB182" s="60"/>
      <c r="HC182" s="60"/>
      <c r="HD182" s="60"/>
      <c r="HE182" s="60"/>
      <c r="HF182" s="60"/>
      <c r="HG182" s="60"/>
      <c r="HH182" s="60"/>
      <c r="HI182" s="60"/>
      <c r="HJ182" s="60"/>
      <c r="HK182" s="60"/>
      <c r="HL182" s="60"/>
      <c r="HM182" s="60"/>
      <c r="HN182" s="60"/>
      <c r="HO182" s="60"/>
      <c r="HP182" s="60"/>
      <c r="HQ182" s="60"/>
      <c r="HR182" s="60"/>
      <c r="HS182" s="60"/>
      <c r="HT182" s="60"/>
      <c r="HU182" s="60"/>
      <c r="HV182" s="60"/>
      <c r="HW182" s="60"/>
      <c r="HX182" s="60"/>
      <c r="HY182" s="60"/>
      <c r="HZ182" s="60"/>
      <c r="IA182" s="60"/>
      <c r="IB182" s="60"/>
      <c r="IC182" s="60"/>
      <c r="ID182" s="60"/>
      <c r="IE182" s="60"/>
      <c r="IF182" s="60"/>
      <c r="IG182" s="60"/>
      <c r="IH182" s="60"/>
      <c r="II182" s="60"/>
      <c r="IJ182" s="60"/>
      <c r="IK182" s="60"/>
      <c r="IL182" s="60"/>
      <c r="IM182" s="60"/>
      <c r="IN182" s="60"/>
      <c r="IO182" s="60"/>
      <c r="IP182" s="60"/>
      <c r="IQ182" s="60"/>
      <c r="IR182" s="60"/>
      <c r="IS182" s="60"/>
      <c r="IT182" s="60"/>
      <c r="IU182" s="60"/>
      <c r="IV182" s="60"/>
      <c r="IW182" s="60"/>
      <c r="IX182" s="60"/>
      <c r="IY182" s="60"/>
      <c r="IZ182" s="60"/>
      <c r="JA182" s="60"/>
      <c r="JB182" s="60"/>
      <c r="JC182" s="60"/>
      <c r="JD182" s="60"/>
      <c r="JE182" s="60"/>
      <c r="JF182" s="60"/>
      <c r="JG182" s="60"/>
      <c r="JH182" s="60"/>
      <c r="JI182" s="60"/>
      <c r="JJ182" s="60"/>
      <c r="JK182" s="60"/>
      <c r="JL182" s="60"/>
      <c r="JM182" s="60"/>
      <c r="JN182" s="60"/>
      <c r="JO182" s="60"/>
      <c r="JP182" s="60"/>
      <c r="JQ182" s="60"/>
      <c r="JR182" s="60"/>
      <c r="JS182" s="60"/>
      <c r="JT182" s="60"/>
      <c r="JU182" s="60"/>
      <c r="JV182" s="60"/>
      <c r="JW182" s="60"/>
      <c r="JX182" s="60"/>
      <c r="JY182" s="60"/>
      <c r="JZ182" s="60"/>
      <c r="KA182" s="60"/>
      <c r="KB182" s="60"/>
      <c r="KC182" s="60"/>
      <c r="KD182" s="60"/>
      <c r="KE182" s="60"/>
      <c r="KF182" s="60"/>
      <c r="KG182" s="60"/>
      <c r="KH182" s="60"/>
      <c r="KI182" s="60"/>
      <c r="KJ182" s="60"/>
      <c r="KK182" s="60"/>
      <c r="KL182" s="60"/>
      <c r="KM182" s="60"/>
      <c r="KN182" s="60"/>
      <c r="KO182" s="60"/>
    </row>
    <row r="183" spans="1:301" s="64" customFormat="1" ht="15" customHeight="1" x14ac:dyDescent="0.15">
      <c r="A183" s="58" t="s">
        <v>766</v>
      </c>
      <c r="B183" s="58">
        <v>12178</v>
      </c>
      <c r="C183" s="59" t="s">
        <v>400</v>
      </c>
      <c r="D183" s="2" t="s">
        <v>105</v>
      </c>
      <c r="E183" s="58"/>
      <c r="F183" s="58"/>
      <c r="G183" s="23">
        <v>315816.16399999999</v>
      </c>
      <c r="H183" s="23">
        <v>8447273.4969999995</v>
      </c>
      <c r="I183" s="23">
        <v>4944.2650000000003</v>
      </c>
      <c r="J183" s="61" t="s">
        <v>1040</v>
      </c>
      <c r="K183" s="58" t="s">
        <v>388</v>
      </c>
      <c r="L183" s="58">
        <v>1.2</v>
      </c>
      <c r="M183" s="58">
        <v>2</v>
      </c>
      <c r="N183" s="105">
        <v>2006</v>
      </c>
      <c r="O183" s="58"/>
      <c r="P183" s="60" t="s">
        <v>389</v>
      </c>
      <c r="Q183" s="1">
        <f>M183-L183</f>
        <v>0.8</v>
      </c>
      <c r="R183" s="2" t="s">
        <v>390</v>
      </c>
      <c r="S183" s="58" t="s">
        <v>767</v>
      </c>
      <c r="T183" s="60" t="s">
        <v>392</v>
      </c>
      <c r="U183" s="60"/>
      <c r="V183" s="60"/>
      <c r="W183" s="60"/>
      <c r="X183" s="134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36">
        <v>100</v>
      </c>
      <c r="AT183" s="113">
        <v>1900</v>
      </c>
      <c r="AU183" s="113"/>
      <c r="AV183" s="113"/>
      <c r="AW183" s="113"/>
      <c r="AX183" s="113"/>
      <c r="AY183" s="113"/>
      <c r="AZ183" s="113"/>
      <c r="BA183" s="113"/>
      <c r="BB183" s="113"/>
      <c r="BC183" s="113"/>
      <c r="BD183" s="113"/>
      <c r="BE183" s="113"/>
      <c r="BF183" s="113"/>
      <c r="BG183" s="113"/>
      <c r="BH183" s="113"/>
      <c r="BI183" s="113"/>
      <c r="BJ183" s="113"/>
      <c r="BK183" s="113"/>
      <c r="BL183" s="113"/>
      <c r="BM183" s="113"/>
      <c r="BN183" s="113"/>
      <c r="BO183" s="113"/>
      <c r="BP183" s="113"/>
      <c r="BQ183" s="113"/>
      <c r="BR183" s="113"/>
      <c r="BS183" s="113"/>
      <c r="BT183" s="113"/>
      <c r="BU183" s="113"/>
      <c r="BV183" s="113"/>
      <c r="BW183" s="113"/>
      <c r="BX183" s="113">
        <v>1300</v>
      </c>
      <c r="BY183" s="113"/>
      <c r="BZ183" s="113"/>
      <c r="CA183" s="149"/>
      <c r="CB183" s="107">
        <v>7</v>
      </c>
      <c r="CC183" s="113"/>
      <c r="CD183" s="113"/>
      <c r="CE183" s="113"/>
      <c r="CF183" s="113"/>
      <c r="CG183" s="113"/>
      <c r="CH183" s="113"/>
      <c r="CI183" s="113"/>
      <c r="CJ183" s="113"/>
      <c r="CK183" s="113"/>
      <c r="CL183" s="113"/>
      <c r="CM183" s="113"/>
      <c r="CN183" s="113"/>
      <c r="CO183" s="99"/>
      <c r="CP183" s="99"/>
      <c r="CQ183" s="99"/>
      <c r="CR183" s="99"/>
      <c r="CS183" s="99"/>
      <c r="CT183" s="99"/>
      <c r="CU183" s="99"/>
      <c r="CV183" s="99"/>
      <c r="CW183" s="99"/>
      <c r="CX183" s="113"/>
      <c r="CY183" s="113"/>
    </row>
    <row r="184" spans="1:301" s="64" customFormat="1" ht="15" customHeight="1" x14ac:dyDescent="0.15">
      <c r="A184" s="58" t="s">
        <v>768</v>
      </c>
      <c r="B184" s="58">
        <v>12226</v>
      </c>
      <c r="C184" s="59" t="s">
        <v>400</v>
      </c>
      <c r="D184" s="2" t="s">
        <v>105</v>
      </c>
      <c r="E184" s="58"/>
      <c r="F184" s="58"/>
      <c r="G184" s="23">
        <v>315816.19799999997</v>
      </c>
      <c r="H184" s="23">
        <v>8447273.4269999992</v>
      </c>
      <c r="I184" s="23">
        <v>4944.1490000000003</v>
      </c>
      <c r="J184" s="61" t="s">
        <v>1040</v>
      </c>
      <c r="K184" s="58" t="s">
        <v>388</v>
      </c>
      <c r="L184" s="58">
        <v>0</v>
      </c>
      <c r="M184" s="58">
        <v>2</v>
      </c>
      <c r="N184" s="105">
        <v>2006</v>
      </c>
      <c r="O184" s="58"/>
      <c r="P184" s="60" t="s">
        <v>389</v>
      </c>
      <c r="Q184" s="1">
        <f>M184-L184</f>
        <v>2</v>
      </c>
      <c r="R184" s="2" t="s">
        <v>390</v>
      </c>
      <c r="S184" s="58" t="s">
        <v>769</v>
      </c>
      <c r="T184" s="60" t="s">
        <v>392</v>
      </c>
      <c r="U184" s="60"/>
      <c r="V184" s="60"/>
      <c r="W184" s="60"/>
      <c r="X184" s="134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36">
        <v>100</v>
      </c>
      <c r="AT184" s="113">
        <v>800</v>
      </c>
      <c r="AU184" s="113"/>
      <c r="AV184" s="113"/>
      <c r="AW184" s="113"/>
      <c r="AX184" s="113"/>
      <c r="AY184" s="113"/>
      <c r="AZ184" s="113"/>
      <c r="BA184" s="113"/>
      <c r="BB184" s="113"/>
      <c r="BC184" s="113"/>
      <c r="BD184" s="113"/>
      <c r="BE184" s="113"/>
      <c r="BF184" s="113"/>
      <c r="BG184" s="113"/>
      <c r="BH184" s="113"/>
      <c r="BI184" s="113"/>
      <c r="BJ184" s="113"/>
      <c r="BK184" s="113"/>
      <c r="BL184" s="113"/>
      <c r="BM184" s="113"/>
      <c r="BN184" s="113"/>
      <c r="BO184" s="113"/>
      <c r="BP184" s="113"/>
      <c r="BQ184" s="113"/>
      <c r="BR184" s="113"/>
      <c r="BS184" s="113"/>
      <c r="BT184" s="113"/>
      <c r="BU184" s="113"/>
      <c r="BV184" s="113"/>
      <c r="BW184" s="113"/>
      <c r="BX184" s="113">
        <v>2400</v>
      </c>
      <c r="BY184" s="113"/>
      <c r="BZ184" s="113"/>
      <c r="CA184" s="149"/>
      <c r="CB184" s="107">
        <v>14</v>
      </c>
      <c r="CC184" s="113"/>
      <c r="CD184" s="113"/>
      <c r="CE184" s="113"/>
      <c r="CF184" s="113"/>
      <c r="CG184" s="113"/>
      <c r="CH184" s="113"/>
      <c r="CI184" s="113"/>
      <c r="CJ184" s="113"/>
      <c r="CK184" s="113"/>
      <c r="CL184" s="113"/>
      <c r="CM184" s="113"/>
      <c r="CN184" s="113"/>
      <c r="CO184" s="99"/>
      <c r="CP184" s="99"/>
      <c r="CQ184" s="99"/>
      <c r="CR184" s="99"/>
      <c r="CS184" s="99"/>
      <c r="CT184" s="99"/>
      <c r="CU184" s="99"/>
      <c r="CV184" s="99"/>
      <c r="CW184" s="99"/>
      <c r="CX184" s="113"/>
      <c r="CY184" s="113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  <c r="DS184" s="60"/>
      <c r="DT184" s="60"/>
      <c r="DU184" s="60"/>
      <c r="DV184" s="60"/>
      <c r="DW184" s="60"/>
      <c r="DX184" s="60"/>
      <c r="DY184" s="60"/>
      <c r="DZ184" s="60"/>
      <c r="EA184" s="60"/>
      <c r="EB184" s="60"/>
      <c r="EC184" s="60"/>
      <c r="ED184" s="60"/>
      <c r="EE184" s="60"/>
      <c r="EF184" s="60"/>
      <c r="EG184" s="60"/>
      <c r="EH184" s="60"/>
      <c r="EI184" s="60"/>
      <c r="EJ184" s="60"/>
      <c r="EK184" s="60"/>
      <c r="EL184" s="60"/>
      <c r="EM184" s="60"/>
      <c r="EN184" s="60"/>
      <c r="EO184" s="60"/>
      <c r="EP184" s="60"/>
      <c r="EQ184" s="60"/>
      <c r="ER184" s="60"/>
      <c r="ES184" s="60"/>
      <c r="ET184" s="60"/>
      <c r="EU184" s="60"/>
      <c r="EV184" s="60"/>
      <c r="EW184" s="60"/>
      <c r="EX184" s="60"/>
      <c r="EY184" s="60"/>
      <c r="EZ184" s="60"/>
      <c r="FA184" s="60"/>
      <c r="FB184" s="60"/>
      <c r="FC184" s="60"/>
      <c r="FD184" s="60"/>
      <c r="FE184" s="60"/>
      <c r="FF184" s="60"/>
      <c r="FG184" s="60"/>
      <c r="FH184" s="60"/>
      <c r="FI184" s="60"/>
      <c r="FJ184" s="60"/>
      <c r="FK184" s="60"/>
      <c r="FL184" s="60"/>
      <c r="FM184" s="60"/>
      <c r="FN184" s="60"/>
      <c r="FO184" s="60"/>
      <c r="FP184" s="60"/>
      <c r="FQ184" s="60"/>
      <c r="FR184" s="60"/>
      <c r="FS184" s="60"/>
      <c r="FT184" s="60"/>
      <c r="FU184" s="60"/>
      <c r="FV184" s="60"/>
      <c r="FW184" s="60"/>
      <c r="FX184" s="60"/>
      <c r="FY184" s="60"/>
      <c r="FZ184" s="60"/>
      <c r="GA184" s="60"/>
      <c r="GB184" s="60"/>
      <c r="GC184" s="60"/>
      <c r="GD184" s="60"/>
      <c r="GE184" s="60"/>
      <c r="GF184" s="60"/>
      <c r="GG184" s="60"/>
      <c r="GH184" s="60"/>
      <c r="GI184" s="60"/>
      <c r="GJ184" s="60"/>
      <c r="GK184" s="60"/>
      <c r="GL184" s="60"/>
      <c r="GM184" s="60"/>
      <c r="GN184" s="60"/>
      <c r="GO184" s="60"/>
      <c r="GP184" s="60"/>
      <c r="GQ184" s="60"/>
      <c r="GR184" s="60"/>
      <c r="GS184" s="60"/>
      <c r="GT184" s="60"/>
      <c r="GU184" s="60"/>
      <c r="GV184" s="60"/>
      <c r="GW184" s="60"/>
      <c r="GX184" s="60"/>
      <c r="GY184" s="60"/>
      <c r="GZ184" s="60"/>
      <c r="HA184" s="60"/>
      <c r="HB184" s="60"/>
      <c r="HC184" s="60"/>
      <c r="HD184" s="60"/>
      <c r="HE184" s="60"/>
      <c r="HF184" s="60"/>
      <c r="HG184" s="60"/>
      <c r="HH184" s="60"/>
      <c r="HI184" s="60"/>
      <c r="HJ184" s="60"/>
      <c r="HK184" s="60"/>
      <c r="HL184" s="60"/>
      <c r="HM184" s="60"/>
      <c r="HN184" s="60"/>
      <c r="HO184" s="60"/>
      <c r="HP184" s="60"/>
      <c r="HQ184" s="60"/>
      <c r="HR184" s="60"/>
      <c r="HS184" s="60"/>
      <c r="HT184" s="60"/>
      <c r="HU184" s="60"/>
      <c r="HV184" s="60"/>
      <c r="HW184" s="60"/>
      <c r="HX184" s="60"/>
      <c r="HY184" s="60"/>
      <c r="HZ184" s="60"/>
      <c r="IA184" s="60"/>
      <c r="IB184" s="60"/>
      <c r="IC184" s="60"/>
      <c r="ID184" s="60"/>
      <c r="IE184" s="60"/>
      <c r="IF184" s="60"/>
      <c r="IG184" s="60"/>
      <c r="IH184" s="60"/>
      <c r="II184" s="60"/>
      <c r="IJ184" s="60"/>
      <c r="IK184" s="60"/>
      <c r="IL184" s="60"/>
      <c r="IM184" s="60"/>
      <c r="IN184" s="60"/>
      <c r="IO184" s="60"/>
      <c r="IP184" s="60"/>
      <c r="IQ184" s="60"/>
      <c r="IR184" s="60"/>
      <c r="IS184" s="60"/>
      <c r="IT184" s="60"/>
      <c r="IU184" s="60"/>
      <c r="IV184" s="60"/>
      <c r="IW184" s="60"/>
      <c r="IX184" s="60"/>
      <c r="IY184" s="60"/>
      <c r="IZ184" s="60"/>
      <c r="JA184" s="60"/>
      <c r="JB184" s="60"/>
      <c r="JC184" s="60"/>
      <c r="JD184" s="60"/>
      <c r="JE184" s="60"/>
      <c r="JF184" s="60"/>
      <c r="JG184" s="60"/>
      <c r="JH184" s="60"/>
      <c r="JI184" s="60"/>
      <c r="JJ184" s="60"/>
      <c r="JK184" s="60"/>
      <c r="JL184" s="60"/>
      <c r="JM184" s="60"/>
      <c r="JN184" s="60"/>
      <c r="JO184" s="60"/>
      <c r="JP184" s="60"/>
      <c r="JQ184" s="60"/>
      <c r="JR184" s="60"/>
      <c r="JS184" s="60"/>
      <c r="JT184" s="60"/>
      <c r="JU184" s="60"/>
      <c r="JV184" s="60"/>
      <c r="JW184" s="60"/>
      <c r="JX184" s="60"/>
      <c r="JY184" s="60"/>
      <c r="JZ184" s="60"/>
      <c r="KA184" s="60"/>
      <c r="KB184" s="60"/>
      <c r="KC184" s="60"/>
      <c r="KD184" s="60"/>
      <c r="KE184" s="60"/>
      <c r="KF184" s="60"/>
      <c r="KG184" s="60"/>
      <c r="KH184" s="60"/>
      <c r="KI184" s="60"/>
      <c r="KJ184" s="60"/>
      <c r="KK184" s="60"/>
      <c r="KL184" s="60"/>
      <c r="KM184" s="60"/>
      <c r="KN184" s="60"/>
      <c r="KO184" s="60"/>
    </row>
    <row r="185" spans="1:301" s="64" customFormat="1" ht="15" customHeight="1" x14ac:dyDescent="0.15">
      <c r="A185" s="58" t="s">
        <v>770</v>
      </c>
      <c r="B185" s="58">
        <v>12268</v>
      </c>
      <c r="C185" s="59" t="s">
        <v>400</v>
      </c>
      <c r="D185" s="2" t="s">
        <v>105</v>
      </c>
      <c r="E185" s="58"/>
      <c r="F185" s="58"/>
      <c r="G185" s="23">
        <v>315816.21100000001</v>
      </c>
      <c r="H185" s="23">
        <v>8447273.4269999992</v>
      </c>
      <c r="I185" s="23">
        <v>4944.152</v>
      </c>
      <c r="J185" s="61" t="s">
        <v>1040</v>
      </c>
      <c r="K185" s="58" t="s">
        <v>388</v>
      </c>
      <c r="L185" s="58">
        <v>0</v>
      </c>
      <c r="M185" s="58">
        <v>2</v>
      </c>
      <c r="N185" s="105">
        <v>2006</v>
      </c>
      <c r="O185" s="58"/>
      <c r="P185" s="60" t="s">
        <v>389</v>
      </c>
      <c r="Q185" s="1">
        <f>M185-L185</f>
        <v>2</v>
      </c>
      <c r="R185" s="2" t="s">
        <v>390</v>
      </c>
      <c r="S185" s="58" t="s">
        <v>771</v>
      </c>
      <c r="T185" s="60" t="s">
        <v>392</v>
      </c>
      <c r="U185" s="60"/>
      <c r="V185" s="60"/>
      <c r="W185" s="60"/>
      <c r="X185" s="134"/>
      <c r="Y185" s="113"/>
      <c r="Z185" s="113"/>
      <c r="AA185" s="113"/>
      <c r="AB185" s="113"/>
      <c r="AC185" s="113"/>
      <c r="AD185" s="113"/>
      <c r="AE185" s="113"/>
      <c r="AF185" s="113"/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>
        <v>300</v>
      </c>
      <c r="AT185" s="113">
        <v>1200</v>
      </c>
      <c r="AU185" s="113"/>
      <c r="AV185" s="113"/>
      <c r="AW185" s="113"/>
      <c r="AX185" s="113"/>
      <c r="AY185" s="113"/>
      <c r="AZ185" s="113"/>
      <c r="BA185" s="113"/>
      <c r="BB185" s="113"/>
      <c r="BC185" s="113"/>
      <c r="BD185" s="113"/>
      <c r="BE185" s="113"/>
      <c r="BF185" s="113"/>
      <c r="BG185" s="113"/>
      <c r="BH185" s="113"/>
      <c r="BI185" s="113"/>
      <c r="BJ185" s="113"/>
      <c r="BK185" s="113"/>
      <c r="BL185" s="113"/>
      <c r="BM185" s="113"/>
      <c r="BN185" s="113"/>
      <c r="BO185" s="113"/>
      <c r="BP185" s="113"/>
      <c r="BQ185" s="113"/>
      <c r="BR185" s="113"/>
      <c r="BS185" s="113"/>
      <c r="BT185" s="113"/>
      <c r="BU185" s="113"/>
      <c r="BV185" s="113"/>
      <c r="BW185" s="113"/>
      <c r="BX185" s="113">
        <v>1600</v>
      </c>
      <c r="BY185" s="113"/>
      <c r="BZ185" s="113"/>
      <c r="CA185" s="149">
        <v>7.0000000000000001E-3</v>
      </c>
      <c r="CB185" s="107">
        <v>22</v>
      </c>
      <c r="CC185" s="113"/>
      <c r="CD185" s="113"/>
      <c r="CE185" s="113"/>
      <c r="CF185" s="113"/>
      <c r="CG185" s="113"/>
      <c r="CH185" s="113"/>
      <c r="CI185" s="113"/>
      <c r="CJ185" s="113"/>
      <c r="CK185" s="113"/>
      <c r="CL185" s="113"/>
      <c r="CM185" s="113"/>
      <c r="CN185" s="113"/>
      <c r="CO185" s="99"/>
      <c r="CP185" s="99"/>
      <c r="CQ185" s="99"/>
      <c r="CR185" s="99"/>
      <c r="CS185" s="99"/>
      <c r="CT185" s="99"/>
      <c r="CU185" s="99"/>
      <c r="CV185" s="99"/>
      <c r="CW185" s="99"/>
      <c r="CX185" s="113"/>
      <c r="CY185" s="113"/>
    </row>
    <row r="186" spans="1:301" s="64" customFormat="1" ht="15" customHeight="1" x14ac:dyDescent="0.15">
      <c r="A186" s="57" t="s">
        <v>772</v>
      </c>
      <c r="B186" s="58">
        <v>2352</v>
      </c>
      <c r="C186" s="59" t="s">
        <v>452</v>
      </c>
      <c r="D186" s="2" t="s">
        <v>105</v>
      </c>
      <c r="E186" s="57"/>
      <c r="F186" s="57"/>
      <c r="G186" s="23">
        <v>315660.21500000003</v>
      </c>
      <c r="H186" s="23">
        <v>8447734.966</v>
      </c>
      <c r="I186" s="23">
        <v>5013.125</v>
      </c>
      <c r="J186" s="61" t="s">
        <v>1040</v>
      </c>
      <c r="K186" s="57" t="s">
        <v>404</v>
      </c>
      <c r="L186" s="58">
        <v>0</v>
      </c>
      <c r="M186" s="58">
        <v>2</v>
      </c>
      <c r="N186" s="120">
        <v>2005</v>
      </c>
      <c r="O186" s="57"/>
      <c r="P186" s="60" t="s">
        <v>389</v>
      </c>
      <c r="Q186" s="1">
        <f>M186-L186</f>
        <v>2</v>
      </c>
      <c r="R186" s="2" t="s">
        <v>390</v>
      </c>
      <c r="S186" s="57" t="s">
        <v>773</v>
      </c>
      <c r="T186" s="60" t="s">
        <v>392</v>
      </c>
      <c r="U186" s="60"/>
      <c r="V186" s="60"/>
      <c r="W186" s="60"/>
      <c r="X186" s="134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36">
        <v>100</v>
      </c>
      <c r="AT186" s="107">
        <v>900</v>
      </c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  <c r="BR186" s="107"/>
      <c r="BS186" s="107"/>
      <c r="BT186" s="107"/>
      <c r="BU186" s="107"/>
      <c r="BV186" s="107"/>
      <c r="BW186" s="107"/>
      <c r="BX186" s="108">
        <v>2200</v>
      </c>
      <c r="BY186" s="108"/>
      <c r="BZ186" s="107"/>
      <c r="CA186" s="149"/>
      <c r="CB186" s="107">
        <v>18</v>
      </c>
      <c r="CC186" s="107"/>
      <c r="CD186" s="107"/>
      <c r="CE186" s="107"/>
      <c r="CF186" s="107"/>
      <c r="CG186" s="107"/>
      <c r="CH186" s="107"/>
      <c r="CI186" s="107"/>
      <c r="CJ186" s="107"/>
      <c r="CK186" s="107"/>
      <c r="CL186" s="107"/>
      <c r="CM186" s="107"/>
      <c r="CN186" s="107"/>
      <c r="CO186" s="99"/>
      <c r="CP186" s="99"/>
      <c r="CQ186" s="99"/>
      <c r="CR186" s="99"/>
      <c r="CS186" s="99"/>
      <c r="CT186" s="99"/>
      <c r="CU186" s="99"/>
      <c r="CV186" s="99"/>
      <c r="CW186" s="99"/>
      <c r="CX186" s="107"/>
      <c r="CY186" s="107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  <c r="DS186" s="60"/>
      <c r="DT186" s="60"/>
      <c r="DU186" s="60"/>
      <c r="DV186" s="60"/>
      <c r="DW186" s="60"/>
      <c r="DX186" s="60"/>
      <c r="DY186" s="60"/>
      <c r="DZ186" s="60"/>
      <c r="EA186" s="60"/>
      <c r="EB186" s="60"/>
      <c r="EC186" s="60"/>
      <c r="ED186" s="60"/>
      <c r="EE186" s="60"/>
      <c r="EF186" s="60"/>
      <c r="EG186" s="60"/>
      <c r="EH186" s="60"/>
      <c r="EI186" s="60"/>
      <c r="EJ186" s="60"/>
      <c r="EK186" s="60"/>
      <c r="EL186" s="60"/>
      <c r="EM186" s="60"/>
      <c r="EN186" s="60"/>
      <c r="EO186" s="60"/>
      <c r="EP186" s="60"/>
      <c r="EQ186" s="60"/>
      <c r="ER186" s="60"/>
      <c r="ES186" s="60"/>
      <c r="ET186" s="60"/>
      <c r="EU186" s="60"/>
      <c r="EV186" s="60"/>
      <c r="EW186" s="60"/>
      <c r="EX186" s="60"/>
      <c r="EY186" s="60"/>
      <c r="EZ186" s="60"/>
      <c r="FA186" s="60"/>
      <c r="FB186" s="60"/>
      <c r="FC186" s="60"/>
      <c r="FD186" s="60"/>
      <c r="FE186" s="60"/>
      <c r="FF186" s="60"/>
      <c r="FG186" s="60"/>
      <c r="FH186" s="60"/>
      <c r="FI186" s="60"/>
      <c r="FJ186" s="60"/>
      <c r="FK186" s="60"/>
      <c r="FL186" s="60"/>
      <c r="FM186" s="60"/>
      <c r="FN186" s="60"/>
      <c r="FO186" s="60"/>
      <c r="FP186" s="60"/>
      <c r="FQ186" s="60"/>
      <c r="FR186" s="60"/>
      <c r="FS186" s="60"/>
      <c r="FT186" s="60"/>
      <c r="FU186" s="60"/>
      <c r="FV186" s="60"/>
      <c r="FW186" s="60"/>
      <c r="FX186" s="60"/>
      <c r="FY186" s="60"/>
      <c r="FZ186" s="60"/>
      <c r="GA186" s="60"/>
      <c r="GB186" s="60"/>
      <c r="GC186" s="60"/>
      <c r="GD186" s="60"/>
      <c r="GE186" s="60"/>
      <c r="GF186" s="60"/>
      <c r="GG186" s="60"/>
      <c r="GH186" s="60"/>
      <c r="GI186" s="60"/>
      <c r="GJ186" s="60"/>
      <c r="GK186" s="60"/>
      <c r="GL186" s="60"/>
      <c r="GM186" s="60"/>
      <c r="GN186" s="60"/>
      <c r="GO186" s="60"/>
      <c r="GP186" s="60"/>
      <c r="GQ186" s="60"/>
      <c r="GR186" s="60"/>
      <c r="GS186" s="60"/>
      <c r="GT186" s="60"/>
      <c r="GU186" s="60"/>
      <c r="GV186" s="60"/>
      <c r="GW186" s="60"/>
      <c r="GX186" s="60"/>
      <c r="GY186" s="60"/>
      <c r="GZ186" s="60"/>
      <c r="HA186" s="60"/>
      <c r="HB186" s="60"/>
      <c r="HC186" s="60"/>
      <c r="HD186" s="60"/>
      <c r="HE186" s="60"/>
      <c r="HF186" s="60"/>
      <c r="HG186" s="60"/>
      <c r="HH186" s="60"/>
      <c r="HI186" s="60"/>
      <c r="HJ186" s="60"/>
      <c r="HK186" s="60"/>
      <c r="HL186" s="60"/>
      <c r="HM186" s="60"/>
      <c r="HN186" s="60"/>
      <c r="HO186" s="60"/>
      <c r="HP186" s="60"/>
      <c r="HQ186" s="60"/>
      <c r="HR186" s="60"/>
      <c r="HS186" s="60"/>
      <c r="HT186" s="60"/>
      <c r="HU186" s="60"/>
      <c r="HV186" s="60"/>
      <c r="HW186" s="60"/>
      <c r="HX186" s="60"/>
      <c r="HY186" s="60"/>
      <c r="HZ186" s="60"/>
      <c r="IA186" s="60"/>
      <c r="IB186" s="60"/>
      <c r="IC186" s="60"/>
      <c r="ID186" s="60"/>
      <c r="IE186" s="60"/>
      <c r="IF186" s="60"/>
      <c r="IG186" s="60"/>
      <c r="IH186" s="60"/>
      <c r="II186" s="60"/>
      <c r="IJ186" s="60"/>
      <c r="IK186" s="60"/>
      <c r="IL186" s="60"/>
      <c r="IM186" s="60"/>
      <c r="IN186" s="60"/>
      <c r="IO186" s="60"/>
      <c r="IP186" s="60"/>
      <c r="IQ186" s="60"/>
      <c r="IR186" s="60"/>
      <c r="IS186" s="60"/>
      <c r="IT186" s="60"/>
      <c r="IU186" s="60"/>
      <c r="IV186" s="60"/>
      <c r="IW186" s="60"/>
      <c r="IX186" s="60"/>
      <c r="IY186" s="60"/>
      <c r="IZ186" s="60"/>
      <c r="JA186" s="60"/>
      <c r="JB186" s="60"/>
      <c r="JC186" s="60"/>
      <c r="JD186" s="60"/>
      <c r="JE186" s="60"/>
      <c r="JF186" s="60"/>
      <c r="JG186" s="60"/>
      <c r="JH186" s="60"/>
      <c r="JI186" s="60"/>
      <c r="JJ186" s="60"/>
      <c r="JK186" s="60"/>
      <c r="JL186" s="60"/>
      <c r="JM186" s="60"/>
      <c r="JN186" s="60"/>
      <c r="JO186" s="60"/>
      <c r="JP186" s="60"/>
      <c r="JQ186" s="60"/>
      <c r="JR186" s="60"/>
      <c r="JS186" s="60"/>
      <c r="JT186" s="60"/>
      <c r="JU186" s="60"/>
      <c r="JV186" s="60"/>
      <c r="JW186" s="60"/>
      <c r="JX186" s="60"/>
      <c r="JY186" s="60"/>
      <c r="JZ186" s="60"/>
      <c r="KA186" s="60"/>
      <c r="KB186" s="60"/>
      <c r="KC186" s="60"/>
      <c r="KD186" s="60"/>
      <c r="KE186" s="60"/>
      <c r="KF186" s="60"/>
      <c r="KG186" s="60"/>
      <c r="KH186" s="60"/>
      <c r="KI186" s="60"/>
      <c r="KJ186" s="60"/>
      <c r="KK186" s="60"/>
      <c r="KL186" s="60"/>
      <c r="KM186" s="60"/>
      <c r="KN186" s="60"/>
      <c r="KO186" s="60"/>
    </row>
    <row r="187" spans="1:301" s="64" customFormat="1" ht="15" customHeight="1" x14ac:dyDescent="0.15">
      <c r="A187" s="57" t="s">
        <v>774</v>
      </c>
      <c r="B187" s="58">
        <v>1234</v>
      </c>
      <c r="C187" s="59" t="s">
        <v>400</v>
      </c>
      <c r="D187" s="2" t="s">
        <v>105</v>
      </c>
      <c r="E187" s="57"/>
      <c r="F187" s="57"/>
      <c r="G187" s="23">
        <v>315690.087</v>
      </c>
      <c r="H187" s="23">
        <v>8447012.3509999998</v>
      </c>
      <c r="I187" s="23">
        <v>5056.2870000000003</v>
      </c>
      <c r="J187" s="61" t="s">
        <v>1040</v>
      </c>
      <c r="K187" s="57" t="s">
        <v>404</v>
      </c>
      <c r="L187" s="76">
        <v>0</v>
      </c>
      <c r="M187" s="77">
        <v>2</v>
      </c>
      <c r="N187" s="120">
        <v>2005</v>
      </c>
      <c r="O187" s="57"/>
      <c r="P187" s="60" t="s">
        <v>389</v>
      </c>
      <c r="Q187" s="1">
        <f>M187-L187</f>
        <v>2</v>
      </c>
      <c r="R187" s="2" t="s">
        <v>390</v>
      </c>
      <c r="S187" s="57" t="s">
        <v>775</v>
      </c>
      <c r="T187" s="60" t="s">
        <v>392</v>
      </c>
      <c r="U187" s="60"/>
      <c r="V187" s="60"/>
      <c r="W187" s="60"/>
      <c r="X187" s="134"/>
      <c r="Y187" s="108">
        <v>0.11676409185803759</v>
      </c>
      <c r="Z187" s="108">
        <v>2.4190433815350394</v>
      </c>
      <c r="AA187" s="108">
        <v>8.1351208594449425</v>
      </c>
      <c r="AB187" s="108"/>
      <c r="AC187" s="108">
        <v>0.91405944666909344</v>
      </c>
      <c r="AD187" s="108">
        <v>0.26526315789473687</v>
      </c>
      <c r="AE187" s="108"/>
      <c r="AF187" s="108">
        <v>1.3479773814702046E-2</v>
      </c>
      <c r="AG187" s="108">
        <v>0.28910485933503838</v>
      </c>
      <c r="AH187" s="108">
        <v>4.8118644067796609E-5</v>
      </c>
      <c r="AI187" s="108"/>
      <c r="AJ187" s="108"/>
      <c r="AK187" s="108"/>
      <c r="AL187" s="108"/>
      <c r="AM187" s="108"/>
      <c r="AN187" s="108">
        <v>2.5</v>
      </c>
      <c r="AO187" s="108">
        <v>13</v>
      </c>
      <c r="AP187" s="108">
        <v>36</v>
      </c>
      <c r="AQ187" s="108">
        <v>6</v>
      </c>
      <c r="AR187" s="108">
        <v>6</v>
      </c>
      <c r="AS187" s="108">
        <v>353</v>
      </c>
      <c r="AT187" s="108">
        <v>983</v>
      </c>
      <c r="AU187" s="108">
        <v>14</v>
      </c>
      <c r="AV187" s="110">
        <v>0</v>
      </c>
      <c r="AW187" s="108">
        <v>71</v>
      </c>
      <c r="AX187" s="110">
        <v>0</v>
      </c>
      <c r="AY187" s="108">
        <v>910</v>
      </c>
      <c r="AZ187" s="108"/>
      <c r="BA187" s="108">
        <v>49</v>
      </c>
      <c r="BB187" s="108">
        <v>5.9</v>
      </c>
      <c r="BC187" s="108">
        <v>0</v>
      </c>
      <c r="BD187" s="108">
        <v>8.1999999999999993</v>
      </c>
      <c r="BE187" s="108"/>
      <c r="BF187" s="108">
        <v>4</v>
      </c>
      <c r="BG187" s="108">
        <v>5167</v>
      </c>
      <c r="BH187" s="108">
        <v>9.6</v>
      </c>
      <c r="BI187" s="108"/>
      <c r="BJ187" s="108"/>
      <c r="BK187" s="108"/>
      <c r="BL187" s="108"/>
      <c r="BM187" s="108"/>
      <c r="BN187" s="108"/>
      <c r="BO187" s="108"/>
      <c r="BP187" s="108"/>
      <c r="BQ187" s="108"/>
      <c r="BR187" s="108"/>
      <c r="BS187" s="108"/>
      <c r="BT187" s="108"/>
      <c r="BU187" s="108"/>
      <c r="BV187" s="108"/>
      <c r="BW187" s="108"/>
      <c r="BX187" s="108">
        <v>14700</v>
      </c>
      <c r="BY187" s="108"/>
      <c r="BZ187" s="108"/>
      <c r="CA187" s="149">
        <v>0</v>
      </c>
      <c r="CB187" s="108">
        <v>25.9</v>
      </c>
      <c r="CC187" s="108">
        <v>0.1</v>
      </c>
      <c r="CD187" s="108">
        <v>1411</v>
      </c>
      <c r="CE187" s="108"/>
      <c r="CF187" s="108"/>
      <c r="CG187" s="108"/>
      <c r="CH187" s="110">
        <v>0</v>
      </c>
      <c r="CI187" s="110">
        <v>0</v>
      </c>
      <c r="CJ187" s="108">
        <v>15.8</v>
      </c>
      <c r="CK187" s="108"/>
      <c r="CL187" s="108"/>
      <c r="CM187" s="108"/>
      <c r="CN187" s="108"/>
      <c r="CO187" s="99"/>
      <c r="CP187" s="99"/>
      <c r="CQ187" s="99"/>
      <c r="CR187" s="99">
        <f>AG187/AD187</f>
        <v>1.0898794300328827</v>
      </c>
      <c r="CS187" s="99"/>
      <c r="CT187" s="99"/>
      <c r="CU187" s="99">
        <f>BG187/BH187</f>
        <v>538.22916666666674</v>
      </c>
      <c r="CV187" s="99"/>
      <c r="CW187" s="99"/>
      <c r="CX187" s="108"/>
      <c r="CY187" s="108">
        <v>2</v>
      </c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</row>
    <row r="188" spans="1:301" s="64" customFormat="1" ht="15" customHeight="1" x14ac:dyDescent="0.15">
      <c r="A188" s="58" t="s">
        <v>776</v>
      </c>
      <c r="B188" s="58">
        <v>11400</v>
      </c>
      <c r="C188" s="59" t="s">
        <v>387</v>
      </c>
      <c r="D188" s="2" t="s">
        <v>105</v>
      </c>
      <c r="E188" s="58"/>
      <c r="F188" s="58"/>
      <c r="G188" s="23">
        <v>316584.68998199998</v>
      </c>
      <c r="H188" s="23">
        <v>8444449.5263700001</v>
      </c>
      <c r="I188" s="23"/>
      <c r="J188" s="61" t="s">
        <v>1040</v>
      </c>
      <c r="K188" s="58" t="s">
        <v>388</v>
      </c>
      <c r="L188" s="58">
        <v>1.5</v>
      </c>
      <c r="M188" s="58">
        <v>4</v>
      </c>
      <c r="N188" s="105">
        <v>2006</v>
      </c>
      <c r="O188" s="58"/>
      <c r="P188" s="60" t="s">
        <v>389</v>
      </c>
      <c r="Q188" s="1">
        <f>M188-L188</f>
        <v>2.5</v>
      </c>
      <c r="R188" s="2" t="s">
        <v>390</v>
      </c>
      <c r="S188" s="58" t="s">
        <v>777</v>
      </c>
      <c r="T188" s="60" t="s">
        <v>392</v>
      </c>
      <c r="U188" s="60"/>
      <c r="V188" s="60"/>
      <c r="W188" s="60"/>
      <c r="X188" s="134"/>
      <c r="Y188" s="113"/>
      <c r="Z188" s="113"/>
      <c r="AA188" s="113"/>
      <c r="AB188" s="113"/>
      <c r="AC188" s="113"/>
      <c r="AD188" s="113"/>
      <c r="AE188" s="113"/>
      <c r="AF188" s="113"/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07">
        <v>100</v>
      </c>
      <c r="AU188" s="113"/>
      <c r="AV188" s="113"/>
      <c r="AW188" s="113"/>
      <c r="AX188" s="113"/>
      <c r="AY188" s="113"/>
      <c r="AZ188" s="113"/>
      <c r="BA188" s="113"/>
      <c r="BB188" s="113"/>
      <c r="BC188" s="113"/>
      <c r="BD188" s="113"/>
      <c r="BE188" s="113"/>
      <c r="BF188" s="113"/>
      <c r="BG188" s="113"/>
      <c r="BH188" s="113"/>
      <c r="BI188" s="113"/>
      <c r="BJ188" s="113"/>
      <c r="BK188" s="113"/>
      <c r="BL188" s="113"/>
      <c r="BM188" s="113"/>
      <c r="BN188" s="113"/>
      <c r="BO188" s="113"/>
      <c r="BP188" s="113"/>
      <c r="BQ188" s="113"/>
      <c r="BR188" s="113"/>
      <c r="BS188" s="113"/>
      <c r="BT188" s="113"/>
      <c r="BU188" s="113"/>
      <c r="BV188" s="113"/>
      <c r="BW188" s="113"/>
      <c r="BX188" s="113">
        <v>200</v>
      </c>
      <c r="BY188" s="113"/>
      <c r="BZ188" s="113"/>
      <c r="CA188" s="149">
        <v>1.0999999999999999E-2</v>
      </c>
      <c r="CB188" s="107">
        <v>2</v>
      </c>
      <c r="CC188" s="113"/>
      <c r="CD188" s="113"/>
      <c r="CE188" s="113"/>
      <c r="CF188" s="113"/>
      <c r="CG188" s="113"/>
      <c r="CH188" s="113"/>
      <c r="CI188" s="113"/>
      <c r="CJ188" s="113"/>
      <c r="CK188" s="113"/>
      <c r="CL188" s="113"/>
      <c r="CM188" s="113"/>
      <c r="CN188" s="113"/>
      <c r="CO188" s="99"/>
      <c r="CP188" s="99"/>
      <c r="CQ188" s="99"/>
      <c r="CR188" s="99"/>
      <c r="CS188" s="99"/>
      <c r="CT188" s="99"/>
      <c r="CU188" s="99"/>
      <c r="CV188" s="99"/>
      <c r="CW188" s="99"/>
      <c r="CX188" s="113"/>
      <c r="CY188" s="113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  <c r="DS188" s="60"/>
      <c r="DT188" s="60"/>
      <c r="DU188" s="60"/>
      <c r="DV188" s="60"/>
      <c r="DW188" s="60"/>
      <c r="DX188" s="60"/>
      <c r="DY188" s="60"/>
      <c r="DZ188" s="60"/>
      <c r="EA188" s="60"/>
      <c r="EB188" s="60"/>
      <c r="EC188" s="60"/>
      <c r="ED188" s="60"/>
      <c r="EE188" s="60"/>
      <c r="EF188" s="60"/>
      <c r="EG188" s="60"/>
      <c r="EH188" s="60"/>
      <c r="EI188" s="60"/>
      <c r="EJ188" s="60"/>
      <c r="EK188" s="60"/>
      <c r="EL188" s="60"/>
      <c r="EM188" s="60"/>
      <c r="EN188" s="60"/>
      <c r="EO188" s="60"/>
      <c r="EP188" s="60"/>
      <c r="EQ188" s="60"/>
      <c r="ER188" s="60"/>
      <c r="ES188" s="60"/>
      <c r="ET188" s="60"/>
      <c r="EU188" s="60"/>
      <c r="EV188" s="60"/>
      <c r="EW188" s="60"/>
      <c r="EX188" s="60"/>
      <c r="EY188" s="60"/>
      <c r="EZ188" s="60"/>
      <c r="FA188" s="60"/>
      <c r="FB188" s="60"/>
      <c r="FC188" s="60"/>
      <c r="FD188" s="60"/>
      <c r="FE188" s="60"/>
      <c r="FF188" s="60"/>
      <c r="FG188" s="60"/>
      <c r="FH188" s="60"/>
      <c r="FI188" s="60"/>
      <c r="FJ188" s="60"/>
      <c r="FK188" s="60"/>
      <c r="FL188" s="60"/>
      <c r="FM188" s="60"/>
      <c r="FN188" s="60"/>
      <c r="FO188" s="60"/>
      <c r="FP188" s="60"/>
      <c r="FQ188" s="60"/>
      <c r="FR188" s="60"/>
      <c r="FS188" s="60"/>
      <c r="FT188" s="60"/>
      <c r="FU188" s="60"/>
      <c r="FV188" s="60"/>
      <c r="FW188" s="60"/>
      <c r="FX188" s="60"/>
      <c r="FY188" s="60"/>
      <c r="FZ188" s="60"/>
      <c r="GA188" s="60"/>
      <c r="GB188" s="60"/>
      <c r="GC188" s="60"/>
      <c r="GD188" s="60"/>
      <c r="GE188" s="60"/>
      <c r="GF188" s="60"/>
      <c r="GG188" s="60"/>
      <c r="GH188" s="60"/>
      <c r="GI188" s="60"/>
      <c r="GJ188" s="60"/>
      <c r="GK188" s="60"/>
      <c r="GL188" s="60"/>
      <c r="GM188" s="60"/>
      <c r="GN188" s="60"/>
      <c r="GO188" s="60"/>
      <c r="GP188" s="60"/>
      <c r="GQ188" s="60"/>
      <c r="GR188" s="60"/>
      <c r="GS188" s="60"/>
      <c r="GT188" s="60"/>
      <c r="GU188" s="60"/>
      <c r="GV188" s="60"/>
      <c r="GW188" s="60"/>
      <c r="GX188" s="60"/>
      <c r="GY188" s="60"/>
      <c r="GZ188" s="60"/>
      <c r="HA188" s="60"/>
      <c r="HB188" s="60"/>
      <c r="HC188" s="60"/>
      <c r="HD188" s="60"/>
      <c r="HE188" s="60"/>
      <c r="HF188" s="60"/>
      <c r="HG188" s="60"/>
      <c r="HH188" s="60"/>
      <c r="HI188" s="60"/>
      <c r="HJ188" s="60"/>
      <c r="HK188" s="60"/>
      <c r="HL188" s="60"/>
      <c r="HM188" s="60"/>
      <c r="HN188" s="60"/>
      <c r="HO188" s="60"/>
      <c r="HP188" s="60"/>
      <c r="HQ188" s="60"/>
      <c r="HR188" s="60"/>
      <c r="HS188" s="60"/>
      <c r="HT188" s="60"/>
      <c r="HU188" s="60"/>
      <c r="HV188" s="60"/>
      <c r="HW188" s="60"/>
      <c r="HX188" s="60"/>
      <c r="HY188" s="60"/>
      <c r="HZ188" s="60"/>
      <c r="IA188" s="60"/>
      <c r="IB188" s="60"/>
      <c r="IC188" s="60"/>
      <c r="ID188" s="60"/>
      <c r="IE188" s="60"/>
      <c r="IF188" s="60"/>
      <c r="IG188" s="60"/>
      <c r="IH188" s="60"/>
      <c r="II188" s="60"/>
      <c r="IJ188" s="60"/>
      <c r="IK188" s="60"/>
      <c r="IL188" s="60"/>
      <c r="IM188" s="60"/>
      <c r="IN188" s="60"/>
      <c r="IO188" s="60"/>
      <c r="IP188" s="60"/>
      <c r="IQ188" s="60"/>
      <c r="IR188" s="60"/>
      <c r="IS188" s="60"/>
      <c r="IT188" s="60"/>
      <c r="IU188" s="60"/>
      <c r="IV188" s="60"/>
      <c r="IW188" s="60"/>
      <c r="IX188" s="60"/>
      <c r="IY188" s="60"/>
      <c r="IZ188" s="60"/>
      <c r="JA188" s="60"/>
      <c r="JB188" s="60"/>
      <c r="JC188" s="60"/>
      <c r="JD188" s="60"/>
      <c r="JE188" s="60"/>
      <c r="JF188" s="60"/>
      <c r="JG188" s="60"/>
      <c r="JH188" s="60"/>
      <c r="JI188" s="60"/>
      <c r="JJ188" s="60"/>
      <c r="JK188" s="60"/>
      <c r="JL188" s="60"/>
      <c r="JM188" s="60"/>
      <c r="JN188" s="60"/>
      <c r="JO188" s="60"/>
      <c r="JP188" s="60"/>
      <c r="JQ188" s="60"/>
      <c r="JR188" s="60"/>
      <c r="JS188" s="60"/>
      <c r="JT188" s="60"/>
      <c r="JU188" s="60"/>
      <c r="JV188" s="60"/>
      <c r="JW188" s="60"/>
      <c r="JX188" s="60"/>
      <c r="JY188" s="60"/>
      <c r="JZ188" s="60"/>
      <c r="KA188" s="60"/>
      <c r="KB188" s="60"/>
      <c r="KC188" s="60"/>
      <c r="KD188" s="60"/>
      <c r="KE188" s="60"/>
      <c r="KF188" s="60"/>
      <c r="KG188" s="60"/>
      <c r="KH188" s="60"/>
      <c r="KI188" s="60"/>
      <c r="KJ188" s="60"/>
      <c r="KK188" s="60"/>
      <c r="KL188" s="60"/>
      <c r="KM188" s="60"/>
      <c r="KN188" s="60"/>
      <c r="KO188" s="60"/>
    </row>
    <row r="189" spans="1:301" s="64" customFormat="1" ht="15" customHeight="1" x14ac:dyDescent="0.15">
      <c r="A189" s="58" t="s">
        <v>778</v>
      </c>
      <c r="B189" s="58">
        <v>11375</v>
      </c>
      <c r="C189" s="59" t="s">
        <v>387</v>
      </c>
      <c r="D189" s="2" t="s">
        <v>105</v>
      </c>
      <c r="E189" s="58"/>
      <c r="F189" s="58"/>
      <c r="G189" s="23">
        <v>316584.68998199998</v>
      </c>
      <c r="H189" s="23">
        <v>8444449.5263700001</v>
      </c>
      <c r="I189" s="23"/>
      <c r="J189" s="61" t="s">
        <v>1040</v>
      </c>
      <c r="K189" s="58" t="s">
        <v>388</v>
      </c>
      <c r="L189" s="58">
        <v>3</v>
      </c>
      <c r="M189" s="58">
        <v>4</v>
      </c>
      <c r="N189" s="105">
        <v>2006</v>
      </c>
      <c r="O189" s="58"/>
      <c r="P189" s="60" t="s">
        <v>389</v>
      </c>
      <c r="Q189" s="1">
        <f>M189-L189</f>
        <v>1</v>
      </c>
      <c r="R189" s="2" t="s">
        <v>390</v>
      </c>
      <c r="S189" s="58" t="s">
        <v>779</v>
      </c>
      <c r="T189" s="60" t="s">
        <v>392</v>
      </c>
      <c r="U189" s="60"/>
      <c r="V189" s="60"/>
      <c r="W189" s="60"/>
      <c r="X189" s="134"/>
      <c r="Y189" s="113"/>
      <c r="Z189" s="113"/>
      <c r="AA189" s="113"/>
      <c r="AB189" s="113"/>
      <c r="AC189" s="113"/>
      <c r="AD189" s="113"/>
      <c r="AE189" s="113"/>
      <c r="AF189" s="113"/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07">
        <v>100</v>
      </c>
      <c r="AU189" s="113"/>
      <c r="AV189" s="113"/>
      <c r="AW189" s="113"/>
      <c r="AX189" s="113"/>
      <c r="AY189" s="113"/>
      <c r="AZ189" s="113"/>
      <c r="BA189" s="113"/>
      <c r="BB189" s="113"/>
      <c r="BC189" s="113"/>
      <c r="BD189" s="113"/>
      <c r="BE189" s="113"/>
      <c r="BF189" s="113"/>
      <c r="BG189" s="113"/>
      <c r="BH189" s="113"/>
      <c r="BI189" s="113"/>
      <c r="BJ189" s="113"/>
      <c r="BK189" s="113"/>
      <c r="BL189" s="113"/>
      <c r="BM189" s="113"/>
      <c r="BN189" s="113"/>
      <c r="BO189" s="113"/>
      <c r="BP189" s="113"/>
      <c r="BQ189" s="113"/>
      <c r="BR189" s="113"/>
      <c r="BS189" s="113"/>
      <c r="BT189" s="113"/>
      <c r="BU189" s="113"/>
      <c r="BV189" s="113"/>
      <c r="BW189" s="113"/>
      <c r="BX189" s="113">
        <v>100</v>
      </c>
      <c r="BY189" s="113"/>
      <c r="BZ189" s="113"/>
      <c r="CA189" s="149">
        <v>0</v>
      </c>
      <c r="CB189" s="107">
        <v>2</v>
      </c>
      <c r="CC189" s="113"/>
      <c r="CD189" s="113"/>
      <c r="CE189" s="113"/>
      <c r="CF189" s="113"/>
      <c r="CG189" s="113"/>
      <c r="CH189" s="113"/>
      <c r="CI189" s="113"/>
      <c r="CJ189" s="113"/>
      <c r="CK189" s="113"/>
      <c r="CL189" s="113"/>
      <c r="CM189" s="113"/>
      <c r="CN189" s="113"/>
      <c r="CO189" s="99"/>
      <c r="CP189" s="99"/>
      <c r="CQ189" s="99"/>
      <c r="CR189" s="99"/>
      <c r="CS189" s="99"/>
      <c r="CT189" s="99"/>
      <c r="CU189" s="99"/>
      <c r="CV189" s="99"/>
      <c r="CW189" s="99"/>
      <c r="CX189" s="113"/>
      <c r="CY189" s="113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  <c r="DS189" s="60"/>
      <c r="DT189" s="60"/>
      <c r="DU189" s="60"/>
      <c r="DV189" s="60"/>
      <c r="DW189" s="60"/>
      <c r="DX189" s="60"/>
      <c r="DY189" s="60"/>
      <c r="DZ189" s="60"/>
      <c r="EA189" s="60"/>
      <c r="EB189" s="60"/>
      <c r="EC189" s="60"/>
      <c r="ED189" s="60"/>
      <c r="EE189" s="60"/>
      <c r="EF189" s="60"/>
      <c r="EG189" s="60"/>
      <c r="EH189" s="60"/>
      <c r="EI189" s="60"/>
      <c r="EJ189" s="60"/>
      <c r="EK189" s="60"/>
      <c r="EL189" s="60"/>
      <c r="EM189" s="60"/>
      <c r="EN189" s="60"/>
      <c r="EO189" s="60"/>
      <c r="EP189" s="60"/>
      <c r="EQ189" s="60"/>
      <c r="ER189" s="60"/>
      <c r="ES189" s="60"/>
      <c r="ET189" s="60"/>
      <c r="EU189" s="60"/>
      <c r="EV189" s="60"/>
      <c r="EW189" s="60"/>
      <c r="EX189" s="60"/>
      <c r="EY189" s="60"/>
      <c r="EZ189" s="60"/>
      <c r="FA189" s="60"/>
      <c r="FB189" s="60"/>
      <c r="FC189" s="60"/>
      <c r="FD189" s="60"/>
      <c r="FE189" s="60"/>
      <c r="FF189" s="60"/>
      <c r="FG189" s="60"/>
      <c r="FH189" s="60"/>
      <c r="FI189" s="60"/>
      <c r="FJ189" s="60"/>
      <c r="FK189" s="60"/>
      <c r="FL189" s="60"/>
      <c r="FM189" s="60"/>
      <c r="FN189" s="60"/>
      <c r="FO189" s="60"/>
      <c r="FP189" s="60"/>
      <c r="FQ189" s="60"/>
      <c r="FR189" s="60"/>
      <c r="FS189" s="60"/>
      <c r="FT189" s="60"/>
      <c r="FU189" s="60"/>
      <c r="FV189" s="60"/>
      <c r="FW189" s="60"/>
      <c r="FX189" s="60"/>
      <c r="FY189" s="60"/>
      <c r="FZ189" s="60"/>
      <c r="GA189" s="60"/>
      <c r="GB189" s="60"/>
      <c r="GC189" s="60"/>
      <c r="GD189" s="60"/>
      <c r="GE189" s="60"/>
      <c r="GF189" s="60"/>
      <c r="GG189" s="60"/>
      <c r="GH189" s="60"/>
      <c r="GI189" s="60"/>
      <c r="GJ189" s="60"/>
      <c r="GK189" s="60"/>
      <c r="GL189" s="60"/>
      <c r="GM189" s="60"/>
      <c r="GN189" s="60"/>
      <c r="GO189" s="60"/>
      <c r="GP189" s="60"/>
      <c r="GQ189" s="60"/>
      <c r="GR189" s="60"/>
      <c r="GS189" s="60"/>
      <c r="GT189" s="60"/>
      <c r="GU189" s="60"/>
      <c r="GV189" s="60"/>
      <c r="GW189" s="60"/>
      <c r="GX189" s="60"/>
      <c r="GY189" s="60"/>
      <c r="GZ189" s="60"/>
      <c r="HA189" s="60"/>
      <c r="HB189" s="60"/>
      <c r="HC189" s="60"/>
      <c r="HD189" s="60"/>
      <c r="HE189" s="60"/>
      <c r="HF189" s="60"/>
      <c r="HG189" s="60"/>
      <c r="HH189" s="60"/>
      <c r="HI189" s="60"/>
      <c r="HJ189" s="60"/>
      <c r="HK189" s="60"/>
      <c r="HL189" s="60"/>
      <c r="HM189" s="60"/>
      <c r="HN189" s="60"/>
      <c r="HO189" s="60"/>
      <c r="HP189" s="60"/>
      <c r="HQ189" s="60"/>
      <c r="HR189" s="60"/>
      <c r="HS189" s="60"/>
      <c r="HT189" s="60"/>
      <c r="HU189" s="60"/>
      <c r="HV189" s="60"/>
      <c r="HW189" s="60"/>
      <c r="HX189" s="60"/>
      <c r="HY189" s="60"/>
      <c r="HZ189" s="60"/>
      <c r="IA189" s="60"/>
      <c r="IB189" s="60"/>
      <c r="IC189" s="60"/>
      <c r="ID189" s="60"/>
      <c r="IE189" s="60"/>
      <c r="IF189" s="60"/>
      <c r="IG189" s="60"/>
      <c r="IH189" s="60"/>
      <c r="II189" s="60"/>
      <c r="IJ189" s="60"/>
      <c r="IK189" s="60"/>
      <c r="IL189" s="60"/>
      <c r="IM189" s="60"/>
      <c r="IN189" s="60"/>
      <c r="IO189" s="60"/>
      <c r="IP189" s="60"/>
      <c r="IQ189" s="60"/>
      <c r="IR189" s="60"/>
      <c r="IS189" s="60"/>
      <c r="IT189" s="60"/>
      <c r="IU189" s="60"/>
      <c r="IV189" s="60"/>
      <c r="IW189" s="60"/>
      <c r="IX189" s="60"/>
      <c r="IY189" s="60"/>
      <c r="IZ189" s="60"/>
      <c r="JA189" s="60"/>
      <c r="JB189" s="60"/>
      <c r="JC189" s="60"/>
      <c r="JD189" s="60"/>
      <c r="JE189" s="60"/>
      <c r="JF189" s="60"/>
      <c r="JG189" s="60"/>
      <c r="JH189" s="60"/>
      <c r="JI189" s="60"/>
      <c r="JJ189" s="60"/>
      <c r="JK189" s="60"/>
      <c r="JL189" s="60"/>
      <c r="JM189" s="60"/>
      <c r="JN189" s="60"/>
      <c r="JO189" s="60"/>
      <c r="JP189" s="60"/>
      <c r="JQ189" s="60"/>
      <c r="JR189" s="60"/>
      <c r="JS189" s="60"/>
      <c r="JT189" s="60"/>
      <c r="JU189" s="60"/>
      <c r="JV189" s="60"/>
      <c r="JW189" s="60"/>
      <c r="JX189" s="60"/>
      <c r="JY189" s="60"/>
      <c r="JZ189" s="60"/>
      <c r="KA189" s="60"/>
      <c r="KB189" s="60"/>
      <c r="KC189" s="60"/>
      <c r="KD189" s="60"/>
      <c r="KE189" s="60"/>
      <c r="KF189" s="60"/>
      <c r="KG189" s="60"/>
      <c r="KH189" s="60"/>
      <c r="KI189" s="60"/>
      <c r="KJ189" s="60"/>
      <c r="KK189" s="60"/>
      <c r="KL189" s="60"/>
      <c r="KM189" s="60"/>
      <c r="KN189" s="60"/>
      <c r="KO189" s="60"/>
    </row>
    <row r="190" spans="1:301" s="64" customFormat="1" ht="15" customHeight="1" x14ac:dyDescent="0.15">
      <c r="A190" s="58" t="s">
        <v>780</v>
      </c>
      <c r="B190" s="58">
        <v>11430</v>
      </c>
      <c r="C190" s="59" t="s">
        <v>387</v>
      </c>
      <c r="D190" s="2" t="s">
        <v>105</v>
      </c>
      <c r="E190" s="58"/>
      <c r="F190" s="58"/>
      <c r="G190" s="23">
        <v>316584.68998199998</v>
      </c>
      <c r="H190" s="23">
        <v>8444449.5263700001</v>
      </c>
      <c r="I190" s="23"/>
      <c r="J190" s="61" t="s">
        <v>1040</v>
      </c>
      <c r="K190" s="58" t="s">
        <v>388</v>
      </c>
      <c r="L190" s="58">
        <v>2</v>
      </c>
      <c r="M190" s="58">
        <v>4</v>
      </c>
      <c r="N190" s="105">
        <v>2006</v>
      </c>
      <c r="O190" s="58"/>
      <c r="P190" s="60" t="s">
        <v>389</v>
      </c>
      <c r="Q190" s="1">
        <f>M190-L190</f>
        <v>2</v>
      </c>
      <c r="R190" s="2" t="s">
        <v>390</v>
      </c>
      <c r="S190" s="58" t="s">
        <v>781</v>
      </c>
      <c r="T190" s="60" t="s">
        <v>392</v>
      </c>
      <c r="U190" s="60"/>
      <c r="V190" s="60"/>
      <c r="W190" s="60"/>
      <c r="X190" s="134"/>
      <c r="Y190" s="113"/>
      <c r="Z190" s="113"/>
      <c r="AA190" s="113"/>
      <c r="AB190" s="113"/>
      <c r="AC190" s="113"/>
      <c r="AD190" s="113"/>
      <c r="AE190" s="113"/>
      <c r="AF190" s="113"/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>
        <v>400</v>
      </c>
      <c r="AU190" s="113"/>
      <c r="AV190" s="113"/>
      <c r="AW190" s="113"/>
      <c r="AX190" s="113"/>
      <c r="AY190" s="113"/>
      <c r="AZ190" s="113"/>
      <c r="BA190" s="113"/>
      <c r="BB190" s="113"/>
      <c r="BC190" s="113"/>
      <c r="BD190" s="113"/>
      <c r="BE190" s="113"/>
      <c r="BF190" s="113"/>
      <c r="BG190" s="113"/>
      <c r="BH190" s="113"/>
      <c r="BI190" s="113"/>
      <c r="BJ190" s="113"/>
      <c r="BK190" s="113"/>
      <c r="BL190" s="113"/>
      <c r="BM190" s="113"/>
      <c r="BN190" s="113"/>
      <c r="BO190" s="113"/>
      <c r="BP190" s="113"/>
      <c r="BQ190" s="113"/>
      <c r="BR190" s="113"/>
      <c r="BS190" s="113"/>
      <c r="BT190" s="113"/>
      <c r="BU190" s="113"/>
      <c r="BV190" s="113"/>
      <c r="BW190" s="113"/>
      <c r="BX190" s="113">
        <v>100</v>
      </c>
      <c r="BY190" s="113"/>
      <c r="BZ190" s="113"/>
      <c r="CA190" s="149">
        <v>0</v>
      </c>
      <c r="CB190" s="107">
        <v>0</v>
      </c>
      <c r="CC190" s="113"/>
      <c r="CD190" s="113"/>
      <c r="CE190" s="113"/>
      <c r="CF190" s="113"/>
      <c r="CG190" s="113"/>
      <c r="CH190" s="113"/>
      <c r="CI190" s="113"/>
      <c r="CJ190" s="113"/>
      <c r="CK190" s="113"/>
      <c r="CL190" s="113"/>
      <c r="CM190" s="113"/>
      <c r="CN190" s="113"/>
      <c r="CO190" s="99"/>
      <c r="CP190" s="99"/>
      <c r="CQ190" s="99"/>
      <c r="CR190" s="99"/>
      <c r="CS190" s="99"/>
      <c r="CT190" s="99"/>
      <c r="CU190" s="99"/>
      <c r="CV190" s="99"/>
      <c r="CW190" s="99"/>
      <c r="CX190" s="113"/>
      <c r="CY190" s="113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  <c r="DS190" s="60"/>
      <c r="DT190" s="60"/>
      <c r="DU190" s="60"/>
      <c r="DV190" s="60"/>
      <c r="DW190" s="60"/>
      <c r="DX190" s="60"/>
      <c r="DY190" s="60"/>
      <c r="DZ190" s="60"/>
      <c r="EA190" s="60"/>
      <c r="EB190" s="60"/>
      <c r="EC190" s="60"/>
      <c r="ED190" s="60"/>
      <c r="EE190" s="60"/>
      <c r="EF190" s="60"/>
      <c r="EG190" s="60"/>
      <c r="EH190" s="60"/>
      <c r="EI190" s="60"/>
      <c r="EJ190" s="60"/>
      <c r="EK190" s="60"/>
      <c r="EL190" s="60"/>
      <c r="EM190" s="60"/>
      <c r="EN190" s="60"/>
      <c r="EO190" s="60"/>
      <c r="EP190" s="60"/>
      <c r="EQ190" s="60"/>
      <c r="ER190" s="60"/>
      <c r="ES190" s="60"/>
      <c r="ET190" s="60"/>
      <c r="EU190" s="60"/>
      <c r="EV190" s="60"/>
      <c r="EW190" s="60"/>
      <c r="EX190" s="60"/>
      <c r="EY190" s="60"/>
      <c r="EZ190" s="60"/>
      <c r="FA190" s="60"/>
      <c r="FB190" s="60"/>
      <c r="FC190" s="60"/>
      <c r="FD190" s="60"/>
      <c r="FE190" s="60"/>
      <c r="FF190" s="60"/>
      <c r="FG190" s="60"/>
      <c r="FH190" s="60"/>
      <c r="FI190" s="60"/>
      <c r="FJ190" s="60"/>
      <c r="FK190" s="60"/>
      <c r="FL190" s="60"/>
      <c r="FM190" s="60"/>
      <c r="FN190" s="60"/>
      <c r="FO190" s="60"/>
      <c r="FP190" s="60"/>
      <c r="FQ190" s="60"/>
      <c r="FR190" s="60"/>
      <c r="FS190" s="60"/>
      <c r="FT190" s="60"/>
      <c r="FU190" s="60"/>
      <c r="FV190" s="60"/>
      <c r="FW190" s="60"/>
      <c r="FX190" s="60"/>
      <c r="FY190" s="60"/>
      <c r="FZ190" s="60"/>
      <c r="GA190" s="60"/>
      <c r="GB190" s="60"/>
      <c r="GC190" s="60"/>
      <c r="GD190" s="60"/>
      <c r="GE190" s="60"/>
      <c r="GF190" s="60"/>
      <c r="GG190" s="60"/>
      <c r="GH190" s="60"/>
      <c r="GI190" s="60"/>
      <c r="GJ190" s="60"/>
      <c r="GK190" s="60"/>
      <c r="GL190" s="60"/>
      <c r="GM190" s="60"/>
      <c r="GN190" s="60"/>
      <c r="GO190" s="60"/>
      <c r="GP190" s="60"/>
      <c r="GQ190" s="60"/>
      <c r="GR190" s="60"/>
      <c r="GS190" s="60"/>
      <c r="GT190" s="60"/>
      <c r="GU190" s="60"/>
      <c r="GV190" s="60"/>
      <c r="GW190" s="60"/>
      <c r="GX190" s="60"/>
      <c r="GY190" s="60"/>
      <c r="GZ190" s="60"/>
      <c r="HA190" s="60"/>
      <c r="HB190" s="60"/>
      <c r="HC190" s="60"/>
      <c r="HD190" s="60"/>
      <c r="HE190" s="60"/>
      <c r="HF190" s="60"/>
      <c r="HG190" s="60"/>
      <c r="HH190" s="60"/>
      <c r="HI190" s="60"/>
      <c r="HJ190" s="60"/>
      <c r="HK190" s="60"/>
      <c r="HL190" s="60"/>
      <c r="HM190" s="60"/>
      <c r="HN190" s="60"/>
      <c r="HO190" s="60"/>
      <c r="HP190" s="60"/>
      <c r="HQ190" s="60"/>
      <c r="HR190" s="60"/>
      <c r="HS190" s="60"/>
      <c r="HT190" s="60"/>
      <c r="HU190" s="60"/>
      <c r="HV190" s="60"/>
      <c r="HW190" s="60"/>
      <c r="HX190" s="60"/>
      <c r="HY190" s="60"/>
      <c r="HZ190" s="60"/>
      <c r="IA190" s="60"/>
      <c r="IB190" s="60"/>
      <c r="IC190" s="60"/>
      <c r="ID190" s="60"/>
      <c r="IE190" s="60"/>
      <c r="IF190" s="60"/>
      <c r="IG190" s="60"/>
      <c r="IH190" s="60"/>
      <c r="II190" s="60"/>
      <c r="IJ190" s="60"/>
      <c r="IK190" s="60"/>
      <c r="IL190" s="60"/>
      <c r="IM190" s="60"/>
      <c r="IN190" s="60"/>
      <c r="IO190" s="60"/>
      <c r="IP190" s="60"/>
      <c r="IQ190" s="60"/>
      <c r="IR190" s="60"/>
      <c r="IS190" s="60"/>
      <c r="IT190" s="60"/>
      <c r="IU190" s="60"/>
      <c r="IV190" s="60"/>
      <c r="IW190" s="60"/>
      <c r="IX190" s="60"/>
      <c r="IY190" s="60"/>
      <c r="IZ190" s="60"/>
      <c r="JA190" s="60"/>
      <c r="JB190" s="60"/>
      <c r="JC190" s="60"/>
      <c r="JD190" s="60"/>
      <c r="JE190" s="60"/>
      <c r="JF190" s="60"/>
      <c r="JG190" s="60"/>
      <c r="JH190" s="60"/>
      <c r="JI190" s="60"/>
      <c r="JJ190" s="60"/>
      <c r="JK190" s="60"/>
      <c r="JL190" s="60"/>
      <c r="JM190" s="60"/>
      <c r="JN190" s="60"/>
      <c r="JO190" s="60"/>
      <c r="JP190" s="60"/>
      <c r="JQ190" s="60"/>
      <c r="JR190" s="60"/>
      <c r="JS190" s="60"/>
      <c r="JT190" s="60"/>
      <c r="JU190" s="60"/>
      <c r="JV190" s="60"/>
      <c r="JW190" s="60"/>
      <c r="JX190" s="60"/>
      <c r="JY190" s="60"/>
      <c r="JZ190" s="60"/>
      <c r="KA190" s="60"/>
      <c r="KB190" s="60"/>
      <c r="KC190" s="60"/>
      <c r="KD190" s="60"/>
      <c r="KE190" s="60"/>
      <c r="KF190" s="60"/>
      <c r="KG190" s="60"/>
      <c r="KH190" s="60"/>
      <c r="KI190" s="60"/>
      <c r="KJ190" s="60"/>
      <c r="KK190" s="60"/>
      <c r="KL190" s="60"/>
      <c r="KM190" s="60"/>
      <c r="KN190" s="60"/>
      <c r="KO190" s="60"/>
    </row>
    <row r="191" spans="1:301" s="18" customFormat="1" ht="15" customHeight="1" x14ac:dyDescent="0.2">
      <c r="A191" s="58" t="s">
        <v>782</v>
      </c>
      <c r="B191" s="58">
        <v>11468</v>
      </c>
      <c r="C191" s="59" t="s">
        <v>387</v>
      </c>
      <c r="D191" s="2" t="s">
        <v>105</v>
      </c>
      <c r="E191" s="58"/>
      <c r="F191" s="58"/>
      <c r="G191" s="23">
        <v>316556.69003300002</v>
      </c>
      <c r="H191" s="23">
        <v>8444625.5240400005</v>
      </c>
      <c r="I191" s="23"/>
      <c r="J191" s="61" t="s">
        <v>1040</v>
      </c>
      <c r="K191" s="58" t="s">
        <v>388</v>
      </c>
      <c r="L191" s="58">
        <v>1.7</v>
      </c>
      <c r="M191" s="58">
        <v>4</v>
      </c>
      <c r="N191" s="105">
        <v>2006</v>
      </c>
      <c r="O191" s="58"/>
      <c r="P191" s="60" t="s">
        <v>389</v>
      </c>
      <c r="Q191" s="1">
        <f>M191-L191</f>
        <v>2.2999999999999998</v>
      </c>
      <c r="R191" s="2" t="s">
        <v>390</v>
      </c>
      <c r="S191" s="58" t="s">
        <v>783</v>
      </c>
      <c r="T191" s="60" t="s">
        <v>392</v>
      </c>
      <c r="U191" s="60"/>
      <c r="V191" s="60"/>
      <c r="W191" s="60"/>
      <c r="X191" s="134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36">
        <v>100</v>
      </c>
      <c r="AT191" s="107">
        <v>100</v>
      </c>
      <c r="AU191" s="113"/>
      <c r="AV191" s="113"/>
      <c r="AW191" s="113"/>
      <c r="AX191" s="113"/>
      <c r="AY191" s="113"/>
      <c r="AZ191" s="113"/>
      <c r="BA191" s="113"/>
      <c r="BB191" s="113"/>
      <c r="BC191" s="113"/>
      <c r="BD191" s="113"/>
      <c r="BE191" s="113"/>
      <c r="BF191" s="113"/>
      <c r="BG191" s="113"/>
      <c r="BH191" s="113"/>
      <c r="BI191" s="113"/>
      <c r="BJ191" s="113"/>
      <c r="BK191" s="113"/>
      <c r="BL191" s="113"/>
      <c r="BM191" s="113"/>
      <c r="BN191" s="113"/>
      <c r="BO191" s="113"/>
      <c r="BP191" s="113"/>
      <c r="BQ191" s="113"/>
      <c r="BR191" s="113"/>
      <c r="BS191" s="113"/>
      <c r="BT191" s="113"/>
      <c r="BU191" s="113"/>
      <c r="BV191" s="113"/>
      <c r="BW191" s="113"/>
      <c r="BX191" s="113">
        <v>500</v>
      </c>
      <c r="BY191" s="113"/>
      <c r="BZ191" s="113"/>
      <c r="CA191" s="149">
        <v>7.0000000000000007E-2</v>
      </c>
      <c r="CB191" s="107">
        <v>487</v>
      </c>
      <c r="CC191" s="113"/>
      <c r="CD191" s="113"/>
      <c r="CE191" s="113"/>
      <c r="CF191" s="113"/>
      <c r="CG191" s="113"/>
      <c r="CH191" s="113"/>
      <c r="CI191" s="113"/>
      <c r="CJ191" s="113"/>
      <c r="CK191" s="113"/>
      <c r="CL191" s="113"/>
      <c r="CM191" s="113"/>
      <c r="CN191" s="113"/>
      <c r="CO191" s="99"/>
      <c r="CP191" s="99"/>
      <c r="CQ191" s="99"/>
      <c r="CR191" s="99"/>
      <c r="CS191" s="99"/>
      <c r="CT191" s="99"/>
      <c r="CU191" s="99"/>
      <c r="CV191" s="99"/>
      <c r="CW191" s="99"/>
      <c r="CX191" s="113"/>
      <c r="CY191" s="113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  <c r="DS191" s="60"/>
      <c r="DT191" s="60"/>
      <c r="DU191" s="60"/>
      <c r="DV191" s="60"/>
      <c r="DW191" s="60"/>
      <c r="DX191" s="60"/>
      <c r="DY191" s="60"/>
      <c r="DZ191" s="60"/>
      <c r="EA191" s="60"/>
      <c r="EB191" s="60"/>
      <c r="EC191" s="60"/>
      <c r="ED191" s="60"/>
      <c r="EE191" s="60"/>
      <c r="EF191" s="60"/>
      <c r="EG191" s="60"/>
      <c r="EH191" s="60"/>
      <c r="EI191" s="60"/>
      <c r="EJ191" s="60"/>
      <c r="EK191" s="60"/>
      <c r="EL191" s="60"/>
      <c r="EM191" s="60"/>
      <c r="EN191" s="60"/>
      <c r="EO191" s="60"/>
      <c r="EP191" s="60"/>
      <c r="EQ191" s="60"/>
      <c r="ER191" s="60"/>
      <c r="ES191" s="60"/>
      <c r="ET191" s="60"/>
      <c r="EU191" s="60"/>
      <c r="EV191" s="60"/>
      <c r="EW191" s="60"/>
      <c r="EX191" s="60"/>
      <c r="EY191" s="60"/>
      <c r="EZ191" s="60"/>
      <c r="FA191" s="60"/>
      <c r="FB191" s="60"/>
      <c r="FC191" s="60"/>
      <c r="FD191" s="60"/>
      <c r="FE191" s="60"/>
      <c r="FF191" s="60"/>
      <c r="FG191" s="60"/>
      <c r="FH191" s="60"/>
      <c r="FI191" s="60"/>
      <c r="FJ191" s="60"/>
      <c r="FK191" s="60"/>
      <c r="FL191" s="60"/>
      <c r="FM191" s="60"/>
      <c r="FN191" s="60"/>
      <c r="FO191" s="60"/>
      <c r="FP191" s="60"/>
      <c r="FQ191" s="60"/>
      <c r="FR191" s="60"/>
      <c r="FS191" s="60"/>
      <c r="FT191" s="60"/>
      <c r="FU191" s="60"/>
      <c r="FV191" s="60"/>
      <c r="FW191" s="60"/>
      <c r="FX191" s="60"/>
      <c r="FY191" s="60"/>
      <c r="FZ191" s="60"/>
      <c r="GA191" s="60"/>
      <c r="GB191" s="60"/>
      <c r="GC191" s="60"/>
      <c r="GD191" s="60"/>
      <c r="GE191" s="60"/>
      <c r="GF191" s="60"/>
      <c r="GG191" s="60"/>
      <c r="GH191" s="60"/>
      <c r="GI191" s="60"/>
      <c r="GJ191" s="60"/>
      <c r="GK191" s="60"/>
      <c r="GL191" s="60"/>
      <c r="GM191" s="60"/>
      <c r="GN191" s="60"/>
      <c r="GO191" s="60"/>
      <c r="GP191" s="60"/>
      <c r="GQ191" s="60"/>
      <c r="GR191" s="60"/>
      <c r="GS191" s="60"/>
      <c r="GT191" s="60"/>
      <c r="GU191" s="60"/>
      <c r="GV191" s="60"/>
      <c r="GW191" s="60"/>
      <c r="GX191" s="60"/>
      <c r="GY191" s="60"/>
      <c r="GZ191" s="60"/>
      <c r="HA191" s="60"/>
      <c r="HB191" s="60"/>
      <c r="HC191" s="60"/>
      <c r="HD191" s="60"/>
      <c r="HE191" s="60"/>
      <c r="HF191" s="60"/>
      <c r="HG191" s="60"/>
      <c r="HH191" s="60"/>
      <c r="HI191" s="60"/>
      <c r="HJ191" s="60"/>
      <c r="HK191" s="60"/>
      <c r="HL191" s="60"/>
      <c r="HM191" s="60"/>
      <c r="HN191" s="60"/>
      <c r="HO191" s="60"/>
      <c r="HP191" s="60"/>
      <c r="HQ191" s="60"/>
      <c r="HR191" s="60"/>
      <c r="HS191" s="60"/>
      <c r="HT191" s="60"/>
      <c r="HU191" s="60"/>
      <c r="HV191" s="60"/>
      <c r="HW191" s="60"/>
      <c r="HX191" s="60"/>
      <c r="HY191" s="60"/>
      <c r="HZ191" s="60"/>
      <c r="IA191" s="60"/>
      <c r="IB191" s="60"/>
      <c r="IC191" s="60"/>
      <c r="ID191" s="60"/>
      <c r="IE191" s="60"/>
      <c r="IF191" s="60"/>
      <c r="IG191" s="60"/>
      <c r="IH191" s="60"/>
      <c r="II191" s="60"/>
      <c r="IJ191" s="60"/>
      <c r="IK191" s="60"/>
      <c r="IL191" s="60"/>
      <c r="IM191" s="60"/>
      <c r="IN191" s="60"/>
      <c r="IO191" s="60"/>
      <c r="IP191" s="60"/>
      <c r="IQ191" s="60"/>
      <c r="IR191" s="60"/>
      <c r="IS191" s="60"/>
      <c r="IT191" s="60"/>
      <c r="IU191" s="60"/>
      <c r="IV191" s="60"/>
      <c r="IW191" s="60"/>
      <c r="IX191" s="60"/>
      <c r="IY191" s="60"/>
      <c r="IZ191" s="60"/>
      <c r="JA191" s="60"/>
      <c r="JB191" s="60"/>
      <c r="JC191" s="60"/>
      <c r="JD191" s="60"/>
      <c r="JE191" s="60"/>
      <c r="JF191" s="60"/>
      <c r="JG191" s="60"/>
      <c r="JH191" s="60"/>
      <c r="JI191" s="60"/>
      <c r="JJ191" s="60"/>
      <c r="JK191" s="60"/>
      <c r="JL191" s="60"/>
      <c r="JM191" s="60"/>
      <c r="JN191" s="60"/>
      <c r="JO191" s="60"/>
      <c r="JP191" s="60"/>
      <c r="JQ191" s="60"/>
      <c r="JR191" s="60"/>
      <c r="JS191" s="60"/>
      <c r="JT191" s="60"/>
      <c r="JU191" s="60"/>
      <c r="JV191" s="60"/>
      <c r="JW191" s="60"/>
      <c r="JX191" s="60"/>
      <c r="JY191" s="60"/>
      <c r="JZ191" s="60"/>
      <c r="KA191" s="60"/>
      <c r="KB191" s="60"/>
      <c r="KC191" s="60"/>
      <c r="KD191" s="60"/>
      <c r="KE191" s="60"/>
      <c r="KF191" s="60"/>
      <c r="KG191" s="60"/>
      <c r="KH191" s="60"/>
      <c r="KI191" s="60"/>
      <c r="KJ191" s="60"/>
      <c r="KK191" s="60"/>
      <c r="KL191" s="60"/>
      <c r="KM191" s="60"/>
      <c r="KN191" s="60"/>
      <c r="KO191" s="60"/>
    </row>
    <row r="192" spans="1:301" s="70" customFormat="1" ht="15" customHeight="1" x14ac:dyDescent="0.2">
      <c r="A192" s="58" t="s">
        <v>784</v>
      </c>
      <c r="B192" s="58">
        <v>12816</v>
      </c>
      <c r="C192" s="59" t="s">
        <v>387</v>
      </c>
      <c r="D192" s="2" t="s">
        <v>105</v>
      </c>
      <c r="E192" s="58"/>
      <c r="F192" s="58"/>
      <c r="G192" s="23">
        <v>316554.69005899999</v>
      </c>
      <c r="H192" s="23">
        <v>8444625.5240400005</v>
      </c>
      <c r="I192" s="23"/>
      <c r="J192" s="61" t="s">
        <v>1040</v>
      </c>
      <c r="K192" s="58" t="s">
        <v>388</v>
      </c>
      <c r="L192" s="58">
        <v>0</v>
      </c>
      <c r="M192" s="58">
        <v>2</v>
      </c>
      <c r="N192" s="105">
        <v>2006</v>
      </c>
      <c r="O192" s="58"/>
      <c r="P192" s="60" t="s">
        <v>389</v>
      </c>
      <c r="Q192" s="1">
        <f>M192-L192</f>
        <v>2</v>
      </c>
      <c r="R192" s="2" t="s">
        <v>390</v>
      </c>
      <c r="S192" s="58" t="s">
        <v>785</v>
      </c>
      <c r="T192" s="60" t="s">
        <v>392</v>
      </c>
      <c r="U192" s="60"/>
      <c r="V192" s="60"/>
      <c r="W192" s="60"/>
      <c r="X192" s="134"/>
      <c r="Y192" s="113"/>
      <c r="Z192" s="113"/>
      <c r="AA192" s="113"/>
      <c r="AB192" s="113"/>
      <c r="AC192" s="113"/>
      <c r="AD192" s="113"/>
      <c r="AE192" s="113"/>
      <c r="AF192" s="113"/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  <c r="AX192" s="113"/>
      <c r="AY192" s="113"/>
      <c r="AZ192" s="113"/>
      <c r="BA192" s="113"/>
      <c r="BB192" s="113"/>
      <c r="BC192" s="113"/>
      <c r="BD192" s="113"/>
      <c r="BE192" s="113"/>
      <c r="BF192" s="113"/>
      <c r="BG192" s="113"/>
      <c r="BH192" s="113"/>
      <c r="BI192" s="113"/>
      <c r="BJ192" s="113"/>
      <c r="BK192" s="113"/>
      <c r="BL192" s="113"/>
      <c r="BM192" s="113"/>
      <c r="BN192" s="113"/>
      <c r="BO192" s="113"/>
      <c r="BP192" s="113"/>
      <c r="BQ192" s="113"/>
      <c r="BR192" s="113"/>
      <c r="BS192" s="113"/>
      <c r="BT192" s="113"/>
      <c r="BU192" s="113"/>
      <c r="BV192" s="113"/>
      <c r="BW192" s="113"/>
      <c r="BX192" s="113">
        <v>100</v>
      </c>
      <c r="BY192" s="113"/>
      <c r="BZ192" s="113"/>
      <c r="CA192" s="149">
        <v>6.0000000000000001E-3</v>
      </c>
      <c r="CB192" s="107">
        <v>19</v>
      </c>
      <c r="CC192" s="113"/>
      <c r="CD192" s="113"/>
      <c r="CE192" s="113"/>
      <c r="CF192" s="113"/>
      <c r="CG192" s="113"/>
      <c r="CH192" s="113"/>
      <c r="CI192" s="113"/>
      <c r="CJ192" s="113"/>
      <c r="CK192" s="113"/>
      <c r="CL192" s="113"/>
      <c r="CM192" s="113"/>
      <c r="CN192" s="113"/>
      <c r="CO192" s="99"/>
      <c r="CP192" s="99"/>
      <c r="CQ192" s="99"/>
      <c r="CR192" s="99"/>
      <c r="CS192" s="99"/>
      <c r="CT192" s="99"/>
      <c r="CU192" s="99"/>
      <c r="CV192" s="99"/>
      <c r="CW192" s="99"/>
      <c r="CX192" s="113"/>
      <c r="CY192" s="113"/>
      <c r="CZ192" s="78"/>
      <c r="DA192" s="78"/>
      <c r="DB192" s="78"/>
      <c r="DC192" s="78"/>
      <c r="DD192" s="78"/>
      <c r="DE192" s="78"/>
      <c r="DF192" s="78"/>
      <c r="DG192" s="78"/>
      <c r="DH192" s="78"/>
      <c r="DI192" s="78"/>
      <c r="DJ192" s="78"/>
      <c r="DK192" s="78"/>
      <c r="DL192" s="78"/>
      <c r="DM192" s="78"/>
      <c r="DN192" s="78"/>
      <c r="DO192" s="78"/>
      <c r="DP192" s="78"/>
      <c r="DQ192" s="78"/>
      <c r="DR192" s="78"/>
      <c r="DS192" s="78"/>
      <c r="DT192" s="78"/>
      <c r="DU192" s="78"/>
      <c r="DV192" s="78"/>
      <c r="DW192" s="78"/>
      <c r="DX192" s="78"/>
      <c r="DY192" s="78"/>
      <c r="DZ192" s="78"/>
      <c r="EA192" s="78"/>
      <c r="EB192" s="78"/>
      <c r="EC192" s="78"/>
      <c r="ED192" s="78"/>
      <c r="EE192" s="78"/>
      <c r="EF192" s="78"/>
      <c r="EG192" s="78"/>
      <c r="EH192" s="78"/>
      <c r="EI192" s="78"/>
      <c r="EJ192" s="78"/>
      <c r="EK192" s="78"/>
      <c r="EL192" s="78"/>
      <c r="EM192" s="78"/>
      <c r="EN192" s="78"/>
      <c r="EO192" s="78"/>
      <c r="EP192" s="78"/>
      <c r="EQ192" s="78"/>
      <c r="ER192" s="78"/>
      <c r="ES192" s="78"/>
      <c r="ET192" s="78"/>
      <c r="EU192" s="78"/>
      <c r="EV192" s="78"/>
      <c r="EW192" s="78"/>
      <c r="EX192" s="78"/>
      <c r="EY192" s="78"/>
      <c r="EZ192" s="78"/>
      <c r="FA192" s="78"/>
      <c r="FB192" s="78"/>
      <c r="FC192" s="78"/>
      <c r="FD192" s="78"/>
      <c r="FE192" s="78"/>
      <c r="FF192" s="78"/>
      <c r="FG192" s="78"/>
      <c r="FH192" s="78"/>
      <c r="FI192" s="78"/>
      <c r="FJ192" s="78"/>
      <c r="FK192" s="78"/>
      <c r="FL192" s="78"/>
      <c r="FM192" s="78"/>
      <c r="FN192" s="78"/>
      <c r="FO192" s="78"/>
      <c r="FP192" s="78"/>
      <c r="FQ192" s="78"/>
      <c r="FR192" s="78"/>
      <c r="FS192" s="78"/>
      <c r="FT192" s="78"/>
      <c r="FU192" s="78"/>
      <c r="FV192" s="78"/>
      <c r="FW192" s="78"/>
      <c r="FX192" s="78"/>
      <c r="FY192" s="78"/>
      <c r="FZ192" s="78"/>
      <c r="GA192" s="78"/>
      <c r="GB192" s="78"/>
      <c r="GC192" s="78"/>
      <c r="GD192" s="78"/>
      <c r="GE192" s="78"/>
      <c r="GF192" s="78"/>
      <c r="GG192" s="78"/>
      <c r="GH192" s="78"/>
      <c r="GI192" s="78"/>
      <c r="GJ192" s="78"/>
      <c r="GK192" s="78"/>
      <c r="GL192" s="78"/>
      <c r="GM192" s="78"/>
      <c r="GN192" s="78"/>
      <c r="GO192" s="78"/>
      <c r="GP192" s="78"/>
      <c r="GQ192" s="78"/>
      <c r="GR192" s="78"/>
      <c r="GS192" s="78"/>
      <c r="GT192" s="78"/>
      <c r="GU192" s="78"/>
      <c r="GV192" s="78"/>
      <c r="GW192" s="78"/>
      <c r="GX192" s="78"/>
      <c r="GY192" s="78"/>
      <c r="GZ192" s="78"/>
      <c r="HA192" s="78"/>
      <c r="HB192" s="78"/>
      <c r="HC192" s="78"/>
      <c r="HD192" s="78"/>
      <c r="HE192" s="78"/>
      <c r="HF192" s="78"/>
      <c r="HG192" s="78"/>
      <c r="HH192" s="78"/>
      <c r="HI192" s="78"/>
      <c r="HJ192" s="78"/>
      <c r="HK192" s="78"/>
      <c r="HL192" s="78"/>
      <c r="HM192" s="78"/>
      <c r="HN192" s="78"/>
      <c r="HO192" s="78"/>
      <c r="HP192" s="78"/>
      <c r="HQ192" s="78"/>
      <c r="HR192" s="78"/>
      <c r="HS192" s="78"/>
      <c r="HT192" s="78"/>
      <c r="HU192" s="78"/>
      <c r="HV192" s="78"/>
      <c r="HW192" s="78"/>
      <c r="HX192" s="78"/>
      <c r="HY192" s="78"/>
      <c r="HZ192" s="78"/>
      <c r="IA192" s="78"/>
      <c r="IB192" s="78"/>
      <c r="IC192" s="78"/>
      <c r="ID192" s="78"/>
      <c r="IE192" s="78"/>
      <c r="IF192" s="78"/>
      <c r="IG192" s="78"/>
      <c r="IH192" s="78"/>
      <c r="II192" s="78"/>
      <c r="IJ192" s="78"/>
      <c r="IK192" s="78"/>
      <c r="IL192" s="78"/>
      <c r="IM192" s="78"/>
      <c r="IN192" s="78"/>
      <c r="IO192" s="78"/>
      <c r="IP192" s="78"/>
      <c r="IQ192" s="78"/>
      <c r="IR192" s="78"/>
      <c r="IS192" s="78"/>
      <c r="IT192" s="78"/>
      <c r="IU192" s="78"/>
      <c r="IV192" s="78"/>
      <c r="IW192" s="78"/>
      <c r="IX192" s="78"/>
      <c r="IY192" s="78"/>
      <c r="IZ192" s="78"/>
      <c r="JA192" s="78"/>
      <c r="JB192" s="78"/>
      <c r="JC192" s="78"/>
      <c r="JD192" s="78"/>
      <c r="JE192" s="78"/>
      <c r="JF192" s="78"/>
      <c r="JG192" s="78"/>
      <c r="JH192" s="78"/>
      <c r="JI192" s="78"/>
      <c r="JJ192" s="78"/>
      <c r="JK192" s="78"/>
      <c r="JL192" s="78"/>
      <c r="JM192" s="78"/>
      <c r="JN192" s="78"/>
      <c r="JO192" s="78"/>
      <c r="JP192" s="78"/>
      <c r="JQ192" s="78"/>
      <c r="JR192" s="78"/>
      <c r="JS192" s="78"/>
      <c r="JT192" s="78"/>
      <c r="JU192" s="78"/>
      <c r="JV192" s="78"/>
      <c r="JW192" s="78"/>
      <c r="JX192" s="78"/>
      <c r="JY192" s="78"/>
      <c r="JZ192" s="78"/>
      <c r="KA192" s="78"/>
      <c r="KB192" s="78"/>
      <c r="KC192" s="78"/>
      <c r="KD192" s="78"/>
      <c r="KE192" s="78"/>
      <c r="KF192" s="78"/>
      <c r="KG192" s="78"/>
      <c r="KH192" s="78"/>
      <c r="KI192" s="78"/>
      <c r="KJ192" s="78"/>
      <c r="KK192" s="78"/>
      <c r="KL192" s="78"/>
      <c r="KM192" s="78"/>
      <c r="KN192" s="78"/>
      <c r="KO192" s="78"/>
    </row>
    <row r="193" spans="1:301" s="60" customFormat="1" ht="15" customHeight="1" x14ac:dyDescent="0.15">
      <c r="A193" s="58" t="s">
        <v>786</v>
      </c>
      <c r="B193" s="58">
        <v>12860</v>
      </c>
      <c r="C193" s="59" t="s">
        <v>387</v>
      </c>
      <c r="D193" s="2" t="s">
        <v>105</v>
      </c>
      <c r="E193" s="58"/>
      <c r="F193" s="58"/>
      <c r="G193" s="23">
        <v>316554.69005899999</v>
      </c>
      <c r="H193" s="23">
        <v>8444625.5240400005</v>
      </c>
      <c r="I193" s="23"/>
      <c r="J193" s="61" t="s">
        <v>1040</v>
      </c>
      <c r="K193" s="58" t="s">
        <v>388</v>
      </c>
      <c r="L193" s="58">
        <v>0</v>
      </c>
      <c r="M193" s="58">
        <v>2</v>
      </c>
      <c r="N193" s="105">
        <v>2006</v>
      </c>
      <c r="O193" s="58"/>
      <c r="P193" s="60" t="s">
        <v>389</v>
      </c>
      <c r="Q193" s="1">
        <f>M193-L193</f>
        <v>2</v>
      </c>
      <c r="R193" s="2" t="s">
        <v>390</v>
      </c>
      <c r="S193" s="58" t="s">
        <v>787</v>
      </c>
      <c r="T193" s="60" t="s">
        <v>392</v>
      </c>
      <c r="X193" s="134"/>
      <c r="Y193" s="113"/>
      <c r="Z193" s="113"/>
      <c r="AA193" s="113"/>
      <c r="AB193" s="113"/>
      <c r="AC193" s="113"/>
      <c r="AD193" s="113"/>
      <c r="AE193" s="113"/>
      <c r="AF193" s="113"/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07">
        <v>100</v>
      </c>
      <c r="AU193" s="113"/>
      <c r="AV193" s="113"/>
      <c r="AW193" s="113"/>
      <c r="AX193" s="113"/>
      <c r="AY193" s="113"/>
      <c r="AZ193" s="113"/>
      <c r="BA193" s="113"/>
      <c r="BB193" s="113"/>
      <c r="BC193" s="113"/>
      <c r="BD193" s="113"/>
      <c r="BE193" s="113"/>
      <c r="BF193" s="113"/>
      <c r="BG193" s="113"/>
      <c r="BH193" s="113"/>
      <c r="BI193" s="113"/>
      <c r="BJ193" s="113"/>
      <c r="BK193" s="113"/>
      <c r="BL193" s="113"/>
      <c r="BM193" s="113"/>
      <c r="BN193" s="113"/>
      <c r="BO193" s="113"/>
      <c r="BP193" s="113"/>
      <c r="BQ193" s="113"/>
      <c r="BR193" s="113"/>
      <c r="BS193" s="113"/>
      <c r="BT193" s="113"/>
      <c r="BU193" s="113"/>
      <c r="BV193" s="113"/>
      <c r="BW193" s="113"/>
      <c r="BX193" s="113">
        <v>100</v>
      </c>
      <c r="BY193" s="113"/>
      <c r="BZ193" s="113"/>
      <c r="CA193" s="149">
        <v>5.0000000000000001E-3</v>
      </c>
      <c r="CB193" s="107">
        <v>18</v>
      </c>
      <c r="CC193" s="113"/>
      <c r="CD193" s="113"/>
      <c r="CE193" s="113"/>
      <c r="CF193" s="113"/>
      <c r="CG193" s="113"/>
      <c r="CH193" s="113"/>
      <c r="CI193" s="113"/>
      <c r="CJ193" s="113"/>
      <c r="CK193" s="113"/>
      <c r="CL193" s="113"/>
      <c r="CM193" s="113"/>
      <c r="CN193" s="113"/>
      <c r="CO193" s="99"/>
      <c r="CP193" s="99"/>
      <c r="CQ193" s="99"/>
      <c r="CR193" s="99"/>
      <c r="CS193" s="99"/>
      <c r="CT193" s="99"/>
      <c r="CU193" s="99"/>
      <c r="CV193" s="99"/>
      <c r="CW193" s="99"/>
      <c r="CX193" s="113"/>
      <c r="CY193" s="113"/>
    </row>
    <row r="194" spans="1:301" s="60" customFormat="1" ht="15" customHeight="1" x14ac:dyDescent="0.15">
      <c r="A194" s="58" t="s">
        <v>788</v>
      </c>
      <c r="B194" s="58">
        <v>12315</v>
      </c>
      <c r="C194" s="59" t="s">
        <v>400</v>
      </c>
      <c r="D194" s="2" t="s">
        <v>105</v>
      </c>
      <c r="E194" s="58"/>
      <c r="F194" s="58"/>
      <c r="G194" s="23">
        <v>315919.962</v>
      </c>
      <c r="H194" s="23">
        <v>8447088.6209999993</v>
      </c>
      <c r="I194" s="23">
        <v>4996.1459999999997</v>
      </c>
      <c r="J194" s="61" t="s">
        <v>1040</v>
      </c>
      <c r="K194" s="58" t="s">
        <v>388</v>
      </c>
      <c r="L194" s="58">
        <v>0</v>
      </c>
      <c r="M194" s="58">
        <v>2</v>
      </c>
      <c r="N194" s="105">
        <v>2006</v>
      </c>
      <c r="O194" s="58"/>
      <c r="P194" s="60" t="s">
        <v>389</v>
      </c>
      <c r="Q194" s="1">
        <f>M194-L194</f>
        <v>2</v>
      </c>
      <c r="R194" s="2" t="s">
        <v>390</v>
      </c>
      <c r="S194" s="58" t="s">
        <v>789</v>
      </c>
      <c r="T194" s="60" t="s">
        <v>392</v>
      </c>
      <c r="X194" s="134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>
        <v>400</v>
      </c>
      <c r="AT194" s="113">
        <v>4700</v>
      </c>
      <c r="AU194" s="113"/>
      <c r="AV194" s="113"/>
      <c r="AW194" s="113"/>
      <c r="AX194" s="113"/>
      <c r="AY194" s="113"/>
      <c r="AZ194" s="113"/>
      <c r="BA194" s="113"/>
      <c r="BB194" s="113"/>
      <c r="BC194" s="113"/>
      <c r="BD194" s="113"/>
      <c r="BE194" s="113"/>
      <c r="BF194" s="113"/>
      <c r="BG194" s="113"/>
      <c r="BH194" s="113"/>
      <c r="BI194" s="113"/>
      <c r="BJ194" s="113"/>
      <c r="BK194" s="113"/>
      <c r="BL194" s="113"/>
      <c r="BM194" s="113"/>
      <c r="BN194" s="113"/>
      <c r="BO194" s="113"/>
      <c r="BP194" s="113"/>
      <c r="BQ194" s="113"/>
      <c r="BR194" s="113"/>
      <c r="BS194" s="113"/>
      <c r="BT194" s="113"/>
      <c r="BU194" s="113"/>
      <c r="BV194" s="113"/>
      <c r="BW194" s="113"/>
      <c r="BX194" s="113">
        <v>4100</v>
      </c>
      <c r="BY194" s="113"/>
      <c r="BZ194" s="113"/>
      <c r="CA194" s="149"/>
      <c r="CB194" s="107">
        <v>6</v>
      </c>
      <c r="CC194" s="113"/>
      <c r="CD194" s="113"/>
      <c r="CE194" s="113"/>
      <c r="CF194" s="113"/>
      <c r="CG194" s="113"/>
      <c r="CH194" s="113"/>
      <c r="CI194" s="113"/>
      <c r="CJ194" s="113"/>
      <c r="CK194" s="113"/>
      <c r="CL194" s="113"/>
      <c r="CM194" s="113"/>
      <c r="CN194" s="113"/>
      <c r="CO194" s="99"/>
      <c r="CP194" s="99"/>
      <c r="CQ194" s="99"/>
      <c r="CR194" s="99"/>
      <c r="CS194" s="99"/>
      <c r="CT194" s="99"/>
      <c r="CU194" s="99"/>
      <c r="CV194" s="99"/>
      <c r="CW194" s="99"/>
      <c r="CX194" s="113"/>
      <c r="CY194" s="113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  <c r="DS194" s="64"/>
      <c r="DT194" s="64"/>
      <c r="DU194" s="64"/>
      <c r="DV194" s="64"/>
      <c r="DW194" s="64"/>
      <c r="DX194" s="64"/>
      <c r="DY194" s="64"/>
      <c r="DZ194" s="64"/>
      <c r="EA194" s="64"/>
      <c r="EB194" s="64"/>
      <c r="EC194" s="64"/>
      <c r="ED194" s="64"/>
      <c r="EE194" s="64"/>
      <c r="EF194" s="64"/>
      <c r="EG194" s="64"/>
      <c r="EH194" s="64"/>
      <c r="EI194" s="64"/>
      <c r="EJ194" s="64"/>
      <c r="EK194" s="64"/>
      <c r="EL194" s="64"/>
      <c r="EM194" s="64"/>
      <c r="EN194" s="64"/>
      <c r="EO194" s="64"/>
      <c r="EP194" s="64"/>
      <c r="EQ194" s="64"/>
      <c r="ER194" s="64"/>
      <c r="ES194" s="64"/>
      <c r="ET194" s="64"/>
      <c r="EU194" s="64"/>
      <c r="EV194" s="64"/>
      <c r="EW194" s="64"/>
      <c r="EX194" s="64"/>
      <c r="EY194" s="64"/>
      <c r="EZ194" s="64"/>
      <c r="FA194" s="64"/>
      <c r="FB194" s="64"/>
      <c r="FC194" s="64"/>
      <c r="FD194" s="64"/>
      <c r="FE194" s="64"/>
      <c r="FF194" s="64"/>
      <c r="FG194" s="64"/>
      <c r="FH194" s="64"/>
      <c r="FI194" s="64"/>
      <c r="FJ194" s="64"/>
      <c r="FK194" s="64"/>
      <c r="FL194" s="64"/>
      <c r="FM194" s="64"/>
      <c r="FN194" s="64"/>
      <c r="FO194" s="64"/>
      <c r="FP194" s="64"/>
      <c r="FQ194" s="64"/>
      <c r="FR194" s="64"/>
      <c r="FS194" s="64"/>
      <c r="FT194" s="64"/>
      <c r="FU194" s="64"/>
      <c r="FV194" s="64"/>
      <c r="FW194" s="64"/>
      <c r="FX194" s="64"/>
      <c r="FY194" s="64"/>
      <c r="FZ194" s="64"/>
      <c r="GA194" s="64"/>
      <c r="GB194" s="64"/>
      <c r="GC194" s="64"/>
      <c r="GD194" s="64"/>
      <c r="GE194" s="64"/>
      <c r="GF194" s="64"/>
      <c r="GG194" s="64"/>
      <c r="GH194" s="64"/>
      <c r="GI194" s="64"/>
      <c r="GJ194" s="64"/>
      <c r="GK194" s="64"/>
      <c r="GL194" s="64"/>
      <c r="GM194" s="64"/>
      <c r="GN194" s="64"/>
      <c r="GO194" s="64"/>
      <c r="GP194" s="64"/>
      <c r="GQ194" s="64"/>
      <c r="GR194" s="64"/>
      <c r="GS194" s="64"/>
      <c r="GT194" s="64"/>
      <c r="GU194" s="64"/>
      <c r="GV194" s="64"/>
      <c r="GW194" s="64"/>
      <c r="GX194" s="64"/>
      <c r="GY194" s="64"/>
      <c r="GZ194" s="64"/>
      <c r="HA194" s="64"/>
      <c r="HB194" s="64"/>
      <c r="HC194" s="64"/>
      <c r="HD194" s="64"/>
      <c r="HE194" s="64"/>
      <c r="HF194" s="64"/>
      <c r="HG194" s="64"/>
      <c r="HH194" s="64"/>
      <c r="HI194" s="64"/>
      <c r="HJ194" s="64"/>
      <c r="HK194" s="64"/>
      <c r="HL194" s="64"/>
      <c r="HM194" s="64"/>
      <c r="HN194" s="64"/>
      <c r="HO194" s="64"/>
      <c r="HP194" s="64"/>
      <c r="HQ194" s="64"/>
      <c r="HR194" s="64"/>
      <c r="HS194" s="64"/>
      <c r="HT194" s="64"/>
      <c r="HU194" s="64"/>
      <c r="HV194" s="64"/>
      <c r="HW194" s="64"/>
      <c r="HX194" s="64"/>
      <c r="HY194" s="64"/>
      <c r="HZ194" s="64"/>
      <c r="IA194" s="64"/>
      <c r="IB194" s="64"/>
      <c r="IC194" s="64"/>
      <c r="ID194" s="64"/>
      <c r="IE194" s="64"/>
      <c r="IF194" s="64"/>
      <c r="IG194" s="64"/>
      <c r="IH194" s="64"/>
      <c r="II194" s="64"/>
      <c r="IJ194" s="64"/>
      <c r="IK194" s="64"/>
      <c r="IL194" s="64"/>
      <c r="IM194" s="64"/>
      <c r="IN194" s="64"/>
      <c r="IO194" s="64"/>
      <c r="IP194" s="64"/>
      <c r="IQ194" s="64"/>
      <c r="IR194" s="64"/>
      <c r="IS194" s="64"/>
      <c r="IT194" s="64"/>
      <c r="IU194" s="64"/>
      <c r="IV194" s="64"/>
      <c r="IW194" s="64"/>
      <c r="IX194" s="64"/>
      <c r="IY194" s="64"/>
      <c r="IZ194" s="64"/>
      <c r="JA194" s="64"/>
      <c r="JB194" s="64"/>
      <c r="JC194" s="64"/>
      <c r="JD194" s="64"/>
      <c r="JE194" s="64"/>
      <c r="JF194" s="64"/>
      <c r="JG194" s="64"/>
      <c r="JH194" s="64"/>
      <c r="JI194" s="64"/>
      <c r="JJ194" s="64"/>
      <c r="JK194" s="64"/>
      <c r="JL194" s="64"/>
      <c r="JM194" s="64"/>
      <c r="JN194" s="64"/>
      <c r="JO194" s="64"/>
      <c r="JP194" s="64"/>
      <c r="JQ194" s="64"/>
      <c r="JR194" s="64"/>
      <c r="JS194" s="64"/>
      <c r="JT194" s="64"/>
      <c r="JU194" s="64"/>
      <c r="JV194" s="64"/>
      <c r="JW194" s="64"/>
      <c r="JX194" s="64"/>
      <c r="JY194" s="64"/>
      <c r="JZ194" s="64"/>
      <c r="KA194" s="64"/>
      <c r="KB194" s="64"/>
      <c r="KC194" s="64"/>
      <c r="KD194" s="64"/>
      <c r="KE194" s="64"/>
      <c r="KF194" s="64"/>
      <c r="KG194" s="64"/>
      <c r="KH194" s="64"/>
      <c r="KI194" s="64"/>
      <c r="KJ194" s="64"/>
      <c r="KK194" s="64"/>
      <c r="KL194" s="64"/>
      <c r="KM194" s="64"/>
      <c r="KN194" s="64"/>
      <c r="KO194" s="64"/>
    </row>
    <row r="195" spans="1:301" s="67" customFormat="1" ht="15" customHeight="1" x14ac:dyDescent="0.15">
      <c r="A195" s="58" t="s">
        <v>790</v>
      </c>
      <c r="B195" s="58">
        <v>12376</v>
      </c>
      <c r="C195" s="59" t="s">
        <v>400</v>
      </c>
      <c r="D195" s="2" t="s">
        <v>105</v>
      </c>
      <c r="E195" s="58"/>
      <c r="F195" s="58"/>
      <c r="G195" s="23">
        <v>315920.07900000003</v>
      </c>
      <c r="H195" s="23">
        <v>8447088.716</v>
      </c>
      <c r="I195" s="23">
        <v>4996.1819999999998</v>
      </c>
      <c r="J195" s="61" t="s">
        <v>1040</v>
      </c>
      <c r="K195" s="58" t="s">
        <v>388</v>
      </c>
      <c r="L195" s="58">
        <v>0.5</v>
      </c>
      <c r="M195" s="58">
        <v>2</v>
      </c>
      <c r="N195" s="105">
        <v>2006</v>
      </c>
      <c r="O195" s="58"/>
      <c r="P195" s="60" t="s">
        <v>389</v>
      </c>
      <c r="Q195" s="1">
        <f>M195-L195</f>
        <v>1.5</v>
      </c>
      <c r="R195" s="2" t="s">
        <v>390</v>
      </c>
      <c r="S195" s="58" t="s">
        <v>791</v>
      </c>
      <c r="T195" s="60" t="s">
        <v>392</v>
      </c>
      <c r="U195" s="60"/>
      <c r="V195" s="60"/>
      <c r="W195" s="60"/>
      <c r="X195" s="134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36">
        <v>100</v>
      </c>
      <c r="AT195" s="113">
        <v>200</v>
      </c>
      <c r="AU195" s="113"/>
      <c r="AV195" s="113"/>
      <c r="AW195" s="113"/>
      <c r="AX195" s="113"/>
      <c r="AY195" s="113"/>
      <c r="AZ195" s="113"/>
      <c r="BA195" s="113"/>
      <c r="BB195" s="113"/>
      <c r="BC195" s="113"/>
      <c r="BD195" s="113"/>
      <c r="BE195" s="113"/>
      <c r="BF195" s="113"/>
      <c r="BG195" s="113"/>
      <c r="BH195" s="113"/>
      <c r="BI195" s="113"/>
      <c r="BJ195" s="113"/>
      <c r="BK195" s="113"/>
      <c r="BL195" s="113"/>
      <c r="BM195" s="113"/>
      <c r="BN195" s="113"/>
      <c r="BO195" s="113"/>
      <c r="BP195" s="113"/>
      <c r="BQ195" s="113"/>
      <c r="BR195" s="113"/>
      <c r="BS195" s="113"/>
      <c r="BT195" s="113"/>
      <c r="BU195" s="113"/>
      <c r="BV195" s="113"/>
      <c r="BW195" s="113"/>
      <c r="BX195" s="113">
        <v>1600</v>
      </c>
      <c r="BY195" s="113"/>
      <c r="BZ195" s="113"/>
      <c r="CA195" s="149"/>
      <c r="CB195" s="107">
        <v>2</v>
      </c>
      <c r="CC195" s="113"/>
      <c r="CD195" s="113"/>
      <c r="CE195" s="113"/>
      <c r="CF195" s="113"/>
      <c r="CG195" s="113"/>
      <c r="CH195" s="113"/>
      <c r="CI195" s="113"/>
      <c r="CJ195" s="113"/>
      <c r="CK195" s="113"/>
      <c r="CL195" s="113"/>
      <c r="CM195" s="113"/>
      <c r="CN195" s="113"/>
      <c r="CO195" s="99"/>
      <c r="CP195" s="99"/>
      <c r="CQ195" s="99"/>
      <c r="CR195" s="99"/>
      <c r="CS195" s="99"/>
      <c r="CT195" s="99"/>
      <c r="CU195" s="99"/>
      <c r="CV195" s="99"/>
      <c r="CW195" s="99"/>
      <c r="CX195" s="113"/>
      <c r="CY195" s="113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  <c r="DS195" s="60"/>
      <c r="DT195" s="60"/>
      <c r="DU195" s="60"/>
      <c r="DV195" s="60"/>
      <c r="DW195" s="60"/>
      <c r="DX195" s="60"/>
      <c r="DY195" s="60"/>
      <c r="DZ195" s="60"/>
      <c r="EA195" s="60"/>
      <c r="EB195" s="60"/>
      <c r="EC195" s="60"/>
      <c r="ED195" s="60"/>
      <c r="EE195" s="60"/>
      <c r="EF195" s="60"/>
      <c r="EG195" s="60"/>
      <c r="EH195" s="60"/>
      <c r="EI195" s="60"/>
      <c r="EJ195" s="60"/>
      <c r="EK195" s="60"/>
      <c r="EL195" s="60"/>
      <c r="EM195" s="60"/>
      <c r="EN195" s="60"/>
      <c r="EO195" s="60"/>
      <c r="EP195" s="60"/>
      <c r="EQ195" s="60"/>
      <c r="ER195" s="60"/>
      <c r="ES195" s="60"/>
      <c r="ET195" s="60"/>
      <c r="EU195" s="60"/>
      <c r="EV195" s="60"/>
      <c r="EW195" s="60"/>
      <c r="EX195" s="60"/>
      <c r="EY195" s="60"/>
      <c r="EZ195" s="60"/>
      <c r="FA195" s="60"/>
      <c r="FB195" s="60"/>
      <c r="FC195" s="60"/>
      <c r="FD195" s="60"/>
      <c r="FE195" s="60"/>
      <c r="FF195" s="60"/>
      <c r="FG195" s="60"/>
      <c r="FH195" s="60"/>
      <c r="FI195" s="60"/>
      <c r="FJ195" s="60"/>
      <c r="FK195" s="60"/>
      <c r="FL195" s="60"/>
      <c r="FM195" s="60"/>
      <c r="FN195" s="60"/>
      <c r="FO195" s="60"/>
      <c r="FP195" s="60"/>
      <c r="FQ195" s="60"/>
      <c r="FR195" s="60"/>
      <c r="FS195" s="60"/>
      <c r="FT195" s="60"/>
      <c r="FU195" s="60"/>
      <c r="FV195" s="60"/>
      <c r="FW195" s="60"/>
      <c r="FX195" s="60"/>
      <c r="FY195" s="60"/>
      <c r="FZ195" s="60"/>
      <c r="GA195" s="60"/>
      <c r="GB195" s="60"/>
      <c r="GC195" s="60"/>
      <c r="GD195" s="60"/>
      <c r="GE195" s="60"/>
      <c r="GF195" s="60"/>
      <c r="GG195" s="60"/>
      <c r="GH195" s="60"/>
      <c r="GI195" s="60"/>
      <c r="GJ195" s="60"/>
      <c r="GK195" s="60"/>
      <c r="GL195" s="60"/>
      <c r="GM195" s="60"/>
      <c r="GN195" s="60"/>
      <c r="GO195" s="60"/>
      <c r="GP195" s="60"/>
      <c r="GQ195" s="60"/>
      <c r="GR195" s="60"/>
      <c r="GS195" s="60"/>
      <c r="GT195" s="60"/>
      <c r="GU195" s="60"/>
      <c r="GV195" s="60"/>
      <c r="GW195" s="60"/>
      <c r="GX195" s="60"/>
      <c r="GY195" s="60"/>
      <c r="GZ195" s="60"/>
      <c r="HA195" s="60"/>
      <c r="HB195" s="60"/>
      <c r="HC195" s="60"/>
      <c r="HD195" s="60"/>
      <c r="HE195" s="60"/>
      <c r="HF195" s="60"/>
      <c r="HG195" s="60"/>
      <c r="HH195" s="60"/>
      <c r="HI195" s="60"/>
      <c r="HJ195" s="60"/>
      <c r="HK195" s="60"/>
      <c r="HL195" s="60"/>
      <c r="HM195" s="60"/>
      <c r="HN195" s="60"/>
      <c r="HO195" s="60"/>
      <c r="HP195" s="60"/>
      <c r="HQ195" s="60"/>
      <c r="HR195" s="60"/>
      <c r="HS195" s="60"/>
      <c r="HT195" s="60"/>
      <c r="HU195" s="60"/>
      <c r="HV195" s="60"/>
      <c r="HW195" s="60"/>
      <c r="HX195" s="60"/>
      <c r="HY195" s="60"/>
      <c r="HZ195" s="60"/>
      <c r="IA195" s="60"/>
      <c r="IB195" s="60"/>
      <c r="IC195" s="60"/>
      <c r="ID195" s="60"/>
      <c r="IE195" s="60"/>
      <c r="IF195" s="60"/>
      <c r="IG195" s="60"/>
      <c r="IH195" s="60"/>
      <c r="II195" s="60"/>
      <c r="IJ195" s="60"/>
      <c r="IK195" s="60"/>
      <c r="IL195" s="60"/>
      <c r="IM195" s="60"/>
      <c r="IN195" s="60"/>
      <c r="IO195" s="60"/>
      <c r="IP195" s="60"/>
      <c r="IQ195" s="60"/>
      <c r="IR195" s="60"/>
      <c r="IS195" s="60"/>
      <c r="IT195" s="60"/>
      <c r="IU195" s="60"/>
      <c r="IV195" s="60"/>
      <c r="IW195" s="60"/>
      <c r="IX195" s="60"/>
      <c r="IY195" s="60"/>
      <c r="IZ195" s="60"/>
      <c r="JA195" s="60"/>
      <c r="JB195" s="60"/>
      <c r="JC195" s="60"/>
      <c r="JD195" s="60"/>
      <c r="JE195" s="60"/>
      <c r="JF195" s="60"/>
      <c r="JG195" s="60"/>
      <c r="JH195" s="60"/>
      <c r="JI195" s="60"/>
      <c r="JJ195" s="60"/>
      <c r="JK195" s="60"/>
      <c r="JL195" s="60"/>
      <c r="JM195" s="60"/>
      <c r="JN195" s="60"/>
      <c r="JO195" s="60"/>
      <c r="JP195" s="60"/>
      <c r="JQ195" s="60"/>
      <c r="JR195" s="60"/>
      <c r="JS195" s="60"/>
      <c r="JT195" s="60"/>
      <c r="JU195" s="60"/>
      <c r="JV195" s="60"/>
      <c r="JW195" s="60"/>
      <c r="JX195" s="60"/>
      <c r="JY195" s="60"/>
      <c r="JZ195" s="60"/>
      <c r="KA195" s="60"/>
      <c r="KB195" s="60"/>
      <c r="KC195" s="60"/>
      <c r="KD195" s="60"/>
      <c r="KE195" s="60"/>
      <c r="KF195" s="60"/>
      <c r="KG195" s="60"/>
      <c r="KH195" s="60"/>
      <c r="KI195" s="60"/>
      <c r="KJ195" s="60"/>
      <c r="KK195" s="60"/>
      <c r="KL195" s="60"/>
      <c r="KM195" s="60"/>
      <c r="KN195" s="60"/>
      <c r="KO195" s="60"/>
    </row>
    <row r="196" spans="1:301" s="67" customFormat="1" ht="15" customHeight="1" x14ac:dyDescent="0.15">
      <c r="A196" s="58" t="s">
        <v>792</v>
      </c>
      <c r="B196" s="58">
        <v>12432</v>
      </c>
      <c r="C196" s="59" t="s">
        <v>400</v>
      </c>
      <c r="D196" s="2" t="s">
        <v>105</v>
      </c>
      <c r="E196" s="58"/>
      <c r="F196" s="58"/>
      <c r="G196" s="23">
        <v>315919.49200000003</v>
      </c>
      <c r="H196" s="23">
        <v>8447085.6040000003</v>
      </c>
      <c r="I196" s="23">
        <v>4996.7179999999998</v>
      </c>
      <c r="J196" s="61" t="s">
        <v>1040</v>
      </c>
      <c r="K196" s="58" t="s">
        <v>388</v>
      </c>
      <c r="L196" s="58">
        <v>0.6</v>
      </c>
      <c r="M196" s="58">
        <v>2</v>
      </c>
      <c r="N196" s="105">
        <v>2006</v>
      </c>
      <c r="O196" s="58"/>
      <c r="P196" s="60" t="s">
        <v>389</v>
      </c>
      <c r="Q196" s="1">
        <f>M196-L196</f>
        <v>1.4</v>
      </c>
      <c r="R196" s="2" t="s">
        <v>390</v>
      </c>
      <c r="S196" s="58" t="s">
        <v>793</v>
      </c>
      <c r="T196" s="60" t="s">
        <v>392</v>
      </c>
      <c r="U196" s="60"/>
      <c r="V196" s="60"/>
      <c r="W196" s="60"/>
      <c r="X196" s="134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>
        <v>1700</v>
      </c>
      <c r="AU196" s="113"/>
      <c r="AV196" s="113"/>
      <c r="AW196" s="113"/>
      <c r="AX196" s="113"/>
      <c r="AY196" s="113"/>
      <c r="AZ196" s="113"/>
      <c r="BA196" s="113"/>
      <c r="BB196" s="113"/>
      <c r="BC196" s="113"/>
      <c r="BD196" s="113"/>
      <c r="BE196" s="113"/>
      <c r="BF196" s="113"/>
      <c r="BG196" s="113"/>
      <c r="BH196" s="113"/>
      <c r="BI196" s="113"/>
      <c r="BJ196" s="113"/>
      <c r="BK196" s="113"/>
      <c r="BL196" s="113"/>
      <c r="BM196" s="113"/>
      <c r="BN196" s="113"/>
      <c r="BO196" s="113"/>
      <c r="BP196" s="113"/>
      <c r="BQ196" s="113"/>
      <c r="BR196" s="113"/>
      <c r="BS196" s="113"/>
      <c r="BT196" s="113"/>
      <c r="BU196" s="113"/>
      <c r="BV196" s="113"/>
      <c r="BW196" s="113"/>
      <c r="BX196" s="113">
        <v>500</v>
      </c>
      <c r="BY196" s="113"/>
      <c r="BZ196" s="113"/>
      <c r="CA196" s="149"/>
      <c r="CB196" s="107">
        <v>1</v>
      </c>
      <c r="CC196" s="113"/>
      <c r="CD196" s="113"/>
      <c r="CE196" s="113"/>
      <c r="CF196" s="113"/>
      <c r="CG196" s="113"/>
      <c r="CH196" s="113"/>
      <c r="CI196" s="113"/>
      <c r="CJ196" s="113"/>
      <c r="CK196" s="113"/>
      <c r="CL196" s="113"/>
      <c r="CM196" s="113"/>
      <c r="CN196" s="113"/>
      <c r="CO196" s="99"/>
      <c r="CP196" s="99"/>
      <c r="CQ196" s="99"/>
      <c r="CR196" s="99"/>
      <c r="CS196" s="99"/>
      <c r="CT196" s="99"/>
      <c r="CU196" s="99"/>
      <c r="CV196" s="99"/>
      <c r="CW196" s="99"/>
      <c r="CX196" s="113"/>
      <c r="CY196" s="113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  <c r="DS196" s="64"/>
      <c r="DT196" s="64"/>
      <c r="DU196" s="64"/>
      <c r="DV196" s="64"/>
      <c r="DW196" s="64"/>
      <c r="DX196" s="64"/>
      <c r="DY196" s="64"/>
      <c r="DZ196" s="64"/>
      <c r="EA196" s="64"/>
      <c r="EB196" s="64"/>
      <c r="EC196" s="64"/>
      <c r="ED196" s="64"/>
      <c r="EE196" s="64"/>
      <c r="EF196" s="64"/>
      <c r="EG196" s="64"/>
      <c r="EH196" s="64"/>
      <c r="EI196" s="64"/>
      <c r="EJ196" s="64"/>
      <c r="EK196" s="64"/>
      <c r="EL196" s="64"/>
      <c r="EM196" s="64"/>
      <c r="EN196" s="64"/>
      <c r="EO196" s="64"/>
      <c r="EP196" s="64"/>
      <c r="EQ196" s="64"/>
      <c r="ER196" s="64"/>
      <c r="ES196" s="64"/>
      <c r="ET196" s="64"/>
      <c r="EU196" s="64"/>
      <c r="EV196" s="64"/>
      <c r="EW196" s="64"/>
      <c r="EX196" s="64"/>
      <c r="EY196" s="64"/>
      <c r="EZ196" s="64"/>
      <c r="FA196" s="64"/>
      <c r="FB196" s="64"/>
      <c r="FC196" s="64"/>
      <c r="FD196" s="64"/>
      <c r="FE196" s="64"/>
      <c r="FF196" s="64"/>
      <c r="FG196" s="64"/>
      <c r="FH196" s="64"/>
      <c r="FI196" s="64"/>
      <c r="FJ196" s="64"/>
      <c r="FK196" s="64"/>
      <c r="FL196" s="64"/>
      <c r="FM196" s="64"/>
      <c r="FN196" s="64"/>
      <c r="FO196" s="64"/>
      <c r="FP196" s="64"/>
      <c r="FQ196" s="64"/>
      <c r="FR196" s="64"/>
      <c r="FS196" s="64"/>
      <c r="FT196" s="64"/>
      <c r="FU196" s="64"/>
      <c r="FV196" s="64"/>
      <c r="FW196" s="64"/>
      <c r="FX196" s="64"/>
      <c r="FY196" s="64"/>
      <c r="FZ196" s="64"/>
      <c r="GA196" s="64"/>
      <c r="GB196" s="64"/>
      <c r="GC196" s="64"/>
      <c r="GD196" s="64"/>
      <c r="GE196" s="64"/>
      <c r="GF196" s="64"/>
      <c r="GG196" s="64"/>
      <c r="GH196" s="64"/>
      <c r="GI196" s="64"/>
      <c r="GJ196" s="64"/>
      <c r="GK196" s="64"/>
      <c r="GL196" s="64"/>
      <c r="GM196" s="64"/>
      <c r="GN196" s="64"/>
      <c r="GO196" s="64"/>
      <c r="GP196" s="64"/>
      <c r="GQ196" s="64"/>
      <c r="GR196" s="64"/>
      <c r="GS196" s="64"/>
      <c r="GT196" s="64"/>
      <c r="GU196" s="64"/>
      <c r="GV196" s="64"/>
      <c r="GW196" s="64"/>
      <c r="GX196" s="64"/>
      <c r="GY196" s="64"/>
      <c r="GZ196" s="64"/>
      <c r="HA196" s="64"/>
      <c r="HB196" s="64"/>
      <c r="HC196" s="64"/>
      <c r="HD196" s="64"/>
      <c r="HE196" s="64"/>
      <c r="HF196" s="64"/>
      <c r="HG196" s="64"/>
      <c r="HH196" s="64"/>
      <c r="HI196" s="64"/>
      <c r="HJ196" s="64"/>
      <c r="HK196" s="64"/>
      <c r="HL196" s="64"/>
      <c r="HM196" s="64"/>
      <c r="HN196" s="64"/>
      <c r="HO196" s="64"/>
      <c r="HP196" s="64"/>
      <c r="HQ196" s="64"/>
      <c r="HR196" s="64"/>
      <c r="HS196" s="64"/>
      <c r="HT196" s="64"/>
      <c r="HU196" s="64"/>
      <c r="HV196" s="64"/>
      <c r="HW196" s="64"/>
      <c r="HX196" s="64"/>
      <c r="HY196" s="64"/>
      <c r="HZ196" s="64"/>
      <c r="IA196" s="64"/>
      <c r="IB196" s="64"/>
      <c r="IC196" s="64"/>
      <c r="ID196" s="64"/>
      <c r="IE196" s="64"/>
      <c r="IF196" s="64"/>
      <c r="IG196" s="64"/>
      <c r="IH196" s="64"/>
      <c r="II196" s="64"/>
      <c r="IJ196" s="64"/>
      <c r="IK196" s="64"/>
      <c r="IL196" s="64"/>
      <c r="IM196" s="64"/>
      <c r="IN196" s="64"/>
      <c r="IO196" s="64"/>
      <c r="IP196" s="64"/>
      <c r="IQ196" s="64"/>
      <c r="IR196" s="64"/>
      <c r="IS196" s="64"/>
      <c r="IT196" s="64"/>
      <c r="IU196" s="64"/>
      <c r="IV196" s="64"/>
      <c r="IW196" s="64"/>
      <c r="IX196" s="64"/>
      <c r="IY196" s="64"/>
      <c r="IZ196" s="64"/>
      <c r="JA196" s="64"/>
      <c r="JB196" s="64"/>
      <c r="JC196" s="64"/>
      <c r="JD196" s="64"/>
      <c r="JE196" s="64"/>
      <c r="JF196" s="64"/>
      <c r="JG196" s="64"/>
      <c r="JH196" s="64"/>
      <c r="JI196" s="64"/>
      <c r="JJ196" s="64"/>
      <c r="JK196" s="64"/>
      <c r="JL196" s="64"/>
      <c r="JM196" s="64"/>
      <c r="JN196" s="64"/>
      <c r="JO196" s="64"/>
      <c r="JP196" s="64"/>
      <c r="JQ196" s="64"/>
      <c r="JR196" s="64"/>
      <c r="JS196" s="64"/>
      <c r="JT196" s="64"/>
      <c r="JU196" s="64"/>
      <c r="JV196" s="64"/>
      <c r="JW196" s="64"/>
      <c r="JX196" s="64"/>
      <c r="JY196" s="64"/>
      <c r="JZ196" s="64"/>
      <c r="KA196" s="64"/>
      <c r="KB196" s="64"/>
      <c r="KC196" s="64"/>
      <c r="KD196" s="64"/>
      <c r="KE196" s="64"/>
      <c r="KF196" s="64"/>
      <c r="KG196" s="64"/>
      <c r="KH196" s="64"/>
      <c r="KI196" s="64"/>
      <c r="KJ196" s="64"/>
      <c r="KK196" s="64"/>
      <c r="KL196" s="64"/>
      <c r="KM196" s="64"/>
      <c r="KN196" s="64"/>
      <c r="KO196" s="64"/>
    </row>
    <row r="197" spans="1:301" s="67" customFormat="1" ht="15" customHeight="1" x14ac:dyDescent="0.15">
      <c r="A197" s="58" t="s">
        <v>794</v>
      </c>
      <c r="B197" s="58">
        <v>12493</v>
      </c>
      <c r="C197" s="59" t="s">
        <v>400</v>
      </c>
      <c r="D197" s="2" t="s">
        <v>105</v>
      </c>
      <c r="E197" s="58"/>
      <c r="F197" s="58"/>
      <c r="G197" s="23">
        <v>315918.80800000002</v>
      </c>
      <c r="H197" s="23">
        <v>8447085.3200000003</v>
      </c>
      <c r="I197" s="23">
        <v>4996.7910000000002</v>
      </c>
      <c r="J197" s="61" t="s">
        <v>1040</v>
      </c>
      <c r="K197" s="58" t="s">
        <v>388</v>
      </c>
      <c r="L197" s="58">
        <v>0</v>
      </c>
      <c r="M197" s="58">
        <v>2</v>
      </c>
      <c r="N197" s="105">
        <v>2006</v>
      </c>
      <c r="O197" s="58"/>
      <c r="P197" s="60" t="s">
        <v>389</v>
      </c>
      <c r="Q197" s="1">
        <f>M197-L197</f>
        <v>2</v>
      </c>
      <c r="R197" s="2" t="s">
        <v>390</v>
      </c>
      <c r="S197" s="58" t="s">
        <v>795</v>
      </c>
      <c r="T197" s="60" t="s">
        <v>392</v>
      </c>
      <c r="U197" s="60"/>
      <c r="V197" s="60"/>
      <c r="W197" s="60"/>
      <c r="X197" s="134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>
        <v>1000</v>
      </c>
      <c r="AT197" s="113">
        <v>7200</v>
      </c>
      <c r="AU197" s="113"/>
      <c r="AV197" s="113"/>
      <c r="AW197" s="113"/>
      <c r="AX197" s="113"/>
      <c r="AY197" s="113"/>
      <c r="AZ197" s="113"/>
      <c r="BA197" s="113"/>
      <c r="BB197" s="113"/>
      <c r="BC197" s="113"/>
      <c r="BD197" s="113"/>
      <c r="BE197" s="113"/>
      <c r="BF197" s="113"/>
      <c r="BG197" s="113"/>
      <c r="BH197" s="113"/>
      <c r="BI197" s="113"/>
      <c r="BJ197" s="113"/>
      <c r="BK197" s="113"/>
      <c r="BL197" s="113"/>
      <c r="BM197" s="113"/>
      <c r="BN197" s="113"/>
      <c r="BO197" s="113"/>
      <c r="BP197" s="113"/>
      <c r="BQ197" s="113"/>
      <c r="BR197" s="113"/>
      <c r="BS197" s="113"/>
      <c r="BT197" s="113"/>
      <c r="BU197" s="113"/>
      <c r="BV197" s="113"/>
      <c r="BW197" s="113"/>
      <c r="BX197" s="113">
        <v>3400.0000000000005</v>
      </c>
      <c r="BY197" s="113"/>
      <c r="BZ197" s="113"/>
      <c r="CA197" s="149"/>
      <c r="CB197" s="107">
        <v>4</v>
      </c>
      <c r="CC197" s="113"/>
      <c r="CD197" s="113"/>
      <c r="CE197" s="113"/>
      <c r="CF197" s="113"/>
      <c r="CG197" s="113"/>
      <c r="CH197" s="113"/>
      <c r="CI197" s="113"/>
      <c r="CJ197" s="113"/>
      <c r="CK197" s="113"/>
      <c r="CL197" s="113"/>
      <c r="CM197" s="113"/>
      <c r="CN197" s="113"/>
      <c r="CO197" s="99"/>
      <c r="CP197" s="99"/>
      <c r="CQ197" s="99"/>
      <c r="CR197" s="99"/>
      <c r="CS197" s="99"/>
      <c r="CT197" s="99"/>
      <c r="CU197" s="99"/>
      <c r="CV197" s="99"/>
      <c r="CW197" s="99"/>
      <c r="CX197" s="113"/>
      <c r="CY197" s="113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  <c r="DS197" s="64"/>
      <c r="DT197" s="64"/>
      <c r="DU197" s="64"/>
      <c r="DV197" s="64"/>
      <c r="DW197" s="64"/>
      <c r="DX197" s="64"/>
      <c r="DY197" s="64"/>
      <c r="DZ197" s="64"/>
      <c r="EA197" s="64"/>
      <c r="EB197" s="64"/>
      <c r="EC197" s="64"/>
      <c r="ED197" s="64"/>
      <c r="EE197" s="64"/>
      <c r="EF197" s="64"/>
      <c r="EG197" s="64"/>
      <c r="EH197" s="64"/>
      <c r="EI197" s="64"/>
      <c r="EJ197" s="64"/>
      <c r="EK197" s="64"/>
      <c r="EL197" s="64"/>
      <c r="EM197" s="64"/>
      <c r="EN197" s="64"/>
      <c r="EO197" s="64"/>
      <c r="EP197" s="64"/>
      <c r="EQ197" s="64"/>
      <c r="ER197" s="64"/>
      <c r="ES197" s="64"/>
      <c r="ET197" s="64"/>
      <c r="EU197" s="64"/>
      <c r="EV197" s="64"/>
      <c r="EW197" s="64"/>
      <c r="EX197" s="64"/>
      <c r="EY197" s="64"/>
      <c r="EZ197" s="64"/>
      <c r="FA197" s="64"/>
      <c r="FB197" s="64"/>
      <c r="FC197" s="64"/>
      <c r="FD197" s="64"/>
      <c r="FE197" s="64"/>
      <c r="FF197" s="64"/>
      <c r="FG197" s="64"/>
      <c r="FH197" s="64"/>
      <c r="FI197" s="64"/>
      <c r="FJ197" s="64"/>
      <c r="FK197" s="64"/>
      <c r="FL197" s="64"/>
      <c r="FM197" s="64"/>
      <c r="FN197" s="64"/>
      <c r="FO197" s="64"/>
      <c r="FP197" s="64"/>
      <c r="FQ197" s="64"/>
      <c r="FR197" s="64"/>
      <c r="FS197" s="64"/>
      <c r="FT197" s="64"/>
      <c r="FU197" s="64"/>
      <c r="FV197" s="64"/>
      <c r="FW197" s="64"/>
      <c r="FX197" s="64"/>
      <c r="FY197" s="64"/>
      <c r="FZ197" s="64"/>
      <c r="GA197" s="64"/>
      <c r="GB197" s="64"/>
      <c r="GC197" s="64"/>
      <c r="GD197" s="64"/>
      <c r="GE197" s="64"/>
      <c r="GF197" s="64"/>
      <c r="GG197" s="64"/>
      <c r="GH197" s="64"/>
      <c r="GI197" s="64"/>
      <c r="GJ197" s="64"/>
      <c r="GK197" s="64"/>
      <c r="GL197" s="64"/>
      <c r="GM197" s="64"/>
      <c r="GN197" s="64"/>
      <c r="GO197" s="64"/>
      <c r="GP197" s="64"/>
      <c r="GQ197" s="64"/>
      <c r="GR197" s="64"/>
      <c r="GS197" s="64"/>
      <c r="GT197" s="64"/>
      <c r="GU197" s="64"/>
      <c r="GV197" s="64"/>
      <c r="GW197" s="64"/>
      <c r="GX197" s="64"/>
      <c r="GY197" s="64"/>
      <c r="GZ197" s="64"/>
      <c r="HA197" s="64"/>
      <c r="HB197" s="64"/>
      <c r="HC197" s="64"/>
      <c r="HD197" s="64"/>
      <c r="HE197" s="64"/>
      <c r="HF197" s="64"/>
      <c r="HG197" s="64"/>
      <c r="HH197" s="64"/>
      <c r="HI197" s="64"/>
      <c r="HJ197" s="64"/>
      <c r="HK197" s="64"/>
      <c r="HL197" s="64"/>
      <c r="HM197" s="64"/>
      <c r="HN197" s="64"/>
      <c r="HO197" s="64"/>
      <c r="HP197" s="64"/>
      <c r="HQ197" s="64"/>
      <c r="HR197" s="64"/>
      <c r="HS197" s="64"/>
      <c r="HT197" s="64"/>
      <c r="HU197" s="64"/>
      <c r="HV197" s="64"/>
      <c r="HW197" s="64"/>
      <c r="HX197" s="64"/>
      <c r="HY197" s="64"/>
      <c r="HZ197" s="64"/>
      <c r="IA197" s="64"/>
      <c r="IB197" s="64"/>
      <c r="IC197" s="64"/>
      <c r="ID197" s="64"/>
      <c r="IE197" s="64"/>
      <c r="IF197" s="64"/>
      <c r="IG197" s="64"/>
      <c r="IH197" s="64"/>
      <c r="II197" s="64"/>
      <c r="IJ197" s="64"/>
      <c r="IK197" s="64"/>
      <c r="IL197" s="64"/>
      <c r="IM197" s="64"/>
      <c r="IN197" s="64"/>
      <c r="IO197" s="64"/>
      <c r="IP197" s="64"/>
      <c r="IQ197" s="64"/>
      <c r="IR197" s="64"/>
      <c r="IS197" s="64"/>
      <c r="IT197" s="64"/>
      <c r="IU197" s="64"/>
      <c r="IV197" s="64"/>
      <c r="IW197" s="64"/>
      <c r="IX197" s="64"/>
      <c r="IY197" s="64"/>
      <c r="IZ197" s="64"/>
      <c r="JA197" s="64"/>
      <c r="JB197" s="64"/>
      <c r="JC197" s="64"/>
      <c r="JD197" s="64"/>
      <c r="JE197" s="64"/>
      <c r="JF197" s="64"/>
      <c r="JG197" s="64"/>
      <c r="JH197" s="64"/>
      <c r="JI197" s="64"/>
      <c r="JJ197" s="64"/>
      <c r="JK197" s="64"/>
      <c r="JL197" s="64"/>
      <c r="JM197" s="64"/>
      <c r="JN197" s="64"/>
      <c r="JO197" s="64"/>
      <c r="JP197" s="64"/>
      <c r="JQ197" s="64"/>
      <c r="JR197" s="64"/>
      <c r="JS197" s="64"/>
      <c r="JT197" s="64"/>
      <c r="JU197" s="64"/>
      <c r="JV197" s="64"/>
      <c r="JW197" s="64"/>
      <c r="JX197" s="64"/>
      <c r="JY197" s="64"/>
      <c r="JZ197" s="64"/>
      <c r="KA197" s="64"/>
      <c r="KB197" s="64"/>
      <c r="KC197" s="64"/>
      <c r="KD197" s="64"/>
      <c r="KE197" s="64"/>
      <c r="KF197" s="64"/>
      <c r="KG197" s="64"/>
      <c r="KH197" s="64"/>
      <c r="KI197" s="64"/>
      <c r="KJ197" s="64"/>
      <c r="KK197" s="64"/>
      <c r="KL197" s="64"/>
      <c r="KM197" s="64"/>
      <c r="KN197" s="64"/>
      <c r="KO197" s="64"/>
    </row>
    <row r="198" spans="1:301" s="67" customFormat="1" ht="15" customHeight="1" x14ac:dyDescent="0.15">
      <c r="A198" s="58" t="s">
        <v>796</v>
      </c>
      <c r="B198" s="58">
        <v>12915</v>
      </c>
      <c r="C198" s="59" t="s">
        <v>387</v>
      </c>
      <c r="D198" s="2" t="s">
        <v>105</v>
      </c>
      <c r="E198" s="58"/>
      <c r="F198" s="58"/>
      <c r="G198" s="23">
        <v>316559.689709</v>
      </c>
      <c r="H198" s="23">
        <v>8444787.5219400004</v>
      </c>
      <c r="I198" s="23"/>
      <c r="J198" s="61" t="s">
        <v>1040</v>
      </c>
      <c r="K198" s="58" t="s">
        <v>388</v>
      </c>
      <c r="L198" s="58">
        <v>0</v>
      </c>
      <c r="M198" s="58">
        <v>2</v>
      </c>
      <c r="N198" s="105">
        <v>2006</v>
      </c>
      <c r="O198" s="58"/>
      <c r="P198" s="60" t="s">
        <v>389</v>
      </c>
      <c r="Q198" s="1">
        <f>M198-L198</f>
        <v>2</v>
      </c>
      <c r="R198" s="2" t="s">
        <v>390</v>
      </c>
      <c r="S198" s="58" t="s">
        <v>797</v>
      </c>
      <c r="T198" s="60" t="s">
        <v>392</v>
      </c>
      <c r="U198" s="60"/>
      <c r="V198" s="60"/>
      <c r="W198" s="60"/>
      <c r="X198" s="134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07">
        <v>100</v>
      </c>
      <c r="AU198" s="113"/>
      <c r="AV198" s="113"/>
      <c r="AW198" s="113"/>
      <c r="AX198" s="113"/>
      <c r="AY198" s="113"/>
      <c r="AZ198" s="113"/>
      <c r="BA198" s="113"/>
      <c r="BB198" s="113"/>
      <c r="BC198" s="113"/>
      <c r="BD198" s="113"/>
      <c r="BE198" s="113"/>
      <c r="BF198" s="113"/>
      <c r="BG198" s="113"/>
      <c r="BH198" s="113"/>
      <c r="BI198" s="113"/>
      <c r="BJ198" s="113"/>
      <c r="BK198" s="113"/>
      <c r="BL198" s="113"/>
      <c r="BM198" s="113"/>
      <c r="BN198" s="113"/>
      <c r="BO198" s="113"/>
      <c r="BP198" s="113"/>
      <c r="BQ198" s="113"/>
      <c r="BR198" s="113"/>
      <c r="BS198" s="113"/>
      <c r="BT198" s="113"/>
      <c r="BU198" s="113"/>
      <c r="BV198" s="113"/>
      <c r="BW198" s="113"/>
      <c r="BX198" s="113">
        <v>2200</v>
      </c>
      <c r="BY198" s="113"/>
      <c r="BZ198" s="113"/>
      <c r="CA198" s="149">
        <v>9.1999999999999998E-2</v>
      </c>
      <c r="CB198" s="107">
        <v>5</v>
      </c>
      <c r="CC198" s="113"/>
      <c r="CD198" s="113"/>
      <c r="CE198" s="113"/>
      <c r="CF198" s="113"/>
      <c r="CG198" s="113"/>
      <c r="CH198" s="113"/>
      <c r="CI198" s="113"/>
      <c r="CJ198" s="113"/>
      <c r="CK198" s="113"/>
      <c r="CL198" s="113"/>
      <c r="CM198" s="113"/>
      <c r="CN198" s="113"/>
      <c r="CO198" s="99"/>
      <c r="CP198" s="99"/>
      <c r="CQ198" s="99"/>
      <c r="CR198" s="99"/>
      <c r="CS198" s="99"/>
      <c r="CT198" s="99"/>
      <c r="CU198" s="99"/>
      <c r="CV198" s="99"/>
      <c r="CW198" s="99"/>
      <c r="CX198" s="113"/>
      <c r="CY198" s="113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  <c r="DS198" s="60"/>
      <c r="DT198" s="60"/>
      <c r="DU198" s="60"/>
      <c r="DV198" s="60"/>
      <c r="DW198" s="60"/>
      <c r="DX198" s="60"/>
      <c r="DY198" s="60"/>
      <c r="DZ198" s="60"/>
      <c r="EA198" s="60"/>
      <c r="EB198" s="60"/>
      <c r="EC198" s="60"/>
      <c r="ED198" s="60"/>
      <c r="EE198" s="60"/>
      <c r="EF198" s="60"/>
      <c r="EG198" s="60"/>
      <c r="EH198" s="60"/>
      <c r="EI198" s="60"/>
      <c r="EJ198" s="60"/>
      <c r="EK198" s="60"/>
      <c r="EL198" s="60"/>
      <c r="EM198" s="60"/>
      <c r="EN198" s="60"/>
      <c r="EO198" s="60"/>
      <c r="EP198" s="60"/>
      <c r="EQ198" s="60"/>
      <c r="ER198" s="60"/>
      <c r="ES198" s="60"/>
      <c r="ET198" s="60"/>
      <c r="EU198" s="60"/>
      <c r="EV198" s="60"/>
      <c r="EW198" s="60"/>
      <c r="EX198" s="60"/>
      <c r="EY198" s="60"/>
      <c r="EZ198" s="60"/>
      <c r="FA198" s="60"/>
      <c r="FB198" s="60"/>
      <c r="FC198" s="60"/>
      <c r="FD198" s="60"/>
      <c r="FE198" s="60"/>
      <c r="FF198" s="60"/>
      <c r="FG198" s="60"/>
      <c r="FH198" s="60"/>
      <c r="FI198" s="60"/>
      <c r="FJ198" s="60"/>
      <c r="FK198" s="60"/>
      <c r="FL198" s="60"/>
      <c r="FM198" s="60"/>
      <c r="FN198" s="60"/>
      <c r="FO198" s="60"/>
      <c r="FP198" s="60"/>
      <c r="FQ198" s="60"/>
      <c r="FR198" s="60"/>
      <c r="FS198" s="60"/>
      <c r="FT198" s="60"/>
      <c r="FU198" s="60"/>
      <c r="FV198" s="60"/>
      <c r="FW198" s="60"/>
      <c r="FX198" s="60"/>
      <c r="FY198" s="60"/>
      <c r="FZ198" s="60"/>
      <c r="GA198" s="60"/>
      <c r="GB198" s="60"/>
      <c r="GC198" s="60"/>
      <c r="GD198" s="60"/>
      <c r="GE198" s="60"/>
      <c r="GF198" s="60"/>
      <c r="GG198" s="60"/>
      <c r="GH198" s="60"/>
      <c r="GI198" s="60"/>
      <c r="GJ198" s="60"/>
      <c r="GK198" s="60"/>
      <c r="GL198" s="60"/>
      <c r="GM198" s="60"/>
      <c r="GN198" s="60"/>
      <c r="GO198" s="60"/>
      <c r="GP198" s="60"/>
      <c r="GQ198" s="60"/>
      <c r="GR198" s="60"/>
      <c r="GS198" s="60"/>
      <c r="GT198" s="60"/>
      <c r="GU198" s="60"/>
      <c r="GV198" s="60"/>
      <c r="GW198" s="60"/>
      <c r="GX198" s="60"/>
      <c r="GY198" s="60"/>
      <c r="GZ198" s="60"/>
      <c r="HA198" s="60"/>
      <c r="HB198" s="60"/>
      <c r="HC198" s="60"/>
      <c r="HD198" s="60"/>
      <c r="HE198" s="60"/>
      <c r="HF198" s="60"/>
      <c r="HG198" s="60"/>
      <c r="HH198" s="60"/>
      <c r="HI198" s="60"/>
      <c r="HJ198" s="60"/>
      <c r="HK198" s="60"/>
      <c r="HL198" s="60"/>
      <c r="HM198" s="60"/>
      <c r="HN198" s="60"/>
      <c r="HO198" s="60"/>
      <c r="HP198" s="60"/>
      <c r="HQ198" s="60"/>
      <c r="HR198" s="60"/>
      <c r="HS198" s="60"/>
      <c r="HT198" s="60"/>
      <c r="HU198" s="60"/>
      <c r="HV198" s="60"/>
      <c r="HW198" s="60"/>
      <c r="HX198" s="60"/>
      <c r="HY198" s="60"/>
      <c r="HZ198" s="60"/>
      <c r="IA198" s="60"/>
      <c r="IB198" s="60"/>
      <c r="IC198" s="60"/>
      <c r="ID198" s="60"/>
      <c r="IE198" s="60"/>
      <c r="IF198" s="60"/>
      <c r="IG198" s="60"/>
      <c r="IH198" s="60"/>
      <c r="II198" s="60"/>
      <c r="IJ198" s="60"/>
      <c r="IK198" s="60"/>
      <c r="IL198" s="60"/>
      <c r="IM198" s="60"/>
      <c r="IN198" s="60"/>
      <c r="IO198" s="60"/>
      <c r="IP198" s="60"/>
      <c r="IQ198" s="60"/>
      <c r="IR198" s="60"/>
      <c r="IS198" s="60"/>
      <c r="IT198" s="60"/>
      <c r="IU198" s="60"/>
      <c r="IV198" s="60"/>
      <c r="IW198" s="60"/>
      <c r="IX198" s="60"/>
      <c r="IY198" s="60"/>
      <c r="IZ198" s="60"/>
      <c r="JA198" s="60"/>
      <c r="JB198" s="60"/>
      <c r="JC198" s="60"/>
      <c r="JD198" s="60"/>
      <c r="JE198" s="60"/>
      <c r="JF198" s="60"/>
      <c r="JG198" s="60"/>
      <c r="JH198" s="60"/>
      <c r="JI198" s="60"/>
      <c r="JJ198" s="60"/>
      <c r="JK198" s="60"/>
      <c r="JL198" s="60"/>
      <c r="JM198" s="60"/>
      <c r="JN198" s="60"/>
      <c r="JO198" s="60"/>
      <c r="JP198" s="60"/>
      <c r="JQ198" s="60"/>
      <c r="JR198" s="60"/>
      <c r="JS198" s="60"/>
      <c r="JT198" s="60"/>
      <c r="JU198" s="60"/>
      <c r="JV198" s="60"/>
      <c r="JW198" s="60"/>
      <c r="JX198" s="60"/>
      <c r="JY198" s="60"/>
      <c r="JZ198" s="60"/>
      <c r="KA198" s="60"/>
      <c r="KB198" s="60"/>
      <c r="KC198" s="60"/>
      <c r="KD198" s="60"/>
      <c r="KE198" s="60"/>
      <c r="KF198" s="60"/>
      <c r="KG198" s="60"/>
      <c r="KH198" s="60"/>
      <c r="KI198" s="60"/>
      <c r="KJ198" s="60"/>
      <c r="KK198" s="60"/>
      <c r="KL198" s="60"/>
      <c r="KM198" s="60"/>
      <c r="KN198" s="60"/>
      <c r="KO198" s="60"/>
    </row>
    <row r="199" spans="1:301" s="67" customFormat="1" ht="15" customHeight="1" x14ac:dyDescent="0.15">
      <c r="A199" s="58" t="s">
        <v>798</v>
      </c>
      <c r="B199" s="58">
        <v>12954</v>
      </c>
      <c r="C199" s="59" t="s">
        <v>387</v>
      </c>
      <c r="D199" s="2" t="s">
        <v>105</v>
      </c>
      <c r="E199" s="58"/>
      <c r="F199" s="58"/>
      <c r="G199" s="23">
        <v>316559.689709</v>
      </c>
      <c r="H199" s="23">
        <v>8444787.5219400004</v>
      </c>
      <c r="I199" s="23"/>
      <c r="J199" s="61" t="s">
        <v>1040</v>
      </c>
      <c r="K199" s="58" t="s">
        <v>388</v>
      </c>
      <c r="L199" s="58">
        <v>0</v>
      </c>
      <c r="M199" s="58">
        <v>2</v>
      </c>
      <c r="N199" s="105">
        <v>2006</v>
      </c>
      <c r="O199" s="58"/>
      <c r="P199" s="60" t="s">
        <v>389</v>
      </c>
      <c r="Q199" s="1">
        <f>M199-L199</f>
        <v>2</v>
      </c>
      <c r="R199" s="2" t="s">
        <v>390</v>
      </c>
      <c r="S199" s="58" t="s">
        <v>799</v>
      </c>
      <c r="T199" s="60" t="s">
        <v>392</v>
      </c>
      <c r="U199" s="60"/>
      <c r="V199" s="60"/>
      <c r="W199" s="60"/>
      <c r="X199" s="134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07">
        <v>100</v>
      </c>
      <c r="AU199" s="113"/>
      <c r="AV199" s="113"/>
      <c r="AW199" s="113"/>
      <c r="AX199" s="113"/>
      <c r="AY199" s="113"/>
      <c r="AZ199" s="113"/>
      <c r="BA199" s="113"/>
      <c r="BB199" s="113"/>
      <c r="BC199" s="113"/>
      <c r="BD199" s="113"/>
      <c r="BE199" s="113"/>
      <c r="BF199" s="113"/>
      <c r="BG199" s="113"/>
      <c r="BH199" s="113"/>
      <c r="BI199" s="113"/>
      <c r="BJ199" s="113"/>
      <c r="BK199" s="113"/>
      <c r="BL199" s="113"/>
      <c r="BM199" s="113"/>
      <c r="BN199" s="113"/>
      <c r="BO199" s="113"/>
      <c r="BP199" s="113"/>
      <c r="BQ199" s="113"/>
      <c r="BR199" s="113"/>
      <c r="BS199" s="113"/>
      <c r="BT199" s="113"/>
      <c r="BU199" s="113"/>
      <c r="BV199" s="113"/>
      <c r="BW199" s="113"/>
      <c r="BX199" s="113">
        <v>2600</v>
      </c>
      <c r="BY199" s="113"/>
      <c r="BZ199" s="113"/>
      <c r="CA199" s="149">
        <v>9.7000000000000003E-2</v>
      </c>
      <c r="CB199" s="107">
        <v>4</v>
      </c>
      <c r="CC199" s="113"/>
      <c r="CD199" s="113"/>
      <c r="CE199" s="113"/>
      <c r="CF199" s="113"/>
      <c r="CG199" s="113"/>
      <c r="CH199" s="113"/>
      <c r="CI199" s="113"/>
      <c r="CJ199" s="113"/>
      <c r="CK199" s="113"/>
      <c r="CL199" s="113"/>
      <c r="CM199" s="113"/>
      <c r="CN199" s="113"/>
      <c r="CO199" s="99"/>
      <c r="CP199" s="99"/>
      <c r="CQ199" s="99"/>
      <c r="CR199" s="99"/>
      <c r="CS199" s="99"/>
      <c r="CT199" s="99"/>
      <c r="CU199" s="99"/>
      <c r="CV199" s="99"/>
      <c r="CW199" s="99"/>
      <c r="CX199" s="113"/>
      <c r="CY199" s="113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  <c r="DS199" s="60"/>
      <c r="DT199" s="60"/>
      <c r="DU199" s="60"/>
      <c r="DV199" s="60"/>
      <c r="DW199" s="60"/>
      <c r="DX199" s="60"/>
      <c r="DY199" s="60"/>
      <c r="DZ199" s="60"/>
      <c r="EA199" s="60"/>
      <c r="EB199" s="60"/>
      <c r="EC199" s="60"/>
      <c r="ED199" s="60"/>
      <c r="EE199" s="60"/>
      <c r="EF199" s="60"/>
      <c r="EG199" s="60"/>
      <c r="EH199" s="60"/>
      <c r="EI199" s="60"/>
      <c r="EJ199" s="60"/>
      <c r="EK199" s="60"/>
      <c r="EL199" s="60"/>
      <c r="EM199" s="60"/>
      <c r="EN199" s="60"/>
      <c r="EO199" s="60"/>
      <c r="EP199" s="60"/>
      <c r="EQ199" s="60"/>
      <c r="ER199" s="60"/>
      <c r="ES199" s="60"/>
      <c r="ET199" s="60"/>
      <c r="EU199" s="60"/>
      <c r="EV199" s="60"/>
      <c r="EW199" s="60"/>
      <c r="EX199" s="60"/>
      <c r="EY199" s="60"/>
      <c r="EZ199" s="60"/>
      <c r="FA199" s="60"/>
      <c r="FB199" s="60"/>
      <c r="FC199" s="60"/>
      <c r="FD199" s="60"/>
      <c r="FE199" s="60"/>
      <c r="FF199" s="60"/>
      <c r="FG199" s="60"/>
      <c r="FH199" s="60"/>
      <c r="FI199" s="60"/>
      <c r="FJ199" s="60"/>
      <c r="FK199" s="60"/>
      <c r="FL199" s="60"/>
      <c r="FM199" s="60"/>
      <c r="FN199" s="60"/>
      <c r="FO199" s="60"/>
      <c r="FP199" s="60"/>
      <c r="FQ199" s="60"/>
      <c r="FR199" s="60"/>
      <c r="FS199" s="60"/>
      <c r="FT199" s="60"/>
      <c r="FU199" s="60"/>
      <c r="FV199" s="60"/>
      <c r="FW199" s="60"/>
      <c r="FX199" s="60"/>
      <c r="FY199" s="60"/>
      <c r="FZ199" s="60"/>
      <c r="GA199" s="60"/>
      <c r="GB199" s="60"/>
      <c r="GC199" s="60"/>
      <c r="GD199" s="60"/>
      <c r="GE199" s="60"/>
      <c r="GF199" s="60"/>
      <c r="GG199" s="60"/>
      <c r="GH199" s="60"/>
      <c r="GI199" s="60"/>
      <c r="GJ199" s="60"/>
      <c r="GK199" s="60"/>
      <c r="GL199" s="60"/>
      <c r="GM199" s="60"/>
      <c r="GN199" s="60"/>
      <c r="GO199" s="60"/>
      <c r="GP199" s="60"/>
      <c r="GQ199" s="60"/>
      <c r="GR199" s="60"/>
      <c r="GS199" s="60"/>
      <c r="GT199" s="60"/>
      <c r="GU199" s="60"/>
      <c r="GV199" s="60"/>
      <c r="GW199" s="60"/>
      <c r="GX199" s="60"/>
      <c r="GY199" s="60"/>
      <c r="GZ199" s="60"/>
      <c r="HA199" s="60"/>
      <c r="HB199" s="60"/>
      <c r="HC199" s="60"/>
      <c r="HD199" s="60"/>
      <c r="HE199" s="60"/>
      <c r="HF199" s="60"/>
      <c r="HG199" s="60"/>
      <c r="HH199" s="60"/>
      <c r="HI199" s="60"/>
      <c r="HJ199" s="60"/>
      <c r="HK199" s="60"/>
      <c r="HL199" s="60"/>
      <c r="HM199" s="60"/>
      <c r="HN199" s="60"/>
      <c r="HO199" s="60"/>
      <c r="HP199" s="60"/>
      <c r="HQ199" s="60"/>
      <c r="HR199" s="60"/>
      <c r="HS199" s="60"/>
      <c r="HT199" s="60"/>
      <c r="HU199" s="60"/>
      <c r="HV199" s="60"/>
      <c r="HW199" s="60"/>
      <c r="HX199" s="60"/>
      <c r="HY199" s="60"/>
      <c r="HZ199" s="60"/>
      <c r="IA199" s="60"/>
      <c r="IB199" s="60"/>
      <c r="IC199" s="60"/>
      <c r="ID199" s="60"/>
      <c r="IE199" s="60"/>
      <c r="IF199" s="60"/>
      <c r="IG199" s="60"/>
      <c r="IH199" s="60"/>
      <c r="II199" s="60"/>
      <c r="IJ199" s="60"/>
      <c r="IK199" s="60"/>
      <c r="IL199" s="60"/>
      <c r="IM199" s="60"/>
      <c r="IN199" s="60"/>
      <c r="IO199" s="60"/>
      <c r="IP199" s="60"/>
      <c r="IQ199" s="60"/>
      <c r="IR199" s="60"/>
      <c r="IS199" s="60"/>
      <c r="IT199" s="60"/>
      <c r="IU199" s="60"/>
      <c r="IV199" s="60"/>
      <c r="IW199" s="60"/>
      <c r="IX199" s="60"/>
      <c r="IY199" s="60"/>
      <c r="IZ199" s="60"/>
      <c r="JA199" s="60"/>
      <c r="JB199" s="60"/>
      <c r="JC199" s="60"/>
      <c r="JD199" s="60"/>
      <c r="JE199" s="60"/>
      <c r="JF199" s="60"/>
      <c r="JG199" s="60"/>
      <c r="JH199" s="60"/>
      <c r="JI199" s="60"/>
      <c r="JJ199" s="60"/>
      <c r="JK199" s="60"/>
      <c r="JL199" s="60"/>
      <c r="JM199" s="60"/>
      <c r="JN199" s="60"/>
      <c r="JO199" s="60"/>
      <c r="JP199" s="60"/>
      <c r="JQ199" s="60"/>
      <c r="JR199" s="60"/>
      <c r="JS199" s="60"/>
      <c r="JT199" s="60"/>
      <c r="JU199" s="60"/>
      <c r="JV199" s="60"/>
      <c r="JW199" s="60"/>
      <c r="JX199" s="60"/>
      <c r="JY199" s="60"/>
      <c r="JZ199" s="60"/>
      <c r="KA199" s="60"/>
      <c r="KB199" s="60"/>
      <c r="KC199" s="60"/>
      <c r="KD199" s="60"/>
      <c r="KE199" s="60"/>
      <c r="KF199" s="60"/>
      <c r="KG199" s="60"/>
      <c r="KH199" s="60"/>
      <c r="KI199" s="60"/>
      <c r="KJ199" s="60"/>
      <c r="KK199" s="60"/>
      <c r="KL199" s="60"/>
      <c r="KM199" s="60"/>
      <c r="KN199" s="60"/>
      <c r="KO199" s="60"/>
    </row>
    <row r="200" spans="1:301" s="67" customFormat="1" ht="15" customHeight="1" x14ac:dyDescent="0.15">
      <c r="A200" s="58" t="s">
        <v>800</v>
      </c>
      <c r="B200" s="58">
        <v>12978</v>
      </c>
      <c r="C200" s="59" t="s">
        <v>387</v>
      </c>
      <c r="D200" s="2" t="s">
        <v>105</v>
      </c>
      <c r="E200" s="58"/>
      <c r="F200" s="58"/>
      <c r="G200" s="23">
        <v>316561.68982000003</v>
      </c>
      <c r="H200" s="23">
        <v>8444709.5229599997</v>
      </c>
      <c r="I200" s="23"/>
      <c r="J200" s="61" t="s">
        <v>1040</v>
      </c>
      <c r="K200" s="58" t="s">
        <v>388</v>
      </c>
      <c r="L200" s="58">
        <v>0</v>
      </c>
      <c r="M200" s="58">
        <v>2</v>
      </c>
      <c r="N200" s="105">
        <v>2006</v>
      </c>
      <c r="O200" s="58"/>
      <c r="P200" s="60" t="s">
        <v>389</v>
      </c>
      <c r="Q200" s="1">
        <f>M200-L200</f>
        <v>2</v>
      </c>
      <c r="R200" s="2" t="s">
        <v>390</v>
      </c>
      <c r="S200" s="58" t="s">
        <v>801</v>
      </c>
      <c r="T200" s="60" t="s">
        <v>392</v>
      </c>
      <c r="U200" s="60"/>
      <c r="V200" s="60"/>
      <c r="W200" s="60"/>
      <c r="X200" s="134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07">
        <v>100</v>
      </c>
      <c r="AU200" s="113"/>
      <c r="AV200" s="113"/>
      <c r="AW200" s="113"/>
      <c r="AX200" s="113"/>
      <c r="AY200" s="113"/>
      <c r="AZ200" s="113"/>
      <c r="BA200" s="113"/>
      <c r="BB200" s="113"/>
      <c r="BC200" s="113"/>
      <c r="BD200" s="113"/>
      <c r="BE200" s="113"/>
      <c r="BF200" s="113"/>
      <c r="BG200" s="113"/>
      <c r="BH200" s="113"/>
      <c r="BI200" s="113"/>
      <c r="BJ200" s="113"/>
      <c r="BK200" s="113"/>
      <c r="BL200" s="113"/>
      <c r="BM200" s="113"/>
      <c r="BN200" s="113"/>
      <c r="BO200" s="113"/>
      <c r="BP200" s="113"/>
      <c r="BQ200" s="113"/>
      <c r="BR200" s="113"/>
      <c r="BS200" s="113"/>
      <c r="BT200" s="113"/>
      <c r="BU200" s="113"/>
      <c r="BV200" s="113"/>
      <c r="BW200" s="113"/>
      <c r="BX200" s="113">
        <v>100</v>
      </c>
      <c r="BY200" s="113"/>
      <c r="BZ200" s="113"/>
      <c r="CA200" s="149">
        <v>0</v>
      </c>
      <c r="CB200" s="107">
        <v>5</v>
      </c>
      <c r="CC200" s="113"/>
      <c r="CD200" s="113"/>
      <c r="CE200" s="113"/>
      <c r="CF200" s="113"/>
      <c r="CG200" s="113"/>
      <c r="CH200" s="113"/>
      <c r="CI200" s="113"/>
      <c r="CJ200" s="113"/>
      <c r="CK200" s="113"/>
      <c r="CL200" s="113"/>
      <c r="CM200" s="113"/>
      <c r="CN200" s="113"/>
      <c r="CO200" s="99"/>
      <c r="CP200" s="99"/>
      <c r="CQ200" s="99"/>
      <c r="CR200" s="99"/>
      <c r="CS200" s="99"/>
      <c r="CT200" s="99"/>
      <c r="CU200" s="99"/>
      <c r="CV200" s="99"/>
      <c r="CW200" s="99"/>
      <c r="CX200" s="113"/>
      <c r="CY200" s="113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  <c r="DS200" s="60"/>
      <c r="DT200" s="60"/>
      <c r="DU200" s="60"/>
      <c r="DV200" s="60"/>
      <c r="DW200" s="60"/>
      <c r="DX200" s="60"/>
      <c r="DY200" s="60"/>
      <c r="DZ200" s="60"/>
      <c r="EA200" s="60"/>
      <c r="EB200" s="60"/>
      <c r="EC200" s="60"/>
      <c r="ED200" s="60"/>
      <c r="EE200" s="60"/>
      <c r="EF200" s="60"/>
      <c r="EG200" s="60"/>
      <c r="EH200" s="60"/>
      <c r="EI200" s="60"/>
      <c r="EJ200" s="60"/>
      <c r="EK200" s="60"/>
      <c r="EL200" s="60"/>
      <c r="EM200" s="60"/>
      <c r="EN200" s="60"/>
      <c r="EO200" s="60"/>
      <c r="EP200" s="60"/>
      <c r="EQ200" s="60"/>
      <c r="ER200" s="60"/>
      <c r="ES200" s="60"/>
      <c r="ET200" s="60"/>
      <c r="EU200" s="60"/>
      <c r="EV200" s="60"/>
      <c r="EW200" s="60"/>
      <c r="EX200" s="60"/>
      <c r="EY200" s="60"/>
      <c r="EZ200" s="60"/>
      <c r="FA200" s="60"/>
      <c r="FB200" s="60"/>
      <c r="FC200" s="60"/>
      <c r="FD200" s="60"/>
      <c r="FE200" s="60"/>
      <c r="FF200" s="60"/>
      <c r="FG200" s="60"/>
      <c r="FH200" s="60"/>
      <c r="FI200" s="60"/>
      <c r="FJ200" s="60"/>
      <c r="FK200" s="60"/>
      <c r="FL200" s="60"/>
      <c r="FM200" s="60"/>
      <c r="FN200" s="60"/>
      <c r="FO200" s="60"/>
      <c r="FP200" s="60"/>
      <c r="FQ200" s="60"/>
      <c r="FR200" s="60"/>
      <c r="FS200" s="60"/>
      <c r="FT200" s="60"/>
      <c r="FU200" s="60"/>
      <c r="FV200" s="60"/>
      <c r="FW200" s="60"/>
      <c r="FX200" s="60"/>
      <c r="FY200" s="60"/>
      <c r="FZ200" s="60"/>
      <c r="GA200" s="60"/>
      <c r="GB200" s="60"/>
      <c r="GC200" s="60"/>
      <c r="GD200" s="60"/>
      <c r="GE200" s="60"/>
      <c r="GF200" s="60"/>
      <c r="GG200" s="60"/>
      <c r="GH200" s="60"/>
      <c r="GI200" s="60"/>
      <c r="GJ200" s="60"/>
      <c r="GK200" s="60"/>
      <c r="GL200" s="60"/>
      <c r="GM200" s="60"/>
      <c r="GN200" s="60"/>
      <c r="GO200" s="60"/>
      <c r="GP200" s="60"/>
      <c r="GQ200" s="60"/>
      <c r="GR200" s="60"/>
      <c r="GS200" s="60"/>
      <c r="GT200" s="60"/>
      <c r="GU200" s="60"/>
      <c r="GV200" s="60"/>
      <c r="GW200" s="60"/>
      <c r="GX200" s="60"/>
      <c r="GY200" s="60"/>
      <c r="GZ200" s="60"/>
      <c r="HA200" s="60"/>
      <c r="HB200" s="60"/>
      <c r="HC200" s="60"/>
      <c r="HD200" s="60"/>
      <c r="HE200" s="60"/>
      <c r="HF200" s="60"/>
      <c r="HG200" s="60"/>
      <c r="HH200" s="60"/>
      <c r="HI200" s="60"/>
      <c r="HJ200" s="60"/>
      <c r="HK200" s="60"/>
      <c r="HL200" s="60"/>
      <c r="HM200" s="60"/>
      <c r="HN200" s="60"/>
      <c r="HO200" s="60"/>
      <c r="HP200" s="60"/>
      <c r="HQ200" s="60"/>
      <c r="HR200" s="60"/>
      <c r="HS200" s="60"/>
      <c r="HT200" s="60"/>
      <c r="HU200" s="60"/>
      <c r="HV200" s="60"/>
      <c r="HW200" s="60"/>
      <c r="HX200" s="60"/>
      <c r="HY200" s="60"/>
      <c r="HZ200" s="60"/>
      <c r="IA200" s="60"/>
      <c r="IB200" s="60"/>
      <c r="IC200" s="60"/>
      <c r="ID200" s="60"/>
      <c r="IE200" s="60"/>
      <c r="IF200" s="60"/>
      <c r="IG200" s="60"/>
      <c r="IH200" s="60"/>
      <c r="II200" s="60"/>
      <c r="IJ200" s="60"/>
      <c r="IK200" s="60"/>
      <c r="IL200" s="60"/>
      <c r="IM200" s="60"/>
      <c r="IN200" s="60"/>
      <c r="IO200" s="60"/>
      <c r="IP200" s="60"/>
      <c r="IQ200" s="60"/>
      <c r="IR200" s="60"/>
      <c r="IS200" s="60"/>
      <c r="IT200" s="60"/>
      <c r="IU200" s="60"/>
      <c r="IV200" s="60"/>
      <c r="IW200" s="60"/>
      <c r="IX200" s="60"/>
      <c r="IY200" s="60"/>
      <c r="IZ200" s="60"/>
      <c r="JA200" s="60"/>
      <c r="JB200" s="60"/>
      <c r="JC200" s="60"/>
      <c r="JD200" s="60"/>
      <c r="JE200" s="60"/>
      <c r="JF200" s="60"/>
      <c r="JG200" s="60"/>
      <c r="JH200" s="60"/>
      <c r="JI200" s="60"/>
      <c r="JJ200" s="60"/>
      <c r="JK200" s="60"/>
      <c r="JL200" s="60"/>
      <c r="JM200" s="60"/>
      <c r="JN200" s="60"/>
      <c r="JO200" s="60"/>
      <c r="JP200" s="60"/>
      <c r="JQ200" s="60"/>
      <c r="JR200" s="60"/>
      <c r="JS200" s="60"/>
      <c r="JT200" s="60"/>
      <c r="JU200" s="60"/>
      <c r="JV200" s="60"/>
      <c r="JW200" s="60"/>
      <c r="JX200" s="60"/>
      <c r="JY200" s="60"/>
      <c r="JZ200" s="60"/>
      <c r="KA200" s="60"/>
      <c r="KB200" s="60"/>
      <c r="KC200" s="60"/>
      <c r="KD200" s="60"/>
      <c r="KE200" s="60"/>
      <c r="KF200" s="60"/>
      <c r="KG200" s="60"/>
      <c r="KH200" s="60"/>
      <c r="KI200" s="60"/>
      <c r="KJ200" s="60"/>
      <c r="KK200" s="60"/>
      <c r="KL200" s="60"/>
      <c r="KM200" s="60"/>
      <c r="KN200" s="60"/>
      <c r="KO200" s="60"/>
    </row>
    <row r="201" spans="1:301" s="67" customFormat="1" ht="15" customHeight="1" x14ac:dyDescent="0.15">
      <c r="A201" s="58" t="s">
        <v>802</v>
      </c>
      <c r="B201" s="58">
        <v>13015</v>
      </c>
      <c r="C201" s="59" t="s">
        <v>387</v>
      </c>
      <c r="D201" s="2" t="s">
        <v>105</v>
      </c>
      <c r="E201" s="58"/>
      <c r="F201" s="58"/>
      <c r="G201" s="23">
        <v>316561.68982000003</v>
      </c>
      <c r="H201" s="23">
        <v>8444709.5229599997</v>
      </c>
      <c r="I201" s="23"/>
      <c r="J201" s="61" t="s">
        <v>1040</v>
      </c>
      <c r="K201" s="58" t="s">
        <v>388</v>
      </c>
      <c r="L201" s="58">
        <v>0</v>
      </c>
      <c r="M201" s="58">
        <v>2</v>
      </c>
      <c r="N201" s="105">
        <v>2006</v>
      </c>
      <c r="O201" s="58"/>
      <c r="P201" s="60" t="s">
        <v>389</v>
      </c>
      <c r="Q201" s="1">
        <f>M201-L201</f>
        <v>2</v>
      </c>
      <c r="R201" s="2" t="s">
        <v>390</v>
      </c>
      <c r="S201" s="58" t="s">
        <v>803</v>
      </c>
      <c r="T201" s="60" t="s">
        <v>392</v>
      </c>
      <c r="U201" s="60"/>
      <c r="V201" s="60"/>
      <c r="W201" s="60"/>
      <c r="X201" s="134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07">
        <v>100</v>
      </c>
      <c r="AU201" s="113"/>
      <c r="AV201" s="113"/>
      <c r="AW201" s="113"/>
      <c r="AX201" s="113"/>
      <c r="AY201" s="113"/>
      <c r="AZ201" s="113"/>
      <c r="BA201" s="113"/>
      <c r="BB201" s="113"/>
      <c r="BC201" s="113"/>
      <c r="BD201" s="113"/>
      <c r="BE201" s="113"/>
      <c r="BF201" s="113"/>
      <c r="BG201" s="113"/>
      <c r="BH201" s="113"/>
      <c r="BI201" s="113"/>
      <c r="BJ201" s="113"/>
      <c r="BK201" s="113"/>
      <c r="BL201" s="113"/>
      <c r="BM201" s="113"/>
      <c r="BN201" s="113"/>
      <c r="BO201" s="113"/>
      <c r="BP201" s="113"/>
      <c r="BQ201" s="113"/>
      <c r="BR201" s="113"/>
      <c r="BS201" s="113"/>
      <c r="BT201" s="113"/>
      <c r="BU201" s="113"/>
      <c r="BV201" s="113"/>
      <c r="BW201" s="113"/>
      <c r="BX201" s="113">
        <v>100</v>
      </c>
      <c r="BY201" s="113"/>
      <c r="BZ201" s="113"/>
      <c r="CA201" s="149">
        <v>7.0000000000000001E-3</v>
      </c>
      <c r="CB201" s="107">
        <v>5</v>
      </c>
      <c r="CC201" s="113"/>
      <c r="CD201" s="113"/>
      <c r="CE201" s="113"/>
      <c r="CF201" s="113"/>
      <c r="CG201" s="113"/>
      <c r="CH201" s="113"/>
      <c r="CI201" s="113"/>
      <c r="CJ201" s="113"/>
      <c r="CK201" s="113"/>
      <c r="CL201" s="113"/>
      <c r="CM201" s="113"/>
      <c r="CN201" s="113"/>
      <c r="CO201" s="99"/>
      <c r="CP201" s="99"/>
      <c r="CQ201" s="99"/>
      <c r="CR201" s="99"/>
      <c r="CS201" s="99"/>
      <c r="CT201" s="99"/>
      <c r="CU201" s="99"/>
      <c r="CV201" s="99"/>
      <c r="CW201" s="99"/>
      <c r="CX201" s="113"/>
      <c r="CY201" s="113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  <c r="DS201" s="60"/>
      <c r="DT201" s="60"/>
      <c r="DU201" s="60"/>
      <c r="DV201" s="60"/>
      <c r="DW201" s="60"/>
      <c r="DX201" s="60"/>
      <c r="DY201" s="60"/>
      <c r="DZ201" s="60"/>
      <c r="EA201" s="60"/>
      <c r="EB201" s="60"/>
      <c r="EC201" s="60"/>
      <c r="ED201" s="60"/>
      <c r="EE201" s="60"/>
      <c r="EF201" s="60"/>
      <c r="EG201" s="60"/>
      <c r="EH201" s="60"/>
      <c r="EI201" s="60"/>
      <c r="EJ201" s="60"/>
      <c r="EK201" s="60"/>
      <c r="EL201" s="60"/>
      <c r="EM201" s="60"/>
      <c r="EN201" s="60"/>
      <c r="EO201" s="60"/>
      <c r="EP201" s="60"/>
      <c r="EQ201" s="60"/>
      <c r="ER201" s="60"/>
      <c r="ES201" s="60"/>
      <c r="ET201" s="60"/>
      <c r="EU201" s="60"/>
      <c r="EV201" s="60"/>
      <c r="EW201" s="60"/>
      <c r="EX201" s="60"/>
      <c r="EY201" s="60"/>
      <c r="EZ201" s="60"/>
      <c r="FA201" s="60"/>
      <c r="FB201" s="60"/>
      <c r="FC201" s="60"/>
      <c r="FD201" s="60"/>
      <c r="FE201" s="60"/>
      <c r="FF201" s="60"/>
      <c r="FG201" s="60"/>
      <c r="FH201" s="60"/>
      <c r="FI201" s="60"/>
      <c r="FJ201" s="60"/>
      <c r="FK201" s="60"/>
      <c r="FL201" s="60"/>
      <c r="FM201" s="60"/>
      <c r="FN201" s="60"/>
      <c r="FO201" s="60"/>
      <c r="FP201" s="60"/>
      <c r="FQ201" s="60"/>
      <c r="FR201" s="60"/>
      <c r="FS201" s="60"/>
      <c r="FT201" s="60"/>
      <c r="FU201" s="60"/>
      <c r="FV201" s="60"/>
      <c r="FW201" s="60"/>
      <c r="FX201" s="60"/>
      <c r="FY201" s="60"/>
      <c r="FZ201" s="60"/>
      <c r="GA201" s="60"/>
      <c r="GB201" s="60"/>
      <c r="GC201" s="60"/>
      <c r="GD201" s="60"/>
      <c r="GE201" s="60"/>
      <c r="GF201" s="60"/>
      <c r="GG201" s="60"/>
      <c r="GH201" s="60"/>
      <c r="GI201" s="60"/>
      <c r="GJ201" s="60"/>
      <c r="GK201" s="60"/>
      <c r="GL201" s="60"/>
      <c r="GM201" s="60"/>
      <c r="GN201" s="60"/>
      <c r="GO201" s="60"/>
      <c r="GP201" s="60"/>
      <c r="GQ201" s="60"/>
      <c r="GR201" s="60"/>
      <c r="GS201" s="60"/>
      <c r="GT201" s="60"/>
      <c r="GU201" s="60"/>
      <c r="GV201" s="60"/>
      <c r="GW201" s="60"/>
      <c r="GX201" s="60"/>
      <c r="GY201" s="60"/>
      <c r="GZ201" s="60"/>
      <c r="HA201" s="60"/>
      <c r="HB201" s="60"/>
      <c r="HC201" s="60"/>
      <c r="HD201" s="60"/>
      <c r="HE201" s="60"/>
      <c r="HF201" s="60"/>
      <c r="HG201" s="60"/>
      <c r="HH201" s="60"/>
      <c r="HI201" s="60"/>
      <c r="HJ201" s="60"/>
      <c r="HK201" s="60"/>
      <c r="HL201" s="60"/>
      <c r="HM201" s="60"/>
      <c r="HN201" s="60"/>
      <c r="HO201" s="60"/>
      <c r="HP201" s="60"/>
      <c r="HQ201" s="60"/>
      <c r="HR201" s="60"/>
      <c r="HS201" s="60"/>
      <c r="HT201" s="60"/>
      <c r="HU201" s="60"/>
      <c r="HV201" s="60"/>
      <c r="HW201" s="60"/>
      <c r="HX201" s="60"/>
      <c r="HY201" s="60"/>
      <c r="HZ201" s="60"/>
      <c r="IA201" s="60"/>
      <c r="IB201" s="60"/>
      <c r="IC201" s="60"/>
      <c r="ID201" s="60"/>
      <c r="IE201" s="60"/>
      <c r="IF201" s="60"/>
      <c r="IG201" s="60"/>
      <c r="IH201" s="60"/>
      <c r="II201" s="60"/>
      <c r="IJ201" s="60"/>
      <c r="IK201" s="60"/>
      <c r="IL201" s="60"/>
      <c r="IM201" s="60"/>
      <c r="IN201" s="60"/>
      <c r="IO201" s="60"/>
      <c r="IP201" s="60"/>
      <c r="IQ201" s="60"/>
      <c r="IR201" s="60"/>
      <c r="IS201" s="60"/>
      <c r="IT201" s="60"/>
      <c r="IU201" s="60"/>
      <c r="IV201" s="60"/>
      <c r="IW201" s="60"/>
      <c r="IX201" s="60"/>
      <c r="IY201" s="60"/>
      <c r="IZ201" s="60"/>
      <c r="JA201" s="60"/>
      <c r="JB201" s="60"/>
      <c r="JC201" s="60"/>
      <c r="JD201" s="60"/>
      <c r="JE201" s="60"/>
      <c r="JF201" s="60"/>
      <c r="JG201" s="60"/>
      <c r="JH201" s="60"/>
      <c r="JI201" s="60"/>
      <c r="JJ201" s="60"/>
      <c r="JK201" s="60"/>
      <c r="JL201" s="60"/>
      <c r="JM201" s="60"/>
      <c r="JN201" s="60"/>
      <c r="JO201" s="60"/>
      <c r="JP201" s="60"/>
      <c r="JQ201" s="60"/>
      <c r="JR201" s="60"/>
      <c r="JS201" s="60"/>
      <c r="JT201" s="60"/>
      <c r="JU201" s="60"/>
      <c r="JV201" s="60"/>
      <c r="JW201" s="60"/>
      <c r="JX201" s="60"/>
      <c r="JY201" s="60"/>
      <c r="JZ201" s="60"/>
      <c r="KA201" s="60"/>
      <c r="KB201" s="60"/>
      <c r="KC201" s="60"/>
      <c r="KD201" s="60"/>
      <c r="KE201" s="60"/>
      <c r="KF201" s="60"/>
      <c r="KG201" s="60"/>
      <c r="KH201" s="60"/>
      <c r="KI201" s="60"/>
      <c r="KJ201" s="60"/>
      <c r="KK201" s="60"/>
      <c r="KL201" s="60"/>
      <c r="KM201" s="60"/>
      <c r="KN201" s="60"/>
      <c r="KO201" s="60"/>
    </row>
    <row r="202" spans="1:301" s="67" customFormat="1" ht="15" customHeight="1" x14ac:dyDescent="0.2">
      <c r="A202" s="58" t="s">
        <v>804</v>
      </c>
      <c r="B202" s="58">
        <v>13047</v>
      </c>
      <c r="C202" s="59" t="s">
        <v>387</v>
      </c>
      <c r="D202" s="2" t="s">
        <v>105</v>
      </c>
      <c r="E202" s="58"/>
      <c r="F202" s="58"/>
      <c r="G202" s="23">
        <v>316561.68982000003</v>
      </c>
      <c r="H202" s="23">
        <v>8444709.5229599997</v>
      </c>
      <c r="I202" s="23"/>
      <c r="J202" s="61" t="s">
        <v>1040</v>
      </c>
      <c r="K202" s="58" t="s">
        <v>388</v>
      </c>
      <c r="L202" s="58">
        <v>0</v>
      </c>
      <c r="M202" s="58">
        <v>2</v>
      </c>
      <c r="N202" s="105">
        <v>2006</v>
      </c>
      <c r="O202" s="58"/>
      <c r="P202" s="60" t="s">
        <v>389</v>
      </c>
      <c r="Q202" s="1">
        <f>M202-L202</f>
        <v>2</v>
      </c>
      <c r="R202" s="2" t="s">
        <v>390</v>
      </c>
      <c r="S202" s="58" t="s">
        <v>805</v>
      </c>
      <c r="T202" s="60" t="s">
        <v>392</v>
      </c>
      <c r="U202" s="60"/>
      <c r="V202" s="60"/>
      <c r="W202" s="60"/>
      <c r="X202" s="134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  <c r="AX202" s="113"/>
      <c r="AY202" s="113"/>
      <c r="AZ202" s="113"/>
      <c r="BA202" s="113"/>
      <c r="BB202" s="113"/>
      <c r="BC202" s="113"/>
      <c r="BD202" s="113"/>
      <c r="BE202" s="113"/>
      <c r="BF202" s="113"/>
      <c r="BG202" s="113"/>
      <c r="BH202" s="113"/>
      <c r="BI202" s="113"/>
      <c r="BJ202" s="113"/>
      <c r="BK202" s="113"/>
      <c r="BL202" s="113"/>
      <c r="BM202" s="113"/>
      <c r="BN202" s="113"/>
      <c r="BO202" s="113"/>
      <c r="BP202" s="113"/>
      <c r="BQ202" s="113"/>
      <c r="BR202" s="113"/>
      <c r="BS202" s="113"/>
      <c r="BT202" s="113"/>
      <c r="BU202" s="113"/>
      <c r="BV202" s="113"/>
      <c r="BW202" s="113"/>
      <c r="BX202" s="113">
        <v>100</v>
      </c>
      <c r="BY202" s="113"/>
      <c r="BZ202" s="113"/>
      <c r="CA202" s="149">
        <v>0</v>
      </c>
      <c r="CB202" s="107">
        <v>7</v>
      </c>
      <c r="CC202" s="113"/>
      <c r="CD202" s="113"/>
      <c r="CE202" s="113"/>
      <c r="CF202" s="113"/>
      <c r="CG202" s="113"/>
      <c r="CH202" s="113"/>
      <c r="CI202" s="113"/>
      <c r="CJ202" s="113"/>
      <c r="CK202" s="113"/>
      <c r="CL202" s="113"/>
      <c r="CM202" s="113"/>
      <c r="CN202" s="113"/>
      <c r="CO202" s="99"/>
      <c r="CP202" s="99"/>
      <c r="CQ202" s="99"/>
      <c r="CR202" s="99"/>
      <c r="CS202" s="99"/>
      <c r="CT202" s="99"/>
      <c r="CU202" s="99"/>
      <c r="CV202" s="99"/>
      <c r="CW202" s="99"/>
      <c r="CX202" s="113"/>
      <c r="CY202" s="113"/>
      <c r="CZ202" s="78"/>
      <c r="DA202" s="78"/>
      <c r="DB202" s="78"/>
      <c r="DC202" s="78"/>
      <c r="DD202" s="78"/>
      <c r="DE202" s="78"/>
      <c r="DF202" s="78"/>
      <c r="DG202" s="78"/>
      <c r="DH202" s="78"/>
      <c r="DI202" s="78"/>
      <c r="DJ202" s="78"/>
      <c r="DK202" s="78"/>
      <c r="DL202" s="78"/>
      <c r="DM202" s="78"/>
      <c r="DN202" s="78"/>
      <c r="DO202" s="78"/>
      <c r="DP202" s="78"/>
      <c r="DQ202" s="78"/>
      <c r="DR202" s="78"/>
      <c r="DS202" s="78"/>
      <c r="DT202" s="78"/>
      <c r="DU202" s="78"/>
      <c r="DV202" s="78"/>
      <c r="DW202" s="78"/>
      <c r="DX202" s="78"/>
      <c r="DY202" s="78"/>
      <c r="DZ202" s="78"/>
      <c r="EA202" s="78"/>
      <c r="EB202" s="78"/>
      <c r="EC202" s="78"/>
      <c r="ED202" s="78"/>
      <c r="EE202" s="78"/>
      <c r="EF202" s="78"/>
      <c r="EG202" s="78"/>
      <c r="EH202" s="78"/>
      <c r="EI202" s="78"/>
      <c r="EJ202" s="78"/>
      <c r="EK202" s="78"/>
      <c r="EL202" s="78"/>
      <c r="EM202" s="78"/>
      <c r="EN202" s="78"/>
      <c r="EO202" s="78"/>
      <c r="EP202" s="78"/>
      <c r="EQ202" s="78"/>
      <c r="ER202" s="78"/>
      <c r="ES202" s="78"/>
      <c r="ET202" s="78"/>
      <c r="EU202" s="78"/>
      <c r="EV202" s="78"/>
      <c r="EW202" s="78"/>
      <c r="EX202" s="78"/>
      <c r="EY202" s="78"/>
      <c r="EZ202" s="78"/>
      <c r="FA202" s="78"/>
      <c r="FB202" s="78"/>
      <c r="FC202" s="78"/>
      <c r="FD202" s="78"/>
      <c r="FE202" s="78"/>
      <c r="FF202" s="78"/>
      <c r="FG202" s="78"/>
      <c r="FH202" s="78"/>
      <c r="FI202" s="78"/>
      <c r="FJ202" s="78"/>
      <c r="FK202" s="78"/>
      <c r="FL202" s="78"/>
      <c r="FM202" s="78"/>
      <c r="FN202" s="78"/>
      <c r="FO202" s="78"/>
      <c r="FP202" s="78"/>
      <c r="FQ202" s="78"/>
      <c r="FR202" s="78"/>
      <c r="FS202" s="78"/>
      <c r="FT202" s="78"/>
      <c r="FU202" s="78"/>
      <c r="FV202" s="78"/>
      <c r="FW202" s="78"/>
      <c r="FX202" s="78"/>
      <c r="FY202" s="78"/>
      <c r="FZ202" s="78"/>
      <c r="GA202" s="78"/>
      <c r="GB202" s="78"/>
      <c r="GC202" s="78"/>
      <c r="GD202" s="78"/>
      <c r="GE202" s="78"/>
      <c r="GF202" s="78"/>
      <c r="GG202" s="78"/>
      <c r="GH202" s="78"/>
      <c r="GI202" s="78"/>
      <c r="GJ202" s="78"/>
      <c r="GK202" s="78"/>
      <c r="GL202" s="78"/>
      <c r="GM202" s="78"/>
      <c r="GN202" s="78"/>
      <c r="GO202" s="78"/>
      <c r="GP202" s="78"/>
      <c r="GQ202" s="78"/>
      <c r="GR202" s="78"/>
      <c r="GS202" s="78"/>
      <c r="GT202" s="78"/>
      <c r="GU202" s="78"/>
      <c r="GV202" s="78"/>
      <c r="GW202" s="78"/>
      <c r="GX202" s="78"/>
      <c r="GY202" s="78"/>
      <c r="GZ202" s="78"/>
      <c r="HA202" s="78"/>
      <c r="HB202" s="78"/>
      <c r="HC202" s="78"/>
      <c r="HD202" s="78"/>
      <c r="HE202" s="78"/>
      <c r="HF202" s="78"/>
      <c r="HG202" s="78"/>
      <c r="HH202" s="78"/>
      <c r="HI202" s="78"/>
      <c r="HJ202" s="78"/>
      <c r="HK202" s="78"/>
      <c r="HL202" s="78"/>
      <c r="HM202" s="78"/>
      <c r="HN202" s="78"/>
      <c r="HO202" s="78"/>
      <c r="HP202" s="78"/>
      <c r="HQ202" s="78"/>
      <c r="HR202" s="78"/>
      <c r="HS202" s="78"/>
      <c r="HT202" s="78"/>
      <c r="HU202" s="78"/>
      <c r="HV202" s="78"/>
      <c r="HW202" s="78"/>
      <c r="HX202" s="78"/>
      <c r="HY202" s="78"/>
      <c r="HZ202" s="78"/>
      <c r="IA202" s="78"/>
      <c r="IB202" s="78"/>
      <c r="IC202" s="78"/>
      <c r="ID202" s="78"/>
      <c r="IE202" s="78"/>
      <c r="IF202" s="78"/>
      <c r="IG202" s="78"/>
      <c r="IH202" s="78"/>
      <c r="II202" s="78"/>
      <c r="IJ202" s="78"/>
      <c r="IK202" s="78"/>
      <c r="IL202" s="78"/>
      <c r="IM202" s="78"/>
      <c r="IN202" s="78"/>
      <c r="IO202" s="78"/>
      <c r="IP202" s="78"/>
      <c r="IQ202" s="78"/>
      <c r="IR202" s="78"/>
      <c r="IS202" s="78"/>
      <c r="IT202" s="78"/>
      <c r="IU202" s="78"/>
      <c r="IV202" s="78"/>
      <c r="IW202" s="78"/>
      <c r="IX202" s="78"/>
      <c r="IY202" s="78"/>
      <c r="IZ202" s="78"/>
      <c r="JA202" s="78"/>
      <c r="JB202" s="78"/>
      <c r="JC202" s="78"/>
      <c r="JD202" s="78"/>
      <c r="JE202" s="78"/>
      <c r="JF202" s="78"/>
      <c r="JG202" s="78"/>
      <c r="JH202" s="78"/>
      <c r="JI202" s="78"/>
      <c r="JJ202" s="78"/>
      <c r="JK202" s="78"/>
      <c r="JL202" s="78"/>
      <c r="JM202" s="78"/>
      <c r="JN202" s="78"/>
      <c r="JO202" s="78"/>
      <c r="JP202" s="78"/>
      <c r="JQ202" s="78"/>
      <c r="JR202" s="78"/>
      <c r="JS202" s="78"/>
      <c r="JT202" s="78"/>
      <c r="JU202" s="78"/>
      <c r="JV202" s="78"/>
      <c r="JW202" s="78"/>
      <c r="JX202" s="78"/>
      <c r="JY202" s="78"/>
      <c r="JZ202" s="78"/>
      <c r="KA202" s="78"/>
      <c r="KB202" s="78"/>
      <c r="KC202" s="78"/>
      <c r="KD202" s="78"/>
      <c r="KE202" s="78"/>
      <c r="KF202" s="78"/>
      <c r="KG202" s="78"/>
      <c r="KH202" s="78"/>
      <c r="KI202" s="78"/>
      <c r="KJ202" s="78"/>
      <c r="KK202" s="78"/>
      <c r="KL202" s="78"/>
      <c r="KM202" s="78"/>
      <c r="KN202" s="78"/>
      <c r="KO202" s="78"/>
    </row>
    <row r="203" spans="1:301" s="60" customFormat="1" ht="15" customHeight="1" x14ac:dyDescent="0.15">
      <c r="A203" s="58" t="s">
        <v>806</v>
      </c>
      <c r="B203" s="58">
        <v>13078</v>
      </c>
      <c r="C203" s="59" t="s">
        <v>387</v>
      </c>
      <c r="D203" s="2" t="s">
        <v>105</v>
      </c>
      <c r="E203" s="58"/>
      <c r="F203" s="58"/>
      <c r="G203" s="23">
        <v>316490.69073899998</v>
      </c>
      <c r="H203" s="23">
        <v>8444707.5228599999</v>
      </c>
      <c r="I203" s="23"/>
      <c r="J203" s="61" t="s">
        <v>1040</v>
      </c>
      <c r="K203" s="58" t="s">
        <v>388</v>
      </c>
      <c r="L203" s="58">
        <v>0</v>
      </c>
      <c r="M203" s="58">
        <v>2</v>
      </c>
      <c r="N203" s="105">
        <v>2006</v>
      </c>
      <c r="O203" s="58"/>
      <c r="P203" s="60" t="s">
        <v>389</v>
      </c>
      <c r="Q203" s="1">
        <f>M203-L203</f>
        <v>2</v>
      </c>
      <c r="R203" s="2" t="s">
        <v>390</v>
      </c>
      <c r="S203" s="58" t="s">
        <v>807</v>
      </c>
      <c r="T203" s="60" t="s">
        <v>392</v>
      </c>
      <c r="X203" s="134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07">
        <v>100</v>
      </c>
      <c r="AU203" s="113"/>
      <c r="AV203" s="113"/>
      <c r="AW203" s="113"/>
      <c r="AX203" s="113"/>
      <c r="AY203" s="113"/>
      <c r="AZ203" s="113"/>
      <c r="BA203" s="113"/>
      <c r="BB203" s="113"/>
      <c r="BC203" s="113"/>
      <c r="BD203" s="113"/>
      <c r="BE203" s="113"/>
      <c r="BF203" s="113"/>
      <c r="BG203" s="113"/>
      <c r="BH203" s="113"/>
      <c r="BI203" s="113"/>
      <c r="BJ203" s="113"/>
      <c r="BK203" s="113"/>
      <c r="BL203" s="113"/>
      <c r="BM203" s="113"/>
      <c r="BN203" s="113"/>
      <c r="BO203" s="113"/>
      <c r="BP203" s="113"/>
      <c r="BQ203" s="113"/>
      <c r="BR203" s="113"/>
      <c r="BS203" s="113"/>
      <c r="BT203" s="113"/>
      <c r="BU203" s="113"/>
      <c r="BV203" s="113"/>
      <c r="BW203" s="113"/>
      <c r="BX203" s="113">
        <v>200</v>
      </c>
      <c r="BY203" s="113"/>
      <c r="BZ203" s="113"/>
      <c r="CA203" s="149">
        <v>5.0000000000000001E-3</v>
      </c>
      <c r="CB203" s="107">
        <v>15</v>
      </c>
      <c r="CC203" s="113"/>
      <c r="CD203" s="113"/>
      <c r="CE203" s="113"/>
      <c r="CF203" s="113"/>
      <c r="CG203" s="113"/>
      <c r="CH203" s="113"/>
      <c r="CI203" s="113"/>
      <c r="CJ203" s="113"/>
      <c r="CK203" s="113"/>
      <c r="CL203" s="113"/>
      <c r="CM203" s="113"/>
      <c r="CN203" s="113"/>
      <c r="CO203" s="99"/>
      <c r="CP203" s="99"/>
      <c r="CQ203" s="99"/>
      <c r="CR203" s="99"/>
      <c r="CS203" s="99"/>
      <c r="CT203" s="99"/>
      <c r="CU203" s="99"/>
      <c r="CV203" s="99"/>
      <c r="CW203" s="99"/>
      <c r="CX203" s="113"/>
      <c r="CY203" s="113"/>
    </row>
    <row r="204" spans="1:301" s="60" customFormat="1" ht="15" customHeight="1" x14ac:dyDescent="0.15">
      <c r="A204" s="58" t="s">
        <v>808</v>
      </c>
      <c r="B204" s="58">
        <v>13145</v>
      </c>
      <c r="C204" s="59" t="s">
        <v>387</v>
      </c>
      <c r="D204" s="2" t="s">
        <v>105</v>
      </c>
      <c r="E204" s="58"/>
      <c r="F204" s="58"/>
      <c r="G204" s="23">
        <v>316490.69073899998</v>
      </c>
      <c r="H204" s="23">
        <v>8444707.5228599999</v>
      </c>
      <c r="I204" s="23"/>
      <c r="J204" s="61" t="s">
        <v>1040</v>
      </c>
      <c r="K204" s="58" t="s">
        <v>388</v>
      </c>
      <c r="L204" s="58">
        <v>0</v>
      </c>
      <c r="M204" s="58">
        <v>2</v>
      </c>
      <c r="N204" s="105">
        <v>2006</v>
      </c>
      <c r="O204" s="58"/>
      <c r="P204" s="60" t="s">
        <v>389</v>
      </c>
      <c r="Q204" s="1">
        <f>M204-L204</f>
        <v>2</v>
      </c>
      <c r="R204" s="2" t="s">
        <v>390</v>
      </c>
      <c r="S204" s="58" t="s">
        <v>809</v>
      </c>
      <c r="T204" s="60" t="s">
        <v>392</v>
      </c>
      <c r="X204" s="134"/>
      <c r="Y204" s="113"/>
      <c r="Z204" s="113"/>
      <c r="AA204" s="113"/>
      <c r="AB204" s="113"/>
      <c r="AC204" s="113"/>
      <c r="AD204" s="113"/>
      <c r="AE204" s="113"/>
      <c r="AF204" s="113"/>
      <c r="AG204" s="113"/>
      <c r="AH204" s="113"/>
      <c r="AI204" s="113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07">
        <v>100</v>
      </c>
      <c r="AU204" s="113"/>
      <c r="AV204" s="113"/>
      <c r="AW204" s="113"/>
      <c r="AX204" s="113"/>
      <c r="AY204" s="113"/>
      <c r="AZ204" s="113"/>
      <c r="BA204" s="113"/>
      <c r="BB204" s="113"/>
      <c r="BC204" s="113"/>
      <c r="BD204" s="113"/>
      <c r="BE204" s="113"/>
      <c r="BF204" s="113"/>
      <c r="BG204" s="113"/>
      <c r="BH204" s="113"/>
      <c r="BI204" s="113"/>
      <c r="BJ204" s="113"/>
      <c r="BK204" s="113"/>
      <c r="BL204" s="113"/>
      <c r="BM204" s="113"/>
      <c r="BN204" s="113"/>
      <c r="BO204" s="113"/>
      <c r="BP204" s="113"/>
      <c r="BQ204" s="113"/>
      <c r="BR204" s="113"/>
      <c r="BS204" s="113"/>
      <c r="BT204" s="113"/>
      <c r="BU204" s="113"/>
      <c r="BV204" s="113"/>
      <c r="BW204" s="113"/>
      <c r="BX204" s="113">
        <v>100</v>
      </c>
      <c r="BY204" s="113"/>
      <c r="BZ204" s="113"/>
      <c r="CA204" s="149">
        <v>7.0000000000000001E-3</v>
      </c>
      <c r="CB204" s="107">
        <v>5</v>
      </c>
      <c r="CC204" s="113"/>
      <c r="CD204" s="113"/>
      <c r="CE204" s="113"/>
      <c r="CF204" s="113"/>
      <c r="CG204" s="113"/>
      <c r="CH204" s="113"/>
      <c r="CI204" s="113"/>
      <c r="CJ204" s="113"/>
      <c r="CK204" s="113"/>
      <c r="CL204" s="113"/>
      <c r="CM204" s="113"/>
      <c r="CN204" s="113"/>
      <c r="CO204" s="99"/>
      <c r="CP204" s="99"/>
      <c r="CQ204" s="99"/>
      <c r="CR204" s="99"/>
      <c r="CS204" s="99"/>
      <c r="CT204" s="99"/>
      <c r="CU204" s="99"/>
      <c r="CV204" s="99"/>
      <c r="CW204" s="99"/>
      <c r="CX204" s="113"/>
      <c r="CY204" s="113"/>
    </row>
    <row r="205" spans="1:301" s="60" customFormat="1" ht="15" customHeight="1" x14ac:dyDescent="0.15">
      <c r="A205" s="58" t="s">
        <v>810</v>
      </c>
      <c r="B205" s="58">
        <v>13203</v>
      </c>
      <c r="C205" s="59" t="s">
        <v>387</v>
      </c>
      <c r="D205" s="2" t="s">
        <v>105</v>
      </c>
      <c r="E205" s="58"/>
      <c r="F205" s="58"/>
      <c r="G205" s="23">
        <v>316490.69073899998</v>
      </c>
      <c r="H205" s="23">
        <v>8444707.5228599999</v>
      </c>
      <c r="I205" s="23"/>
      <c r="J205" s="61" t="s">
        <v>1040</v>
      </c>
      <c r="K205" s="58" t="s">
        <v>388</v>
      </c>
      <c r="L205" s="58">
        <v>0</v>
      </c>
      <c r="M205" s="58">
        <v>2</v>
      </c>
      <c r="N205" s="105">
        <v>2006</v>
      </c>
      <c r="O205" s="58"/>
      <c r="P205" s="60" t="s">
        <v>389</v>
      </c>
      <c r="Q205" s="1">
        <f>M205-L205</f>
        <v>2</v>
      </c>
      <c r="R205" s="2" t="s">
        <v>390</v>
      </c>
      <c r="S205" s="58" t="s">
        <v>811</v>
      </c>
      <c r="T205" s="60" t="s">
        <v>392</v>
      </c>
      <c r="X205" s="134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07">
        <v>100</v>
      </c>
      <c r="AU205" s="113"/>
      <c r="AV205" s="113"/>
      <c r="AW205" s="113"/>
      <c r="AX205" s="113"/>
      <c r="AY205" s="113"/>
      <c r="AZ205" s="113"/>
      <c r="BA205" s="113"/>
      <c r="BB205" s="113"/>
      <c r="BC205" s="113"/>
      <c r="BD205" s="113"/>
      <c r="BE205" s="113"/>
      <c r="BF205" s="113"/>
      <c r="BG205" s="113"/>
      <c r="BH205" s="113"/>
      <c r="BI205" s="113"/>
      <c r="BJ205" s="113"/>
      <c r="BK205" s="113"/>
      <c r="BL205" s="113"/>
      <c r="BM205" s="113"/>
      <c r="BN205" s="113"/>
      <c r="BO205" s="113"/>
      <c r="BP205" s="113"/>
      <c r="BQ205" s="113"/>
      <c r="BR205" s="113"/>
      <c r="BS205" s="113"/>
      <c r="BT205" s="113"/>
      <c r="BU205" s="113"/>
      <c r="BV205" s="113"/>
      <c r="BW205" s="113"/>
      <c r="BX205" s="113">
        <v>100</v>
      </c>
      <c r="BY205" s="113"/>
      <c r="BZ205" s="113"/>
      <c r="CA205" s="149">
        <v>0</v>
      </c>
      <c r="CB205" s="107">
        <v>4</v>
      </c>
      <c r="CC205" s="113"/>
      <c r="CD205" s="113"/>
      <c r="CE205" s="113"/>
      <c r="CF205" s="113"/>
      <c r="CG205" s="113"/>
      <c r="CH205" s="113"/>
      <c r="CI205" s="113"/>
      <c r="CJ205" s="113"/>
      <c r="CK205" s="113"/>
      <c r="CL205" s="113"/>
      <c r="CM205" s="113"/>
      <c r="CN205" s="113"/>
      <c r="CO205" s="99"/>
      <c r="CP205" s="99"/>
      <c r="CQ205" s="99"/>
      <c r="CR205" s="99"/>
      <c r="CS205" s="99"/>
      <c r="CT205" s="99"/>
      <c r="CU205" s="99"/>
      <c r="CV205" s="99"/>
      <c r="CW205" s="99"/>
      <c r="CX205" s="113"/>
      <c r="CY205" s="113"/>
    </row>
    <row r="206" spans="1:301" s="60" customFormat="1" ht="15" customHeight="1" x14ac:dyDescent="0.15">
      <c r="A206" s="58" t="s">
        <v>812</v>
      </c>
      <c r="B206" s="58">
        <v>12563</v>
      </c>
      <c r="C206" s="59" t="s">
        <v>400</v>
      </c>
      <c r="D206" s="2" t="s">
        <v>105</v>
      </c>
      <c r="E206" s="58"/>
      <c r="F206" s="58"/>
      <c r="G206" s="23">
        <v>315935.46899999998</v>
      </c>
      <c r="H206" s="23">
        <v>8447030.1370000001</v>
      </c>
      <c r="I206" s="23">
        <v>5017.4040000000005</v>
      </c>
      <c r="J206" s="61" t="s">
        <v>1040</v>
      </c>
      <c r="K206" s="58" t="s">
        <v>388</v>
      </c>
      <c r="L206" s="58">
        <v>0</v>
      </c>
      <c r="M206" s="58">
        <v>2</v>
      </c>
      <c r="N206" s="105">
        <v>2006</v>
      </c>
      <c r="O206" s="58"/>
      <c r="P206" s="60" t="s">
        <v>389</v>
      </c>
      <c r="Q206" s="1">
        <f>M206-L206</f>
        <v>2</v>
      </c>
      <c r="R206" s="2" t="s">
        <v>390</v>
      </c>
      <c r="S206" s="58" t="s">
        <v>813</v>
      </c>
      <c r="T206" s="60" t="s">
        <v>392</v>
      </c>
      <c r="X206" s="134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>
        <v>400</v>
      </c>
      <c r="AT206" s="113">
        <v>1300</v>
      </c>
      <c r="AU206" s="113"/>
      <c r="AV206" s="113"/>
      <c r="AW206" s="113"/>
      <c r="AX206" s="113"/>
      <c r="AY206" s="113"/>
      <c r="AZ206" s="113"/>
      <c r="BA206" s="113"/>
      <c r="BB206" s="113"/>
      <c r="BC206" s="113"/>
      <c r="BD206" s="113"/>
      <c r="BE206" s="113"/>
      <c r="BF206" s="113"/>
      <c r="BG206" s="113"/>
      <c r="BH206" s="113"/>
      <c r="BI206" s="113"/>
      <c r="BJ206" s="113"/>
      <c r="BK206" s="113"/>
      <c r="BL206" s="113"/>
      <c r="BM206" s="113"/>
      <c r="BN206" s="113"/>
      <c r="BO206" s="113"/>
      <c r="BP206" s="113"/>
      <c r="BQ206" s="113"/>
      <c r="BR206" s="113"/>
      <c r="BS206" s="113"/>
      <c r="BT206" s="113"/>
      <c r="BU206" s="113"/>
      <c r="BV206" s="113"/>
      <c r="BW206" s="113"/>
      <c r="BX206" s="113">
        <v>500</v>
      </c>
      <c r="BY206" s="113"/>
      <c r="BZ206" s="113"/>
      <c r="CA206" s="149"/>
      <c r="CB206" s="107">
        <v>1</v>
      </c>
      <c r="CC206" s="113"/>
      <c r="CD206" s="113"/>
      <c r="CE206" s="113"/>
      <c r="CF206" s="113"/>
      <c r="CG206" s="113"/>
      <c r="CH206" s="113"/>
      <c r="CI206" s="113"/>
      <c r="CJ206" s="113"/>
      <c r="CK206" s="113"/>
      <c r="CL206" s="113"/>
      <c r="CM206" s="113"/>
      <c r="CN206" s="113"/>
      <c r="CO206" s="99"/>
      <c r="CP206" s="99"/>
      <c r="CQ206" s="99"/>
      <c r="CR206" s="99"/>
      <c r="CS206" s="99"/>
      <c r="CT206" s="99"/>
      <c r="CU206" s="99"/>
      <c r="CV206" s="99"/>
      <c r="CW206" s="99"/>
      <c r="CX206" s="113"/>
      <c r="CY206" s="113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  <c r="DS206" s="64"/>
      <c r="DT206" s="64"/>
      <c r="DU206" s="64"/>
      <c r="DV206" s="64"/>
      <c r="DW206" s="64"/>
      <c r="DX206" s="64"/>
      <c r="DY206" s="64"/>
      <c r="DZ206" s="64"/>
      <c r="EA206" s="64"/>
      <c r="EB206" s="64"/>
      <c r="EC206" s="64"/>
      <c r="ED206" s="64"/>
      <c r="EE206" s="64"/>
      <c r="EF206" s="64"/>
      <c r="EG206" s="64"/>
      <c r="EH206" s="64"/>
      <c r="EI206" s="64"/>
      <c r="EJ206" s="64"/>
      <c r="EK206" s="64"/>
      <c r="EL206" s="64"/>
      <c r="EM206" s="64"/>
      <c r="EN206" s="64"/>
      <c r="EO206" s="64"/>
      <c r="EP206" s="64"/>
      <c r="EQ206" s="64"/>
      <c r="ER206" s="64"/>
      <c r="ES206" s="64"/>
      <c r="ET206" s="64"/>
      <c r="EU206" s="64"/>
      <c r="EV206" s="64"/>
      <c r="EW206" s="64"/>
      <c r="EX206" s="64"/>
      <c r="EY206" s="64"/>
      <c r="EZ206" s="64"/>
      <c r="FA206" s="64"/>
      <c r="FB206" s="64"/>
      <c r="FC206" s="64"/>
      <c r="FD206" s="64"/>
      <c r="FE206" s="64"/>
      <c r="FF206" s="64"/>
      <c r="FG206" s="64"/>
      <c r="FH206" s="64"/>
      <c r="FI206" s="64"/>
      <c r="FJ206" s="64"/>
      <c r="FK206" s="64"/>
      <c r="FL206" s="64"/>
      <c r="FM206" s="64"/>
      <c r="FN206" s="64"/>
      <c r="FO206" s="64"/>
      <c r="FP206" s="64"/>
      <c r="FQ206" s="64"/>
      <c r="FR206" s="64"/>
      <c r="FS206" s="64"/>
      <c r="FT206" s="64"/>
      <c r="FU206" s="64"/>
      <c r="FV206" s="64"/>
      <c r="FW206" s="64"/>
      <c r="FX206" s="64"/>
      <c r="FY206" s="64"/>
      <c r="FZ206" s="64"/>
      <c r="GA206" s="64"/>
      <c r="GB206" s="64"/>
      <c r="GC206" s="64"/>
      <c r="GD206" s="64"/>
      <c r="GE206" s="64"/>
      <c r="GF206" s="64"/>
      <c r="GG206" s="64"/>
      <c r="GH206" s="64"/>
      <c r="GI206" s="64"/>
      <c r="GJ206" s="64"/>
      <c r="GK206" s="64"/>
      <c r="GL206" s="64"/>
      <c r="GM206" s="64"/>
      <c r="GN206" s="64"/>
      <c r="GO206" s="64"/>
      <c r="GP206" s="64"/>
      <c r="GQ206" s="64"/>
      <c r="GR206" s="64"/>
      <c r="GS206" s="64"/>
      <c r="GT206" s="64"/>
      <c r="GU206" s="64"/>
      <c r="GV206" s="64"/>
      <c r="GW206" s="64"/>
      <c r="GX206" s="64"/>
      <c r="GY206" s="64"/>
      <c r="GZ206" s="64"/>
      <c r="HA206" s="64"/>
      <c r="HB206" s="64"/>
      <c r="HC206" s="64"/>
      <c r="HD206" s="64"/>
      <c r="HE206" s="64"/>
      <c r="HF206" s="64"/>
      <c r="HG206" s="64"/>
      <c r="HH206" s="64"/>
      <c r="HI206" s="64"/>
      <c r="HJ206" s="64"/>
      <c r="HK206" s="64"/>
      <c r="HL206" s="64"/>
      <c r="HM206" s="64"/>
      <c r="HN206" s="64"/>
      <c r="HO206" s="64"/>
      <c r="HP206" s="64"/>
      <c r="HQ206" s="64"/>
      <c r="HR206" s="64"/>
      <c r="HS206" s="64"/>
      <c r="HT206" s="64"/>
      <c r="HU206" s="64"/>
      <c r="HV206" s="64"/>
      <c r="HW206" s="64"/>
      <c r="HX206" s="64"/>
      <c r="HY206" s="64"/>
      <c r="HZ206" s="64"/>
      <c r="IA206" s="64"/>
      <c r="IB206" s="64"/>
      <c r="IC206" s="64"/>
      <c r="ID206" s="64"/>
      <c r="IE206" s="64"/>
      <c r="IF206" s="64"/>
      <c r="IG206" s="64"/>
      <c r="IH206" s="64"/>
      <c r="II206" s="64"/>
      <c r="IJ206" s="64"/>
      <c r="IK206" s="64"/>
      <c r="IL206" s="64"/>
      <c r="IM206" s="64"/>
      <c r="IN206" s="64"/>
      <c r="IO206" s="64"/>
      <c r="IP206" s="64"/>
      <c r="IQ206" s="64"/>
      <c r="IR206" s="64"/>
      <c r="IS206" s="64"/>
      <c r="IT206" s="64"/>
      <c r="IU206" s="64"/>
      <c r="IV206" s="64"/>
      <c r="IW206" s="64"/>
      <c r="IX206" s="64"/>
      <c r="IY206" s="64"/>
      <c r="IZ206" s="64"/>
      <c r="JA206" s="64"/>
      <c r="JB206" s="64"/>
      <c r="JC206" s="64"/>
      <c r="JD206" s="64"/>
      <c r="JE206" s="64"/>
      <c r="JF206" s="64"/>
      <c r="JG206" s="64"/>
      <c r="JH206" s="64"/>
      <c r="JI206" s="64"/>
      <c r="JJ206" s="64"/>
      <c r="JK206" s="64"/>
      <c r="JL206" s="64"/>
      <c r="JM206" s="64"/>
      <c r="JN206" s="64"/>
      <c r="JO206" s="64"/>
      <c r="JP206" s="64"/>
      <c r="JQ206" s="64"/>
      <c r="JR206" s="64"/>
      <c r="JS206" s="64"/>
      <c r="JT206" s="64"/>
      <c r="JU206" s="64"/>
      <c r="JV206" s="64"/>
      <c r="JW206" s="64"/>
      <c r="JX206" s="64"/>
      <c r="JY206" s="64"/>
      <c r="JZ206" s="64"/>
      <c r="KA206" s="64"/>
      <c r="KB206" s="64"/>
      <c r="KC206" s="64"/>
      <c r="KD206" s="64"/>
      <c r="KE206" s="64"/>
      <c r="KF206" s="64"/>
      <c r="KG206" s="64"/>
      <c r="KH206" s="64"/>
      <c r="KI206" s="64"/>
      <c r="KJ206" s="64"/>
      <c r="KK206" s="64"/>
      <c r="KL206" s="64"/>
      <c r="KM206" s="64"/>
      <c r="KN206" s="64"/>
      <c r="KO206" s="64"/>
    </row>
    <row r="207" spans="1:301" s="60" customFormat="1" ht="15" customHeight="1" x14ac:dyDescent="0.15">
      <c r="A207" s="58" t="s">
        <v>814</v>
      </c>
      <c r="B207" s="58">
        <v>12630</v>
      </c>
      <c r="C207" s="59" t="s">
        <v>400</v>
      </c>
      <c r="D207" s="2" t="s">
        <v>105</v>
      </c>
      <c r="E207" s="58"/>
      <c r="F207" s="58"/>
      <c r="G207" s="23">
        <v>315935.46899999998</v>
      </c>
      <c r="H207" s="23">
        <v>8447030.1370000001</v>
      </c>
      <c r="I207" s="23">
        <v>5017.4040000000005</v>
      </c>
      <c r="J207" s="61" t="s">
        <v>1040</v>
      </c>
      <c r="K207" s="58" t="s">
        <v>388</v>
      </c>
      <c r="L207" s="58">
        <v>1.95</v>
      </c>
      <c r="M207" s="58">
        <v>4</v>
      </c>
      <c r="N207" s="105">
        <v>2006</v>
      </c>
      <c r="O207" s="58"/>
      <c r="P207" s="60" t="s">
        <v>389</v>
      </c>
      <c r="Q207" s="1">
        <f>M207-L207</f>
        <v>2.0499999999999998</v>
      </c>
      <c r="R207" s="2" t="s">
        <v>390</v>
      </c>
      <c r="S207" s="58" t="s">
        <v>815</v>
      </c>
      <c r="T207" s="60" t="s">
        <v>392</v>
      </c>
      <c r="X207" s="134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13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>
        <v>200</v>
      </c>
      <c r="AT207" s="113">
        <v>300</v>
      </c>
      <c r="AU207" s="113"/>
      <c r="AV207" s="113"/>
      <c r="AW207" s="113"/>
      <c r="AX207" s="113"/>
      <c r="AY207" s="113"/>
      <c r="AZ207" s="113"/>
      <c r="BA207" s="113"/>
      <c r="BB207" s="113"/>
      <c r="BC207" s="113"/>
      <c r="BD207" s="113"/>
      <c r="BE207" s="113"/>
      <c r="BF207" s="113"/>
      <c r="BG207" s="113"/>
      <c r="BH207" s="113"/>
      <c r="BI207" s="113"/>
      <c r="BJ207" s="113"/>
      <c r="BK207" s="113"/>
      <c r="BL207" s="113"/>
      <c r="BM207" s="113"/>
      <c r="BN207" s="113"/>
      <c r="BO207" s="113"/>
      <c r="BP207" s="113"/>
      <c r="BQ207" s="113"/>
      <c r="BR207" s="113"/>
      <c r="BS207" s="113"/>
      <c r="BT207" s="113"/>
      <c r="BU207" s="113"/>
      <c r="BV207" s="113"/>
      <c r="BW207" s="113"/>
      <c r="BX207" s="113">
        <v>1300</v>
      </c>
      <c r="BY207" s="113"/>
      <c r="BZ207" s="113"/>
      <c r="CA207" s="149"/>
      <c r="CB207" s="107">
        <v>4</v>
      </c>
      <c r="CC207" s="113"/>
      <c r="CD207" s="113"/>
      <c r="CE207" s="113"/>
      <c r="CF207" s="113"/>
      <c r="CG207" s="113"/>
      <c r="CH207" s="113"/>
      <c r="CI207" s="113"/>
      <c r="CJ207" s="113"/>
      <c r="CK207" s="113"/>
      <c r="CL207" s="113"/>
      <c r="CM207" s="113"/>
      <c r="CN207" s="113"/>
      <c r="CO207" s="99"/>
      <c r="CP207" s="99"/>
      <c r="CQ207" s="99"/>
      <c r="CR207" s="99"/>
      <c r="CS207" s="99"/>
      <c r="CT207" s="99"/>
      <c r="CU207" s="99"/>
      <c r="CV207" s="99"/>
      <c r="CW207" s="99"/>
      <c r="CX207" s="113"/>
      <c r="CY207" s="113"/>
    </row>
    <row r="208" spans="1:301" s="60" customFormat="1" ht="15" customHeight="1" x14ac:dyDescent="0.15">
      <c r="A208" s="58" t="s">
        <v>816</v>
      </c>
      <c r="B208" s="58">
        <v>12690</v>
      </c>
      <c r="C208" s="59" t="s">
        <v>400</v>
      </c>
      <c r="D208" s="2" t="s">
        <v>105</v>
      </c>
      <c r="E208" s="58"/>
      <c r="F208" s="58"/>
      <c r="G208" s="23">
        <v>315936.103</v>
      </c>
      <c r="H208" s="23">
        <v>8447031.1190000009</v>
      </c>
      <c r="I208" s="23">
        <v>5017.3459999999995</v>
      </c>
      <c r="J208" s="61" t="s">
        <v>1040</v>
      </c>
      <c r="K208" s="58" t="s">
        <v>388</v>
      </c>
      <c r="L208" s="58">
        <v>0</v>
      </c>
      <c r="M208" s="58">
        <v>2</v>
      </c>
      <c r="N208" s="105">
        <v>2006</v>
      </c>
      <c r="O208" s="58"/>
      <c r="P208" s="60" t="s">
        <v>389</v>
      </c>
      <c r="Q208" s="1">
        <f>M208-L208</f>
        <v>2</v>
      </c>
      <c r="R208" s="2" t="s">
        <v>390</v>
      </c>
      <c r="S208" s="58" t="s">
        <v>817</v>
      </c>
      <c r="T208" s="60" t="s">
        <v>392</v>
      </c>
      <c r="X208" s="134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>
        <v>200</v>
      </c>
      <c r="AT208" s="113">
        <v>7400</v>
      </c>
      <c r="AU208" s="113"/>
      <c r="AV208" s="113"/>
      <c r="AW208" s="113"/>
      <c r="AX208" s="113"/>
      <c r="AY208" s="113"/>
      <c r="AZ208" s="113"/>
      <c r="BA208" s="113"/>
      <c r="BB208" s="113"/>
      <c r="BC208" s="113"/>
      <c r="BD208" s="113"/>
      <c r="BE208" s="113"/>
      <c r="BF208" s="113"/>
      <c r="BG208" s="113"/>
      <c r="BH208" s="113"/>
      <c r="BI208" s="113"/>
      <c r="BJ208" s="113"/>
      <c r="BK208" s="113"/>
      <c r="BL208" s="113"/>
      <c r="BM208" s="113"/>
      <c r="BN208" s="113"/>
      <c r="BO208" s="113"/>
      <c r="BP208" s="113"/>
      <c r="BQ208" s="113"/>
      <c r="BR208" s="113"/>
      <c r="BS208" s="113"/>
      <c r="BT208" s="113"/>
      <c r="BU208" s="113"/>
      <c r="BV208" s="113"/>
      <c r="BW208" s="113"/>
      <c r="BX208" s="113">
        <v>900</v>
      </c>
      <c r="BY208" s="113"/>
      <c r="BZ208" s="113"/>
      <c r="CA208" s="149"/>
      <c r="CB208" s="107">
        <v>3</v>
      </c>
      <c r="CC208" s="113"/>
      <c r="CD208" s="113"/>
      <c r="CE208" s="113"/>
      <c r="CF208" s="113"/>
      <c r="CG208" s="113"/>
      <c r="CH208" s="113"/>
      <c r="CI208" s="113"/>
      <c r="CJ208" s="113"/>
      <c r="CK208" s="113"/>
      <c r="CL208" s="113"/>
      <c r="CM208" s="113"/>
      <c r="CN208" s="113"/>
      <c r="CO208" s="99"/>
      <c r="CP208" s="99"/>
      <c r="CQ208" s="99"/>
      <c r="CR208" s="99"/>
      <c r="CS208" s="99"/>
      <c r="CT208" s="99"/>
      <c r="CU208" s="99"/>
      <c r="CV208" s="99"/>
      <c r="CW208" s="99"/>
      <c r="CX208" s="113"/>
      <c r="CY208" s="113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  <c r="DS208" s="64"/>
      <c r="DT208" s="64"/>
      <c r="DU208" s="64"/>
      <c r="DV208" s="64"/>
      <c r="DW208" s="64"/>
      <c r="DX208" s="64"/>
      <c r="DY208" s="64"/>
      <c r="DZ208" s="64"/>
      <c r="EA208" s="64"/>
      <c r="EB208" s="64"/>
      <c r="EC208" s="64"/>
      <c r="ED208" s="64"/>
      <c r="EE208" s="64"/>
      <c r="EF208" s="64"/>
      <c r="EG208" s="64"/>
      <c r="EH208" s="64"/>
      <c r="EI208" s="64"/>
      <c r="EJ208" s="64"/>
      <c r="EK208" s="64"/>
      <c r="EL208" s="64"/>
      <c r="EM208" s="64"/>
      <c r="EN208" s="64"/>
      <c r="EO208" s="64"/>
      <c r="EP208" s="64"/>
      <c r="EQ208" s="64"/>
      <c r="ER208" s="64"/>
      <c r="ES208" s="64"/>
      <c r="ET208" s="64"/>
      <c r="EU208" s="64"/>
      <c r="EV208" s="64"/>
      <c r="EW208" s="64"/>
      <c r="EX208" s="64"/>
      <c r="EY208" s="64"/>
      <c r="EZ208" s="64"/>
      <c r="FA208" s="64"/>
      <c r="FB208" s="64"/>
      <c r="FC208" s="64"/>
      <c r="FD208" s="64"/>
      <c r="FE208" s="64"/>
      <c r="FF208" s="64"/>
      <c r="FG208" s="64"/>
      <c r="FH208" s="64"/>
      <c r="FI208" s="64"/>
      <c r="FJ208" s="64"/>
      <c r="FK208" s="64"/>
      <c r="FL208" s="64"/>
      <c r="FM208" s="64"/>
      <c r="FN208" s="64"/>
      <c r="FO208" s="64"/>
      <c r="FP208" s="64"/>
      <c r="FQ208" s="64"/>
      <c r="FR208" s="64"/>
      <c r="FS208" s="64"/>
      <c r="FT208" s="64"/>
      <c r="FU208" s="64"/>
      <c r="FV208" s="64"/>
      <c r="FW208" s="64"/>
      <c r="FX208" s="64"/>
      <c r="FY208" s="64"/>
      <c r="FZ208" s="64"/>
      <c r="GA208" s="64"/>
      <c r="GB208" s="64"/>
      <c r="GC208" s="64"/>
      <c r="GD208" s="64"/>
      <c r="GE208" s="64"/>
      <c r="GF208" s="64"/>
      <c r="GG208" s="64"/>
      <c r="GH208" s="64"/>
      <c r="GI208" s="64"/>
      <c r="GJ208" s="64"/>
      <c r="GK208" s="64"/>
      <c r="GL208" s="64"/>
      <c r="GM208" s="64"/>
      <c r="GN208" s="64"/>
      <c r="GO208" s="64"/>
      <c r="GP208" s="64"/>
      <c r="GQ208" s="64"/>
      <c r="GR208" s="64"/>
      <c r="GS208" s="64"/>
      <c r="GT208" s="64"/>
      <c r="GU208" s="64"/>
      <c r="GV208" s="64"/>
      <c r="GW208" s="64"/>
      <c r="GX208" s="64"/>
      <c r="GY208" s="64"/>
      <c r="GZ208" s="64"/>
      <c r="HA208" s="64"/>
      <c r="HB208" s="64"/>
      <c r="HC208" s="64"/>
      <c r="HD208" s="64"/>
      <c r="HE208" s="64"/>
      <c r="HF208" s="64"/>
      <c r="HG208" s="64"/>
      <c r="HH208" s="64"/>
      <c r="HI208" s="64"/>
      <c r="HJ208" s="64"/>
      <c r="HK208" s="64"/>
      <c r="HL208" s="64"/>
      <c r="HM208" s="64"/>
      <c r="HN208" s="64"/>
      <c r="HO208" s="64"/>
      <c r="HP208" s="64"/>
      <c r="HQ208" s="64"/>
      <c r="HR208" s="64"/>
      <c r="HS208" s="64"/>
      <c r="HT208" s="64"/>
      <c r="HU208" s="64"/>
      <c r="HV208" s="64"/>
      <c r="HW208" s="64"/>
      <c r="HX208" s="64"/>
      <c r="HY208" s="64"/>
      <c r="HZ208" s="64"/>
      <c r="IA208" s="64"/>
      <c r="IB208" s="64"/>
      <c r="IC208" s="64"/>
      <c r="ID208" s="64"/>
      <c r="IE208" s="64"/>
      <c r="IF208" s="64"/>
      <c r="IG208" s="64"/>
      <c r="IH208" s="64"/>
      <c r="II208" s="64"/>
      <c r="IJ208" s="64"/>
      <c r="IK208" s="64"/>
      <c r="IL208" s="64"/>
      <c r="IM208" s="64"/>
      <c r="IN208" s="64"/>
      <c r="IO208" s="64"/>
      <c r="IP208" s="64"/>
      <c r="IQ208" s="64"/>
      <c r="IR208" s="64"/>
      <c r="IS208" s="64"/>
      <c r="IT208" s="64"/>
      <c r="IU208" s="64"/>
      <c r="IV208" s="64"/>
      <c r="IW208" s="64"/>
      <c r="IX208" s="64"/>
      <c r="IY208" s="64"/>
      <c r="IZ208" s="64"/>
      <c r="JA208" s="64"/>
      <c r="JB208" s="64"/>
      <c r="JC208" s="64"/>
      <c r="JD208" s="64"/>
      <c r="JE208" s="64"/>
      <c r="JF208" s="64"/>
      <c r="JG208" s="64"/>
      <c r="JH208" s="64"/>
      <c r="JI208" s="64"/>
      <c r="JJ208" s="64"/>
      <c r="JK208" s="64"/>
      <c r="JL208" s="64"/>
      <c r="JM208" s="64"/>
      <c r="JN208" s="64"/>
      <c r="JO208" s="64"/>
      <c r="JP208" s="64"/>
      <c r="JQ208" s="64"/>
      <c r="JR208" s="64"/>
      <c r="JS208" s="64"/>
      <c r="JT208" s="64"/>
      <c r="JU208" s="64"/>
      <c r="JV208" s="64"/>
      <c r="JW208" s="64"/>
      <c r="JX208" s="64"/>
      <c r="JY208" s="64"/>
      <c r="JZ208" s="64"/>
      <c r="KA208" s="64"/>
      <c r="KB208" s="64"/>
      <c r="KC208" s="64"/>
      <c r="KD208" s="64"/>
      <c r="KE208" s="64"/>
      <c r="KF208" s="64"/>
      <c r="KG208" s="64"/>
      <c r="KH208" s="64"/>
      <c r="KI208" s="64"/>
      <c r="KJ208" s="64"/>
      <c r="KK208" s="64"/>
      <c r="KL208" s="64"/>
      <c r="KM208" s="64"/>
      <c r="KN208" s="64"/>
      <c r="KO208" s="64"/>
    </row>
    <row r="209" spans="1:301" s="60" customFormat="1" ht="15" customHeight="1" x14ac:dyDescent="0.15">
      <c r="A209" s="58" t="s">
        <v>818</v>
      </c>
      <c r="B209" s="58">
        <v>12744</v>
      </c>
      <c r="C209" s="59" t="s">
        <v>400</v>
      </c>
      <c r="D209" s="2" t="s">
        <v>105</v>
      </c>
      <c r="E209" s="58"/>
      <c r="F209" s="58"/>
      <c r="G209" s="23">
        <v>315936.103</v>
      </c>
      <c r="H209" s="23">
        <v>8447031.1190000009</v>
      </c>
      <c r="I209" s="23">
        <v>5017.3459999999995</v>
      </c>
      <c r="J209" s="61" t="s">
        <v>1040</v>
      </c>
      <c r="K209" s="58" t="s">
        <v>388</v>
      </c>
      <c r="L209" s="58">
        <v>0</v>
      </c>
      <c r="M209" s="58">
        <v>2</v>
      </c>
      <c r="N209" s="105">
        <v>2006</v>
      </c>
      <c r="O209" s="58"/>
      <c r="P209" s="60" t="s">
        <v>389</v>
      </c>
      <c r="Q209" s="1">
        <f>M209-L209</f>
        <v>2</v>
      </c>
      <c r="R209" s="2" t="s">
        <v>390</v>
      </c>
      <c r="S209" s="58" t="s">
        <v>819</v>
      </c>
      <c r="T209" s="60" t="s">
        <v>392</v>
      </c>
      <c r="X209" s="134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>
        <v>4900</v>
      </c>
      <c r="AU209" s="113"/>
      <c r="AV209" s="113"/>
      <c r="AW209" s="113"/>
      <c r="AX209" s="113"/>
      <c r="AY209" s="113"/>
      <c r="AZ209" s="113"/>
      <c r="BA209" s="113"/>
      <c r="BB209" s="113"/>
      <c r="BC209" s="113"/>
      <c r="BD209" s="113"/>
      <c r="BE209" s="113"/>
      <c r="BF209" s="113"/>
      <c r="BG209" s="113"/>
      <c r="BH209" s="113"/>
      <c r="BI209" s="113"/>
      <c r="BJ209" s="113"/>
      <c r="BK209" s="113"/>
      <c r="BL209" s="113"/>
      <c r="BM209" s="113"/>
      <c r="BN209" s="113"/>
      <c r="BO209" s="113"/>
      <c r="BP209" s="113"/>
      <c r="BQ209" s="113"/>
      <c r="BR209" s="113"/>
      <c r="BS209" s="113"/>
      <c r="BT209" s="113"/>
      <c r="BU209" s="113"/>
      <c r="BV209" s="113"/>
      <c r="BW209" s="113"/>
      <c r="BX209" s="113">
        <v>500</v>
      </c>
      <c r="BY209" s="113"/>
      <c r="BZ209" s="113"/>
      <c r="CA209" s="149"/>
      <c r="CB209" s="107">
        <v>1</v>
      </c>
      <c r="CC209" s="113"/>
      <c r="CD209" s="113"/>
      <c r="CE209" s="113"/>
      <c r="CF209" s="113"/>
      <c r="CG209" s="113"/>
      <c r="CH209" s="113"/>
      <c r="CI209" s="113"/>
      <c r="CJ209" s="113"/>
      <c r="CK209" s="113"/>
      <c r="CL209" s="113"/>
      <c r="CM209" s="113"/>
      <c r="CN209" s="113"/>
      <c r="CO209" s="99"/>
      <c r="CP209" s="99"/>
      <c r="CQ209" s="99"/>
      <c r="CR209" s="99"/>
      <c r="CS209" s="99"/>
      <c r="CT209" s="99"/>
      <c r="CU209" s="99"/>
      <c r="CV209" s="99"/>
      <c r="CW209" s="99"/>
      <c r="CX209" s="113"/>
      <c r="CY209" s="113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  <c r="DS209" s="64"/>
      <c r="DT209" s="64"/>
      <c r="DU209" s="64"/>
      <c r="DV209" s="64"/>
      <c r="DW209" s="64"/>
      <c r="DX209" s="64"/>
      <c r="DY209" s="64"/>
      <c r="DZ209" s="64"/>
      <c r="EA209" s="64"/>
      <c r="EB209" s="64"/>
      <c r="EC209" s="64"/>
      <c r="ED209" s="64"/>
      <c r="EE209" s="64"/>
      <c r="EF209" s="64"/>
      <c r="EG209" s="64"/>
      <c r="EH209" s="64"/>
      <c r="EI209" s="64"/>
      <c r="EJ209" s="64"/>
      <c r="EK209" s="64"/>
      <c r="EL209" s="64"/>
      <c r="EM209" s="64"/>
      <c r="EN209" s="64"/>
      <c r="EO209" s="64"/>
      <c r="EP209" s="64"/>
      <c r="EQ209" s="64"/>
      <c r="ER209" s="64"/>
      <c r="ES209" s="64"/>
      <c r="ET209" s="64"/>
      <c r="EU209" s="64"/>
      <c r="EV209" s="64"/>
      <c r="EW209" s="64"/>
      <c r="EX209" s="64"/>
      <c r="EY209" s="64"/>
      <c r="EZ209" s="64"/>
      <c r="FA209" s="64"/>
      <c r="FB209" s="64"/>
      <c r="FC209" s="64"/>
      <c r="FD209" s="64"/>
      <c r="FE209" s="64"/>
      <c r="FF209" s="64"/>
      <c r="FG209" s="64"/>
      <c r="FH209" s="64"/>
      <c r="FI209" s="64"/>
      <c r="FJ209" s="64"/>
      <c r="FK209" s="64"/>
      <c r="FL209" s="64"/>
      <c r="FM209" s="64"/>
      <c r="FN209" s="64"/>
      <c r="FO209" s="64"/>
      <c r="FP209" s="64"/>
      <c r="FQ209" s="64"/>
      <c r="FR209" s="64"/>
      <c r="FS209" s="64"/>
      <c r="FT209" s="64"/>
      <c r="FU209" s="64"/>
      <c r="FV209" s="64"/>
      <c r="FW209" s="64"/>
      <c r="FX209" s="64"/>
      <c r="FY209" s="64"/>
      <c r="FZ209" s="64"/>
      <c r="GA209" s="64"/>
      <c r="GB209" s="64"/>
      <c r="GC209" s="64"/>
      <c r="GD209" s="64"/>
      <c r="GE209" s="64"/>
      <c r="GF209" s="64"/>
      <c r="GG209" s="64"/>
      <c r="GH209" s="64"/>
      <c r="GI209" s="64"/>
      <c r="GJ209" s="64"/>
      <c r="GK209" s="64"/>
      <c r="GL209" s="64"/>
      <c r="GM209" s="64"/>
      <c r="GN209" s="64"/>
      <c r="GO209" s="64"/>
      <c r="GP209" s="64"/>
      <c r="GQ209" s="64"/>
      <c r="GR209" s="64"/>
      <c r="GS209" s="64"/>
      <c r="GT209" s="64"/>
      <c r="GU209" s="64"/>
      <c r="GV209" s="64"/>
      <c r="GW209" s="64"/>
      <c r="GX209" s="64"/>
      <c r="GY209" s="64"/>
      <c r="GZ209" s="64"/>
      <c r="HA209" s="64"/>
      <c r="HB209" s="64"/>
      <c r="HC209" s="64"/>
      <c r="HD209" s="64"/>
      <c r="HE209" s="64"/>
      <c r="HF209" s="64"/>
      <c r="HG209" s="64"/>
      <c r="HH209" s="64"/>
      <c r="HI209" s="64"/>
      <c r="HJ209" s="64"/>
      <c r="HK209" s="64"/>
      <c r="HL209" s="64"/>
      <c r="HM209" s="64"/>
      <c r="HN209" s="64"/>
      <c r="HO209" s="64"/>
      <c r="HP209" s="64"/>
      <c r="HQ209" s="64"/>
      <c r="HR209" s="64"/>
      <c r="HS209" s="64"/>
      <c r="HT209" s="64"/>
      <c r="HU209" s="64"/>
      <c r="HV209" s="64"/>
      <c r="HW209" s="64"/>
      <c r="HX209" s="64"/>
      <c r="HY209" s="64"/>
      <c r="HZ209" s="64"/>
      <c r="IA209" s="64"/>
      <c r="IB209" s="64"/>
      <c r="IC209" s="64"/>
      <c r="ID209" s="64"/>
      <c r="IE209" s="64"/>
      <c r="IF209" s="64"/>
      <c r="IG209" s="64"/>
      <c r="IH209" s="64"/>
      <c r="II209" s="64"/>
      <c r="IJ209" s="64"/>
      <c r="IK209" s="64"/>
      <c r="IL209" s="64"/>
      <c r="IM209" s="64"/>
      <c r="IN209" s="64"/>
      <c r="IO209" s="64"/>
      <c r="IP209" s="64"/>
      <c r="IQ209" s="64"/>
      <c r="IR209" s="64"/>
      <c r="IS209" s="64"/>
      <c r="IT209" s="64"/>
      <c r="IU209" s="64"/>
      <c r="IV209" s="64"/>
      <c r="IW209" s="64"/>
      <c r="IX209" s="64"/>
      <c r="IY209" s="64"/>
      <c r="IZ209" s="64"/>
      <c r="JA209" s="64"/>
      <c r="JB209" s="64"/>
      <c r="JC209" s="64"/>
      <c r="JD209" s="64"/>
      <c r="JE209" s="64"/>
      <c r="JF209" s="64"/>
      <c r="JG209" s="64"/>
      <c r="JH209" s="64"/>
      <c r="JI209" s="64"/>
      <c r="JJ209" s="64"/>
      <c r="JK209" s="64"/>
      <c r="JL209" s="64"/>
      <c r="JM209" s="64"/>
      <c r="JN209" s="64"/>
      <c r="JO209" s="64"/>
      <c r="JP209" s="64"/>
      <c r="JQ209" s="64"/>
      <c r="JR209" s="64"/>
      <c r="JS209" s="64"/>
      <c r="JT209" s="64"/>
      <c r="JU209" s="64"/>
      <c r="JV209" s="64"/>
      <c r="JW209" s="64"/>
      <c r="JX209" s="64"/>
      <c r="JY209" s="64"/>
      <c r="JZ209" s="64"/>
      <c r="KA209" s="64"/>
      <c r="KB209" s="64"/>
      <c r="KC209" s="64"/>
      <c r="KD209" s="64"/>
      <c r="KE209" s="64"/>
      <c r="KF209" s="64"/>
      <c r="KG209" s="64"/>
      <c r="KH209" s="64"/>
      <c r="KI209" s="64"/>
      <c r="KJ209" s="64"/>
      <c r="KK209" s="64"/>
      <c r="KL209" s="64"/>
      <c r="KM209" s="64"/>
      <c r="KN209" s="64"/>
      <c r="KO209" s="64"/>
    </row>
    <row r="210" spans="1:301" s="60" customFormat="1" ht="15" customHeight="1" x14ac:dyDescent="0.15">
      <c r="A210" s="58" t="s">
        <v>820</v>
      </c>
      <c r="B210" s="58">
        <v>13658</v>
      </c>
      <c r="C210" s="59" t="s">
        <v>407</v>
      </c>
      <c r="D210" s="2" t="s">
        <v>105</v>
      </c>
      <c r="E210" s="58"/>
      <c r="F210" s="58"/>
      <c r="G210" s="23">
        <v>316226.84100000001</v>
      </c>
      <c r="H210" s="23">
        <v>8448363.7760000005</v>
      </c>
      <c r="I210" s="23">
        <v>4918.79</v>
      </c>
      <c r="J210" s="61" t="s">
        <v>1040</v>
      </c>
      <c r="K210" s="58" t="s">
        <v>388</v>
      </c>
      <c r="L210" s="58">
        <v>0</v>
      </c>
      <c r="M210" s="58">
        <v>2</v>
      </c>
      <c r="N210" s="105">
        <v>2006</v>
      </c>
      <c r="O210" s="58"/>
      <c r="P210" s="60" t="s">
        <v>389</v>
      </c>
      <c r="Q210" s="1">
        <f>M210-L210</f>
        <v>2</v>
      </c>
      <c r="R210" s="2" t="s">
        <v>390</v>
      </c>
      <c r="S210" s="58" t="s">
        <v>821</v>
      </c>
      <c r="T210" s="60" t="s">
        <v>392</v>
      </c>
      <c r="X210" s="134"/>
      <c r="Y210" s="108">
        <v>3.3361169102296452E-2</v>
      </c>
      <c r="Z210" s="108">
        <v>2.8159176863181314</v>
      </c>
      <c r="AA210" s="108">
        <v>1.1437779767233662</v>
      </c>
      <c r="AB210" s="108"/>
      <c r="AC210" s="108">
        <v>4.2481361485256643E-2</v>
      </c>
      <c r="AD210" s="108">
        <v>8.2894736842105257E-2</v>
      </c>
      <c r="AE210" s="108">
        <v>0.65762475049900193</v>
      </c>
      <c r="AF210" s="108">
        <v>8.0878642888212268E-2</v>
      </c>
      <c r="AG210" s="108">
        <v>0.40956521739130441</v>
      </c>
      <c r="AH210" s="108">
        <v>0.20622276029055692</v>
      </c>
      <c r="AI210" s="108"/>
      <c r="AJ210" s="108"/>
      <c r="AK210" s="108"/>
      <c r="AL210" s="108"/>
      <c r="AM210" s="108"/>
      <c r="AN210" s="108">
        <v>1.6</v>
      </c>
      <c r="AO210" s="108">
        <v>5</v>
      </c>
      <c r="AP210" s="108">
        <v>48</v>
      </c>
      <c r="AQ210" s="108">
        <v>5</v>
      </c>
      <c r="AR210" s="108">
        <v>4</v>
      </c>
      <c r="AS210" s="108">
        <v>9.1999999999999993</v>
      </c>
      <c r="AT210" s="108">
        <v>108</v>
      </c>
      <c r="AU210" s="106">
        <v>0</v>
      </c>
      <c r="AV210" s="108">
        <v>3</v>
      </c>
      <c r="AW210" s="114">
        <v>0</v>
      </c>
      <c r="AX210" s="110">
        <v>0</v>
      </c>
      <c r="AY210" s="108">
        <v>218</v>
      </c>
      <c r="AZ210" s="108"/>
      <c r="BA210" s="108">
        <v>57.7</v>
      </c>
      <c r="BB210" s="108">
        <v>5.5</v>
      </c>
      <c r="BC210" s="108">
        <v>0</v>
      </c>
      <c r="BD210" s="108">
        <v>2.4</v>
      </c>
      <c r="BE210" s="108"/>
      <c r="BF210" s="106">
        <v>0</v>
      </c>
      <c r="BG210" s="108">
        <v>6428</v>
      </c>
      <c r="BH210" s="108">
        <v>5.7</v>
      </c>
      <c r="BI210" s="108"/>
      <c r="BJ210" s="108"/>
      <c r="BK210" s="108"/>
      <c r="BL210" s="108"/>
      <c r="BM210" s="108"/>
      <c r="BN210" s="108"/>
      <c r="BO210" s="108"/>
      <c r="BP210" s="108"/>
      <c r="BQ210" s="108"/>
      <c r="BR210" s="108"/>
      <c r="BS210" s="108"/>
      <c r="BT210" s="108"/>
      <c r="BU210" s="108"/>
      <c r="BV210" s="108"/>
      <c r="BW210" s="108"/>
      <c r="BX210" s="108">
        <v>32</v>
      </c>
      <c r="BY210" s="108"/>
      <c r="BZ210" s="108"/>
      <c r="CA210" s="149"/>
      <c r="CB210" s="108">
        <v>0.6</v>
      </c>
      <c r="CC210" s="108">
        <v>0.11</v>
      </c>
      <c r="CD210" s="108">
        <v>60</v>
      </c>
      <c r="CE210" s="108"/>
      <c r="CF210" s="108"/>
      <c r="CG210" s="108"/>
      <c r="CH210" s="110">
        <v>0</v>
      </c>
      <c r="CI210" s="110">
        <v>0</v>
      </c>
      <c r="CJ210" s="108">
        <v>18.8</v>
      </c>
      <c r="CK210" s="108"/>
      <c r="CL210" s="108"/>
      <c r="CM210" s="108"/>
      <c r="CN210" s="108"/>
      <c r="CO210" s="99"/>
      <c r="CP210" s="99"/>
      <c r="CQ210" s="99"/>
      <c r="CR210" s="99">
        <f>AG210/AD210</f>
        <v>4.9407867494824025</v>
      </c>
      <c r="CS210" s="99"/>
      <c r="CT210" s="99"/>
      <c r="CU210" s="99">
        <f>BG210/BH210</f>
        <v>1127.719298245614</v>
      </c>
      <c r="CV210" s="99"/>
      <c r="CW210" s="99"/>
      <c r="CX210" s="108"/>
      <c r="CY210" s="108">
        <v>1</v>
      </c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  <c r="KO210" s="2"/>
    </row>
    <row r="211" spans="1:301" s="60" customFormat="1" ht="15" customHeight="1" x14ac:dyDescent="0.15">
      <c r="A211" s="57" t="s">
        <v>822</v>
      </c>
      <c r="B211" s="58">
        <v>4282</v>
      </c>
      <c r="C211" s="59" t="s">
        <v>400</v>
      </c>
      <c r="D211" s="2" t="s">
        <v>105</v>
      </c>
      <c r="E211" s="57"/>
      <c r="F211" s="57"/>
      <c r="G211" s="23">
        <v>315690.50199999998</v>
      </c>
      <c r="H211" s="23">
        <v>8447012.7489999998</v>
      </c>
      <c r="I211" s="23">
        <v>5056.5219999999999</v>
      </c>
      <c r="J211" s="61" t="s">
        <v>1040</v>
      </c>
      <c r="K211" s="57" t="s">
        <v>404</v>
      </c>
      <c r="L211" s="58">
        <v>0</v>
      </c>
      <c r="M211" s="58">
        <v>2</v>
      </c>
      <c r="N211" s="120">
        <v>2005</v>
      </c>
      <c r="O211" s="57"/>
      <c r="P211" s="60" t="s">
        <v>389</v>
      </c>
      <c r="Q211" s="1">
        <f>M211-L211</f>
        <v>2</v>
      </c>
      <c r="R211" s="2" t="s">
        <v>390</v>
      </c>
      <c r="S211" s="57" t="s">
        <v>823</v>
      </c>
      <c r="T211" s="60" t="s">
        <v>392</v>
      </c>
      <c r="X211" s="134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>
        <v>300</v>
      </c>
      <c r="AT211" s="107">
        <v>1000</v>
      </c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  <c r="BR211" s="107"/>
      <c r="BS211" s="107"/>
      <c r="BT211" s="107"/>
      <c r="BU211" s="107"/>
      <c r="BV211" s="107"/>
      <c r="BW211" s="107"/>
      <c r="BX211" s="108">
        <v>12600</v>
      </c>
      <c r="BY211" s="108"/>
      <c r="BZ211" s="107"/>
      <c r="CA211" s="149"/>
      <c r="CB211" s="107">
        <v>37</v>
      </c>
      <c r="CC211" s="107"/>
      <c r="CD211" s="107"/>
      <c r="CE211" s="107"/>
      <c r="CF211" s="107"/>
      <c r="CG211" s="107"/>
      <c r="CH211" s="107"/>
      <c r="CI211" s="107"/>
      <c r="CJ211" s="107"/>
      <c r="CK211" s="107"/>
      <c r="CL211" s="107"/>
      <c r="CM211" s="107"/>
      <c r="CN211" s="107"/>
      <c r="CO211" s="99"/>
      <c r="CP211" s="99"/>
      <c r="CQ211" s="99"/>
      <c r="CR211" s="99"/>
      <c r="CS211" s="99"/>
      <c r="CT211" s="99"/>
      <c r="CU211" s="99"/>
      <c r="CV211" s="99"/>
      <c r="CW211" s="99"/>
      <c r="CX211" s="107"/>
      <c r="CY211" s="107"/>
    </row>
    <row r="212" spans="1:301" s="60" customFormat="1" ht="15" customHeight="1" x14ac:dyDescent="0.15">
      <c r="A212" s="57" t="s">
        <v>824</v>
      </c>
      <c r="B212" s="58">
        <v>1350</v>
      </c>
      <c r="C212" s="59" t="s">
        <v>452</v>
      </c>
      <c r="D212" s="2" t="s">
        <v>105</v>
      </c>
      <c r="E212" s="57"/>
      <c r="F212" s="57"/>
      <c r="G212" s="23">
        <v>315421.86200000002</v>
      </c>
      <c r="H212" s="23">
        <v>8447568.5020000003</v>
      </c>
      <c r="I212" s="23">
        <v>5034.62</v>
      </c>
      <c r="J212" s="61" t="s">
        <v>1040</v>
      </c>
      <c r="K212" s="57" t="s">
        <v>404</v>
      </c>
      <c r="L212" s="66">
        <v>0</v>
      </c>
      <c r="M212" s="58">
        <v>2</v>
      </c>
      <c r="N212" s="120">
        <v>2005</v>
      </c>
      <c r="O212" s="57"/>
      <c r="P212" s="60" t="s">
        <v>389</v>
      </c>
      <c r="Q212" s="1">
        <f>M212-L212</f>
        <v>2</v>
      </c>
      <c r="R212" s="2" t="s">
        <v>390</v>
      </c>
      <c r="S212" s="57" t="s">
        <v>825</v>
      </c>
      <c r="T212" s="60" t="s">
        <v>392</v>
      </c>
      <c r="X212" s="134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>
        <v>200</v>
      </c>
      <c r="AT212" s="107">
        <v>2300</v>
      </c>
      <c r="AU212" s="107"/>
      <c r="AV212" s="107"/>
      <c r="AW212" s="107"/>
      <c r="AX212" s="107"/>
      <c r="AY212" s="107"/>
      <c r="AZ212" s="107"/>
      <c r="BA212" s="107"/>
      <c r="BB212" s="107"/>
      <c r="BC212" s="107"/>
      <c r="BD212" s="107"/>
      <c r="BE212" s="107"/>
      <c r="BF212" s="107"/>
      <c r="BG212" s="107"/>
      <c r="BH212" s="107"/>
      <c r="BI212" s="107"/>
      <c r="BJ212" s="107"/>
      <c r="BK212" s="107"/>
      <c r="BL212" s="107"/>
      <c r="BM212" s="107"/>
      <c r="BN212" s="107"/>
      <c r="BO212" s="107"/>
      <c r="BP212" s="107"/>
      <c r="BQ212" s="107"/>
      <c r="BR212" s="107"/>
      <c r="BS212" s="107"/>
      <c r="BT212" s="107"/>
      <c r="BU212" s="107"/>
      <c r="BV212" s="107"/>
      <c r="BW212" s="107"/>
      <c r="BX212" s="108">
        <v>3100</v>
      </c>
      <c r="BY212" s="108"/>
      <c r="BZ212" s="107"/>
      <c r="CA212" s="149">
        <v>0</v>
      </c>
      <c r="CB212" s="107">
        <v>46</v>
      </c>
      <c r="CC212" s="107"/>
      <c r="CD212" s="107"/>
      <c r="CE212" s="107"/>
      <c r="CF212" s="107"/>
      <c r="CG212" s="107"/>
      <c r="CH212" s="107"/>
      <c r="CI212" s="107"/>
      <c r="CJ212" s="107"/>
      <c r="CK212" s="107"/>
      <c r="CL212" s="107"/>
      <c r="CM212" s="107"/>
      <c r="CN212" s="107"/>
      <c r="CO212" s="99"/>
      <c r="CP212" s="99"/>
      <c r="CQ212" s="99"/>
      <c r="CR212" s="99"/>
      <c r="CS212" s="99"/>
      <c r="CT212" s="99"/>
      <c r="CU212" s="99"/>
      <c r="CV212" s="99"/>
      <c r="CW212" s="99"/>
      <c r="CX212" s="107"/>
      <c r="CY212" s="107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  <c r="DS212" s="64"/>
      <c r="DT212" s="64"/>
      <c r="DU212" s="64"/>
      <c r="DV212" s="64"/>
      <c r="DW212" s="64"/>
      <c r="DX212" s="64"/>
      <c r="DY212" s="64"/>
      <c r="DZ212" s="64"/>
      <c r="EA212" s="64"/>
      <c r="EB212" s="64"/>
      <c r="EC212" s="64"/>
      <c r="ED212" s="64"/>
      <c r="EE212" s="64"/>
      <c r="EF212" s="64"/>
      <c r="EG212" s="64"/>
      <c r="EH212" s="64"/>
      <c r="EI212" s="64"/>
      <c r="EJ212" s="64"/>
      <c r="EK212" s="64"/>
      <c r="EL212" s="64"/>
      <c r="EM212" s="64"/>
      <c r="EN212" s="64"/>
      <c r="EO212" s="64"/>
      <c r="EP212" s="64"/>
      <c r="EQ212" s="64"/>
      <c r="ER212" s="64"/>
      <c r="ES212" s="64"/>
      <c r="ET212" s="64"/>
      <c r="EU212" s="64"/>
      <c r="EV212" s="64"/>
      <c r="EW212" s="64"/>
      <c r="EX212" s="64"/>
      <c r="EY212" s="64"/>
      <c r="EZ212" s="64"/>
      <c r="FA212" s="64"/>
      <c r="FB212" s="64"/>
      <c r="FC212" s="64"/>
      <c r="FD212" s="64"/>
      <c r="FE212" s="64"/>
      <c r="FF212" s="64"/>
      <c r="FG212" s="64"/>
      <c r="FH212" s="64"/>
      <c r="FI212" s="64"/>
      <c r="FJ212" s="64"/>
      <c r="FK212" s="64"/>
      <c r="FL212" s="64"/>
      <c r="FM212" s="64"/>
      <c r="FN212" s="64"/>
      <c r="FO212" s="64"/>
      <c r="FP212" s="64"/>
      <c r="FQ212" s="64"/>
      <c r="FR212" s="64"/>
      <c r="FS212" s="64"/>
      <c r="FT212" s="64"/>
      <c r="FU212" s="64"/>
      <c r="FV212" s="64"/>
      <c r="FW212" s="64"/>
      <c r="FX212" s="64"/>
      <c r="FY212" s="64"/>
      <c r="FZ212" s="64"/>
      <c r="GA212" s="64"/>
      <c r="GB212" s="64"/>
      <c r="GC212" s="64"/>
      <c r="GD212" s="64"/>
      <c r="GE212" s="64"/>
      <c r="GF212" s="64"/>
      <c r="GG212" s="64"/>
      <c r="GH212" s="64"/>
      <c r="GI212" s="64"/>
      <c r="GJ212" s="64"/>
      <c r="GK212" s="64"/>
      <c r="GL212" s="64"/>
      <c r="GM212" s="64"/>
      <c r="GN212" s="64"/>
      <c r="GO212" s="64"/>
      <c r="GP212" s="64"/>
      <c r="GQ212" s="64"/>
      <c r="GR212" s="64"/>
      <c r="GS212" s="64"/>
      <c r="GT212" s="64"/>
      <c r="GU212" s="64"/>
      <c r="GV212" s="64"/>
      <c r="GW212" s="64"/>
      <c r="GX212" s="64"/>
      <c r="GY212" s="64"/>
      <c r="GZ212" s="64"/>
      <c r="HA212" s="64"/>
      <c r="HB212" s="64"/>
      <c r="HC212" s="64"/>
      <c r="HD212" s="64"/>
      <c r="HE212" s="64"/>
      <c r="HF212" s="64"/>
      <c r="HG212" s="64"/>
      <c r="HH212" s="64"/>
      <c r="HI212" s="64"/>
      <c r="HJ212" s="64"/>
      <c r="HK212" s="64"/>
      <c r="HL212" s="64"/>
      <c r="HM212" s="64"/>
      <c r="HN212" s="64"/>
      <c r="HO212" s="64"/>
      <c r="HP212" s="64"/>
      <c r="HQ212" s="64"/>
      <c r="HR212" s="64"/>
      <c r="HS212" s="64"/>
      <c r="HT212" s="64"/>
      <c r="HU212" s="64"/>
      <c r="HV212" s="64"/>
      <c r="HW212" s="64"/>
      <c r="HX212" s="64"/>
      <c r="HY212" s="64"/>
      <c r="HZ212" s="64"/>
      <c r="IA212" s="64"/>
      <c r="IB212" s="64"/>
      <c r="IC212" s="64"/>
      <c r="ID212" s="64"/>
      <c r="IE212" s="64"/>
      <c r="IF212" s="64"/>
      <c r="IG212" s="64"/>
      <c r="IH212" s="64"/>
      <c r="II212" s="64"/>
      <c r="IJ212" s="64"/>
      <c r="IK212" s="64"/>
      <c r="IL212" s="64"/>
      <c r="IM212" s="64"/>
      <c r="IN212" s="64"/>
      <c r="IO212" s="64"/>
      <c r="IP212" s="64"/>
      <c r="IQ212" s="64"/>
      <c r="IR212" s="64"/>
      <c r="IS212" s="64"/>
      <c r="IT212" s="64"/>
      <c r="IU212" s="64"/>
      <c r="IV212" s="64"/>
      <c r="IW212" s="64"/>
      <c r="IX212" s="64"/>
      <c r="IY212" s="64"/>
      <c r="IZ212" s="64"/>
      <c r="JA212" s="64"/>
      <c r="JB212" s="64"/>
      <c r="JC212" s="64"/>
      <c r="JD212" s="64"/>
      <c r="JE212" s="64"/>
      <c r="JF212" s="64"/>
      <c r="JG212" s="64"/>
      <c r="JH212" s="64"/>
      <c r="JI212" s="64"/>
      <c r="JJ212" s="64"/>
      <c r="JK212" s="64"/>
      <c r="JL212" s="64"/>
      <c r="JM212" s="64"/>
      <c r="JN212" s="64"/>
      <c r="JO212" s="64"/>
      <c r="JP212" s="64"/>
      <c r="JQ212" s="64"/>
      <c r="JR212" s="64"/>
      <c r="JS212" s="64"/>
      <c r="JT212" s="64"/>
      <c r="JU212" s="64"/>
      <c r="JV212" s="64"/>
      <c r="JW212" s="64"/>
      <c r="JX212" s="64"/>
      <c r="JY212" s="64"/>
      <c r="JZ212" s="64"/>
      <c r="KA212" s="64"/>
      <c r="KB212" s="64"/>
      <c r="KC212" s="64"/>
      <c r="KD212" s="64"/>
      <c r="KE212" s="64"/>
      <c r="KF212" s="64"/>
      <c r="KG212" s="64"/>
      <c r="KH212" s="64"/>
      <c r="KI212" s="64"/>
      <c r="KJ212" s="64"/>
      <c r="KK212" s="64"/>
      <c r="KL212" s="64"/>
      <c r="KM212" s="64"/>
      <c r="KN212" s="64"/>
      <c r="KO212" s="64"/>
    </row>
    <row r="213" spans="1:301" s="60" customFormat="1" ht="15" customHeight="1" x14ac:dyDescent="0.15">
      <c r="A213" s="58" t="s">
        <v>826</v>
      </c>
      <c r="B213" s="58">
        <v>13251</v>
      </c>
      <c r="C213" s="59" t="s">
        <v>387</v>
      </c>
      <c r="D213" s="2" t="s">
        <v>105</v>
      </c>
      <c r="E213" s="58"/>
      <c r="F213" s="58"/>
      <c r="G213" s="23">
        <v>316583.68985099997</v>
      </c>
      <c r="H213" s="23">
        <v>8444531.5253100004</v>
      </c>
      <c r="I213" s="23"/>
      <c r="J213" s="61" t="s">
        <v>1040</v>
      </c>
      <c r="K213" s="58" t="s">
        <v>388</v>
      </c>
      <c r="L213" s="58">
        <v>0</v>
      </c>
      <c r="M213" s="58">
        <v>2</v>
      </c>
      <c r="N213" s="105">
        <v>2006</v>
      </c>
      <c r="O213" s="58"/>
      <c r="P213" s="60" t="s">
        <v>389</v>
      </c>
      <c r="Q213" s="1">
        <f>M213-L213</f>
        <v>2</v>
      </c>
      <c r="R213" s="2" t="s">
        <v>390</v>
      </c>
      <c r="S213" s="58" t="s">
        <v>827</v>
      </c>
      <c r="T213" s="60" t="s">
        <v>392</v>
      </c>
      <c r="X213" s="134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36">
        <v>100</v>
      </c>
      <c r="AT213" s="113">
        <v>200</v>
      </c>
      <c r="AU213" s="113"/>
      <c r="AV213" s="113"/>
      <c r="AW213" s="113"/>
      <c r="AX213" s="113"/>
      <c r="AY213" s="113"/>
      <c r="AZ213" s="113"/>
      <c r="BA213" s="113"/>
      <c r="BB213" s="113"/>
      <c r="BC213" s="113"/>
      <c r="BD213" s="113"/>
      <c r="BE213" s="113"/>
      <c r="BF213" s="113"/>
      <c r="BG213" s="113"/>
      <c r="BH213" s="113"/>
      <c r="BI213" s="113"/>
      <c r="BJ213" s="113"/>
      <c r="BK213" s="113"/>
      <c r="BL213" s="113"/>
      <c r="BM213" s="113"/>
      <c r="BN213" s="113"/>
      <c r="BO213" s="113"/>
      <c r="BP213" s="113"/>
      <c r="BQ213" s="113"/>
      <c r="BR213" s="113"/>
      <c r="BS213" s="113"/>
      <c r="BT213" s="113"/>
      <c r="BU213" s="113"/>
      <c r="BV213" s="113"/>
      <c r="BW213" s="113"/>
      <c r="BX213" s="113">
        <v>500</v>
      </c>
      <c r="BY213" s="113"/>
      <c r="BZ213" s="113"/>
      <c r="CA213" s="149">
        <v>0</v>
      </c>
      <c r="CB213" s="107">
        <v>7</v>
      </c>
      <c r="CC213" s="113"/>
      <c r="CD213" s="113"/>
      <c r="CE213" s="113"/>
      <c r="CF213" s="113"/>
      <c r="CG213" s="113"/>
      <c r="CH213" s="113"/>
      <c r="CI213" s="113"/>
      <c r="CJ213" s="113"/>
      <c r="CK213" s="113"/>
      <c r="CL213" s="113"/>
      <c r="CM213" s="113"/>
      <c r="CN213" s="113"/>
      <c r="CO213" s="99"/>
      <c r="CP213" s="99"/>
      <c r="CQ213" s="99"/>
      <c r="CR213" s="99"/>
      <c r="CS213" s="99"/>
      <c r="CT213" s="99"/>
      <c r="CU213" s="99"/>
      <c r="CV213" s="99"/>
      <c r="CW213" s="99"/>
      <c r="CX213" s="113"/>
      <c r="CY213" s="113"/>
    </row>
    <row r="214" spans="1:301" s="60" customFormat="1" ht="15" customHeight="1" x14ac:dyDescent="0.15">
      <c r="A214" s="58" t="s">
        <v>828</v>
      </c>
      <c r="B214" s="58">
        <v>13276</v>
      </c>
      <c r="C214" s="59" t="s">
        <v>387</v>
      </c>
      <c r="D214" s="2" t="s">
        <v>105</v>
      </c>
      <c r="E214" s="58"/>
      <c r="F214" s="58"/>
      <c r="G214" s="23">
        <v>316583.68985099997</v>
      </c>
      <c r="H214" s="23">
        <v>8444531.5253100004</v>
      </c>
      <c r="I214" s="23"/>
      <c r="J214" s="61" t="s">
        <v>1040</v>
      </c>
      <c r="K214" s="58" t="s">
        <v>388</v>
      </c>
      <c r="L214" s="58">
        <v>0</v>
      </c>
      <c r="M214" s="58">
        <v>2</v>
      </c>
      <c r="N214" s="105">
        <v>2006</v>
      </c>
      <c r="O214" s="58"/>
      <c r="P214" s="60" t="s">
        <v>389</v>
      </c>
      <c r="Q214" s="1">
        <f>M214-L214</f>
        <v>2</v>
      </c>
      <c r="R214" s="2" t="s">
        <v>390</v>
      </c>
      <c r="S214" s="58" t="s">
        <v>829</v>
      </c>
      <c r="T214" s="60" t="s">
        <v>392</v>
      </c>
      <c r="X214" s="134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07">
        <v>100</v>
      </c>
      <c r="AU214" s="113"/>
      <c r="AV214" s="113"/>
      <c r="AW214" s="113"/>
      <c r="AX214" s="113"/>
      <c r="AY214" s="113"/>
      <c r="AZ214" s="113"/>
      <c r="BA214" s="113"/>
      <c r="BB214" s="113"/>
      <c r="BC214" s="113"/>
      <c r="BD214" s="113"/>
      <c r="BE214" s="113"/>
      <c r="BF214" s="113"/>
      <c r="BG214" s="113"/>
      <c r="BH214" s="113"/>
      <c r="BI214" s="113"/>
      <c r="BJ214" s="113"/>
      <c r="BK214" s="113"/>
      <c r="BL214" s="113"/>
      <c r="BM214" s="113"/>
      <c r="BN214" s="113"/>
      <c r="BO214" s="113"/>
      <c r="BP214" s="113"/>
      <c r="BQ214" s="113"/>
      <c r="BR214" s="113"/>
      <c r="BS214" s="113"/>
      <c r="BT214" s="113"/>
      <c r="BU214" s="113"/>
      <c r="BV214" s="113"/>
      <c r="BW214" s="113"/>
      <c r="BX214" s="113">
        <v>800</v>
      </c>
      <c r="BY214" s="113"/>
      <c r="BZ214" s="113"/>
      <c r="CA214" s="149">
        <v>0</v>
      </c>
      <c r="CB214" s="107">
        <v>8</v>
      </c>
      <c r="CC214" s="113"/>
      <c r="CD214" s="113"/>
      <c r="CE214" s="113"/>
      <c r="CF214" s="113"/>
      <c r="CG214" s="113"/>
      <c r="CH214" s="113"/>
      <c r="CI214" s="113"/>
      <c r="CJ214" s="113"/>
      <c r="CK214" s="113"/>
      <c r="CL214" s="113"/>
      <c r="CM214" s="113"/>
      <c r="CN214" s="113"/>
      <c r="CO214" s="99"/>
      <c r="CP214" s="99"/>
      <c r="CQ214" s="99"/>
      <c r="CR214" s="99"/>
      <c r="CS214" s="99"/>
      <c r="CT214" s="99"/>
      <c r="CU214" s="99"/>
      <c r="CV214" s="99"/>
      <c r="CW214" s="99"/>
      <c r="CX214" s="113"/>
      <c r="CY214" s="113"/>
    </row>
    <row r="215" spans="1:301" s="60" customFormat="1" ht="15" customHeight="1" x14ac:dyDescent="0.15">
      <c r="A215" s="58" t="s">
        <v>830</v>
      </c>
      <c r="B215" s="58">
        <v>13303</v>
      </c>
      <c r="C215" s="59" t="s">
        <v>387</v>
      </c>
      <c r="D215" s="2" t="s">
        <v>105</v>
      </c>
      <c r="E215" s="58"/>
      <c r="F215" s="58"/>
      <c r="G215" s="23">
        <v>316583.68985099997</v>
      </c>
      <c r="H215" s="23">
        <v>8444531.5253100004</v>
      </c>
      <c r="I215" s="23"/>
      <c r="J215" s="61" t="s">
        <v>1040</v>
      </c>
      <c r="K215" s="58" t="s">
        <v>388</v>
      </c>
      <c r="L215" s="58">
        <v>0</v>
      </c>
      <c r="M215" s="58">
        <v>2</v>
      </c>
      <c r="N215" s="105">
        <v>2006</v>
      </c>
      <c r="O215" s="58"/>
      <c r="P215" s="60" t="s">
        <v>389</v>
      </c>
      <c r="Q215" s="1">
        <f>M215-L215</f>
        <v>2</v>
      </c>
      <c r="R215" s="2" t="s">
        <v>390</v>
      </c>
      <c r="S215" s="58" t="s">
        <v>831</v>
      </c>
      <c r="T215" s="60" t="s">
        <v>392</v>
      </c>
      <c r="X215" s="134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>
        <v>200</v>
      </c>
      <c r="AU215" s="113"/>
      <c r="AV215" s="113"/>
      <c r="AW215" s="113"/>
      <c r="AX215" s="113"/>
      <c r="AY215" s="113"/>
      <c r="AZ215" s="113"/>
      <c r="BA215" s="113"/>
      <c r="BB215" s="113"/>
      <c r="BC215" s="113"/>
      <c r="BD215" s="113"/>
      <c r="BE215" s="113"/>
      <c r="BF215" s="113"/>
      <c r="BG215" s="113"/>
      <c r="BH215" s="113"/>
      <c r="BI215" s="113"/>
      <c r="BJ215" s="113"/>
      <c r="BK215" s="113"/>
      <c r="BL215" s="113"/>
      <c r="BM215" s="113"/>
      <c r="BN215" s="113"/>
      <c r="BO215" s="113"/>
      <c r="BP215" s="113"/>
      <c r="BQ215" s="113"/>
      <c r="BR215" s="113"/>
      <c r="BS215" s="113"/>
      <c r="BT215" s="113"/>
      <c r="BU215" s="113"/>
      <c r="BV215" s="113"/>
      <c r="BW215" s="113"/>
      <c r="BX215" s="113">
        <v>100</v>
      </c>
      <c r="BY215" s="113"/>
      <c r="BZ215" s="113"/>
      <c r="CA215" s="149">
        <v>0</v>
      </c>
      <c r="CB215" s="107">
        <v>1</v>
      </c>
      <c r="CC215" s="113"/>
      <c r="CD215" s="113"/>
      <c r="CE215" s="113"/>
      <c r="CF215" s="113"/>
      <c r="CG215" s="113"/>
      <c r="CH215" s="113"/>
      <c r="CI215" s="113"/>
      <c r="CJ215" s="113"/>
      <c r="CK215" s="113"/>
      <c r="CL215" s="113"/>
      <c r="CM215" s="113"/>
      <c r="CN215" s="113"/>
      <c r="CO215" s="99"/>
      <c r="CP215" s="99"/>
      <c r="CQ215" s="99"/>
      <c r="CR215" s="99"/>
      <c r="CS215" s="99"/>
      <c r="CT215" s="99"/>
      <c r="CU215" s="99"/>
      <c r="CV215" s="99"/>
      <c r="CW215" s="99"/>
      <c r="CX215" s="113"/>
      <c r="CY215" s="113"/>
    </row>
    <row r="216" spans="1:301" s="60" customFormat="1" ht="15" customHeight="1" x14ac:dyDescent="0.2">
      <c r="A216" s="58" t="s">
        <v>832</v>
      </c>
      <c r="B216" s="58">
        <v>13328</v>
      </c>
      <c r="C216" s="59" t="s">
        <v>387</v>
      </c>
      <c r="D216" s="2" t="s">
        <v>105</v>
      </c>
      <c r="E216" s="58"/>
      <c r="F216" s="58"/>
      <c r="G216" s="23">
        <v>316424.69159499998</v>
      </c>
      <c r="H216" s="23">
        <v>8444704.5227799993</v>
      </c>
      <c r="I216" s="23"/>
      <c r="J216" s="61" t="s">
        <v>1040</v>
      </c>
      <c r="K216" s="58" t="s">
        <v>388</v>
      </c>
      <c r="L216" s="58">
        <v>0</v>
      </c>
      <c r="M216" s="58">
        <v>2</v>
      </c>
      <c r="N216" s="105">
        <v>2006</v>
      </c>
      <c r="O216" s="58"/>
      <c r="P216" s="60" t="s">
        <v>389</v>
      </c>
      <c r="Q216" s="1">
        <f>M216-L216</f>
        <v>2</v>
      </c>
      <c r="R216" s="2" t="s">
        <v>390</v>
      </c>
      <c r="S216" s="58" t="s">
        <v>833</v>
      </c>
      <c r="T216" s="60" t="s">
        <v>392</v>
      </c>
      <c r="X216" s="134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  <c r="AX216" s="113"/>
      <c r="AY216" s="113"/>
      <c r="AZ216" s="113"/>
      <c r="BA216" s="113"/>
      <c r="BB216" s="113"/>
      <c r="BC216" s="113"/>
      <c r="BD216" s="113"/>
      <c r="BE216" s="113"/>
      <c r="BF216" s="113"/>
      <c r="BG216" s="113"/>
      <c r="BH216" s="113"/>
      <c r="BI216" s="113"/>
      <c r="BJ216" s="113"/>
      <c r="BK216" s="113"/>
      <c r="BL216" s="113"/>
      <c r="BM216" s="113"/>
      <c r="BN216" s="113"/>
      <c r="BO216" s="113"/>
      <c r="BP216" s="113"/>
      <c r="BQ216" s="113"/>
      <c r="BR216" s="113"/>
      <c r="BS216" s="113"/>
      <c r="BT216" s="113"/>
      <c r="BU216" s="113"/>
      <c r="BV216" s="113"/>
      <c r="BW216" s="113"/>
      <c r="BX216" s="113">
        <v>100</v>
      </c>
      <c r="BY216" s="113"/>
      <c r="BZ216" s="113"/>
      <c r="CA216" s="149">
        <v>0</v>
      </c>
      <c r="CB216" s="107">
        <v>4</v>
      </c>
      <c r="CC216" s="113"/>
      <c r="CD216" s="113"/>
      <c r="CE216" s="113"/>
      <c r="CF216" s="113"/>
      <c r="CG216" s="113"/>
      <c r="CH216" s="113"/>
      <c r="CI216" s="113"/>
      <c r="CJ216" s="113"/>
      <c r="CK216" s="113"/>
      <c r="CL216" s="113"/>
      <c r="CM216" s="113"/>
      <c r="CN216" s="113"/>
      <c r="CO216" s="99"/>
      <c r="CP216" s="99"/>
      <c r="CQ216" s="99"/>
      <c r="CR216" s="99"/>
      <c r="CS216" s="99"/>
      <c r="CT216" s="99"/>
      <c r="CU216" s="99"/>
      <c r="CV216" s="99"/>
      <c r="CW216" s="99"/>
      <c r="CX216" s="113"/>
      <c r="CY216" s="113"/>
      <c r="CZ216" s="78"/>
      <c r="DA216" s="78"/>
      <c r="DB216" s="78"/>
      <c r="DC216" s="78"/>
      <c r="DD216" s="78"/>
      <c r="DE216" s="78"/>
      <c r="DF216" s="78"/>
      <c r="DG216" s="78"/>
      <c r="DH216" s="78"/>
      <c r="DI216" s="78"/>
      <c r="DJ216" s="78"/>
      <c r="DK216" s="78"/>
      <c r="DL216" s="78"/>
      <c r="DM216" s="78"/>
      <c r="DN216" s="78"/>
      <c r="DO216" s="78"/>
      <c r="DP216" s="78"/>
      <c r="DQ216" s="78"/>
      <c r="DR216" s="78"/>
      <c r="DS216" s="78"/>
      <c r="DT216" s="78"/>
      <c r="DU216" s="78"/>
      <c r="DV216" s="78"/>
      <c r="DW216" s="78"/>
      <c r="DX216" s="78"/>
      <c r="DY216" s="78"/>
      <c r="DZ216" s="78"/>
      <c r="EA216" s="78"/>
      <c r="EB216" s="78"/>
      <c r="EC216" s="78"/>
      <c r="ED216" s="78"/>
      <c r="EE216" s="78"/>
      <c r="EF216" s="78"/>
      <c r="EG216" s="78"/>
      <c r="EH216" s="78"/>
      <c r="EI216" s="78"/>
      <c r="EJ216" s="78"/>
      <c r="EK216" s="78"/>
      <c r="EL216" s="78"/>
      <c r="EM216" s="78"/>
      <c r="EN216" s="78"/>
      <c r="EO216" s="78"/>
      <c r="EP216" s="78"/>
      <c r="EQ216" s="78"/>
      <c r="ER216" s="78"/>
      <c r="ES216" s="78"/>
      <c r="ET216" s="78"/>
      <c r="EU216" s="78"/>
      <c r="EV216" s="78"/>
      <c r="EW216" s="78"/>
      <c r="EX216" s="78"/>
      <c r="EY216" s="78"/>
      <c r="EZ216" s="78"/>
      <c r="FA216" s="78"/>
      <c r="FB216" s="78"/>
      <c r="FC216" s="78"/>
      <c r="FD216" s="78"/>
      <c r="FE216" s="78"/>
      <c r="FF216" s="78"/>
      <c r="FG216" s="78"/>
      <c r="FH216" s="78"/>
      <c r="FI216" s="78"/>
      <c r="FJ216" s="78"/>
      <c r="FK216" s="78"/>
      <c r="FL216" s="78"/>
      <c r="FM216" s="78"/>
      <c r="FN216" s="78"/>
      <c r="FO216" s="78"/>
      <c r="FP216" s="78"/>
      <c r="FQ216" s="78"/>
      <c r="FR216" s="78"/>
      <c r="FS216" s="78"/>
      <c r="FT216" s="78"/>
      <c r="FU216" s="78"/>
      <c r="FV216" s="78"/>
      <c r="FW216" s="78"/>
      <c r="FX216" s="78"/>
      <c r="FY216" s="78"/>
      <c r="FZ216" s="78"/>
      <c r="GA216" s="78"/>
      <c r="GB216" s="78"/>
      <c r="GC216" s="78"/>
      <c r="GD216" s="78"/>
      <c r="GE216" s="78"/>
      <c r="GF216" s="78"/>
      <c r="GG216" s="78"/>
      <c r="GH216" s="78"/>
      <c r="GI216" s="78"/>
      <c r="GJ216" s="78"/>
      <c r="GK216" s="78"/>
      <c r="GL216" s="78"/>
      <c r="GM216" s="78"/>
      <c r="GN216" s="78"/>
      <c r="GO216" s="78"/>
      <c r="GP216" s="78"/>
      <c r="GQ216" s="78"/>
      <c r="GR216" s="78"/>
      <c r="GS216" s="78"/>
      <c r="GT216" s="78"/>
      <c r="GU216" s="78"/>
      <c r="GV216" s="78"/>
      <c r="GW216" s="78"/>
      <c r="GX216" s="78"/>
      <c r="GY216" s="78"/>
      <c r="GZ216" s="78"/>
      <c r="HA216" s="78"/>
      <c r="HB216" s="78"/>
      <c r="HC216" s="78"/>
      <c r="HD216" s="78"/>
      <c r="HE216" s="78"/>
      <c r="HF216" s="78"/>
      <c r="HG216" s="78"/>
      <c r="HH216" s="78"/>
      <c r="HI216" s="78"/>
      <c r="HJ216" s="78"/>
      <c r="HK216" s="78"/>
      <c r="HL216" s="78"/>
      <c r="HM216" s="78"/>
      <c r="HN216" s="78"/>
      <c r="HO216" s="78"/>
      <c r="HP216" s="78"/>
      <c r="HQ216" s="78"/>
      <c r="HR216" s="78"/>
      <c r="HS216" s="78"/>
      <c r="HT216" s="78"/>
      <c r="HU216" s="78"/>
      <c r="HV216" s="78"/>
      <c r="HW216" s="78"/>
      <c r="HX216" s="78"/>
      <c r="HY216" s="78"/>
      <c r="HZ216" s="78"/>
      <c r="IA216" s="78"/>
      <c r="IB216" s="78"/>
      <c r="IC216" s="78"/>
      <c r="ID216" s="78"/>
      <c r="IE216" s="78"/>
      <c r="IF216" s="78"/>
      <c r="IG216" s="78"/>
      <c r="IH216" s="78"/>
      <c r="II216" s="78"/>
      <c r="IJ216" s="78"/>
      <c r="IK216" s="78"/>
      <c r="IL216" s="78"/>
      <c r="IM216" s="78"/>
      <c r="IN216" s="78"/>
      <c r="IO216" s="78"/>
      <c r="IP216" s="78"/>
      <c r="IQ216" s="78"/>
      <c r="IR216" s="78"/>
      <c r="IS216" s="78"/>
      <c r="IT216" s="78"/>
      <c r="IU216" s="78"/>
      <c r="IV216" s="78"/>
      <c r="IW216" s="78"/>
      <c r="IX216" s="78"/>
      <c r="IY216" s="78"/>
      <c r="IZ216" s="78"/>
      <c r="JA216" s="78"/>
      <c r="JB216" s="78"/>
      <c r="JC216" s="78"/>
      <c r="JD216" s="78"/>
      <c r="JE216" s="78"/>
      <c r="JF216" s="78"/>
      <c r="JG216" s="78"/>
      <c r="JH216" s="78"/>
      <c r="JI216" s="78"/>
      <c r="JJ216" s="78"/>
      <c r="JK216" s="78"/>
      <c r="JL216" s="78"/>
      <c r="JM216" s="78"/>
      <c r="JN216" s="78"/>
      <c r="JO216" s="78"/>
      <c r="JP216" s="78"/>
      <c r="JQ216" s="78"/>
      <c r="JR216" s="78"/>
      <c r="JS216" s="78"/>
      <c r="JT216" s="78"/>
      <c r="JU216" s="78"/>
      <c r="JV216" s="78"/>
      <c r="JW216" s="78"/>
      <c r="JX216" s="78"/>
      <c r="JY216" s="78"/>
      <c r="JZ216" s="78"/>
      <c r="KA216" s="78"/>
      <c r="KB216" s="78"/>
      <c r="KC216" s="78"/>
      <c r="KD216" s="78"/>
      <c r="KE216" s="78"/>
      <c r="KF216" s="78"/>
      <c r="KG216" s="78"/>
      <c r="KH216" s="78"/>
      <c r="KI216" s="78"/>
      <c r="KJ216" s="78"/>
      <c r="KK216" s="78"/>
      <c r="KL216" s="78"/>
      <c r="KM216" s="78"/>
      <c r="KN216" s="78"/>
      <c r="KO216" s="78"/>
    </row>
    <row r="217" spans="1:301" s="60" customFormat="1" ht="15" customHeight="1" x14ac:dyDescent="0.2">
      <c r="A217" s="58" t="s">
        <v>834</v>
      </c>
      <c r="B217" s="58">
        <v>14007</v>
      </c>
      <c r="C217" s="59" t="s">
        <v>387</v>
      </c>
      <c r="D217" s="2" t="s">
        <v>105</v>
      </c>
      <c r="E217" s="58"/>
      <c r="F217" s="58"/>
      <c r="G217" s="23">
        <v>316424.69159499998</v>
      </c>
      <c r="H217" s="23">
        <v>8444704.5227799993</v>
      </c>
      <c r="I217" s="23"/>
      <c r="J217" s="61" t="s">
        <v>1040</v>
      </c>
      <c r="K217" s="58" t="s">
        <v>388</v>
      </c>
      <c r="L217" s="58">
        <v>0</v>
      </c>
      <c r="M217" s="58">
        <v>2</v>
      </c>
      <c r="N217" s="105">
        <v>2006</v>
      </c>
      <c r="O217" s="58"/>
      <c r="P217" s="60" t="s">
        <v>389</v>
      </c>
      <c r="Q217" s="1">
        <f>M217-L217</f>
        <v>2</v>
      </c>
      <c r="R217" s="2" t="s">
        <v>390</v>
      </c>
      <c r="S217" s="58" t="s">
        <v>835</v>
      </c>
      <c r="T217" s="60" t="s">
        <v>392</v>
      </c>
      <c r="X217" s="134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  <c r="AX217" s="113"/>
      <c r="AY217" s="113"/>
      <c r="AZ217" s="113"/>
      <c r="BA217" s="113"/>
      <c r="BB217" s="113"/>
      <c r="BC217" s="113"/>
      <c r="BD217" s="113"/>
      <c r="BE217" s="113"/>
      <c r="BF217" s="113"/>
      <c r="BG217" s="113"/>
      <c r="BH217" s="113"/>
      <c r="BI217" s="113"/>
      <c r="BJ217" s="113"/>
      <c r="BK217" s="113"/>
      <c r="BL217" s="113"/>
      <c r="BM217" s="113"/>
      <c r="BN217" s="113"/>
      <c r="BO217" s="113"/>
      <c r="BP217" s="113"/>
      <c r="BQ217" s="113"/>
      <c r="BR217" s="113"/>
      <c r="BS217" s="113"/>
      <c r="BT217" s="113"/>
      <c r="BU217" s="113"/>
      <c r="BV217" s="113"/>
      <c r="BW217" s="113"/>
      <c r="BX217" s="113">
        <v>100</v>
      </c>
      <c r="BY217" s="113"/>
      <c r="BZ217" s="113"/>
      <c r="CA217" s="149">
        <v>0</v>
      </c>
      <c r="CB217" s="107">
        <v>6</v>
      </c>
      <c r="CC217" s="113"/>
      <c r="CD217" s="113"/>
      <c r="CE217" s="113"/>
      <c r="CF217" s="113"/>
      <c r="CG217" s="113"/>
      <c r="CH217" s="113"/>
      <c r="CI217" s="113"/>
      <c r="CJ217" s="113"/>
      <c r="CK217" s="113"/>
      <c r="CL217" s="113"/>
      <c r="CM217" s="113"/>
      <c r="CN217" s="113"/>
      <c r="CO217" s="99"/>
      <c r="CP217" s="99"/>
      <c r="CQ217" s="99"/>
      <c r="CR217" s="99"/>
      <c r="CS217" s="99"/>
      <c r="CT217" s="99"/>
      <c r="CU217" s="99"/>
      <c r="CV217" s="99"/>
      <c r="CW217" s="99"/>
      <c r="CX217" s="113"/>
      <c r="CY217" s="113"/>
      <c r="CZ217" s="78"/>
      <c r="DA217" s="78"/>
      <c r="DB217" s="78"/>
      <c r="DC217" s="78"/>
      <c r="DD217" s="78"/>
      <c r="DE217" s="78"/>
      <c r="DF217" s="78"/>
      <c r="DG217" s="78"/>
      <c r="DH217" s="78"/>
      <c r="DI217" s="78"/>
      <c r="DJ217" s="78"/>
      <c r="DK217" s="78"/>
      <c r="DL217" s="78"/>
      <c r="DM217" s="78"/>
      <c r="DN217" s="78"/>
      <c r="DO217" s="78"/>
      <c r="DP217" s="78"/>
      <c r="DQ217" s="78"/>
      <c r="DR217" s="78"/>
      <c r="DS217" s="78"/>
      <c r="DT217" s="78"/>
      <c r="DU217" s="78"/>
      <c r="DV217" s="78"/>
      <c r="DW217" s="78"/>
      <c r="DX217" s="78"/>
      <c r="DY217" s="78"/>
      <c r="DZ217" s="78"/>
      <c r="EA217" s="78"/>
      <c r="EB217" s="78"/>
      <c r="EC217" s="78"/>
      <c r="ED217" s="78"/>
      <c r="EE217" s="78"/>
      <c r="EF217" s="78"/>
      <c r="EG217" s="78"/>
      <c r="EH217" s="78"/>
      <c r="EI217" s="78"/>
      <c r="EJ217" s="78"/>
      <c r="EK217" s="78"/>
      <c r="EL217" s="78"/>
      <c r="EM217" s="78"/>
      <c r="EN217" s="78"/>
      <c r="EO217" s="78"/>
      <c r="EP217" s="78"/>
      <c r="EQ217" s="78"/>
      <c r="ER217" s="78"/>
      <c r="ES217" s="78"/>
      <c r="ET217" s="78"/>
      <c r="EU217" s="78"/>
      <c r="EV217" s="78"/>
      <c r="EW217" s="78"/>
      <c r="EX217" s="78"/>
      <c r="EY217" s="78"/>
      <c r="EZ217" s="78"/>
      <c r="FA217" s="78"/>
      <c r="FB217" s="78"/>
      <c r="FC217" s="78"/>
      <c r="FD217" s="78"/>
      <c r="FE217" s="78"/>
      <c r="FF217" s="78"/>
      <c r="FG217" s="78"/>
      <c r="FH217" s="78"/>
      <c r="FI217" s="78"/>
      <c r="FJ217" s="78"/>
      <c r="FK217" s="78"/>
      <c r="FL217" s="78"/>
      <c r="FM217" s="78"/>
      <c r="FN217" s="78"/>
      <c r="FO217" s="78"/>
      <c r="FP217" s="78"/>
      <c r="FQ217" s="78"/>
      <c r="FR217" s="78"/>
      <c r="FS217" s="78"/>
      <c r="FT217" s="78"/>
      <c r="FU217" s="78"/>
      <c r="FV217" s="78"/>
      <c r="FW217" s="78"/>
      <c r="FX217" s="78"/>
      <c r="FY217" s="78"/>
      <c r="FZ217" s="78"/>
      <c r="GA217" s="78"/>
      <c r="GB217" s="78"/>
      <c r="GC217" s="78"/>
      <c r="GD217" s="78"/>
      <c r="GE217" s="78"/>
      <c r="GF217" s="78"/>
      <c r="GG217" s="78"/>
      <c r="GH217" s="78"/>
      <c r="GI217" s="78"/>
      <c r="GJ217" s="78"/>
      <c r="GK217" s="78"/>
      <c r="GL217" s="78"/>
      <c r="GM217" s="78"/>
      <c r="GN217" s="78"/>
      <c r="GO217" s="78"/>
      <c r="GP217" s="78"/>
      <c r="GQ217" s="78"/>
      <c r="GR217" s="78"/>
      <c r="GS217" s="78"/>
      <c r="GT217" s="78"/>
      <c r="GU217" s="78"/>
      <c r="GV217" s="78"/>
      <c r="GW217" s="78"/>
      <c r="GX217" s="78"/>
      <c r="GY217" s="78"/>
      <c r="GZ217" s="78"/>
      <c r="HA217" s="78"/>
      <c r="HB217" s="78"/>
      <c r="HC217" s="78"/>
      <c r="HD217" s="78"/>
      <c r="HE217" s="78"/>
      <c r="HF217" s="78"/>
      <c r="HG217" s="78"/>
      <c r="HH217" s="78"/>
      <c r="HI217" s="78"/>
      <c r="HJ217" s="78"/>
      <c r="HK217" s="78"/>
      <c r="HL217" s="78"/>
      <c r="HM217" s="78"/>
      <c r="HN217" s="78"/>
      <c r="HO217" s="78"/>
      <c r="HP217" s="78"/>
      <c r="HQ217" s="78"/>
      <c r="HR217" s="78"/>
      <c r="HS217" s="78"/>
      <c r="HT217" s="78"/>
      <c r="HU217" s="78"/>
      <c r="HV217" s="78"/>
      <c r="HW217" s="78"/>
      <c r="HX217" s="78"/>
      <c r="HY217" s="78"/>
      <c r="HZ217" s="78"/>
      <c r="IA217" s="78"/>
      <c r="IB217" s="78"/>
      <c r="IC217" s="78"/>
      <c r="ID217" s="78"/>
      <c r="IE217" s="78"/>
      <c r="IF217" s="78"/>
      <c r="IG217" s="78"/>
      <c r="IH217" s="78"/>
      <c r="II217" s="78"/>
      <c r="IJ217" s="78"/>
      <c r="IK217" s="78"/>
      <c r="IL217" s="78"/>
      <c r="IM217" s="78"/>
      <c r="IN217" s="78"/>
      <c r="IO217" s="78"/>
      <c r="IP217" s="78"/>
      <c r="IQ217" s="78"/>
      <c r="IR217" s="78"/>
      <c r="IS217" s="78"/>
      <c r="IT217" s="78"/>
      <c r="IU217" s="78"/>
      <c r="IV217" s="78"/>
      <c r="IW217" s="78"/>
      <c r="IX217" s="78"/>
      <c r="IY217" s="78"/>
      <c r="IZ217" s="78"/>
      <c r="JA217" s="78"/>
      <c r="JB217" s="78"/>
      <c r="JC217" s="78"/>
      <c r="JD217" s="78"/>
      <c r="JE217" s="78"/>
      <c r="JF217" s="78"/>
      <c r="JG217" s="78"/>
      <c r="JH217" s="78"/>
      <c r="JI217" s="78"/>
      <c r="JJ217" s="78"/>
      <c r="JK217" s="78"/>
      <c r="JL217" s="78"/>
      <c r="JM217" s="78"/>
      <c r="JN217" s="78"/>
      <c r="JO217" s="78"/>
      <c r="JP217" s="78"/>
      <c r="JQ217" s="78"/>
      <c r="JR217" s="78"/>
      <c r="JS217" s="78"/>
      <c r="JT217" s="78"/>
      <c r="JU217" s="78"/>
      <c r="JV217" s="78"/>
      <c r="JW217" s="78"/>
      <c r="JX217" s="78"/>
      <c r="JY217" s="78"/>
      <c r="JZ217" s="78"/>
      <c r="KA217" s="78"/>
      <c r="KB217" s="78"/>
      <c r="KC217" s="78"/>
      <c r="KD217" s="78"/>
      <c r="KE217" s="78"/>
      <c r="KF217" s="78"/>
      <c r="KG217" s="78"/>
      <c r="KH217" s="78"/>
      <c r="KI217" s="78"/>
      <c r="KJ217" s="78"/>
      <c r="KK217" s="78"/>
      <c r="KL217" s="78"/>
      <c r="KM217" s="78"/>
      <c r="KN217" s="78"/>
      <c r="KO217" s="78"/>
    </row>
    <row r="218" spans="1:301" s="60" customFormat="1" ht="15" customHeight="1" x14ac:dyDescent="0.15">
      <c r="A218" s="58" t="s">
        <v>836</v>
      </c>
      <c r="B218" s="58">
        <v>14078</v>
      </c>
      <c r="C218" s="59" t="s">
        <v>387</v>
      </c>
      <c r="D218" s="2" t="s">
        <v>105</v>
      </c>
      <c r="E218" s="58"/>
      <c r="F218" s="58"/>
      <c r="G218" s="23">
        <v>316424.69159499998</v>
      </c>
      <c r="H218" s="23">
        <v>8444704.5227799993</v>
      </c>
      <c r="I218" s="23"/>
      <c r="J218" s="61" t="s">
        <v>1040</v>
      </c>
      <c r="K218" s="58" t="s">
        <v>388</v>
      </c>
      <c r="L218" s="58">
        <v>0</v>
      </c>
      <c r="M218" s="58">
        <v>2</v>
      </c>
      <c r="N218" s="105">
        <v>2006</v>
      </c>
      <c r="O218" s="58"/>
      <c r="P218" s="60" t="s">
        <v>389</v>
      </c>
      <c r="Q218" s="1">
        <f>M218-L218</f>
        <v>2</v>
      </c>
      <c r="R218" s="2" t="s">
        <v>390</v>
      </c>
      <c r="S218" s="58" t="s">
        <v>837</v>
      </c>
      <c r="T218" s="60" t="s">
        <v>392</v>
      </c>
      <c r="X218" s="134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07">
        <v>100</v>
      </c>
      <c r="AU218" s="113"/>
      <c r="AV218" s="113"/>
      <c r="AW218" s="113"/>
      <c r="AX218" s="113"/>
      <c r="AY218" s="113"/>
      <c r="AZ218" s="113"/>
      <c r="BA218" s="113"/>
      <c r="BB218" s="113"/>
      <c r="BC218" s="113"/>
      <c r="BD218" s="113"/>
      <c r="BE218" s="113"/>
      <c r="BF218" s="113"/>
      <c r="BG218" s="113"/>
      <c r="BH218" s="113"/>
      <c r="BI218" s="113"/>
      <c r="BJ218" s="113"/>
      <c r="BK218" s="113"/>
      <c r="BL218" s="113"/>
      <c r="BM218" s="113"/>
      <c r="BN218" s="113"/>
      <c r="BO218" s="113"/>
      <c r="BP218" s="113"/>
      <c r="BQ218" s="113"/>
      <c r="BR218" s="113"/>
      <c r="BS218" s="113"/>
      <c r="BT218" s="113"/>
      <c r="BU218" s="113"/>
      <c r="BV218" s="113"/>
      <c r="BW218" s="113"/>
      <c r="BX218" s="113">
        <v>200</v>
      </c>
      <c r="BY218" s="113"/>
      <c r="BZ218" s="113"/>
      <c r="CA218" s="149">
        <v>0</v>
      </c>
      <c r="CB218" s="107">
        <v>5</v>
      </c>
      <c r="CC218" s="113"/>
      <c r="CD218" s="113"/>
      <c r="CE218" s="113"/>
      <c r="CF218" s="113"/>
      <c r="CG218" s="113"/>
      <c r="CH218" s="113"/>
      <c r="CI218" s="113"/>
      <c r="CJ218" s="113"/>
      <c r="CK218" s="113"/>
      <c r="CL218" s="113"/>
      <c r="CM218" s="113"/>
      <c r="CN218" s="113"/>
      <c r="CO218" s="99"/>
      <c r="CP218" s="99"/>
      <c r="CQ218" s="99"/>
      <c r="CR218" s="99"/>
      <c r="CS218" s="99"/>
      <c r="CT218" s="99"/>
      <c r="CU218" s="99"/>
      <c r="CV218" s="99"/>
      <c r="CW218" s="99"/>
      <c r="CX218" s="113"/>
      <c r="CY218" s="113"/>
      <c r="KD218" s="70"/>
      <c r="KE218" s="70"/>
      <c r="KF218" s="70"/>
      <c r="KG218" s="70"/>
      <c r="KH218" s="70"/>
      <c r="KI218" s="70"/>
      <c r="KJ218" s="70"/>
      <c r="KK218" s="70"/>
      <c r="KL218" s="70"/>
      <c r="KM218" s="70"/>
      <c r="KN218" s="70"/>
      <c r="KO218" s="70"/>
    </row>
    <row r="219" spans="1:301" s="60" customFormat="1" ht="15" customHeight="1" x14ac:dyDescent="0.15">
      <c r="A219" s="58" t="s">
        <v>838</v>
      </c>
      <c r="B219" s="58">
        <v>12793</v>
      </c>
      <c r="C219" s="59" t="s">
        <v>400</v>
      </c>
      <c r="D219" s="2" t="s">
        <v>105</v>
      </c>
      <c r="E219" s="58"/>
      <c r="F219" s="58"/>
      <c r="G219" s="23">
        <v>315894</v>
      </c>
      <c r="H219" s="23">
        <v>8447140.3939999994</v>
      </c>
      <c r="I219" s="23">
        <v>4977.9939999999997</v>
      </c>
      <c r="J219" s="61" t="s">
        <v>1040</v>
      </c>
      <c r="K219" s="58" t="s">
        <v>388</v>
      </c>
      <c r="L219" s="58">
        <v>0</v>
      </c>
      <c r="M219" s="58">
        <v>2</v>
      </c>
      <c r="N219" s="105">
        <v>2006</v>
      </c>
      <c r="O219" s="58"/>
      <c r="P219" s="60" t="s">
        <v>389</v>
      </c>
      <c r="Q219" s="1">
        <f>M219-L219</f>
        <v>2</v>
      </c>
      <c r="R219" s="2" t="s">
        <v>390</v>
      </c>
      <c r="S219" s="58" t="s">
        <v>839</v>
      </c>
      <c r="T219" s="60" t="s">
        <v>392</v>
      </c>
      <c r="X219" s="134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>
        <v>200</v>
      </c>
      <c r="AT219" s="113">
        <v>900</v>
      </c>
      <c r="AU219" s="113"/>
      <c r="AV219" s="113"/>
      <c r="AW219" s="113"/>
      <c r="AX219" s="113"/>
      <c r="AY219" s="113"/>
      <c r="AZ219" s="113"/>
      <c r="BA219" s="113"/>
      <c r="BB219" s="113"/>
      <c r="BC219" s="113"/>
      <c r="BD219" s="113"/>
      <c r="BE219" s="113"/>
      <c r="BF219" s="113"/>
      <c r="BG219" s="113"/>
      <c r="BH219" s="113"/>
      <c r="BI219" s="113"/>
      <c r="BJ219" s="113"/>
      <c r="BK219" s="113"/>
      <c r="BL219" s="113"/>
      <c r="BM219" s="113"/>
      <c r="BN219" s="113"/>
      <c r="BO219" s="113"/>
      <c r="BP219" s="113"/>
      <c r="BQ219" s="113"/>
      <c r="BR219" s="113"/>
      <c r="BS219" s="113"/>
      <c r="BT219" s="113"/>
      <c r="BU219" s="113"/>
      <c r="BV219" s="113"/>
      <c r="BW219" s="113"/>
      <c r="BX219" s="113">
        <v>3700</v>
      </c>
      <c r="BY219" s="113"/>
      <c r="BZ219" s="113"/>
      <c r="CA219" s="149"/>
      <c r="CB219" s="107">
        <v>10</v>
      </c>
      <c r="CC219" s="113"/>
      <c r="CD219" s="113"/>
      <c r="CE219" s="113"/>
      <c r="CF219" s="113"/>
      <c r="CG219" s="113"/>
      <c r="CH219" s="113"/>
      <c r="CI219" s="113"/>
      <c r="CJ219" s="113"/>
      <c r="CK219" s="113"/>
      <c r="CL219" s="113"/>
      <c r="CM219" s="113"/>
      <c r="CN219" s="113"/>
      <c r="CO219" s="99"/>
      <c r="CP219" s="99"/>
      <c r="CQ219" s="99"/>
      <c r="CR219" s="99"/>
      <c r="CS219" s="99"/>
      <c r="CT219" s="99"/>
      <c r="CU219" s="99"/>
      <c r="CV219" s="99"/>
      <c r="CW219" s="99"/>
      <c r="CX219" s="113"/>
      <c r="CY219" s="113"/>
    </row>
    <row r="220" spans="1:301" s="60" customFormat="1" ht="15" customHeight="1" x14ac:dyDescent="0.15">
      <c r="A220" s="58" t="s">
        <v>840</v>
      </c>
      <c r="B220" s="58">
        <v>16064</v>
      </c>
      <c r="C220" s="59" t="s">
        <v>400</v>
      </c>
      <c r="D220" s="2" t="s">
        <v>105</v>
      </c>
      <c r="E220" s="58"/>
      <c r="F220" s="58"/>
      <c r="G220" s="23">
        <v>315894.37300000002</v>
      </c>
      <c r="H220" s="23">
        <v>8447138.5940000005</v>
      </c>
      <c r="I220" s="23">
        <v>5030.0029999999997</v>
      </c>
      <c r="J220" s="61" t="s">
        <v>1040</v>
      </c>
      <c r="K220" s="58" t="s">
        <v>388</v>
      </c>
      <c r="L220" s="58">
        <v>0</v>
      </c>
      <c r="M220" s="58">
        <v>2</v>
      </c>
      <c r="N220" s="105">
        <v>2006</v>
      </c>
      <c r="O220" s="58"/>
      <c r="P220" s="60" t="s">
        <v>389</v>
      </c>
      <c r="Q220" s="1">
        <f>M220-L220</f>
        <v>2</v>
      </c>
      <c r="R220" s="2" t="s">
        <v>390</v>
      </c>
      <c r="S220" s="58" t="s">
        <v>841</v>
      </c>
      <c r="T220" s="60" t="s">
        <v>392</v>
      </c>
      <c r="U220" s="70"/>
      <c r="V220" s="70"/>
      <c r="W220" s="70"/>
      <c r="X220" s="138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>
        <v>900</v>
      </c>
      <c r="AU220" s="113"/>
      <c r="AV220" s="113"/>
      <c r="AW220" s="113"/>
      <c r="AX220" s="113"/>
      <c r="AY220" s="113"/>
      <c r="AZ220" s="113"/>
      <c r="BA220" s="113"/>
      <c r="BB220" s="113"/>
      <c r="BC220" s="113"/>
      <c r="BD220" s="113"/>
      <c r="BE220" s="113"/>
      <c r="BF220" s="113"/>
      <c r="BG220" s="113"/>
      <c r="BH220" s="113"/>
      <c r="BI220" s="113"/>
      <c r="BJ220" s="113"/>
      <c r="BK220" s="113"/>
      <c r="BL220" s="113"/>
      <c r="BM220" s="113"/>
      <c r="BN220" s="113"/>
      <c r="BO220" s="113"/>
      <c r="BP220" s="113"/>
      <c r="BQ220" s="113"/>
      <c r="BR220" s="113"/>
      <c r="BS220" s="113"/>
      <c r="BT220" s="113"/>
      <c r="BU220" s="113"/>
      <c r="BV220" s="113"/>
      <c r="BW220" s="113"/>
      <c r="BX220" s="113">
        <v>900</v>
      </c>
      <c r="BY220" s="113"/>
      <c r="BZ220" s="113"/>
      <c r="CA220" s="149"/>
      <c r="CB220" s="107">
        <v>5</v>
      </c>
      <c r="CC220" s="113"/>
      <c r="CD220" s="113"/>
      <c r="CE220" s="113"/>
      <c r="CF220" s="113"/>
      <c r="CG220" s="113"/>
      <c r="CH220" s="113"/>
      <c r="CI220" s="113"/>
      <c r="CJ220" s="113"/>
      <c r="CK220" s="113"/>
      <c r="CL220" s="113"/>
      <c r="CM220" s="113"/>
      <c r="CN220" s="113"/>
      <c r="CO220" s="99"/>
      <c r="CP220" s="99"/>
      <c r="CQ220" s="99"/>
      <c r="CR220" s="99"/>
      <c r="CS220" s="99"/>
      <c r="CT220" s="99"/>
      <c r="CU220" s="99"/>
      <c r="CV220" s="99"/>
      <c r="CW220" s="99"/>
      <c r="CX220" s="113"/>
      <c r="CY220" s="113"/>
    </row>
    <row r="221" spans="1:301" s="18" customFormat="1" ht="15" customHeight="1" x14ac:dyDescent="0.2">
      <c r="A221" s="58" t="s">
        <v>842</v>
      </c>
      <c r="B221" s="58">
        <v>14163</v>
      </c>
      <c r="C221" s="59" t="s">
        <v>387</v>
      </c>
      <c r="D221" s="2" t="s">
        <v>105</v>
      </c>
      <c r="E221" s="58"/>
      <c r="F221" s="58"/>
      <c r="G221" s="23">
        <v>316362.69236400002</v>
      </c>
      <c r="H221" s="23">
        <v>8444721.52245</v>
      </c>
      <c r="I221" s="23"/>
      <c r="J221" s="61" t="s">
        <v>1040</v>
      </c>
      <c r="K221" s="58" t="s">
        <v>388</v>
      </c>
      <c r="L221" s="58">
        <v>0</v>
      </c>
      <c r="M221" s="58">
        <v>2</v>
      </c>
      <c r="N221" s="105">
        <v>2006</v>
      </c>
      <c r="O221" s="58"/>
      <c r="P221" s="60" t="s">
        <v>389</v>
      </c>
      <c r="Q221" s="1">
        <f>M221-L221</f>
        <v>2</v>
      </c>
      <c r="R221" s="2" t="s">
        <v>390</v>
      </c>
      <c r="S221" s="58" t="s">
        <v>843</v>
      </c>
      <c r="T221" s="60" t="s">
        <v>392</v>
      </c>
      <c r="U221" s="64"/>
      <c r="V221" s="64"/>
      <c r="W221" s="64"/>
      <c r="X221" s="135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07">
        <v>100</v>
      </c>
      <c r="AU221" s="113"/>
      <c r="AV221" s="113"/>
      <c r="AW221" s="113"/>
      <c r="AX221" s="113"/>
      <c r="AY221" s="113"/>
      <c r="AZ221" s="113"/>
      <c r="BA221" s="113"/>
      <c r="BB221" s="113"/>
      <c r="BC221" s="113"/>
      <c r="BD221" s="113"/>
      <c r="BE221" s="113"/>
      <c r="BF221" s="113"/>
      <c r="BG221" s="113"/>
      <c r="BH221" s="113"/>
      <c r="BI221" s="113"/>
      <c r="BJ221" s="113"/>
      <c r="BK221" s="113"/>
      <c r="BL221" s="113"/>
      <c r="BM221" s="113"/>
      <c r="BN221" s="113"/>
      <c r="BO221" s="113"/>
      <c r="BP221" s="113"/>
      <c r="BQ221" s="113"/>
      <c r="BR221" s="113"/>
      <c r="BS221" s="113"/>
      <c r="BT221" s="113"/>
      <c r="BU221" s="113"/>
      <c r="BV221" s="113"/>
      <c r="BW221" s="113"/>
      <c r="BX221" s="113">
        <v>400</v>
      </c>
      <c r="BY221" s="113"/>
      <c r="BZ221" s="113"/>
      <c r="CA221" s="149">
        <v>0</v>
      </c>
      <c r="CB221" s="107">
        <v>9</v>
      </c>
      <c r="CC221" s="113"/>
      <c r="CD221" s="113"/>
      <c r="CE221" s="113"/>
      <c r="CF221" s="113"/>
      <c r="CG221" s="113"/>
      <c r="CH221" s="113"/>
      <c r="CI221" s="113"/>
      <c r="CJ221" s="113"/>
      <c r="CK221" s="113"/>
      <c r="CL221" s="113"/>
      <c r="CM221" s="113"/>
      <c r="CN221" s="113"/>
      <c r="CO221" s="99"/>
      <c r="CP221" s="99"/>
      <c r="CQ221" s="99"/>
      <c r="CR221" s="99"/>
      <c r="CS221" s="99"/>
      <c r="CT221" s="99"/>
      <c r="CU221" s="99"/>
      <c r="CV221" s="99"/>
      <c r="CW221" s="99"/>
      <c r="CX221" s="113"/>
      <c r="CY221" s="113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  <c r="DS221" s="60"/>
      <c r="DT221" s="60"/>
      <c r="DU221" s="60"/>
      <c r="DV221" s="60"/>
      <c r="DW221" s="60"/>
      <c r="DX221" s="60"/>
      <c r="DY221" s="60"/>
      <c r="DZ221" s="60"/>
      <c r="EA221" s="60"/>
      <c r="EB221" s="60"/>
      <c r="EC221" s="60"/>
      <c r="ED221" s="60"/>
      <c r="EE221" s="60"/>
      <c r="EF221" s="60"/>
      <c r="EG221" s="60"/>
      <c r="EH221" s="60"/>
      <c r="EI221" s="60"/>
      <c r="EJ221" s="60"/>
      <c r="EK221" s="60"/>
      <c r="EL221" s="60"/>
      <c r="EM221" s="60"/>
      <c r="EN221" s="60"/>
      <c r="EO221" s="60"/>
      <c r="EP221" s="60"/>
      <c r="EQ221" s="60"/>
      <c r="ER221" s="60"/>
      <c r="ES221" s="60"/>
      <c r="ET221" s="60"/>
      <c r="EU221" s="60"/>
      <c r="EV221" s="60"/>
      <c r="EW221" s="60"/>
      <c r="EX221" s="60"/>
      <c r="EY221" s="60"/>
      <c r="EZ221" s="60"/>
      <c r="FA221" s="60"/>
      <c r="FB221" s="60"/>
      <c r="FC221" s="60"/>
      <c r="FD221" s="60"/>
      <c r="FE221" s="60"/>
      <c r="FF221" s="60"/>
      <c r="FG221" s="60"/>
      <c r="FH221" s="60"/>
      <c r="FI221" s="60"/>
      <c r="FJ221" s="60"/>
      <c r="FK221" s="60"/>
      <c r="FL221" s="60"/>
      <c r="FM221" s="60"/>
      <c r="FN221" s="60"/>
      <c r="FO221" s="60"/>
      <c r="FP221" s="60"/>
      <c r="FQ221" s="60"/>
      <c r="FR221" s="60"/>
      <c r="FS221" s="60"/>
      <c r="FT221" s="60"/>
      <c r="FU221" s="60"/>
      <c r="FV221" s="60"/>
      <c r="FW221" s="60"/>
      <c r="FX221" s="60"/>
      <c r="FY221" s="60"/>
      <c r="FZ221" s="60"/>
      <c r="GA221" s="60"/>
      <c r="GB221" s="60"/>
      <c r="GC221" s="60"/>
      <c r="GD221" s="60"/>
      <c r="GE221" s="60"/>
      <c r="GF221" s="60"/>
      <c r="GG221" s="60"/>
      <c r="GH221" s="60"/>
      <c r="GI221" s="60"/>
      <c r="GJ221" s="60"/>
      <c r="GK221" s="60"/>
      <c r="GL221" s="60"/>
      <c r="GM221" s="60"/>
      <c r="GN221" s="60"/>
      <c r="GO221" s="60"/>
      <c r="GP221" s="60"/>
      <c r="GQ221" s="60"/>
      <c r="GR221" s="60"/>
      <c r="GS221" s="60"/>
      <c r="GT221" s="60"/>
      <c r="GU221" s="60"/>
      <c r="GV221" s="60"/>
      <c r="GW221" s="60"/>
      <c r="GX221" s="60"/>
      <c r="GY221" s="60"/>
      <c r="GZ221" s="60"/>
      <c r="HA221" s="60"/>
      <c r="HB221" s="60"/>
      <c r="HC221" s="60"/>
      <c r="HD221" s="60"/>
      <c r="HE221" s="60"/>
      <c r="HF221" s="60"/>
      <c r="HG221" s="60"/>
      <c r="HH221" s="60"/>
      <c r="HI221" s="60"/>
      <c r="HJ221" s="60"/>
      <c r="HK221" s="60"/>
      <c r="HL221" s="60"/>
      <c r="HM221" s="60"/>
      <c r="HN221" s="60"/>
      <c r="HO221" s="60"/>
      <c r="HP221" s="60"/>
      <c r="HQ221" s="60"/>
      <c r="HR221" s="60"/>
      <c r="HS221" s="60"/>
      <c r="HT221" s="60"/>
      <c r="HU221" s="60"/>
      <c r="HV221" s="60"/>
      <c r="HW221" s="60"/>
      <c r="HX221" s="60"/>
      <c r="HY221" s="60"/>
      <c r="HZ221" s="60"/>
      <c r="IA221" s="60"/>
      <c r="IB221" s="60"/>
      <c r="IC221" s="60"/>
      <c r="ID221" s="60"/>
      <c r="IE221" s="60"/>
      <c r="IF221" s="60"/>
      <c r="IG221" s="60"/>
      <c r="IH221" s="60"/>
      <c r="II221" s="60"/>
      <c r="IJ221" s="60"/>
      <c r="IK221" s="60"/>
      <c r="IL221" s="60"/>
      <c r="IM221" s="60"/>
      <c r="IN221" s="60"/>
      <c r="IO221" s="60"/>
      <c r="IP221" s="60"/>
      <c r="IQ221" s="60"/>
      <c r="IR221" s="60"/>
      <c r="IS221" s="60"/>
      <c r="IT221" s="60"/>
      <c r="IU221" s="60"/>
      <c r="IV221" s="60"/>
      <c r="IW221" s="60"/>
      <c r="IX221" s="60"/>
      <c r="IY221" s="60"/>
      <c r="IZ221" s="60"/>
      <c r="JA221" s="60"/>
      <c r="JB221" s="60"/>
      <c r="JC221" s="60"/>
      <c r="JD221" s="60"/>
      <c r="JE221" s="60"/>
      <c r="JF221" s="60"/>
      <c r="JG221" s="60"/>
      <c r="JH221" s="60"/>
      <c r="JI221" s="60"/>
      <c r="JJ221" s="60"/>
      <c r="JK221" s="60"/>
      <c r="JL221" s="60"/>
      <c r="JM221" s="60"/>
      <c r="JN221" s="60"/>
      <c r="JO221" s="60"/>
      <c r="JP221" s="60"/>
      <c r="JQ221" s="60"/>
      <c r="JR221" s="60"/>
      <c r="JS221" s="60"/>
      <c r="JT221" s="60"/>
      <c r="JU221" s="60"/>
      <c r="JV221" s="60"/>
      <c r="JW221" s="60"/>
      <c r="JX221" s="60"/>
      <c r="JY221" s="60"/>
      <c r="JZ221" s="60"/>
      <c r="KA221" s="60"/>
      <c r="KB221" s="60"/>
      <c r="KC221" s="60"/>
      <c r="KD221" s="60"/>
      <c r="KE221" s="60"/>
      <c r="KF221" s="60"/>
      <c r="KG221" s="60"/>
      <c r="KH221" s="60"/>
      <c r="KI221" s="60"/>
      <c r="KJ221" s="60"/>
      <c r="KK221" s="60"/>
      <c r="KL221" s="60"/>
      <c r="KM221" s="60"/>
      <c r="KN221" s="60"/>
      <c r="KO221" s="60"/>
    </row>
    <row r="222" spans="1:301" s="60" customFormat="1" ht="15" customHeight="1" x14ac:dyDescent="0.15">
      <c r="A222" s="58" t="s">
        <v>844</v>
      </c>
      <c r="B222" s="58">
        <v>14244</v>
      </c>
      <c r="C222" s="59" t="s">
        <v>387</v>
      </c>
      <c r="D222" s="2" t="s">
        <v>105</v>
      </c>
      <c r="E222" s="58"/>
      <c r="F222" s="58"/>
      <c r="G222" s="23">
        <v>316362.69236400002</v>
      </c>
      <c r="H222" s="23">
        <v>8444721.52245</v>
      </c>
      <c r="I222" s="23"/>
      <c r="J222" s="61" t="s">
        <v>1040</v>
      </c>
      <c r="K222" s="58" t="s">
        <v>388</v>
      </c>
      <c r="L222" s="58">
        <v>0</v>
      </c>
      <c r="M222" s="58">
        <v>2</v>
      </c>
      <c r="N222" s="105">
        <v>2006</v>
      </c>
      <c r="O222" s="58"/>
      <c r="P222" s="60" t="s">
        <v>389</v>
      </c>
      <c r="Q222" s="1">
        <f>M222-L222</f>
        <v>2</v>
      </c>
      <c r="R222" s="2" t="s">
        <v>390</v>
      </c>
      <c r="S222" s="58" t="s">
        <v>845</v>
      </c>
      <c r="T222" s="60" t="s">
        <v>392</v>
      </c>
      <c r="U222" s="64"/>
      <c r="V222" s="64"/>
      <c r="W222" s="64"/>
      <c r="X222" s="135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>
        <v>200</v>
      </c>
      <c r="AU222" s="113"/>
      <c r="AV222" s="113"/>
      <c r="AW222" s="113"/>
      <c r="AX222" s="113"/>
      <c r="AY222" s="113"/>
      <c r="AZ222" s="113"/>
      <c r="BA222" s="113"/>
      <c r="BB222" s="113"/>
      <c r="BC222" s="113"/>
      <c r="BD222" s="113"/>
      <c r="BE222" s="113"/>
      <c r="BF222" s="113"/>
      <c r="BG222" s="113"/>
      <c r="BH222" s="113"/>
      <c r="BI222" s="113"/>
      <c r="BJ222" s="113"/>
      <c r="BK222" s="113"/>
      <c r="BL222" s="113"/>
      <c r="BM222" s="113"/>
      <c r="BN222" s="113"/>
      <c r="BO222" s="113"/>
      <c r="BP222" s="113"/>
      <c r="BQ222" s="113"/>
      <c r="BR222" s="113"/>
      <c r="BS222" s="113"/>
      <c r="BT222" s="113"/>
      <c r="BU222" s="113"/>
      <c r="BV222" s="113"/>
      <c r="BW222" s="113"/>
      <c r="BX222" s="113">
        <v>300</v>
      </c>
      <c r="BY222" s="113"/>
      <c r="BZ222" s="113"/>
      <c r="CA222" s="149">
        <v>0</v>
      </c>
      <c r="CB222" s="107">
        <v>9</v>
      </c>
      <c r="CC222" s="113"/>
      <c r="CD222" s="113"/>
      <c r="CE222" s="113"/>
      <c r="CF222" s="113"/>
      <c r="CG222" s="113"/>
      <c r="CH222" s="113"/>
      <c r="CI222" s="113"/>
      <c r="CJ222" s="113"/>
      <c r="CK222" s="113"/>
      <c r="CL222" s="113"/>
      <c r="CM222" s="113"/>
      <c r="CN222" s="113"/>
      <c r="CO222" s="99"/>
      <c r="CP222" s="99"/>
      <c r="CQ222" s="99"/>
      <c r="CR222" s="99"/>
      <c r="CS222" s="99"/>
      <c r="CT222" s="99"/>
      <c r="CU222" s="99"/>
      <c r="CV222" s="99"/>
      <c r="CW222" s="99"/>
      <c r="CX222" s="113"/>
      <c r="CY222" s="113"/>
    </row>
    <row r="223" spans="1:301" s="60" customFormat="1" ht="15" customHeight="1" x14ac:dyDescent="0.15">
      <c r="A223" s="58" t="s">
        <v>846</v>
      </c>
      <c r="B223" s="58">
        <v>14320</v>
      </c>
      <c r="C223" s="59" t="s">
        <v>387</v>
      </c>
      <c r="D223" s="2" t="s">
        <v>105</v>
      </c>
      <c r="E223" s="58"/>
      <c r="F223" s="58"/>
      <c r="G223" s="23">
        <v>316362.69236400002</v>
      </c>
      <c r="H223" s="23">
        <v>8444721.52245</v>
      </c>
      <c r="I223" s="23"/>
      <c r="J223" s="61" t="s">
        <v>1040</v>
      </c>
      <c r="K223" s="58" t="s">
        <v>388</v>
      </c>
      <c r="L223" s="58">
        <v>0</v>
      </c>
      <c r="M223" s="58">
        <v>2</v>
      </c>
      <c r="N223" s="105">
        <v>2006</v>
      </c>
      <c r="O223" s="58"/>
      <c r="P223" s="60" t="s">
        <v>389</v>
      </c>
      <c r="Q223" s="1">
        <f>M223-L223</f>
        <v>2</v>
      </c>
      <c r="R223" s="2" t="s">
        <v>390</v>
      </c>
      <c r="S223" s="58" t="s">
        <v>847</v>
      </c>
      <c r="T223" s="60" t="s">
        <v>392</v>
      </c>
      <c r="U223" s="64"/>
      <c r="V223" s="64"/>
      <c r="W223" s="64"/>
      <c r="X223" s="135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>
        <v>200</v>
      </c>
      <c r="AU223" s="113"/>
      <c r="AV223" s="113"/>
      <c r="AW223" s="113"/>
      <c r="AX223" s="113"/>
      <c r="AY223" s="113"/>
      <c r="AZ223" s="113"/>
      <c r="BA223" s="113"/>
      <c r="BB223" s="113"/>
      <c r="BC223" s="113"/>
      <c r="BD223" s="113"/>
      <c r="BE223" s="113"/>
      <c r="BF223" s="113"/>
      <c r="BG223" s="113"/>
      <c r="BH223" s="113"/>
      <c r="BI223" s="113"/>
      <c r="BJ223" s="113"/>
      <c r="BK223" s="113"/>
      <c r="BL223" s="113"/>
      <c r="BM223" s="113"/>
      <c r="BN223" s="113"/>
      <c r="BO223" s="113"/>
      <c r="BP223" s="113"/>
      <c r="BQ223" s="113"/>
      <c r="BR223" s="113"/>
      <c r="BS223" s="113"/>
      <c r="BT223" s="113"/>
      <c r="BU223" s="113"/>
      <c r="BV223" s="113"/>
      <c r="BW223" s="113"/>
      <c r="BX223" s="113">
        <v>200</v>
      </c>
      <c r="BY223" s="113"/>
      <c r="BZ223" s="113"/>
      <c r="CA223" s="149">
        <v>0</v>
      </c>
      <c r="CB223" s="107">
        <v>10</v>
      </c>
      <c r="CC223" s="113"/>
      <c r="CD223" s="113"/>
      <c r="CE223" s="113"/>
      <c r="CF223" s="113"/>
      <c r="CG223" s="113"/>
      <c r="CH223" s="113"/>
      <c r="CI223" s="113"/>
      <c r="CJ223" s="113"/>
      <c r="CK223" s="113"/>
      <c r="CL223" s="113"/>
      <c r="CM223" s="113"/>
      <c r="CN223" s="113"/>
      <c r="CO223" s="99"/>
      <c r="CP223" s="99"/>
      <c r="CQ223" s="99"/>
      <c r="CR223" s="99"/>
      <c r="CS223" s="99"/>
      <c r="CT223" s="99"/>
      <c r="CU223" s="99"/>
      <c r="CV223" s="99"/>
      <c r="CW223" s="99"/>
      <c r="CX223" s="113"/>
      <c r="CY223" s="113"/>
    </row>
    <row r="224" spans="1:301" s="60" customFormat="1" ht="15" customHeight="1" x14ac:dyDescent="0.15">
      <c r="A224" s="58" t="s">
        <v>848</v>
      </c>
      <c r="B224" s="58">
        <v>15049</v>
      </c>
      <c r="C224" s="59" t="s">
        <v>452</v>
      </c>
      <c r="D224" s="2" t="s">
        <v>105</v>
      </c>
      <c r="E224" s="58"/>
      <c r="F224" s="58"/>
      <c r="G224" s="23">
        <v>315220</v>
      </c>
      <c r="H224" s="23">
        <v>8447751.9649999999</v>
      </c>
      <c r="I224" s="23">
        <v>5095.3109999999997</v>
      </c>
      <c r="J224" s="61" t="s">
        <v>1040</v>
      </c>
      <c r="K224" s="58" t="s">
        <v>388</v>
      </c>
      <c r="L224" s="58">
        <v>2</v>
      </c>
      <c r="M224" s="58">
        <v>4</v>
      </c>
      <c r="N224" s="105">
        <v>2006</v>
      </c>
      <c r="O224" s="58"/>
      <c r="P224" s="60" t="s">
        <v>389</v>
      </c>
      <c r="Q224" s="1">
        <f>M224-L224</f>
        <v>2</v>
      </c>
      <c r="R224" s="2" t="s">
        <v>390</v>
      </c>
      <c r="S224" s="58" t="s">
        <v>849</v>
      </c>
      <c r="T224" s="60" t="s">
        <v>392</v>
      </c>
      <c r="U224" s="64"/>
      <c r="V224" s="64"/>
      <c r="W224" s="64"/>
      <c r="X224" s="135"/>
      <c r="Y224" s="113"/>
      <c r="Z224" s="113"/>
      <c r="AA224" s="113"/>
      <c r="AB224" s="113"/>
      <c r="AC224" s="113"/>
      <c r="AD224" s="113"/>
      <c r="AE224" s="113"/>
      <c r="AF224" s="113"/>
      <c r="AG224" s="113"/>
      <c r="AH224" s="113"/>
      <c r="AI224" s="113"/>
      <c r="AJ224" s="113"/>
      <c r="AK224" s="113"/>
      <c r="AL224" s="113"/>
      <c r="AM224" s="113"/>
      <c r="AN224" s="113"/>
      <c r="AO224" s="113"/>
      <c r="AP224" s="113"/>
      <c r="AQ224" s="113"/>
      <c r="AR224" s="113"/>
      <c r="AS224" s="136">
        <v>100</v>
      </c>
      <c r="AT224" s="113">
        <v>1500</v>
      </c>
      <c r="AU224" s="113"/>
      <c r="AV224" s="113"/>
      <c r="AW224" s="113"/>
      <c r="AX224" s="113"/>
      <c r="AY224" s="113"/>
      <c r="AZ224" s="113"/>
      <c r="BA224" s="113"/>
      <c r="BB224" s="113"/>
      <c r="BC224" s="113"/>
      <c r="BD224" s="113"/>
      <c r="BE224" s="113"/>
      <c r="BF224" s="113"/>
      <c r="BG224" s="113"/>
      <c r="BH224" s="113"/>
      <c r="BI224" s="113"/>
      <c r="BJ224" s="113"/>
      <c r="BK224" s="113"/>
      <c r="BL224" s="113"/>
      <c r="BM224" s="113"/>
      <c r="BN224" s="113"/>
      <c r="BO224" s="113"/>
      <c r="BP224" s="113"/>
      <c r="BQ224" s="113"/>
      <c r="BR224" s="113"/>
      <c r="BS224" s="113"/>
      <c r="BT224" s="113"/>
      <c r="BU224" s="113"/>
      <c r="BV224" s="113"/>
      <c r="BW224" s="113"/>
      <c r="BX224" s="113">
        <v>2300</v>
      </c>
      <c r="BY224" s="113"/>
      <c r="BZ224" s="113"/>
      <c r="CA224" s="149"/>
      <c r="CB224" s="107">
        <v>49</v>
      </c>
      <c r="CC224" s="113"/>
      <c r="CD224" s="113"/>
      <c r="CE224" s="113"/>
      <c r="CF224" s="113"/>
      <c r="CG224" s="113"/>
      <c r="CH224" s="113"/>
      <c r="CI224" s="113"/>
      <c r="CJ224" s="113"/>
      <c r="CK224" s="113"/>
      <c r="CL224" s="113"/>
      <c r="CM224" s="113"/>
      <c r="CN224" s="113"/>
      <c r="CO224" s="99"/>
      <c r="CP224" s="99"/>
      <c r="CQ224" s="99"/>
      <c r="CR224" s="99"/>
      <c r="CS224" s="99"/>
      <c r="CT224" s="99"/>
      <c r="CU224" s="99"/>
      <c r="CV224" s="99"/>
      <c r="CW224" s="99"/>
      <c r="CX224" s="113"/>
      <c r="CY224" s="113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  <c r="DS224" s="64"/>
      <c r="DT224" s="64"/>
      <c r="DU224" s="64"/>
      <c r="DV224" s="64"/>
      <c r="DW224" s="64"/>
      <c r="DX224" s="64"/>
      <c r="DY224" s="64"/>
      <c r="DZ224" s="64"/>
      <c r="EA224" s="64"/>
      <c r="EB224" s="64"/>
      <c r="EC224" s="64"/>
      <c r="ED224" s="64"/>
      <c r="EE224" s="64"/>
      <c r="EF224" s="64"/>
      <c r="EG224" s="64"/>
      <c r="EH224" s="64"/>
      <c r="EI224" s="64"/>
      <c r="EJ224" s="64"/>
      <c r="EK224" s="64"/>
      <c r="EL224" s="64"/>
      <c r="EM224" s="64"/>
      <c r="EN224" s="64"/>
      <c r="EO224" s="64"/>
      <c r="EP224" s="64"/>
      <c r="EQ224" s="64"/>
      <c r="ER224" s="64"/>
      <c r="ES224" s="64"/>
      <c r="ET224" s="64"/>
      <c r="EU224" s="64"/>
      <c r="EV224" s="64"/>
      <c r="EW224" s="64"/>
      <c r="EX224" s="64"/>
      <c r="EY224" s="64"/>
      <c r="EZ224" s="64"/>
      <c r="FA224" s="64"/>
      <c r="FB224" s="64"/>
      <c r="FC224" s="64"/>
      <c r="FD224" s="64"/>
      <c r="FE224" s="64"/>
      <c r="FF224" s="64"/>
      <c r="FG224" s="64"/>
      <c r="FH224" s="64"/>
      <c r="FI224" s="64"/>
      <c r="FJ224" s="64"/>
      <c r="FK224" s="64"/>
      <c r="FL224" s="64"/>
      <c r="FM224" s="64"/>
      <c r="FN224" s="64"/>
      <c r="FO224" s="64"/>
      <c r="FP224" s="64"/>
      <c r="FQ224" s="64"/>
      <c r="FR224" s="64"/>
      <c r="FS224" s="64"/>
      <c r="FT224" s="64"/>
      <c r="FU224" s="64"/>
      <c r="FV224" s="64"/>
      <c r="FW224" s="64"/>
      <c r="FX224" s="64"/>
      <c r="FY224" s="64"/>
      <c r="FZ224" s="64"/>
      <c r="GA224" s="64"/>
      <c r="GB224" s="64"/>
      <c r="GC224" s="64"/>
      <c r="GD224" s="64"/>
      <c r="GE224" s="64"/>
      <c r="GF224" s="64"/>
      <c r="GG224" s="64"/>
      <c r="GH224" s="64"/>
      <c r="GI224" s="64"/>
      <c r="GJ224" s="64"/>
      <c r="GK224" s="64"/>
      <c r="GL224" s="64"/>
      <c r="GM224" s="64"/>
      <c r="GN224" s="64"/>
      <c r="GO224" s="64"/>
      <c r="GP224" s="64"/>
      <c r="GQ224" s="64"/>
      <c r="GR224" s="64"/>
      <c r="GS224" s="64"/>
      <c r="GT224" s="64"/>
      <c r="GU224" s="64"/>
      <c r="GV224" s="64"/>
      <c r="GW224" s="64"/>
      <c r="GX224" s="64"/>
      <c r="GY224" s="64"/>
      <c r="GZ224" s="64"/>
      <c r="HA224" s="64"/>
      <c r="HB224" s="64"/>
      <c r="HC224" s="64"/>
      <c r="HD224" s="64"/>
      <c r="HE224" s="64"/>
      <c r="HF224" s="64"/>
      <c r="HG224" s="64"/>
      <c r="HH224" s="64"/>
      <c r="HI224" s="64"/>
      <c r="HJ224" s="64"/>
      <c r="HK224" s="64"/>
      <c r="HL224" s="64"/>
      <c r="HM224" s="64"/>
      <c r="HN224" s="64"/>
      <c r="HO224" s="64"/>
      <c r="HP224" s="64"/>
      <c r="HQ224" s="64"/>
      <c r="HR224" s="64"/>
      <c r="HS224" s="64"/>
      <c r="HT224" s="64"/>
      <c r="HU224" s="64"/>
      <c r="HV224" s="64"/>
      <c r="HW224" s="64"/>
      <c r="HX224" s="64"/>
      <c r="HY224" s="64"/>
      <c r="HZ224" s="64"/>
      <c r="IA224" s="64"/>
      <c r="IB224" s="64"/>
      <c r="IC224" s="64"/>
      <c r="ID224" s="64"/>
      <c r="IE224" s="64"/>
      <c r="IF224" s="64"/>
      <c r="IG224" s="64"/>
      <c r="IH224" s="64"/>
      <c r="II224" s="64"/>
      <c r="IJ224" s="64"/>
      <c r="IK224" s="64"/>
      <c r="IL224" s="64"/>
      <c r="IM224" s="64"/>
      <c r="IN224" s="64"/>
      <c r="IO224" s="64"/>
      <c r="IP224" s="64"/>
      <c r="IQ224" s="64"/>
      <c r="IR224" s="64"/>
      <c r="IS224" s="64"/>
      <c r="IT224" s="64"/>
      <c r="IU224" s="64"/>
      <c r="IV224" s="64"/>
      <c r="IW224" s="64"/>
      <c r="IX224" s="64"/>
      <c r="IY224" s="64"/>
      <c r="IZ224" s="64"/>
      <c r="JA224" s="64"/>
      <c r="JB224" s="64"/>
      <c r="JC224" s="64"/>
      <c r="JD224" s="64"/>
      <c r="JE224" s="64"/>
      <c r="JF224" s="64"/>
      <c r="JG224" s="64"/>
      <c r="JH224" s="64"/>
      <c r="JI224" s="64"/>
      <c r="JJ224" s="64"/>
      <c r="JK224" s="64"/>
      <c r="JL224" s="64"/>
      <c r="JM224" s="64"/>
      <c r="JN224" s="64"/>
      <c r="JO224" s="64"/>
      <c r="JP224" s="64"/>
      <c r="JQ224" s="64"/>
      <c r="JR224" s="64"/>
      <c r="JS224" s="64"/>
      <c r="JT224" s="64"/>
      <c r="JU224" s="64"/>
      <c r="JV224" s="64"/>
      <c r="JW224" s="64"/>
      <c r="JX224" s="64"/>
      <c r="JY224" s="64"/>
      <c r="JZ224" s="64"/>
      <c r="KA224" s="64"/>
      <c r="KB224" s="64"/>
      <c r="KC224" s="64"/>
      <c r="KD224" s="64"/>
      <c r="KE224" s="64"/>
      <c r="KF224" s="64"/>
      <c r="KG224" s="64"/>
      <c r="KH224" s="64"/>
      <c r="KI224" s="64"/>
      <c r="KJ224" s="64"/>
      <c r="KK224" s="64"/>
      <c r="KL224" s="64"/>
      <c r="KM224" s="64"/>
      <c r="KN224" s="64"/>
      <c r="KO224" s="64"/>
    </row>
    <row r="225" spans="1:301" s="60" customFormat="1" ht="15" customHeight="1" x14ac:dyDescent="0.15">
      <c r="A225" s="58" t="s">
        <v>850</v>
      </c>
      <c r="B225" s="58">
        <v>15153</v>
      </c>
      <c r="C225" s="59" t="s">
        <v>452</v>
      </c>
      <c r="D225" s="2" t="s">
        <v>105</v>
      </c>
      <c r="E225" s="58"/>
      <c r="F225" s="58"/>
      <c r="G225" s="23">
        <v>315219.36</v>
      </c>
      <c r="H225" s="23">
        <v>8447751.5950000007</v>
      </c>
      <c r="I225" s="23">
        <v>5095.3630000000003</v>
      </c>
      <c r="J225" s="61" t="s">
        <v>1040</v>
      </c>
      <c r="K225" s="58" t="s">
        <v>388</v>
      </c>
      <c r="L225" s="58">
        <v>2.7</v>
      </c>
      <c r="M225" s="58">
        <v>4</v>
      </c>
      <c r="N225" s="105">
        <v>2006</v>
      </c>
      <c r="O225" s="58"/>
      <c r="P225" s="60" t="s">
        <v>389</v>
      </c>
      <c r="Q225" s="1">
        <f>M225-L225</f>
        <v>1.2999999999999998</v>
      </c>
      <c r="R225" s="2" t="s">
        <v>390</v>
      </c>
      <c r="S225" s="58" t="s">
        <v>851</v>
      </c>
      <c r="T225" s="60" t="s">
        <v>392</v>
      </c>
      <c r="U225" s="64"/>
      <c r="V225" s="64"/>
      <c r="W225" s="64"/>
      <c r="X225" s="135"/>
      <c r="Y225" s="110">
        <v>5.0041753653444675E-2</v>
      </c>
      <c r="Z225" s="110">
        <v>1.5119021134593995</v>
      </c>
      <c r="AA225" s="110">
        <v>19.916034019695612</v>
      </c>
      <c r="AB225" s="110"/>
      <c r="AC225" s="110">
        <v>226.99767018565709</v>
      </c>
      <c r="AD225" s="110">
        <v>8.2894736842105257E-2</v>
      </c>
      <c r="AE225" s="110">
        <v>0.61564870259481042</v>
      </c>
      <c r="AF225" s="110">
        <v>2.6959547629404092E-2</v>
      </c>
      <c r="AG225" s="110">
        <v>4.8184143222506394E-2</v>
      </c>
      <c r="AH225" s="108">
        <v>0.25205004035512513</v>
      </c>
      <c r="AI225" s="108"/>
      <c r="AJ225" s="108"/>
      <c r="AK225" s="108"/>
      <c r="AL225" s="108"/>
      <c r="AM225" s="108"/>
      <c r="AN225" s="110">
        <v>2.7</v>
      </c>
      <c r="AO225" s="110">
        <v>26</v>
      </c>
      <c r="AP225" s="110">
        <v>40</v>
      </c>
      <c r="AQ225" s="110">
        <v>27</v>
      </c>
      <c r="AR225" s="110">
        <v>15</v>
      </c>
      <c r="AS225" s="110">
        <v>328</v>
      </c>
      <c r="AT225" s="110">
        <v>4612</v>
      </c>
      <c r="AU225" s="106">
        <v>0</v>
      </c>
      <c r="AV225" s="110">
        <v>0</v>
      </c>
      <c r="AW225" s="110">
        <v>157</v>
      </c>
      <c r="AX225" s="110">
        <v>0</v>
      </c>
      <c r="AY225" s="110">
        <v>999</v>
      </c>
      <c r="AZ225" s="110"/>
      <c r="BA225" s="110">
        <v>190</v>
      </c>
      <c r="BB225" s="110">
        <v>8</v>
      </c>
      <c r="BC225" s="108">
        <v>0</v>
      </c>
      <c r="BD225" s="108">
        <v>46.1</v>
      </c>
      <c r="BE225" s="108"/>
      <c r="BF225" s="110">
        <v>39</v>
      </c>
      <c r="BG225" s="110">
        <v>10000</v>
      </c>
      <c r="BH225" s="110">
        <v>3.8</v>
      </c>
      <c r="BI225" s="110"/>
      <c r="BJ225" s="110"/>
      <c r="BK225" s="110"/>
      <c r="BL225" s="110"/>
      <c r="BM225" s="110"/>
      <c r="BN225" s="110"/>
      <c r="BO225" s="110"/>
      <c r="BP225" s="110"/>
      <c r="BQ225" s="110"/>
      <c r="BR225" s="110"/>
      <c r="BS225" s="110"/>
      <c r="BT225" s="110"/>
      <c r="BU225" s="110"/>
      <c r="BV225" s="110"/>
      <c r="BW225" s="110"/>
      <c r="BX225" s="110">
        <v>4896</v>
      </c>
      <c r="BY225" s="110"/>
      <c r="BZ225" s="110"/>
      <c r="CA225" s="149"/>
      <c r="CB225" s="110">
        <v>87.3</v>
      </c>
      <c r="CC225" s="110">
        <v>7.0000000000000007E-2</v>
      </c>
      <c r="CD225" s="110">
        <v>1772</v>
      </c>
      <c r="CE225" s="110"/>
      <c r="CF225" s="110"/>
      <c r="CG225" s="110"/>
      <c r="CH225" s="110">
        <v>0</v>
      </c>
      <c r="CI225" s="110">
        <v>0</v>
      </c>
      <c r="CJ225" s="110">
        <v>20.7</v>
      </c>
      <c r="CK225" s="110"/>
      <c r="CL225" s="110"/>
      <c r="CM225" s="110"/>
      <c r="CN225" s="110"/>
      <c r="CO225" s="99"/>
      <c r="CP225" s="99"/>
      <c r="CQ225" s="99"/>
      <c r="CR225" s="99">
        <f>AG225/AD225</f>
        <v>0.58126902935087088</v>
      </c>
      <c r="CS225" s="99"/>
      <c r="CT225" s="99"/>
      <c r="CU225" s="99">
        <f>BG225/BH225</f>
        <v>2631.5789473684213</v>
      </c>
      <c r="CV225" s="99"/>
      <c r="CW225" s="99"/>
      <c r="CX225" s="110"/>
      <c r="CY225" s="110">
        <v>6</v>
      </c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</row>
    <row r="226" spans="1:301" s="67" customFormat="1" ht="15" customHeight="1" x14ac:dyDescent="0.15">
      <c r="A226" s="58" t="s">
        <v>852</v>
      </c>
      <c r="B226" s="58">
        <v>15269</v>
      </c>
      <c r="C226" s="59" t="s">
        <v>452</v>
      </c>
      <c r="D226" s="2" t="s">
        <v>105</v>
      </c>
      <c r="E226" s="58"/>
      <c r="F226" s="58"/>
      <c r="G226" s="23">
        <v>315218.70799999998</v>
      </c>
      <c r="H226" s="23">
        <v>8447748.8900000006</v>
      </c>
      <c r="I226" s="23">
        <v>5045.2870000000003</v>
      </c>
      <c r="J226" s="61" t="s">
        <v>1040</v>
      </c>
      <c r="K226" s="58" t="s">
        <v>388</v>
      </c>
      <c r="L226" s="58">
        <v>1.1000000000000001</v>
      </c>
      <c r="M226" s="58">
        <v>2</v>
      </c>
      <c r="N226" s="105">
        <v>2006</v>
      </c>
      <c r="O226" s="58"/>
      <c r="P226" s="60" t="s">
        <v>389</v>
      </c>
      <c r="Q226" s="1">
        <f>M226-L226</f>
        <v>0.89999999999999991</v>
      </c>
      <c r="R226" s="2" t="s">
        <v>390</v>
      </c>
      <c r="S226" s="58" t="s">
        <v>853</v>
      </c>
      <c r="T226" s="60" t="s">
        <v>392</v>
      </c>
      <c r="U226" s="64"/>
      <c r="V226" s="64"/>
      <c r="W226" s="64"/>
      <c r="X226" s="135"/>
      <c r="Y226" s="113"/>
      <c r="Z226" s="113"/>
      <c r="AA226" s="113"/>
      <c r="AB226" s="113"/>
      <c r="AC226" s="113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113"/>
      <c r="AS226" s="113">
        <v>100</v>
      </c>
      <c r="AT226" s="113">
        <v>800</v>
      </c>
      <c r="AU226" s="113"/>
      <c r="AV226" s="113"/>
      <c r="AW226" s="113"/>
      <c r="AX226" s="113"/>
      <c r="AY226" s="113"/>
      <c r="AZ226" s="113"/>
      <c r="BA226" s="113"/>
      <c r="BB226" s="113"/>
      <c r="BC226" s="113"/>
      <c r="BD226" s="113"/>
      <c r="BE226" s="113"/>
      <c r="BF226" s="113"/>
      <c r="BG226" s="113"/>
      <c r="BH226" s="113"/>
      <c r="BI226" s="113"/>
      <c r="BJ226" s="113"/>
      <c r="BK226" s="113"/>
      <c r="BL226" s="113"/>
      <c r="BM226" s="113"/>
      <c r="BN226" s="113"/>
      <c r="BO226" s="113"/>
      <c r="BP226" s="113"/>
      <c r="BQ226" s="113"/>
      <c r="BR226" s="113"/>
      <c r="BS226" s="113"/>
      <c r="BT226" s="113"/>
      <c r="BU226" s="113"/>
      <c r="BV226" s="113"/>
      <c r="BW226" s="113"/>
      <c r="BX226" s="113">
        <v>1800</v>
      </c>
      <c r="BY226" s="113"/>
      <c r="BZ226" s="113"/>
      <c r="CA226" s="149"/>
      <c r="CB226" s="107">
        <v>45</v>
      </c>
      <c r="CC226" s="113"/>
      <c r="CD226" s="113"/>
      <c r="CE226" s="113"/>
      <c r="CF226" s="113"/>
      <c r="CG226" s="113"/>
      <c r="CH226" s="113"/>
      <c r="CI226" s="113"/>
      <c r="CJ226" s="113"/>
      <c r="CK226" s="113"/>
      <c r="CL226" s="113"/>
      <c r="CM226" s="113"/>
      <c r="CN226" s="113"/>
      <c r="CO226" s="99"/>
      <c r="CP226" s="99"/>
      <c r="CQ226" s="99"/>
      <c r="CR226" s="99"/>
      <c r="CS226" s="99"/>
      <c r="CT226" s="99"/>
      <c r="CU226" s="99"/>
      <c r="CV226" s="99"/>
      <c r="CW226" s="99"/>
      <c r="CX226" s="113"/>
      <c r="CY226" s="113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  <c r="DS226" s="60"/>
      <c r="DT226" s="60"/>
      <c r="DU226" s="60"/>
      <c r="DV226" s="60"/>
      <c r="DW226" s="60"/>
      <c r="DX226" s="60"/>
      <c r="DY226" s="60"/>
      <c r="DZ226" s="60"/>
      <c r="EA226" s="60"/>
      <c r="EB226" s="60"/>
      <c r="EC226" s="60"/>
      <c r="ED226" s="60"/>
      <c r="EE226" s="60"/>
      <c r="EF226" s="60"/>
      <c r="EG226" s="60"/>
      <c r="EH226" s="60"/>
      <c r="EI226" s="60"/>
      <c r="EJ226" s="60"/>
      <c r="EK226" s="60"/>
      <c r="EL226" s="60"/>
      <c r="EM226" s="60"/>
      <c r="EN226" s="60"/>
      <c r="EO226" s="60"/>
      <c r="EP226" s="60"/>
      <c r="EQ226" s="60"/>
      <c r="ER226" s="60"/>
      <c r="ES226" s="60"/>
      <c r="ET226" s="60"/>
      <c r="EU226" s="60"/>
      <c r="EV226" s="60"/>
      <c r="EW226" s="60"/>
      <c r="EX226" s="60"/>
      <c r="EY226" s="60"/>
      <c r="EZ226" s="60"/>
      <c r="FA226" s="60"/>
      <c r="FB226" s="60"/>
      <c r="FC226" s="60"/>
      <c r="FD226" s="60"/>
      <c r="FE226" s="60"/>
      <c r="FF226" s="60"/>
      <c r="FG226" s="60"/>
      <c r="FH226" s="60"/>
      <c r="FI226" s="60"/>
      <c r="FJ226" s="60"/>
      <c r="FK226" s="60"/>
      <c r="FL226" s="60"/>
      <c r="FM226" s="60"/>
      <c r="FN226" s="60"/>
      <c r="FO226" s="60"/>
      <c r="FP226" s="60"/>
      <c r="FQ226" s="60"/>
      <c r="FR226" s="60"/>
      <c r="FS226" s="60"/>
      <c r="FT226" s="60"/>
      <c r="FU226" s="60"/>
      <c r="FV226" s="60"/>
      <c r="FW226" s="60"/>
      <c r="FX226" s="60"/>
      <c r="FY226" s="60"/>
      <c r="FZ226" s="60"/>
      <c r="GA226" s="60"/>
      <c r="GB226" s="60"/>
      <c r="GC226" s="60"/>
      <c r="GD226" s="60"/>
      <c r="GE226" s="60"/>
      <c r="GF226" s="60"/>
      <c r="GG226" s="60"/>
      <c r="GH226" s="60"/>
      <c r="GI226" s="60"/>
      <c r="GJ226" s="60"/>
      <c r="GK226" s="60"/>
      <c r="GL226" s="60"/>
      <c r="GM226" s="60"/>
      <c r="GN226" s="60"/>
      <c r="GO226" s="60"/>
      <c r="GP226" s="60"/>
      <c r="GQ226" s="60"/>
      <c r="GR226" s="60"/>
      <c r="GS226" s="60"/>
      <c r="GT226" s="60"/>
      <c r="GU226" s="60"/>
      <c r="GV226" s="60"/>
      <c r="GW226" s="60"/>
      <c r="GX226" s="60"/>
      <c r="GY226" s="60"/>
      <c r="GZ226" s="60"/>
      <c r="HA226" s="60"/>
      <c r="HB226" s="60"/>
      <c r="HC226" s="60"/>
      <c r="HD226" s="60"/>
      <c r="HE226" s="60"/>
      <c r="HF226" s="60"/>
      <c r="HG226" s="60"/>
      <c r="HH226" s="60"/>
      <c r="HI226" s="60"/>
      <c r="HJ226" s="60"/>
      <c r="HK226" s="60"/>
      <c r="HL226" s="60"/>
      <c r="HM226" s="60"/>
      <c r="HN226" s="60"/>
      <c r="HO226" s="60"/>
      <c r="HP226" s="60"/>
      <c r="HQ226" s="60"/>
      <c r="HR226" s="60"/>
      <c r="HS226" s="60"/>
      <c r="HT226" s="60"/>
      <c r="HU226" s="60"/>
      <c r="HV226" s="60"/>
      <c r="HW226" s="60"/>
      <c r="HX226" s="60"/>
      <c r="HY226" s="60"/>
      <c r="HZ226" s="60"/>
      <c r="IA226" s="60"/>
      <c r="IB226" s="60"/>
      <c r="IC226" s="60"/>
      <c r="ID226" s="60"/>
      <c r="IE226" s="60"/>
      <c r="IF226" s="60"/>
      <c r="IG226" s="60"/>
      <c r="IH226" s="60"/>
      <c r="II226" s="60"/>
      <c r="IJ226" s="60"/>
      <c r="IK226" s="60"/>
      <c r="IL226" s="60"/>
      <c r="IM226" s="60"/>
      <c r="IN226" s="60"/>
      <c r="IO226" s="60"/>
      <c r="IP226" s="60"/>
      <c r="IQ226" s="60"/>
      <c r="IR226" s="60"/>
      <c r="IS226" s="60"/>
      <c r="IT226" s="60"/>
      <c r="IU226" s="60"/>
      <c r="IV226" s="60"/>
      <c r="IW226" s="60"/>
      <c r="IX226" s="60"/>
      <c r="IY226" s="60"/>
      <c r="IZ226" s="60"/>
      <c r="JA226" s="60"/>
      <c r="JB226" s="60"/>
      <c r="JC226" s="60"/>
      <c r="JD226" s="60"/>
      <c r="JE226" s="60"/>
      <c r="JF226" s="60"/>
      <c r="JG226" s="60"/>
      <c r="JH226" s="60"/>
      <c r="JI226" s="60"/>
      <c r="JJ226" s="60"/>
      <c r="JK226" s="60"/>
      <c r="JL226" s="60"/>
      <c r="JM226" s="60"/>
      <c r="JN226" s="60"/>
      <c r="JO226" s="60"/>
      <c r="JP226" s="60"/>
      <c r="JQ226" s="60"/>
      <c r="JR226" s="60"/>
      <c r="JS226" s="60"/>
      <c r="JT226" s="60"/>
      <c r="JU226" s="60"/>
      <c r="JV226" s="60"/>
      <c r="JW226" s="60"/>
      <c r="JX226" s="60"/>
      <c r="JY226" s="60"/>
      <c r="JZ226" s="60"/>
      <c r="KA226" s="60"/>
      <c r="KB226" s="60"/>
      <c r="KC226" s="60"/>
      <c r="KD226" s="60"/>
      <c r="KE226" s="60"/>
      <c r="KF226" s="60"/>
      <c r="KG226" s="60"/>
      <c r="KH226" s="60"/>
      <c r="KI226" s="60"/>
      <c r="KJ226" s="60"/>
      <c r="KK226" s="60"/>
      <c r="KL226" s="60"/>
      <c r="KM226" s="60"/>
      <c r="KN226" s="60"/>
      <c r="KO226" s="60"/>
    </row>
    <row r="227" spans="1:301" s="60" customFormat="1" ht="15" customHeight="1" x14ac:dyDescent="0.15">
      <c r="A227" s="58" t="s">
        <v>854</v>
      </c>
      <c r="B227" s="58">
        <v>16136</v>
      </c>
      <c r="C227" s="59" t="s">
        <v>400</v>
      </c>
      <c r="D227" s="2" t="s">
        <v>105</v>
      </c>
      <c r="E227" s="58"/>
      <c r="F227" s="58"/>
      <c r="G227" s="23">
        <v>315542.22899999999</v>
      </c>
      <c r="H227" s="23">
        <v>8447010.3300000001</v>
      </c>
      <c r="I227" s="23">
        <v>5028.5529999999999</v>
      </c>
      <c r="J227" s="61" t="s">
        <v>1040</v>
      </c>
      <c r="K227" s="58" t="s">
        <v>388</v>
      </c>
      <c r="L227" s="58">
        <v>0</v>
      </c>
      <c r="M227" s="58">
        <v>2</v>
      </c>
      <c r="N227" s="105">
        <v>2006</v>
      </c>
      <c r="O227" s="58"/>
      <c r="P227" s="60" t="s">
        <v>389</v>
      </c>
      <c r="Q227" s="1">
        <f>M227-L227</f>
        <v>2</v>
      </c>
      <c r="R227" s="2" t="s">
        <v>390</v>
      </c>
      <c r="S227" s="58" t="s">
        <v>855</v>
      </c>
      <c r="T227" s="60" t="s">
        <v>392</v>
      </c>
      <c r="U227" s="64"/>
      <c r="V227" s="64"/>
      <c r="W227" s="64"/>
      <c r="X227" s="135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>
        <v>100</v>
      </c>
      <c r="AT227" s="113">
        <v>400</v>
      </c>
      <c r="AU227" s="113"/>
      <c r="AV227" s="113"/>
      <c r="AW227" s="113"/>
      <c r="AX227" s="113"/>
      <c r="AY227" s="113"/>
      <c r="AZ227" s="113"/>
      <c r="BA227" s="113"/>
      <c r="BB227" s="113"/>
      <c r="BC227" s="113"/>
      <c r="BD227" s="113"/>
      <c r="BE227" s="113"/>
      <c r="BF227" s="113"/>
      <c r="BG227" s="113"/>
      <c r="BH227" s="113"/>
      <c r="BI227" s="113"/>
      <c r="BJ227" s="113"/>
      <c r="BK227" s="113"/>
      <c r="BL227" s="113"/>
      <c r="BM227" s="113"/>
      <c r="BN227" s="113"/>
      <c r="BO227" s="113"/>
      <c r="BP227" s="113"/>
      <c r="BQ227" s="113"/>
      <c r="BR227" s="113"/>
      <c r="BS227" s="113"/>
      <c r="BT227" s="113"/>
      <c r="BU227" s="113"/>
      <c r="BV227" s="113"/>
      <c r="BW227" s="113"/>
      <c r="BX227" s="113">
        <v>900</v>
      </c>
      <c r="BY227" s="113"/>
      <c r="BZ227" s="113"/>
      <c r="CA227" s="149"/>
      <c r="CB227" s="107">
        <v>10</v>
      </c>
      <c r="CC227" s="113"/>
      <c r="CD227" s="113"/>
      <c r="CE227" s="113"/>
      <c r="CF227" s="113"/>
      <c r="CG227" s="113"/>
      <c r="CH227" s="113"/>
      <c r="CI227" s="113"/>
      <c r="CJ227" s="113"/>
      <c r="CK227" s="113"/>
      <c r="CL227" s="113"/>
      <c r="CM227" s="113"/>
      <c r="CN227" s="113"/>
      <c r="CO227" s="99"/>
      <c r="CP227" s="99"/>
      <c r="CQ227" s="99"/>
      <c r="CR227" s="99"/>
      <c r="CS227" s="99"/>
      <c r="CT227" s="99"/>
      <c r="CU227" s="99"/>
      <c r="CV227" s="99"/>
      <c r="CW227" s="99"/>
      <c r="CX227" s="113"/>
      <c r="CY227" s="113"/>
    </row>
    <row r="228" spans="1:301" s="60" customFormat="1" ht="15" customHeight="1" x14ac:dyDescent="0.15">
      <c r="A228" s="58" t="s">
        <v>856</v>
      </c>
      <c r="B228" s="58">
        <v>16253</v>
      </c>
      <c r="C228" s="59" t="s">
        <v>400</v>
      </c>
      <c r="D228" s="2" t="s">
        <v>105</v>
      </c>
      <c r="E228" s="58"/>
      <c r="F228" s="58"/>
      <c r="G228" s="23">
        <v>315543.34700000001</v>
      </c>
      <c r="H228" s="23">
        <v>8447010.5720000006</v>
      </c>
      <c r="I228" s="23">
        <v>5028.4690000000001</v>
      </c>
      <c r="J228" s="61" t="s">
        <v>1040</v>
      </c>
      <c r="K228" s="58" t="s">
        <v>388</v>
      </c>
      <c r="L228" s="58">
        <v>2</v>
      </c>
      <c r="M228" s="58">
        <v>4</v>
      </c>
      <c r="N228" s="105">
        <v>2006</v>
      </c>
      <c r="O228" s="58"/>
      <c r="P228" s="60" t="s">
        <v>389</v>
      </c>
      <c r="Q228" s="1">
        <f>M228-L228</f>
        <v>2</v>
      </c>
      <c r="R228" s="2" t="s">
        <v>390</v>
      </c>
      <c r="S228" s="58" t="s">
        <v>857</v>
      </c>
      <c r="T228" s="60" t="s">
        <v>392</v>
      </c>
      <c r="U228" s="64"/>
      <c r="V228" s="64"/>
      <c r="W228" s="64"/>
      <c r="X228" s="135"/>
      <c r="Y228" s="110">
        <v>0.13344467640918581</v>
      </c>
      <c r="Z228" s="110">
        <v>1.3796106785317019</v>
      </c>
      <c r="AA228" s="110">
        <v>3.9746284691136973</v>
      </c>
      <c r="AB228" s="110"/>
      <c r="AC228" s="110">
        <v>0.13028478340007282</v>
      </c>
      <c r="AD228" s="110">
        <v>0.33157894736842103</v>
      </c>
      <c r="AE228" s="110"/>
      <c r="AF228" s="110">
        <v>2.6959547629404092E-2</v>
      </c>
      <c r="AG228" s="110">
        <v>0.50593350383631708</v>
      </c>
      <c r="AH228" s="108">
        <v>0.18330912025827284</v>
      </c>
      <c r="AI228" s="108"/>
      <c r="AJ228" s="108"/>
      <c r="AK228" s="108"/>
      <c r="AL228" s="108"/>
      <c r="AM228" s="108"/>
      <c r="AN228" s="110">
        <v>3</v>
      </c>
      <c r="AO228" s="110">
        <v>14</v>
      </c>
      <c r="AP228" s="110">
        <v>22</v>
      </c>
      <c r="AQ228" s="110">
        <v>2</v>
      </c>
      <c r="AR228" s="110">
        <v>4</v>
      </c>
      <c r="AS228" s="110">
        <v>100</v>
      </c>
      <c r="AT228" s="110">
        <v>292</v>
      </c>
      <c r="AU228" s="106">
        <v>0</v>
      </c>
      <c r="AV228" s="110">
        <v>0</v>
      </c>
      <c r="AW228" s="114">
        <v>0</v>
      </c>
      <c r="AX228" s="110">
        <v>0</v>
      </c>
      <c r="AY228" s="110">
        <v>118</v>
      </c>
      <c r="AZ228" s="110"/>
      <c r="BA228" s="110">
        <v>33.1</v>
      </c>
      <c r="BB228" s="110">
        <v>5.2</v>
      </c>
      <c r="BC228" s="108">
        <v>0</v>
      </c>
      <c r="BD228" s="110">
        <v>2.4</v>
      </c>
      <c r="BE228" s="110"/>
      <c r="BF228" s="110">
        <v>2</v>
      </c>
      <c r="BG228" s="110">
        <v>2508</v>
      </c>
      <c r="BH228" s="110">
        <v>10.3</v>
      </c>
      <c r="BI228" s="110"/>
      <c r="BJ228" s="110"/>
      <c r="BK228" s="110"/>
      <c r="BL228" s="110"/>
      <c r="BM228" s="110"/>
      <c r="BN228" s="110"/>
      <c r="BO228" s="110"/>
      <c r="BP228" s="110"/>
      <c r="BQ228" s="110"/>
      <c r="BR228" s="110"/>
      <c r="BS228" s="110"/>
      <c r="BT228" s="110"/>
      <c r="BU228" s="110"/>
      <c r="BV228" s="110"/>
      <c r="BW228" s="110"/>
      <c r="BX228" s="110">
        <v>2146</v>
      </c>
      <c r="BY228" s="110"/>
      <c r="BZ228" s="110"/>
      <c r="CA228" s="149"/>
      <c r="CB228" s="110">
        <v>16.7</v>
      </c>
      <c r="CC228" s="110">
        <v>0.04</v>
      </c>
      <c r="CD228" s="110">
        <v>32</v>
      </c>
      <c r="CE228" s="110"/>
      <c r="CF228" s="110"/>
      <c r="CG228" s="110"/>
      <c r="CH228" s="110">
        <v>0</v>
      </c>
      <c r="CI228" s="110">
        <v>0</v>
      </c>
      <c r="CJ228" s="110">
        <v>8.3000000000000007</v>
      </c>
      <c r="CK228" s="110"/>
      <c r="CL228" s="110"/>
      <c r="CM228" s="110"/>
      <c r="CN228" s="110"/>
      <c r="CO228" s="99"/>
      <c r="CP228" s="99"/>
      <c r="CQ228" s="99"/>
      <c r="CR228" s="99">
        <f>AG228/AD228</f>
        <v>1.5258312020460358</v>
      </c>
      <c r="CS228" s="99"/>
      <c r="CT228" s="99"/>
      <c r="CU228" s="99">
        <f>BG228/BH228</f>
        <v>243.49514563106794</v>
      </c>
      <c r="CV228" s="99"/>
      <c r="CW228" s="99"/>
      <c r="CX228" s="110"/>
      <c r="CY228" s="110">
        <v>9</v>
      </c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  <c r="KO228" s="2"/>
    </row>
    <row r="229" spans="1:301" s="70" customFormat="1" ht="15" customHeight="1" x14ac:dyDescent="0.15">
      <c r="A229" s="57" t="s">
        <v>858</v>
      </c>
      <c r="B229" s="58">
        <v>1415</v>
      </c>
      <c r="C229" s="59" t="s">
        <v>400</v>
      </c>
      <c r="D229" s="2" t="s">
        <v>105</v>
      </c>
      <c r="E229" s="57"/>
      <c r="F229" s="57"/>
      <c r="G229" s="23">
        <v>315746.26</v>
      </c>
      <c r="H229" s="23">
        <v>8446836.0439999998</v>
      </c>
      <c r="I229" s="23">
        <v>5111.5829999999996</v>
      </c>
      <c r="J229" s="61" t="s">
        <v>1040</v>
      </c>
      <c r="K229" s="57" t="s">
        <v>404</v>
      </c>
      <c r="L229" s="58">
        <v>0</v>
      </c>
      <c r="M229" s="58">
        <v>2</v>
      </c>
      <c r="N229" s="120">
        <v>2005</v>
      </c>
      <c r="O229" s="57"/>
      <c r="P229" s="60" t="s">
        <v>389</v>
      </c>
      <c r="Q229" s="1">
        <f>M229-L229</f>
        <v>2</v>
      </c>
      <c r="R229" s="2" t="s">
        <v>390</v>
      </c>
      <c r="S229" s="57" t="s">
        <v>859</v>
      </c>
      <c r="T229" s="60" t="s">
        <v>392</v>
      </c>
      <c r="U229" s="60"/>
      <c r="V229" s="60"/>
      <c r="W229" s="60"/>
      <c r="X229" s="134"/>
      <c r="Y229" s="107"/>
      <c r="Z229" s="107"/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>
        <v>400</v>
      </c>
      <c r="AT229" s="107">
        <v>600</v>
      </c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7"/>
      <c r="BH229" s="107"/>
      <c r="BI229" s="107"/>
      <c r="BJ229" s="107"/>
      <c r="BK229" s="107"/>
      <c r="BL229" s="107"/>
      <c r="BM229" s="107"/>
      <c r="BN229" s="107"/>
      <c r="BO229" s="107"/>
      <c r="BP229" s="107"/>
      <c r="BQ229" s="107"/>
      <c r="BR229" s="107"/>
      <c r="BS229" s="107"/>
      <c r="BT229" s="107"/>
      <c r="BU229" s="107"/>
      <c r="BV229" s="107"/>
      <c r="BW229" s="107"/>
      <c r="BX229" s="108">
        <v>14200</v>
      </c>
      <c r="BY229" s="108"/>
      <c r="BZ229" s="107"/>
      <c r="CA229" s="149">
        <v>5.0000000000000001E-3</v>
      </c>
      <c r="CB229" s="107">
        <v>74</v>
      </c>
      <c r="CC229" s="107"/>
      <c r="CD229" s="107"/>
      <c r="CE229" s="107"/>
      <c r="CF229" s="107"/>
      <c r="CG229" s="107"/>
      <c r="CH229" s="107"/>
      <c r="CI229" s="107"/>
      <c r="CJ229" s="107"/>
      <c r="CK229" s="107"/>
      <c r="CL229" s="107"/>
      <c r="CM229" s="107"/>
      <c r="CN229" s="107"/>
      <c r="CO229" s="99"/>
      <c r="CP229" s="99"/>
      <c r="CQ229" s="99"/>
      <c r="CR229" s="99"/>
      <c r="CS229" s="99"/>
      <c r="CT229" s="99"/>
      <c r="CU229" s="99"/>
      <c r="CV229" s="99"/>
      <c r="CW229" s="99"/>
      <c r="CX229" s="107"/>
      <c r="CY229" s="107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  <c r="DS229" s="60"/>
      <c r="DT229" s="60"/>
      <c r="DU229" s="60"/>
      <c r="DV229" s="60"/>
      <c r="DW229" s="60"/>
      <c r="DX229" s="60"/>
      <c r="DY229" s="60"/>
      <c r="DZ229" s="60"/>
      <c r="EA229" s="60"/>
      <c r="EB229" s="60"/>
      <c r="EC229" s="60"/>
      <c r="ED229" s="60"/>
      <c r="EE229" s="60"/>
      <c r="EF229" s="60"/>
      <c r="EG229" s="60"/>
      <c r="EH229" s="60"/>
      <c r="EI229" s="60"/>
      <c r="EJ229" s="60"/>
      <c r="EK229" s="60"/>
      <c r="EL229" s="60"/>
      <c r="EM229" s="60"/>
      <c r="EN229" s="60"/>
      <c r="EO229" s="60"/>
      <c r="EP229" s="60"/>
      <c r="EQ229" s="60"/>
      <c r="ER229" s="60"/>
      <c r="ES229" s="60"/>
      <c r="ET229" s="60"/>
      <c r="EU229" s="60"/>
      <c r="EV229" s="60"/>
      <c r="EW229" s="60"/>
      <c r="EX229" s="60"/>
      <c r="EY229" s="60"/>
      <c r="EZ229" s="60"/>
      <c r="FA229" s="60"/>
      <c r="FB229" s="60"/>
      <c r="FC229" s="60"/>
      <c r="FD229" s="60"/>
      <c r="FE229" s="60"/>
      <c r="FF229" s="60"/>
      <c r="FG229" s="60"/>
      <c r="FH229" s="60"/>
      <c r="FI229" s="60"/>
      <c r="FJ229" s="60"/>
      <c r="FK229" s="60"/>
      <c r="FL229" s="60"/>
      <c r="FM229" s="60"/>
      <c r="FN229" s="60"/>
      <c r="FO229" s="60"/>
      <c r="FP229" s="60"/>
      <c r="FQ229" s="60"/>
      <c r="FR229" s="60"/>
      <c r="FS229" s="60"/>
      <c r="FT229" s="60"/>
      <c r="FU229" s="60"/>
      <c r="FV229" s="60"/>
      <c r="FW229" s="60"/>
      <c r="FX229" s="60"/>
      <c r="FY229" s="60"/>
      <c r="FZ229" s="60"/>
      <c r="GA229" s="60"/>
      <c r="GB229" s="60"/>
      <c r="GC229" s="60"/>
      <c r="GD229" s="60"/>
      <c r="GE229" s="60"/>
      <c r="GF229" s="60"/>
      <c r="GG229" s="60"/>
      <c r="GH229" s="60"/>
      <c r="GI229" s="60"/>
      <c r="GJ229" s="60"/>
      <c r="GK229" s="60"/>
      <c r="GL229" s="60"/>
      <c r="GM229" s="60"/>
      <c r="GN229" s="60"/>
      <c r="GO229" s="60"/>
      <c r="GP229" s="60"/>
      <c r="GQ229" s="60"/>
      <c r="GR229" s="60"/>
      <c r="GS229" s="60"/>
      <c r="GT229" s="60"/>
      <c r="GU229" s="60"/>
      <c r="GV229" s="60"/>
      <c r="GW229" s="60"/>
      <c r="GX229" s="60"/>
      <c r="GY229" s="60"/>
      <c r="GZ229" s="60"/>
      <c r="HA229" s="60"/>
      <c r="HB229" s="60"/>
      <c r="HC229" s="60"/>
      <c r="HD229" s="60"/>
      <c r="HE229" s="60"/>
      <c r="HF229" s="60"/>
      <c r="HG229" s="60"/>
      <c r="HH229" s="60"/>
      <c r="HI229" s="60"/>
      <c r="HJ229" s="60"/>
      <c r="HK229" s="60"/>
      <c r="HL229" s="60"/>
      <c r="HM229" s="60"/>
      <c r="HN229" s="60"/>
      <c r="HO229" s="60"/>
      <c r="HP229" s="60"/>
      <c r="HQ229" s="60"/>
      <c r="HR229" s="60"/>
      <c r="HS229" s="60"/>
      <c r="HT229" s="60"/>
      <c r="HU229" s="60"/>
      <c r="HV229" s="60"/>
      <c r="HW229" s="60"/>
      <c r="HX229" s="60"/>
      <c r="HY229" s="60"/>
      <c r="HZ229" s="60"/>
      <c r="IA229" s="60"/>
      <c r="IB229" s="60"/>
      <c r="IC229" s="60"/>
      <c r="ID229" s="60"/>
      <c r="IE229" s="60"/>
      <c r="IF229" s="60"/>
      <c r="IG229" s="60"/>
      <c r="IH229" s="60"/>
      <c r="II229" s="60"/>
      <c r="IJ229" s="60"/>
      <c r="IK229" s="60"/>
      <c r="IL229" s="60"/>
      <c r="IM229" s="60"/>
      <c r="IN229" s="60"/>
      <c r="IO229" s="60"/>
      <c r="IP229" s="60"/>
      <c r="IQ229" s="60"/>
      <c r="IR229" s="60"/>
      <c r="IS229" s="60"/>
      <c r="IT229" s="60"/>
      <c r="IU229" s="60"/>
      <c r="IV229" s="60"/>
      <c r="IW229" s="60"/>
      <c r="IX229" s="60"/>
      <c r="IY229" s="60"/>
      <c r="IZ229" s="60"/>
      <c r="JA229" s="60"/>
      <c r="JB229" s="60"/>
      <c r="JC229" s="60"/>
      <c r="JD229" s="60"/>
      <c r="JE229" s="60"/>
      <c r="JF229" s="60"/>
      <c r="JG229" s="60"/>
      <c r="JH229" s="60"/>
      <c r="JI229" s="60"/>
      <c r="JJ229" s="60"/>
      <c r="JK229" s="60"/>
      <c r="JL229" s="60"/>
      <c r="JM229" s="60"/>
      <c r="JN229" s="60"/>
      <c r="JO229" s="60"/>
      <c r="JP229" s="60"/>
      <c r="JQ229" s="60"/>
      <c r="JR229" s="60"/>
      <c r="JS229" s="60"/>
      <c r="JT229" s="60"/>
      <c r="JU229" s="60"/>
      <c r="JV229" s="60"/>
      <c r="JW229" s="60"/>
      <c r="JX229" s="60"/>
      <c r="JY229" s="60"/>
      <c r="JZ229" s="60"/>
      <c r="KA229" s="60"/>
      <c r="KB229" s="60"/>
      <c r="KC229" s="60"/>
      <c r="KD229" s="60"/>
      <c r="KE229" s="60"/>
      <c r="KF229" s="60"/>
      <c r="KG229" s="60"/>
      <c r="KH229" s="60"/>
      <c r="KI229" s="60"/>
      <c r="KJ229" s="60"/>
      <c r="KK229" s="60"/>
      <c r="KL229" s="60"/>
      <c r="KM229" s="60"/>
      <c r="KN229" s="60"/>
      <c r="KO229" s="60"/>
    </row>
    <row r="230" spans="1:301" s="60" customFormat="1" ht="15" customHeight="1" x14ac:dyDescent="0.15">
      <c r="A230" s="58" t="s">
        <v>860</v>
      </c>
      <c r="B230" s="58">
        <v>15359</v>
      </c>
      <c r="C230" s="59" t="s">
        <v>452</v>
      </c>
      <c r="D230" s="2" t="s">
        <v>105</v>
      </c>
      <c r="E230" s="58"/>
      <c r="F230" s="58"/>
      <c r="G230" s="23">
        <v>315307.76</v>
      </c>
      <c r="H230" s="23">
        <v>8447609.0930000003</v>
      </c>
      <c r="I230" s="23">
        <v>5052.7650000000003</v>
      </c>
      <c r="J230" s="61" t="s">
        <v>1040</v>
      </c>
      <c r="K230" s="58" t="s">
        <v>388</v>
      </c>
      <c r="L230" s="58">
        <v>0</v>
      </c>
      <c r="M230" s="58">
        <v>2</v>
      </c>
      <c r="N230" s="105">
        <v>2006</v>
      </c>
      <c r="O230" s="58"/>
      <c r="P230" s="60" t="s">
        <v>389</v>
      </c>
      <c r="Q230" s="1">
        <f>M230-L230</f>
        <v>2</v>
      </c>
      <c r="R230" s="2" t="s">
        <v>390</v>
      </c>
      <c r="S230" s="58" t="s">
        <v>861</v>
      </c>
      <c r="T230" s="60" t="s">
        <v>392</v>
      </c>
      <c r="U230" s="64"/>
      <c r="V230" s="64"/>
      <c r="W230" s="64"/>
      <c r="X230" s="135"/>
      <c r="Y230" s="108">
        <v>0.2001670146137787</v>
      </c>
      <c r="Z230" s="108">
        <v>2.4379421579532816</v>
      </c>
      <c r="AA230" s="108">
        <v>4.8038675022381385</v>
      </c>
      <c r="AB230" s="108"/>
      <c r="AC230" s="108">
        <v>0.6359291954859847</v>
      </c>
      <c r="AD230" s="108">
        <v>0.89526315789473687</v>
      </c>
      <c r="AE230" s="108">
        <v>2.7984031936127744E-2</v>
      </c>
      <c r="AF230" s="108">
        <v>2.6959547629404092E-2</v>
      </c>
      <c r="AG230" s="108">
        <v>0.68662404092071605</v>
      </c>
      <c r="AH230" s="108">
        <v>0.38953188054882976</v>
      </c>
      <c r="AI230" s="108"/>
      <c r="AJ230" s="108"/>
      <c r="AK230" s="108"/>
      <c r="AL230" s="108"/>
      <c r="AM230" s="108"/>
      <c r="AN230" s="108">
        <v>7.6</v>
      </c>
      <c r="AO230" s="108">
        <v>45</v>
      </c>
      <c r="AP230" s="108">
        <v>194</v>
      </c>
      <c r="AQ230" s="108">
        <v>12</v>
      </c>
      <c r="AR230" s="108">
        <v>43</v>
      </c>
      <c r="AS230" s="108">
        <v>8.1999999999999993</v>
      </c>
      <c r="AT230" s="108">
        <v>826</v>
      </c>
      <c r="AU230" s="106">
        <v>0</v>
      </c>
      <c r="AV230" s="110">
        <v>0</v>
      </c>
      <c r="AW230" s="108">
        <v>13</v>
      </c>
      <c r="AX230" s="110">
        <v>0</v>
      </c>
      <c r="AY230" s="108">
        <v>249</v>
      </c>
      <c r="AZ230" s="108"/>
      <c r="BA230" s="108">
        <v>211</v>
      </c>
      <c r="BB230" s="108">
        <v>19.600000000000001</v>
      </c>
      <c r="BC230" s="108">
        <v>0</v>
      </c>
      <c r="BD230" s="108">
        <v>26.1</v>
      </c>
      <c r="BE230" s="108"/>
      <c r="BF230" s="108">
        <v>2</v>
      </c>
      <c r="BG230" s="108">
        <v>3919</v>
      </c>
      <c r="BH230" s="108">
        <v>40.299999999999997</v>
      </c>
      <c r="BI230" s="108"/>
      <c r="BJ230" s="108"/>
      <c r="BK230" s="108"/>
      <c r="BL230" s="108"/>
      <c r="BM230" s="108"/>
      <c r="BN230" s="108"/>
      <c r="BO230" s="108"/>
      <c r="BP230" s="108"/>
      <c r="BQ230" s="108"/>
      <c r="BR230" s="108"/>
      <c r="BS230" s="108"/>
      <c r="BT230" s="108"/>
      <c r="BU230" s="108"/>
      <c r="BV230" s="108"/>
      <c r="BW230" s="108"/>
      <c r="BX230" s="108">
        <v>128</v>
      </c>
      <c r="BY230" s="108"/>
      <c r="BZ230" s="108"/>
      <c r="CA230" s="149"/>
      <c r="CB230" s="108">
        <v>1</v>
      </c>
      <c r="CC230" s="116">
        <v>0</v>
      </c>
      <c r="CD230" s="108">
        <v>39</v>
      </c>
      <c r="CE230" s="108"/>
      <c r="CF230" s="108"/>
      <c r="CG230" s="108"/>
      <c r="CH230" s="110">
        <v>0</v>
      </c>
      <c r="CI230" s="110">
        <v>0</v>
      </c>
      <c r="CJ230" s="108">
        <v>20</v>
      </c>
      <c r="CK230" s="108"/>
      <c r="CL230" s="108"/>
      <c r="CM230" s="108"/>
      <c r="CN230" s="108"/>
      <c r="CO230" s="99"/>
      <c r="CP230" s="99"/>
      <c r="CQ230" s="99"/>
      <c r="CR230" s="99">
        <f>AG230/AD230</f>
        <v>0.76695219150462113</v>
      </c>
      <c r="CS230" s="99"/>
      <c r="CT230" s="99"/>
      <c r="CU230" s="99">
        <f>BG230/BH230</f>
        <v>97.245657568238215</v>
      </c>
      <c r="CV230" s="99"/>
      <c r="CW230" s="99"/>
      <c r="CX230" s="108"/>
      <c r="CY230" s="114">
        <v>0</v>
      </c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  <c r="KO230" s="2"/>
    </row>
    <row r="231" spans="1:301" s="64" customFormat="1" ht="15" customHeight="1" x14ac:dyDescent="0.2">
      <c r="A231" s="58" t="s">
        <v>862</v>
      </c>
      <c r="B231" s="58">
        <v>15467</v>
      </c>
      <c r="C231" s="59" t="s">
        <v>452</v>
      </c>
      <c r="D231" s="2" t="s">
        <v>105</v>
      </c>
      <c r="E231" s="58"/>
      <c r="F231" s="58"/>
      <c r="G231" s="23">
        <v>315307.54100000003</v>
      </c>
      <c r="H231" s="23">
        <v>8447608.9169999994</v>
      </c>
      <c r="I231" s="23">
        <v>5052.9949999999999</v>
      </c>
      <c r="J231" s="61" t="s">
        <v>1040</v>
      </c>
      <c r="K231" s="58" t="s">
        <v>388</v>
      </c>
      <c r="L231" s="58">
        <v>0</v>
      </c>
      <c r="M231" s="58">
        <v>2</v>
      </c>
      <c r="N231" s="105">
        <v>2006</v>
      </c>
      <c r="O231" s="58"/>
      <c r="P231" s="60" t="s">
        <v>389</v>
      </c>
      <c r="Q231" s="1">
        <f>M231-L231</f>
        <v>2</v>
      </c>
      <c r="R231" s="2" t="s">
        <v>390</v>
      </c>
      <c r="S231" s="58" t="s">
        <v>863</v>
      </c>
      <c r="T231" s="60" t="s">
        <v>392</v>
      </c>
      <c r="U231" s="18"/>
      <c r="V231" s="18"/>
      <c r="W231" s="18"/>
      <c r="X231" s="137"/>
      <c r="Y231" s="113"/>
      <c r="Z231" s="113"/>
      <c r="AA231" s="113"/>
      <c r="AB231" s="113"/>
      <c r="AC231" s="113"/>
      <c r="AD231" s="113"/>
      <c r="AE231" s="113"/>
      <c r="AF231" s="113"/>
      <c r="AG231" s="113"/>
      <c r="AH231" s="113"/>
      <c r="AI231" s="113"/>
      <c r="AJ231" s="113"/>
      <c r="AK231" s="113"/>
      <c r="AL231" s="113"/>
      <c r="AM231" s="113"/>
      <c r="AN231" s="113"/>
      <c r="AO231" s="113"/>
      <c r="AP231" s="113"/>
      <c r="AQ231" s="113"/>
      <c r="AR231" s="113"/>
      <c r="AS231" s="113"/>
      <c r="AT231" s="113">
        <v>200</v>
      </c>
      <c r="AU231" s="113"/>
      <c r="AV231" s="113"/>
      <c r="AW231" s="113"/>
      <c r="AX231" s="113"/>
      <c r="AY231" s="113"/>
      <c r="AZ231" s="113"/>
      <c r="BA231" s="113"/>
      <c r="BB231" s="113"/>
      <c r="BC231" s="113"/>
      <c r="BD231" s="113"/>
      <c r="BE231" s="113"/>
      <c r="BF231" s="113"/>
      <c r="BG231" s="113"/>
      <c r="BH231" s="113"/>
      <c r="BI231" s="113"/>
      <c r="BJ231" s="113"/>
      <c r="BK231" s="113"/>
      <c r="BL231" s="113"/>
      <c r="BM231" s="113"/>
      <c r="BN231" s="113"/>
      <c r="BO231" s="113"/>
      <c r="BP231" s="113"/>
      <c r="BQ231" s="113"/>
      <c r="BR231" s="113"/>
      <c r="BS231" s="113"/>
      <c r="BT231" s="113"/>
      <c r="BU231" s="113"/>
      <c r="BV231" s="113"/>
      <c r="BW231" s="113"/>
      <c r="BX231" s="113">
        <v>100</v>
      </c>
      <c r="BY231" s="113"/>
      <c r="BZ231" s="113"/>
      <c r="CA231" s="149"/>
      <c r="CB231" s="107">
        <v>1</v>
      </c>
      <c r="CC231" s="113"/>
      <c r="CD231" s="113"/>
      <c r="CE231" s="113"/>
      <c r="CF231" s="113"/>
      <c r="CG231" s="113"/>
      <c r="CH231" s="113"/>
      <c r="CI231" s="113"/>
      <c r="CJ231" s="113"/>
      <c r="CK231" s="113"/>
      <c r="CL231" s="113"/>
      <c r="CM231" s="113"/>
      <c r="CN231" s="113"/>
      <c r="CO231" s="99"/>
      <c r="CP231" s="99"/>
      <c r="CQ231" s="99"/>
      <c r="CR231" s="99"/>
      <c r="CS231" s="99"/>
      <c r="CT231" s="99"/>
      <c r="CU231" s="99"/>
      <c r="CV231" s="99"/>
      <c r="CW231" s="99"/>
      <c r="CX231" s="113"/>
      <c r="CY231" s="113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  <c r="DS231" s="60"/>
      <c r="DT231" s="60"/>
      <c r="DU231" s="60"/>
      <c r="DV231" s="60"/>
      <c r="DW231" s="60"/>
      <c r="DX231" s="60"/>
      <c r="DY231" s="60"/>
      <c r="DZ231" s="60"/>
      <c r="EA231" s="60"/>
      <c r="EB231" s="60"/>
      <c r="EC231" s="60"/>
      <c r="ED231" s="60"/>
      <c r="EE231" s="60"/>
      <c r="EF231" s="60"/>
      <c r="EG231" s="60"/>
      <c r="EH231" s="60"/>
      <c r="EI231" s="60"/>
      <c r="EJ231" s="60"/>
      <c r="EK231" s="60"/>
      <c r="EL231" s="60"/>
      <c r="EM231" s="60"/>
      <c r="EN231" s="60"/>
      <c r="EO231" s="60"/>
      <c r="EP231" s="60"/>
      <c r="EQ231" s="60"/>
      <c r="ER231" s="60"/>
      <c r="ES231" s="60"/>
      <c r="ET231" s="60"/>
      <c r="EU231" s="60"/>
      <c r="EV231" s="60"/>
      <c r="EW231" s="60"/>
      <c r="EX231" s="60"/>
      <c r="EY231" s="60"/>
      <c r="EZ231" s="60"/>
      <c r="FA231" s="60"/>
      <c r="FB231" s="60"/>
      <c r="FC231" s="60"/>
      <c r="FD231" s="60"/>
      <c r="FE231" s="60"/>
      <c r="FF231" s="60"/>
      <c r="FG231" s="60"/>
      <c r="FH231" s="60"/>
      <c r="FI231" s="60"/>
      <c r="FJ231" s="60"/>
      <c r="FK231" s="60"/>
      <c r="FL231" s="60"/>
      <c r="FM231" s="60"/>
      <c r="FN231" s="60"/>
      <c r="FO231" s="60"/>
      <c r="FP231" s="60"/>
      <c r="FQ231" s="60"/>
      <c r="FR231" s="60"/>
      <c r="FS231" s="60"/>
      <c r="FT231" s="60"/>
      <c r="FU231" s="60"/>
      <c r="FV231" s="60"/>
      <c r="FW231" s="60"/>
      <c r="FX231" s="60"/>
      <c r="FY231" s="60"/>
      <c r="FZ231" s="60"/>
      <c r="GA231" s="60"/>
      <c r="GB231" s="60"/>
      <c r="GC231" s="60"/>
      <c r="GD231" s="60"/>
      <c r="GE231" s="60"/>
      <c r="GF231" s="60"/>
      <c r="GG231" s="60"/>
      <c r="GH231" s="60"/>
      <c r="GI231" s="60"/>
      <c r="GJ231" s="60"/>
      <c r="GK231" s="60"/>
      <c r="GL231" s="60"/>
      <c r="GM231" s="60"/>
      <c r="GN231" s="60"/>
      <c r="GO231" s="60"/>
      <c r="GP231" s="60"/>
      <c r="GQ231" s="60"/>
      <c r="GR231" s="60"/>
      <c r="GS231" s="60"/>
      <c r="GT231" s="60"/>
      <c r="GU231" s="60"/>
      <c r="GV231" s="60"/>
      <c r="GW231" s="60"/>
      <c r="GX231" s="60"/>
      <c r="GY231" s="60"/>
      <c r="GZ231" s="60"/>
      <c r="HA231" s="60"/>
      <c r="HB231" s="60"/>
      <c r="HC231" s="60"/>
      <c r="HD231" s="60"/>
      <c r="HE231" s="60"/>
      <c r="HF231" s="60"/>
      <c r="HG231" s="60"/>
      <c r="HH231" s="60"/>
      <c r="HI231" s="60"/>
      <c r="HJ231" s="60"/>
      <c r="HK231" s="60"/>
      <c r="HL231" s="60"/>
      <c r="HM231" s="60"/>
      <c r="HN231" s="60"/>
      <c r="HO231" s="60"/>
      <c r="HP231" s="60"/>
      <c r="HQ231" s="60"/>
      <c r="HR231" s="60"/>
      <c r="HS231" s="60"/>
      <c r="HT231" s="60"/>
      <c r="HU231" s="60"/>
      <c r="HV231" s="60"/>
      <c r="HW231" s="60"/>
      <c r="HX231" s="60"/>
      <c r="HY231" s="60"/>
      <c r="HZ231" s="60"/>
      <c r="IA231" s="60"/>
      <c r="IB231" s="60"/>
      <c r="IC231" s="60"/>
      <c r="ID231" s="60"/>
      <c r="IE231" s="60"/>
      <c r="IF231" s="60"/>
      <c r="IG231" s="60"/>
      <c r="IH231" s="60"/>
      <c r="II231" s="60"/>
      <c r="IJ231" s="60"/>
      <c r="IK231" s="60"/>
      <c r="IL231" s="60"/>
      <c r="IM231" s="60"/>
      <c r="IN231" s="60"/>
      <c r="IO231" s="60"/>
      <c r="IP231" s="60"/>
      <c r="IQ231" s="60"/>
      <c r="IR231" s="60"/>
      <c r="IS231" s="60"/>
      <c r="IT231" s="60"/>
      <c r="IU231" s="60"/>
      <c r="IV231" s="60"/>
      <c r="IW231" s="60"/>
      <c r="IX231" s="60"/>
      <c r="IY231" s="60"/>
      <c r="IZ231" s="60"/>
      <c r="JA231" s="60"/>
      <c r="JB231" s="60"/>
      <c r="JC231" s="60"/>
      <c r="JD231" s="60"/>
      <c r="JE231" s="60"/>
      <c r="JF231" s="60"/>
      <c r="JG231" s="60"/>
      <c r="JH231" s="60"/>
      <c r="JI231" s="60"/>
      <c r="JJ231" s="60"/>
      <c r="JK231" s="60"/>
      <c r="JL231" s="60"/>
      <c r="JM231" s="60"/>
      <c r="JN231" s="60"/>
      <c r="JO231" s="60"/>
      <c r="JP231" s="60"/>
      <c r="JQ231" s="60"/>
      <c r="JR231" s="60"/>
      <c r="JS231" s="60"/>
      <c r="JT231" s="60"/>
      <c r="JU231" s="60"/>
      <c r="JV231" s="60"/>
      <c r="JW231" s="60"/>
      <c r="JX231" s="60"/>
      <c r="JY231" s="60"/>
      <c r="JZ231" s="60"/>
      <c r="KA231" s="60"/>
      <c r="KB231" s="60"/>
      <c r="KC231" s="60"/>
      <c r="KD231" s="60"/>
      <c r="KE231" s="60"/>
      <c r="KF231" s="60"/>
      <c r="KG231" s="60"/>
      <c r="KH231" s="60"/>
      <c r="KI231" s="60"/>
      <c r="KJ231" s="60"/>
      <c r="KK231" s="60"/>
      <c r="KL231" s="60"/>
      <c r="KM231" s="60"/>
      <c r="KN231" s="60"/>
      <c r="KO231" s="60"/>
    </row>
    <row r="232" spans="1:301" s="60" customFormat="1" ht="15" customHeight="1" x14ac:dyDescent="0.15">
      <c r="A232" s="58" t="s">
        <v>864</v>
      </c>
      <c r="B232" s="58">
        <v>16360</v>
      </c>
      <c r="C232" s="59" t="s">
        <v>400</v>
      </c>
      <c r="D232" s="2" t="s">
        <v>105</v>
      </c>
      <c r="E232" s="58"/>
      <c r="F232" s="58"/>
      <c r="G232" s="23">
        <v>315682.58399999997</v>
      </c>
      <c r="H232" s="23">
        <v>8446751.841</v>
      </c>
      <c r="I232" s="23">
        <v>5102.3599999999997</v>
      </c>
      <c r="J232" s="61" t="s">
        <v>1040</v>
      </c>
      <c r="K232" s="58" t="s">
        <v>388</v>
      </c>
      <c r="L232" s="58">
        <v>2</v>
      </c>
      <c r="M232" s="58">
        <v>4</v>
      </c>
      <c r="N232" s="105">
        <v>2006</v>
      </c>
      <c r="O232" s="58"/>
      <c r="P232" s="60" t="s">
        <v>389</v>
      </c>
      <c r="Q232" s="1">
        <f>M232-L232</f>
        <v>2</v>
      </c>
      <c r="R232" s="2" t="s">
        <v>390</v>
      </c>
      <c r="S232" s="58" t="s">
        <v>865</v>
      </c>
      <c r="T232" s="60" t="s">
        <v>392</v>
      </c>
      <c r="U232" s="70"/>
      <c r="V232" s="70"/>
      <c r="W232" s="70"/>
      <c r="X232" s="138"/>
      <c r="Y232" s="113"/>
      <c r="Z232" s="113"/>
      <c r="AA232" s="113"/>
      <c r="AB232" s="113"/>
      <c r="AC232" s="113"/>
      <c r="AD232" s="113"/>
      <c r="AE232" s="113"/>
      <c r="AF232" s="113"/>
      <c r="AG232" s="113"/>
      <c r="AH232" s="113"/>
      <c r="AI232" s="113"/>
      <c r="AJ232" s="113"/>
      <c r="AK232" s="113"/>
      <c r="AL232" s="113"/>
      <c r="AM232" s="113"/>
      <c r="AN232" s="113"/>
      <c r="AO232" s="113"/>
      <c r="AP232" s="113"/>
      <c r="AQ232" s="113"/>
      <c r="AR232" s="113"/>
      <c r="AS232" s="113">
        <v>400</v>
      </c>
      <c r="AT232" s="113">
        <v>1500</v>
      </c>
      <c r="AU232" s="113"/>
      <c r="AV232" s="113"/>
      <c r="AW232" s="113"/>
      <c r="AX232" s="113"/>
      <c r="AY232" s="113"/>
      <c r="AZ232" s="113"/>
      <c r="BA232" s="113"/>
      <c r="BB232" s="113"/>
      <c r="BC232" s="113"/>
      <c r="BD232" s="113"/>
      <c r="BE232" s="113"/>
      <c r="BF232" s="113"/>
      <c r="BG232" s="113"/>
      <c r="BH232" s="113"/>
      <c r="BI232" s="113"/>
      <c r="BJ232" s="113"/>
      <c r="BK232" s="113"/>
      <c r="BL232" s="113"/>
      <c r="BM232" s="113"/>
      <c r="BN232" s="113"/>
      <c r="BO232" s="113"/>
      <c r="BP232" s="113"/>
      <c r="BQ232" s="113"/>
      <c r="BR232" s="113"/>
      <c r="BS232" s="113"/>
      <c r="BT232" s="113"/>
      <c r="BU232" s="113"/>
      <c r="BV232" s="113"/>
      <c r="BW232" s="113"/>
      <c r="BX232" s="113">
        <v>6100</v>
      </c>
      <c r="BY232" s="113"/>
      <c r="BZ232" s="113"/>
      <c r="CA232" s="149"/>
      <c r="CB232" s="107">
        <v>40</v>
      </c>
      <c r="CC232" s="113"/>
      <c r="CD232" s="113"/>
      <c r="CE232" s="113"/>
      <c r="CF232" s="113"/>
      <c r="CG232" s="113"/>
      <c r="CH232" s="113"/>
      <c r="CI232" s="113"/>
      <c r="CJ232" s="113"/>
      <c r="CK232" s="113"/>
      <c r="CL232" s="113"/>
      <c r="CM232" s="113"/>
      <c r="CN232" s="113"/>
      <c r="CO232" s="99"/>
      <c r="CP232" s="99"/>
      <c r="CQ232" s="99"/>
      <c r="CR232" s="99"/>
      <c r="CS232" s="99"/>
      <c r="CT232" s="99"/>
      <c r="CU232" s="99"/>
      <c r="CV232" s="99"/>
      <c r="CW232" s="99"/>
      <c r="CX232" s="113"/>
      <c r="CY232" s="113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  <c r="DS232" s="64"/>
      <c r="DT232" s="64"/>
      <c r="DU232" s="64"/>
      <c r="DV232" s="64"/>
      <c r="DW232" s="64"/>
      <c r="DX232" s="64"/>
      <c r="DY232" s="64"/>
      <c r="DZ232" s="64"/>
      <c r="EA232" s="64"/>
      <c r="EB232" s="64"/>
      <c r="EC232" s="64"/>
      <c r="ED232" s="64"/>
      <c r="EE232" s="64"/>
      <c r="EF232" s="64"/>
      <c r="EG232" s="64"/>
      <c r="EH232" s="64"/>
      <c r="EI232" s="64"/>
      <c r="EJ232" s="64"/>
      <c r="EK232" s="64"/>
      <c r="EL232" s="64"/>
      <c r="EM232" s="64"/>
      <c r="EN232" s="64"/>
      <c r="EO232" s="64"/>
      <c r="EP232" s="64"/>
      <c r="EQ232" s="64"/>
      <c r="ER232" s="64"/>
      <c r="ES232" s="64"/>
      <c r="ET232" s="64"/>
      <c r="EU232" s="64"/>
      <c r="EV232" s="64"/>
      <c r="EW232" s="64"/>
      <c r="EX232" s="64"/>
      <c r="EY232" s="64"/>
      <c r="EZ232" s="64"/>
      <c r="FA232" s="64"/>
      <c r="FB232" s="64"/>
      <c r="FC232" s="64"/>
      <c r="FD232" s="64"/>
      <c r="FE232" s="64"/>
      <c r="FF232" s="64"/>
      <c r="FG232" s="64"/>
      <c r="FH232" s="64"/>
      <c r="FI232" s="64"/>
      <c r="FJ232" s="64"/>
      <c r="FK232" s="64"/>
      <c r="FL232" s="64"/>
      <c r="FM232" s="64"/>
      <c r="FN232" s="64"/>
      <c r="FO232" s="64"/>
      <c r="FP232" s="64"/>
      <c r="FQ232" s="64"/>
      <c r="FR232" s="64"/>
      <c r="FS232" s="64"/>
      <c r="FT232" s="64"/>
      <c r="FU232" s="64"/>
      <c r="FV232" s="64"/>
      <c r="FW232" s="64"/>
      <c r="FX232" s="64"/>
      <c r="FY232" s="64"/>
      <c r="FZ232" s="64"/>
      <c r="GA232" s="64"/>
      <c r="GB232" s="64"/>
      <c r="GC232" s="64"/>
      <c r="GD232" s="64"/>
      <c r="GE232" s="64"/>
      <c r="GF232" s="64"/>
      <c r="GG232" s="64"/>
      <c r="GH232" s="64"/>
      <c r="GI232" s="64"/>
      <c r="GJ232" s="64"/>
      <c r="GK232" s="64"/>
      <c r="GL232" s="64"/>
      <c r="GM232" s="64"/>
      <c r="GN232" s="64"/>
      <c r="GO232" s="64"/>
      <c r="GP232" s="64"/>
      <c r="GQ232" s="64"/>
      <c r="GR232" s="64"/>
      <c r="GS232" s="64"/>
      <c r="GT232" s="64"/>
      <c r="GU232" s="64"/>
      <c r="GV232" s="64"/>
      <c r="GW232" s="64"/>
      <c r="GX232" s="64"/>
      <c r="GY232" s="64"/>
      <c r="GZ232" s="64"/>
      <c r="HA232" s="64"/>
      <c r="HB232" s="64"/>
      <c r="HC232" s="64"/>
      <c r="HD232" s="64"/>
      <c r="HE232" s="64"/>
      <c r="HF232" s="64"/>
      <c r="HG232" s="64"/>
      <c r="HH232" s="64"/>
      <c r="HI232" s="64"/>
      <c r="HJ232" s="64"/>
      <c r="HK232" s="64"/>
      <c r="HL232" s="64"/>
      <c r="HM232" s="64"/>
      <c r="HN232" s="64"/>
      <c r="HO232" s="64"/>
      <c r="HP232" s="64"/>
      <c r="HQ232" s="64"/>
      <c r="HR232" s="64"/>
      <c r="HS232" s="64"/>
      <c r="HT232" s="64"/>
      <c r="HU232" s="64"/>
      <c r="HV232" s="64"/>
      <c r="HW232" s="64"/>
      <c r="HX232" s="64"/>
      <c r="HY232" s="64"/>
      <c r="HZ232" s="64"/>
      <c r="IA232" s="64"/>
      <c r="IB232" s="64"/>
      <c r="IC232" s="64"/>
      <c r="ID232" s="64"/>
      <c r="IE232" s="64"/>
      <c r="IF232" s="64"/>
      <c r="IG232" s="64"/>
      <c r="IH232" s="64"/>
      <c r="II232" s="64"/>
      <c r="IJ232" s="64"/>
      <c r="IK232" s="64"/>
      <c r="IL232" s="64"/>
      <c r="IM232" s="64"/>
      <c r="IN232" s="64"/>
      <c r="IO232" s="64"/>
      <c r="IP232" s="64"/>
      <c r="IQ232" s="64"/>
      <c r="IR232" s="64"/>
      <c r="IS232" s="64"/>
      <c r="IT232" s="64"/>
      <c r="IU232" s="64"/>
      <c r="IV232" s="64"/>
      <c r="IW232" s="64"/>
      <c r="IX232" s="64"/>
      <c r="IY232" s="64"/>
      <c r="IZ232" s="64"/>
      <c r="JA232" s="64"/>
      <c r="JB232" s="64"/>
      <c r="JC232" s="64"/>
      <c r="JD232" s="64"/>
      <c r="JE232" s="64"/>
      <c r="JF232" s="64"/>
      <c r="JG232" s="64"/>
      <c r="JH232" s="64"/>
      <c r="JI232" s="64"/>
      <c r="JJ232" s="64"/>
      <c r="JK232" s="64"/>
      <c r="JL232" s="64"/>
      <c r="JM232" s="64"/>
      <c r="JN232" s="64"/>
      <c r="JO232" s="64"/>
      <c r="JP232" s="64"/>
      <c r="JQ232" s="64"/>
      <c r="JR232" s="64"/>
      <c r="JS232" s="64"/>
      <c r="JT232" s="64"/>
      <c r="JU232" s="64"/>
      <c r="JV232" s="64"/>
      <c r="JW232" s="64"/>
      <c r="JX232" s="64"/>
      <c r="JY232" s="64"/>
      <c r="JZ232" s="64"/>
      <c r="KA232" s="64"/>
      <c r="KB232" s="64"/>
      <c r="KC232" s="64"/>
      <c r="KD232" s="64"/>
      <c r="KE232" s="64"/>
      <c r="KF232" s="64"/>
      <c r="KG232" s="64"/>
      <c r="KH232" s="64"/>
    </row>
    <row r="233" spans="1:301" s="67" customFormat="1" ht="15" customHeight="1" x14ac:dyDescent="0.15">
      <c r="A233" s="58" t="s">
        <v>866</v>
      </c>
      <c r="B233" s="58">
        <v>16472</v>
      </c>
      <c r="C233" s="59" t="s">
        <v>400</v>
      </c>
      <c r="D233" s="2" t="s">
        <v>105</v>
      </c>
      <c r="E233" s="58"/>
      <c r="F233" s="58"/>
      <c r="G233" s="23">
        <v>315684.36099999998</v>
      </c>
      <c r="H233" s="23">
        <v>8446751.9509999994</v>
      </c>
      <c r="I233" s="23">
        <v>5103.0749999999998</v>
      </c>
      <c r="J233" s="61" t="s">
        <v>1040</v>
      </c>
      <c r="K233" s="58" t="s">
        <v>388</v>
      </c>
      <c r="L233" s="58">
        <v>1.2</v>
      </c>
      <c r="M233" s="58">
        <v>4</v>
      </c>
      <c r="N233" s="105">
        <v>2006</v>
      </c>
      <c r="O233" s="58"/>
      <c r="P233" s="60" t="s">
        <v>389</v>
      </c>
      <c r="Q233" s="1">
        <f>M233-L233</f>
        <v>2.8</v>
      </c>
      <c r="R233" s="2" t="s">
        <v>390</v>
      </c>
      <c r="S233" s="58" t="s">
        <v>867</v>
      </c>
      <c r="T233" s="60" t="s">
        <v>392</v>
      </c>
      <c r="U233" s="60"/>
      <c r="V233" s="60"/>
      <c r="W233" s="60"/>
      <c r="X233" s="134"/>
      <c r="Y233" s="113"/>
      <c r="Z233" s="113"/>
      <c r="AA233" s="113"/>
      <c r="AB233" s="113"/>
      <c r="AC233" s="113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3">
        <v>400</v>
      </c>
      <c r="AT233" s="113">
        <v>1600</v>
      </c>
      <c r="AU233" s="113"/>
      <c r="AV233" s="113"/>
      <c r="AW233" s="113"/>
      <c r="AX233" s="113"/>
      <c r="AY233" s="113"/>
      <c r="AZ233" s="113"/>
      <c r="BA233" s="113"/>
      <c r="BB233" s="113"/>
      <c r="BC233" s="113"/>
      <c r="BD233" s="113"/>
      <c r="BE233" s="113"/>
      <c r="BF233" s="113"/>
      <c r="BG233" s="113"/>
      <c r="BH233" s="113"/>
      <c r="BI233" s="113"/>
      <c r="BJ233" s="113"/>
      <c r="BK233" s="113"/>
      <c r="BL233" s="113"/>
      <c r="BM233" s="113"/>
      <c r="BN233" s="113"/>
      <c r="BO233" s="113"/>
      <c r="BP233" s="113"/>
      <c r="BQ233" s="113"/>
      <c r="BR233" s="113"/>
      <c r="BS233" s="113"/>
      <c r="BT233" s="113"/>
      <c r="BU233" s="113"/>
      <c r="BV233" s="113"/>
      <c r="BW233" s="113"/>
      <c r="BX233" s="113">
        <v>6500</v>
      </c>
      <c r="BY233" s="113"/>
      <c r="BZ233" s="113"/>
      <c r="CA233" s="149"/>
      <c r="CB233" s="107">
        <v>46</v>
      </c>
      <c r="CC233" s="113"/>
      <c r="CD233" s="113"/>
      <c r="CE233" s="113"/>
      <c r="CF233" s="113"/>
      <c r="CG233" s="113"/>
      <c r="CH233" s="113"/>
      <c r="CI233" s="113"/>
      <c r="CJ233" s="113"/>
      <c r="CK233" s="113"/>
      <c r="CL233" s="113"/>
      <c r="CM233" s="113"/>
      <c r="CN233" s="113"/>
      <c r="CO233" s="99"/>
      <c r="CP233" s="99"/>
      <c r="CQ233" s="99"/>
      <c r="CR233" s="99"/>
      <c r="CS233" s="99"/>
      <c r="CT233" s="99"/>
      <c r="CU233" s="99"/>
      <c r="CV233" s="99"/>
      <c r="CW233" s="99"/>
      <c r="CX233" s="113"/>
      <c r="CY233" s="113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  <c r="DS233" s="64"/>
      <c r="DT233" s="64"/>
      <c r="DU233" s="64"/>
      <c r="DV233" s="64"/>
      <c r="DW233" s="64"/>
      <c r="DX233" s="64"/>
      <c r="DY233" s="64"/>
      <c r="DZ233" s="64"/>
      <c r="EA233" s="64"/>
      <c r="EB233" s="64"/>
      <c r="EC233" s="64"/>
      <c r="ED233" s="64"/>
      <c r="EE233" s="64"/>
      <c r="EF233" s="64"/>
      <c r="EG233" s="64"/>
      <c r="EH233" s="64"/>
      <c r="EI233" s="64"/>
      <c r="EJ233" s="64"/>
      <c r="EK233" s="64"/>
      <c r="EL233" s="64"/>
      <c r="EM233" s="64"/>
      <c r="EN233" s="64"/>
      <c r="EO233" s="64"/>
      <c r="EP233" s="64"/>
      <c r="EQ233" s="64"/>
      <c r="ER233" s="64"/>
      <c r="ES233" s="64"/>
      <c r="ET233" s="64"/>
      <c r="EU233" s="64"/>
      <c r="EV233" s="64"/>
      <c r="EW233" s="64"/>
      <c r="EX233" s="64"/>
      <c r="EY233" s="64"/>
      <c r="EZ233" s="64"/>
      <c r="FA233" s="64"/>
      <c r="FB233" s="64"/>
      <c r="FC233" s="64"/>
      <c r="FD233" s="64"/>
      <c r="FE233" s="64"/>
      <c r="FF233" s="64"/>
      <c r="FG233" s="64"/>
      <c r="FH233" s="64"/>
      <c r="FI233" s="64"/>
      <c r="FJ233" s="64"/>
      <c r="FK233" s="64"/>
      <c r="FL233" s="64"/>
      <c r="FM233" s="64"/>
      <c r="FN233" s="64"/>
      <c r="FO233" s="64"/>
      <c r="FP233" s="64"/>
      <c r="FQ233" s="64"/>
      <c r="FR233" s="64"/>
      <c r="FS233" s="64"/>
      <c r="FT233" s="64"/>
      <c r="FU233" s="64"/>
      <c r="FV233" s="64"/>
      <c r="FW233" s="64"/>
      <c r="FX233" s="64"/>
      <c r="FY233" s="64"/>
      <c r="FZ233" s="64"/>
      <c r="GA233" s="64"/>
      <c r="GB233" s="64"/>
      <c r="GC233" s="64"/>
      <c r="GD233" s="64"/>
      <c r="GE233" s="64"/>
      <c r="GF233" s="64"/>
      <c r="GG233" s="64"/>
      <c r="GH233" s="64"/>
      <c r="GI233" s="64"/>
      <c r="GJ233" s="64"/>
      <c r="GK233" s="64"/>
      <c r="GL233" s="64"/>
      <c r="GM233" s="64"/>
      <c r="GN233" s="64"/>
      <c r="GO233" s="64"/>
      <c r="GP233" s="64"/>
      <c r="GQ233" s="64"/>
      <c r="GR233" s="64"/>
      <c r="GS233" s="64"/>
      <c r="GT233" s="64"/>
      <c r="GU233" s="64"/>
      <c r="GV233" s="64"/>
      <c r="GW233" s="64"/>
      <c r="GX233" s="64"/>
      <c r="GY233" s="64"/>
      <c r="GZ233" s="64"/>
      <c r="HA233" s="64"/>
      <c r="HB233" s="64"/>
      <c r="HC233" s="64"/>
      <c r="HD233" s="64"/>
      <c r="HE233" s="64"/>
      <c r="HF233" s="64"/>
      <c r="HG233" s="64"/>
      <c r="HH233" s="64"/>
      <c r="HI233" s="64"/>
      <c r="HJ233" s="64"/>
      <c r="HK233" s="64"/>
      <c r="HL233" s="64"/>
      <c r="HM233" s="64"/>
      <c r="HN233" s="64"/>
      <c r="HO233" s="64"/>
      <c r="HP233" s="64"/>
      <c r="HQ233" s="64"/>
      <c r="HR233" s="64"/>
      <c r="HS233" s="64"/>
      <c r="HT233" s="64"/>
      <c r="HU233" s="64"/>
      <c r="HV233" s="64"/>
      <c r="HW233" s="64"/>
      <c r="HX233" s="64"/>
      <c r="HY233" s="64"/>
      <c r="HZ233" s="64"/>
      <c r="IA233" s="64"/>
      <c r="IB233" s="64"/>
      <c r="IC233" s="64"/>
      <c r="ID233" s="64"/>
      <c r="IE233" s="64"/>
      <c r="IF233" s="64"/>
      <c r="IG233" s="64"/>
      <c r="IH233" s="64"/>
      <c r="II233" s="64"/>
      <c r="IJ233" s="64"/>
      <c r="IK233" s="64"/>
      <c r="IL233" s="64"/>
      <c r="IM233" s="64"/>
      <c r="IN233" s="64"/>
      <c r="IO233" s="64"/>
      <c r="IP233" s="64"/>
      <c r="IQ233" s="64"/>
      <c r="IR233" s="64"/>
      <c r="IS233" s="64"/>
      <c r="IT233" s="64"/>
      <c r="IU233" s="64"/>
      <c r="IV233" s="64"/>
      <c r="IW233" s="64"/>
      <c r="IX233" s="64"/>
      <c r="IY233" s="64"/>
      <c r="IZ233" s="64"/>
      <c r="JA233" s="64"/>
      <c r="JB233" s="64"/>
      <c r="JC233" s="64"/>
      <c r="JD233" s="64"/>
      <c r="JE233" s="64"/>
      <c r="JF233" s="64"/>
      <c r="JG233" s="64"/>
      <c r="JH233" s="64"/>
      <c r="JI233" s="64"/>
      <c r="JJ233" s="64"/>
      <c r="JK233" s="64"/>
      <c r="JL233" s="64"/>
      <c r="JM233" s="64"/>
      <c r="JN233" s="64"/>
      <c r="JO233" s="64"/>
      <c r="JP233" s="64"/>
      <c r="JQ233" s="64"/>
      <c r="JR233" s="64"/>
      <c r="JS233" s="64"/>
      <c r="JT233" s="64"/>
      <c r="JU233" s="64"/>
      <c r="JV233" s="64"/>
      <c r="JW233" s="64"/>
      <c r="JX233" s="64"/>
      <c r="JY233" s="64"/>
      <c r="JZ233" s="64"/>
      <c r="KA233" s="64"/>
      <c r="KB233" s="64"/>
      <c r="KC233" s="64"/>
      <c r="KD233" s="64"/>
      <c r="KE233" s="64"/>
      <c r="KF233" s="64"/>
      <c r="KG233" s="64"/>
      <c r="KH233" s="64"/>
      <c r="KI233" s="64"/>
      <c r="KJ233" s="64"/>
      <c r="KK233" s="64"/>
      <c r="KL233" s="64"/>
      <c r="KM233" s="64"/>
      <c r="KN233" s="64"/>
      <c r="KO233" s="64"/>
    </row>
    <row r="234" spans="1:301" s="60" customFormat="1" ht="15" customHeight="1" x14ac:dyDescent="0.15">
      <c r="A234" s="58" t="s">
        <v>868</v>
      </c>
      <c r="B234" s="58">
        <v>17832</v>
      </c>
      <c r="C234" s="59" t="s">
        <v>407</v>
      </c>
      <c r="D234" s="2" t="s">
        <v>105</v>
      </c>
      <c r="E234" s="58"/>
      <c r="F234" s="58"/>
      <c r="G234" s="23">
        <v>316365.00099999999</v>
      </c>
      <c r="H234" s="23">
        <v>8448065.1260000002</v>
      </c>
      <c r="I234" s="23">
        <v>4921.7129999999997</v>
      </c>
      <c r="J234" s="61" t="s">
        <v>1040</v>
      </c>
      <c r="K234" s="58" t="s">
        <v>388</v>
      </c>
      <c r="L234" s="58">
        <v>0</v>
      </c>
      <c r="M234" s="58">
        <v>2</v>
      </c>
      <c r="N234" s="105">
        <v>2006</v>
      </c>
      <c r="O234" s="58"/>
      <c r="P234" s="60" t="s">
        <v>389</v>
      </c>
      <c r="Q234" s="1">
        <f>M234-L234</f>
        <v>2</v>
      </c>
      <c r="R234" s="2" t="s">
        <v>390</v>
      </c>
      <c r="S234" s="58" t="s">
        <v>869</v>
      </c>
      <c r="T234" s="60" t="s">
        <v>392</v>
      </c>
      <c r="X234" s="134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>
        <v>400</v>
      </c>
      <c r="AT234" s="113">
        <v>8400</v>
      </c>
      <c r="AU234" s="113"/>
      <c r="AV234" s="113"/>
      <c r="AW234" s="113"/>
      <c r="AX234" s="113"/>
      <c r="AY234" s="113"/>
      <c r="AZ234" s="113"/>
      <c r="BA234" s="113"/>
      <c r="BB234" s="113"/>
      <c r="BC234" s="113"/>
      <c r="BD234" s="113"/>
      <c r="BE234" s="113"/>
      <c r="BF234" s="113"/>
      <c r="BG234" s="113"/>
      <c r="BH234" s="113"/>
      <c r="BI234" s="113"/>
      <c r="BJ234" s="113"/>
      <c r="BK234" s="113"/>
      <c r="BL234" s="113"/>
      <c r="BM234" s="113"/>
      <c r="BN234" s="113"/>
      <c r="BO234" s="113"/>
      <c r="BP234" s="113"/>
      <c r="BQ234" s="113"/>
      <c r="BR234" s="113"/>
      <c r="BS234" s="113"/>
      <c r="BT234" s="113"/>
      <c r="BU234" s="113"/>
      <c r="BV234" s="113"/>
      <c r="BW234" s="113"/>
      <c r="BX234" s="113">
        <v>12900</v>
      </c>
      <c r="BY234" s="113"/>
      <c r="BZ234" s="113"/>
      <c r="CA234" s="149"/>
      <c r="CB234" s="107">
        <v>82</v>
      </c>
      <c r="CC234" s="113"/>
      <c r="CD234" s="113"/>
      <c r="CE234" s="113"/>
      <c r="CF234" s="113"/>
      <c r="CG234" s="113"/>
      <c r="CH234" s="113"/>
      <c r="CI234" s="113"/>
      <c r="CJ234" s="113"/>
      <c r="CK234" s="113"/>
      <c r="CL234" s="113"/>
      <c r="CM234" s="113"/>
      <c r="CN234" s="113"/>
      <c r="CO234" s="99"/>
      <c r="CP234" s="99"/>
      <c r="CQ234" s="99"/>
      <c r="CR234" s="99"/>
      <c r="CS234" s="99"/>
      <c r="CT234" s="99"/>
      <c r="CU234" s="99"/>
      <c r="CV234" s="99"/>
      <c r="CW234" s="99"/>
      <c r="CX234" s="113"/>
      <c r="CY234" s="113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  <c r="DS234" s="64"/>
      <c r="DT234" s="64"/>
      <c r="DU234" s="64"/>
      <c r="DV234" s="64"/>
      <c r="DW234" s="64"/>
      <c r="DX234" s="64"/>
      <c r="DY234" s="64"/>
      <c r="DZ234" s="64"/>
      <c r="EA234" s="64"/>
      <c r="EB234" s="64"/>
      <c r="EC234" s="64"/>
      <c r="ED234" s="64"/>
      <c r="EE234" s="64"/>
      <c r="EF234" s="64"/>
      <c r="EG234" s="64"/>
      <c r="EH234" s="64"/>
      <c r="EI234" s="64"/>
      <c r="EJ234" s="64"/>
      <c r="EK234" s="64"/>
      <c r="EL234" s="64"/>
      <c r="EM234" s="64"/>
      <c r="EN234" s="64"/>
      <c r="EO234" s="64"/>
      <c r="EP234" s="64"/>
      <c r="EQ234" s="64"/>
      <c r="ER234" s="64"/>
      <c r="ES234" s="64"/>
      <c r="ET234" s="64"/>
      <c r="EU234" s="64"/>
      <c r="EV234" s="64"/>
      <c r="EW234" s="64"/>
      <c r="EX234" s="64"/>
      <c r="EY234" s="64"/>
      <c r="EZ234" s="64"/>
      <c r="FA234" s="64"/>
      <c r="FB234" s="64"/>
      <c r="FC234" s="64"/>
      <c r="FD234" s="64"/>
      <c r="FE234" s="64"/>
      <c r="FF234" s="64"/>
      <c r="FG234" s="64"/>
      <c r="FH234" s="64"/>
      <c r="FI234" s="64"/>
      <c r="FJ234" s="64"/>
      <c r="FK234" s="64"/>
      <c r="FL234" s="64"/>
      <c r="FM234" s="64"/>
      <c r="FN234" s="64"/>
      <c r="FO234" s="64"/>
      <c r="FP234" s="64"/>
      <c r="FQ234" s="64"/>
      <c r="FR234" s="64"/>
      <c r="FS234" s="64"/>
      <c r="FT234" s="64"/>
      <c r="FU234" s="64"/>
      <c r="FV234" s="64"/>
      <c r="FW234" s="64"/>
      <c r="FX234" s="64"/>
      <c r="FY234" s="64"/>
      <c r="FZ234" s="64"/>
      <c r="GA234" s="64"/>
      <c r="GB234" s="64"/>
      <c r="GC234" s="64"/>
      <c r="GD234" s="64"/>
      <c r="GE234" s="64"/>
      <c r="GF234" s="64"/>
      <c r="GG234" s="64"/>
      <c r="GH234" s="64"/>
      <c r="GI234" s="64"/>
      <c r="GJ234" s="64"/>
      <c r="GK234" s="64"/>
      <c r="GL234" s="64"/>
      <c r="GM234" s="64"/>
      <c r="GN234" s="64"/>
      <c r="GO234" s="64"/>
      <c r="GP234" s="64"/>
      <c r="GQ234" s="64"/>
      <c r="GR234" s="64"/>
      <c r="GS234" s="64"/>
      <c r="GT234" s="64"/>
      <c r="GU234" s="64"/>
      <c r="GV234" s="64"/>
      <c r="GW234" s="64"/>
      <c r="GX234" s="64"/>
      <c r="GY234" s="64"/>
      <c r="GZ234" s="64"/>
      <c r="HA234" s="64"/>
      <c r="HB234" s="64"/>
      <c r="HC234" s="64"/>
      <c r="HD234" s="64"/>
      <c r="HE234" s="64"/>
      <c r="HF234" s="64"/>
      <c r="HG234" s="64"/>
      <c r="HH234" s="64"/>
      <c r="HI234" s="64"/>
      <c r="HJ234" s="64"/>
      <c r="HK234" s="64"/>
      <c r="HL234" s="64"/>
      <c r="HM234" s="64"/>
      <c r="HN234" s="64"/>
      <c r="HO234" s="64"/>
      <c r="HP234" s="64"/>
      <c r="HQ234" s="64"/>
      <c r="HR234" s="64"/>
      <c r="HS234" s="64"/>
      <c r="HT234" s="64"/>
      <c r="HU234" s="64"/>
      <c r="HV234" s="64"/>
      <c r="HW234" s="64"/>
      <c r="HX234" s="64"/>
      <c r="HY234" s="64"/>
      <c r="HZ234" s="64"/>
      <c r="IA234" s="64"/>
      <c r="IB234" s="64"/>
      <c r="IC234" s="64"/>
      <c r="ID234" s="64"/>
      <c r="IE234" s="64"/>
      <c r="IF234" s="64"/>
      <c r="IG234" s="64"/>
      <c r="IH234" s="64"/>
      <c r="II234" s="64"/>
      <c r="IJ234" s="64"/>
      <c r="IK234" s="64"/>
      <c r="IL234" s="64"/>
      <c r="IM234" s="64"/>
      <c r="IN234" s="64"/>
      <c r="IO234" s="64"/>
      <c r="IP234" s="64"/>
      <c r="IQ234" s="64"/>
      <c r="IR234" s="64"/>
      <c r="IS234" s="64"/>
      <c r="IT234" s="64"/>
      <c r="IU234" s="64"/>
      <c r="IV234" s="64"/>
      <c r="IW234" s="64"/>
      <c r="IX234" s="64"/>
      <c r="IY234" s="64"/>
      <c r="IZ234" s="64"/>
      <c r="JA234" s="64"/>
      <c r="JB234" s="64"/>
      <c r="JC234" s="64"/>
      <c r="JD234" s="64"/>
      <c r="JE234" s="64"/>
      <c r="JF234" s="64"/>
      <c r="JG234" s="64"/>
      <c r="JH234" s="64"/>
      <c r="JI234" s="64"/>
      <c r="JJ234" s="64"/>
      <c r="JK234" s="64"/>
      <c r="JL234" s="64"/>
      <c r="JM234" s="64"/>
      <c r="JN234" s="64"/>
      <c r="JO234" s="64"/>
      <c r="JP234" s="64"/>
      <c r="JQ234" s="64"/>
      <c r="JR234" s="64"/>
      <c r="JS234" s="64"/>
      <c r="JT234" s="64"/>
      <c r="JU234" s="64"/>
      <c r="JV234" s="64"/>
      <c r="JW234" s="64"/>
      <c r="JX234" s="64"/>
      <c r="JY234" s="64"/>
      <c r="JZ234" s="64"/>
      <c r="KA234" s="64"/>
      <c r="KB234" s="64"/>
      <c r="KC234" s="64"/>
      <c r="KD234" s="64"/>
      <c r="KE234" s="64"/>
      <c r="KF234" s="64"/>
      <c r="KG234" s="64"/>
      <c r="KH234" s="64"/>
      <c r="KI234" s="64"/>
      <c r="KJ234" s="64"/>
      <c r="KK234" s="64"/>
      <c r="KL234" s="64"/>
      <c r="KM234" s="64"/>
      <c r="KN234" s="64"/>
      <c r="KO234" s="64"/>
    </row>
    <row r="235" spans="1:301" s="60" customFormat="1" ht="15" customHeight="1" x14ac:dyDescent="0.15">
      <c r="A235" s="67" t="s">
        <v>870</v>
      </c>
      <c r="B235" s="58">
        <v>17890</v>
      </c>
      <c r="C235" s="59" t="s">
        <v>407</v>
      </c>
      <c r="D235" s="2" t="s">
        <v>105</v>
      </c>
      <c r="E235" s="67"/>
      <c r="F235" s="67"/>
      <c r="G235" s="23">
        <v>316366.603</v>
      </c>
      <c r="H235" s="23">
        <v>8448066.0979999993</v>
      </c>
      <c r="I235" s="23">
        <v>4922.0110000000004</v>
      </c>
      <c r="J235" s="61" t="s">
        <v>1040</v>
      </c>
      <c r="K235" s="58" t="s">
        <v>388</v>
      </c>
      <c r="L235" s="58">
        <v>1.6</v>
      </c>
      <c r="M235" s="58">
        <v>4</v>
      </c>
      <c r="N235" s="105">
        <v>2006</v>
      </c>
      <c r="O235" s="67"/>
      <c r="P235" s="60" t="s">
        <v>389</v>
      </c>
      <c r="Q235" s="1">
        <f>M235-L235</f>
        <v>2.4</v>
      </c>
      <c r="R235" s="2" t="s">
        <v>390</v>
      </c>
      <c r="S235" s="67" t="s">
        <v>871</v>
      </c>
      <c r="T235" s="60" t="s">
        <v>392</v>
      </c>
      <c r="U235" s="67"/>
      <c r="V235" s="67"/>
      <c r="W235" s="67"/>
      <c r="X235" s="8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>
        <v>300</v>
      </c>
      <c r="AT235" s="113">
        <v>6800</v>
      </c>
      <c r="AU235" s="113"/>
      <c r="AV235" s="113"/>
      <c r="AW235" s="113"/>
      <c r="AX235" s="113"/>
      <c r="AY235" s="113"/>
      <c r="AZ235" s="113"/>
      <c r="BA235" s="113"/>
      <c r="BB235" s="113"/>
      <c r="BC235" s="113"/>
      <c r="BD235" s="113"/>
      <c r="BE235" s="113"/>
      <c r="BF235" s="113"/>
      <c r="BG235" s="113"/>
      <c r="BH235" s="113"/>
      <c r="BI235" s="113"/>
      <c r="BJ235" s="113"/>
      <c r="BK235" s="113"/>
      <c r="BL235" s="113"/>
      <c r="BM235" s="113"/>
      <c r="BN235" s="113"/>
      <c r="BO235" s="113"/>
      <c r="BP235" s="113"/>
      <c r="BQ235" s="113"/>
      <c r="BR235" s="113"/>
      <c r="BS235" s="113"/>
      <c r="BT235" s="113"/>
      <c r="BU235" s="113"/>
      <c r="BV235" s="113"/>
      <c r="BW235" s="113"/>
      <c r="BX235" s="113">
        <v>15800</v>
      </c>
      <c r="BY235" s="113"/>
      <c r="BZ235" s="113"/>
      <c r="CA235" s="156"/>
      <c r="CB235" s="107">
        <v>59</v>
      </c>
      <c r="CC235" s="113"/>
      <c r="CD235" s="113"/>
      <c r="CE235" s="113"/>
      <c r="CF235" s="113"/>
      <c r="CG235" s="113"/>
      <c r="CH235" s="113"/>
      <c r="CI235" s="113"/>
      <c r="CJ235" s="113"/>
      <c r="CK235" s="113"/>
      <c r="CL235" s="113"/>
      <c r="CM235" s="113"/>
      <c r="CN235" s="113"/>
      <c r="CO235" s="99"/>
      <c r="CP235" s="99"/>
      <c r="CQ235" s="99"/>
      <c r="CR235" s="99"/>
      <c r="CS235" s="99"/>
      <c r="CT235" s="99"/>
      <c r="CU235" s="99"/>
      <c r="CV235" s="99"/>
      <c r="CW235" s="99"/>
      <c r="CX235" s="113"/>
      <c r="CY235" s="113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  <c r="DS235" s="64"/>
      <c r="DT235" s="64"/>
      <c r="DU235" s="64"/>
      <c r="DV235" s="64"/>
      <c r="DW235" s="64"/>
      <c r="DX235" s="64"/>
      <c r="DY235" s="64"/>
      <c r="DZ235" s="64"/>
      <c r="EA235" s="64"/>
      <c r="EB235" s="64"/>
      <c r="EC235" s="64"/>
      <c r="ED235" s="64"/>
      <c r="EE235" s="64"/>
      <c r="EF235" s="64"/>
      <c r="EG235" s="64"/>
      <c r="EH235" s="64"/>
      <c r="EI235" s="64"/>
      <c r="EJ235" s="64"/>
      <c r="EK235" s="64"/>
      <c r="EL235" s="64"/>
      <c r="EM235" s="64"/>
      <c r="EN235" s="64"/>
      <c r="EO235" s="64"/>
      <c r="EP235" s="64"/>
      <c r="EQ235" s="64"/>
      <c r="ER235" s="64"/>
      <c r="ES235" s="64"/>
      <c r="ET235" s="64"/>
      <c r="EU235" s="64"/>
      <c r="EV235" s="64"/>
      <c r="EW235" s="64"/>
      <c r="EX235" s="64"/>
      <c r="EY235" s="64"/>
      <c r="EZ235" s="64"/>
      <c r="FA235" s="64"/>
      <c r="FB235" s="64"/>
      <c r="FC235" s="64"/>
      <c r="FD235" s="64"/>
      <c r="FE235" s="64"/>
      <c r="FF235" s="64"/>
      <c r="FG235" s="64"/>
      <c r="FH235" s="64"/>
      <c r="FI235" s="64"/>
      <c r="FJ235" s="64"/>
      <c r="FK235" s="64"/>
      <c r="FL235" s="64"/>
      <c r="FM235" s="64"/>
      <c r="FN235" s="64"/>
      <c r="FO235" s="64"/>
      <c r="FP235" s="64"/>
      <c r="FQ235" s="64"/>
      <c r="FR235" s="64"/>
      <c r="FS235" s="64"/>
      <c r="FT235" s="64"/>
      <c r="FU235" s="64"/>
      <c r="FV235" s="64"/>
      <c r="FW235" s="64"/>
      <c r="FX235" s="64"/>
      <c r="FY235" s="64"/>
      <c r="FZ235" s="64"/>
      <c r="GA235" s="64"/>
      <c r="GB235" s="64"/>
      <c r="GC235" s="64"/>
      <c r="GD235" s="64"/>
      <c r="GE235" s="64"/>
      <c r="GF235" s="64"/>
      <c r="GG235" s="64"/>
      <c r="GH235" s="64"/>
      <c r="GI235" s="64"/>
      <c r="GJ235" s="64"/>
      <c r="GK235" s="64"/>
      <c r="GL235" s="64"/>
      <c r="GM235" s="64"/>
      <c r="GN235" s="64"/>
      <c r="GO235" s="64"/>
      <c r="GP235" s="64"/>
      <c r="GQ235" s="64"/>
      <c r="GR235" s="64"/>
      <c r="GS235" s="64"/>
      <c r="GT235" s="64"/>
      <c r="GU235" s="64"/>
      <c r="GV235" s="64"/>
      <c r="GW235" s="64"/>
      <c r="GX235" s="64"/>
      <c r="GY235" s="64"/>
      <c r="GZ235" s="64"/>
      <c r="HA235" s="64"/>
      <c r="HB235" s="64"/>
      <c r="HC235" s="64"/>
      <c r="HD235" s="64"/>
      <c r="HE235" s="64"/>
      <c r="HF235" s="64"/>
      <c r="HG235" s="64"/>
      <c r="HH235" s="64"/>
      <c r="HI235" s="64"/>
      <c r="HJ235" s="64"/>
      <c r="HK235" s="64"/>
      <c r="HL235" s="64"/>
      <c r="HM235" s="64"/>
      <c r="HN235" s="64"/>
      <c r="HO235" s="64"/>
      <c r="HP235" s="64"/>
      <c r="HQ235" s="64"/>
      <c r="HR235" s="64"/>
      <c r="HS235" s="64"/>
      <c r="HT235" s="64"/>
      <c r="HU235" s="64"/>
      <c r="HV235" s="64"/>
      <c r="HW235" s="64"/>
      <c r="HX235" s="64"/>
      <c r="HY235" s="64"/>
      <c r="HZ235" s="64"/>
      <c r="IA235" s="64"/>
      <c r="IB235" s="64"/>
      <c r="IC235" s="64"/>
      <c r="ID235" s="64"/>
      <c r="IE235" s="64"/>
      <c r="IF235" s="64"/>
      <c r="IG235" s="64"/>
      <c r="IH235" s="64"/>
      <c r="II235" s="64"/>
      <c r="IJ235" s="64"/>
      <c r="IK235" s="64"/>
      <c r="IL235" s="64"/>
      <c r="IM235" s="64"/>
      <c r="IN235" s="64"/>
      <c r="IO235" s="64"/>
      <c r="IP235" s="64"/>
      <c r="IQ235" s="64"/>
      <c r="IR235" s="64"/>
      <c r="IS235" s="64"/>
      <c r="IT235" s="64"/>
      <c r="IU235" s="64"/>
      <c r="IV235" s="64"/>
      <c r="IW235" s="64"/>
      <c r="IX235" s="64"/>
      <c r="IY235" s="64"/>
      <c r="IZ235" s="64"/>
      <c r="JA235" s="64"/>
      <c r="JB235" s="64"/>
      <c r="JC235" s="64"/>
      <c r="JD235" s="64"/>
      <c r="JE235" s="64"/>
      <c r="JF235" s="64"/>
      <c r="JG235" s="64"/>
      <c r="JH235" s="64"/>
      <c r="JI235" s="64"/>
      <c r="JJ235" s="64"/>
      <c r="JK235" s="64"/>
      <c r="JL235" s="64"/>
      <c r="JM235" s="64"/>
      <c r="JN235" s="64"/>
      <c r="JO235" s="64"/>
      <c r="JP235" s="64"/>
      <c r="JQ235" s="64"/>
      <c r="JR235" s="64"/>
      <c r="JS235" s="64"/>
      <c r="JT235" s="64"/>
      <c r="JU235" s="64"/>
      <c r="JV235" s="64"/>
      <c r="JW235" s="64"/>
      <c r="JX235" s="64"/>
      <c r="JY235" s="64"/>
      <c r="JZ235" s="64"/>
      <c r="KA235" s="64"/>
      <c r="KB235" s="64"/>
      <c r="KC235" s="64"/>
      <c r="KD235" s="64"/>
      <c r="KE235" s="64"/>
      <c r="KF235" s="64"/>
      <c r="KG235" s="64"/>
      <c r="KH235" s="64"/>
      <c r="KI235" s="64"/>
      <c r="KJ235" s="64"/>
      <c r="KK235" s="64"/>
      <c r="KL235" s="64"/>
      <c r="KM235" s="64"/>
      <c r="KN235" s="64"/>
      <c r="KO235" s="64"/>
    </row>
    <row r="236" spans="1:301" s="60" customFormat="1" ht="15" customHeight="1" x14ac:dyDescent="0.15">
      <c r="A236" s="58" t="s">
        <v>872</v>
      </c>
      <c r="B236" s="58">
        <v>16583</v>
      </c>
      <c r="C236" s="59" t="s">
        <v>400</v>
      </c>
      <c r="D236" s="2" t="s">
        <v>105</v>
      </c>
      <c r="E236" s="58"/>
      <c r="F236" s="58"/>
      <c r="G236" s="23">
        <v>315579.995</v>
      </c>
      <c r="H236" s="23">
        <v>8446924.5390000008</v>
      </c>
      <c r="I236" s="23">
        <v>5060.7020000000002</v>
      </c>
      <c r="J236" s="61" t="s">
        <v>1040</v>
      </c>
      <c r="K236" s="58" t="s">
        <v>388</v>
      </c>
      <c r="L236" s="58">
        <v>2.2000000000000002</v>
      </c>
      <c r="M236" s="58">
        <v>4</v>
      </c>
      <c r="N236" s="105">
        <v>2006</v>
      </c>
      <c r="O236" s="58"/>
      <c r="P236" s="60" t="s">
        <v>389</v>
      </c>
      <c r="Q236" s="1">
        <f>M236-L236</f>
        <v>1.7999999999999998</v>
      </c>
      <c r="R236" s="2" t="s">
        <v>390</v>
      </c>
      <c r="S236" s="58" t="s">
        <v>873</v>
      </c>
      <c r="T236" s="60" t="s">
        <v>392</v>
      </c>
      <c r="U236" s="67"/>
      <c r="V236" s="67"/>
      <c r="W236" s="67"/>
      <c r="X236" s="8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>
        <v>900</v>
      </c>
      <c r="AT236" s="113">
        <v>2700</v>
      </c>
      <c r="AU236" s="113"/>
      <c r="AV236" s="113"/>
      <c r="AW236" s="113"/>
      <c r="AX236" s="113"/>
      <c r="AY236" s="113"/>
      <c r="AZ236" s="113"/>
      <c r="BA236" s="113"/>
      <c r="BB236" s="113"/>
      <c r="BC236" s="113"/>
      <c r="BD236" s="113"/>
      <c r="BE236" s="113"/>
      <c r="BF236" s="113"/>
      <c r="BG236" s="113"/>
      <c r="BH236" s="113"/>
      <c r="BI236" s="113"/>
      <c r="BJ236" s="113"/>
      <c r="BK236" s="113"/>
      <c r="BL236" s="113"/>
      <c r="BM236" s="113"/>
      <c r="BN236" s="113"/>
      <c r="BO236" s="113"/>
      <c r="BP236" s="113"/>
      <c r="BQ236" s="113"/>
      <c r="BR236" s="113"/>
      <c r="BS236" s="113"/>
      <c r="BT236" s="113"/>
      <c r="BU236" s="113"/>
      <c r="BV236" s="113"/>
      <c r="BW236" s="113"/>
      <c r="BX236" s="113">
        <v>20800</v>
      </c>
      <c r="BY236" s="113"/>
      <c r="BZ236" s="113"/>
      <c r="CA236" s="149"/>
      <c r="CB236" s="107">
        <v>52</v>
      </c>
      <c r="CC236" s="113"/>
      <c r="CD236" s="113"/>
      <c r="CE236" s="113"/>
      <c r="CF236" s="113"/>
      <c r="CG236" s="113"/>
      <c r="CH236" s="113"/>
      <c r="CI236" s="113"/>
      <c r="CJ236" s="113"/>
      <c r="CK236" s="113"/>
      <c r="CL236" s="113"/>
      <c r="CM236" s="113"/>
      <c r="CN236" s="113"/>
      <c r="CO236" s="99"/>
      <c r="CP236" s="99"/>
      <c r="CQ236" s="99"/>
      <c r="CR236" s="99"/>
      <c r="CS236" s="99"/>
      <c r="CT236" s="99"/>
      <c r="CU236" s="99"/>
      <c r="CV236" s="99"/>
      <c r="CW236" s="99"/>
      <c r="CX236" s="113"/>
      <c r="CY236" s="113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  <c r="DS236" s="64"/>
      <c r="DT236" s="64"/>
      <c r="DU236" s="64"/>
      <c r="DV236" s="64"/>
      <c r="DW236" s="64"/>
      <c r="DX236" s="64"/>
      <c r="DY236" s="64"/>
      <c r="DZ236" s="64"/>
      <c r="EA236" s="64"/>
      <c r="EB236" s="64"/>
      <c r="EC236" s="64"/>
      <c r="ED236" s="64"/>
      <c r="EE236" s="64"/>
      <c r="EF236" s="64"/>
      <c r="EG236" s="64"/>
      <c r="EH236" s="64"/>
      <c r="EI236" s="64"/>
      <c r="EJ236" s="64"/>
      <c r="EK236" s="64"/>
      <c r="EL236" s="64"/>
      <c r="EM236" s="64"/>
      <c r="EN236" s="64"/>
      <c r="EO236" s="64"/>
      <c r="EP236" s="64"/>
      <c r="EQ236" s="64"/>
      <c r="ER236" s="64"/>
      <c r="ES236" s="64"/>
      <c r="ET236" s="64"/>
      <c r="EU236" s="64"/>
      <c r="EV236" s="64"/>
      <c r="EW236" s="64"/>
      <c r="EX236" s="64"/>
      <c r="EY236" s="64"/>
      <c r="EZ236" s="64"/>
      <c r="FA236" s="64"/>
      <c r="FB236" s="64"/>
      <c r="FC236" s="64"/>
      <c r="FD236" s="64"/>
      <c r="FE236" s="64"/>
      <c r="FF236" s="64"/>
      <c r="FG236" s="64"/>
      <c r="FH236" s="64"/>
      <c r="FI236" s="64"/>
      <c r="FJ236" s="64"/>
      <c r="FK236" s="64"/>
      <c r="FL236" s="64"/>
      <c r="FM236" s="64"/>
      <c r="FN236" s="64"/>
      <c r="FO236" s="64"/>
      <c r="FP236" s="64"/>
      <c r="FQ236" s="64"/>
      <c r="FR236" s="64"/>
      <c r="FS236" s="64"/>
      <c r="FT236" s="64"/>
      <c r="FU236" s="64"/>
      <c r="FV236" s="64"/>
      <c r="FW236" s="64"/>
      <c r="FX236" s="64"/>
      <c r="FY236" s="64"/>
      <c r="FZ236" s="64"/>
      <c r="GA236" s="64"/>
      <c r="GB236" s="64"/>
      <c r="GC236" s="64"/>
      <c r="GD236" s="64"/>
      <c r="GE236" s="64"/>
      <c r="GF236" s="64"/>
      <c r="GG236" s="64"/>
      <c r="GH236" s="64"/>
      <c r="GI236" s="64"/>
      <c r="GJ236" s="64"/>
      <c r="GK236" s="64"/>
      <c r="GL236" s="64"/>
      <c r="GM236" s="64"/>
      <c r="GN236" s="64"/>
      <c r="GO236" s="64"/>
      <c r="GP236" s="64"/>
      <c r="GQ236" s="64"/>
      <c r="GR236" s="64"/>
      <c r="GS236" s="64"/>
      <c r="GT236" s="64"/>
      <c r="GU236" s="64"/>
      <c r="GV236" s="64"/>
      <c r="GW236" s="64"/>
      <c r="GX236" s="64"/>
      <c r="GY236" s="64"/>
      <c r="GZ236" s="64"/>
      <c r="HA236" s="64"/>
      <c r="HB236" s="64"/>
      <c r="HC236" s="64"/>
      <c r="HD236" s="64"/>
      <c r="HE236" s="64"/>
      <c r="HF236" s="64"/>
      <c r="HG236" s="64"/>
      <c r="HH236" s="64"/>
      <c r="HI236" s="64"/>
      <c r="HJ236" s="64"/>
      <c r="HK236" s="64"/>
      <c r="HL236" s="64"/>
      <c r="HM236" s="64"/>
      <c r="HN236" s="64"/>
      <c r="HO236" s="64"/>
      <c r="HP236" s="64"/>
      <c r="HQ236" s="64"/>
      <c r="HR236" s="64"/>
      <c r="HS236" s="64"/>
      <c r="HT236" s="64"/>
      <c r="HU236" s="64"/>
      <c r="HV236" s="64"/>
      <c r="HW236" s="64"/>
      <c r="HX236" s="64"/>
      <c r="HY236" s="64"/>
      <c r="HZ236" s="64"/>
      <c r="IA236" s="64"/>
      <c r="IB236" s="64"/>
      <c r="IC236" s="64"/>
      <c r="ID236" s="64"/>
      <c r="IE236" s="64"/>
      <c r="IF236" s="64"/>
      <c r="IG236" s="64"/>
      <c r="IH236" s="64"/>
      <c r="II236" s="64"/>
      <c r="IJ236" s="64"/>
      <c r="IK236" s="64"/>
      <c r="IL236" s="64"/>
      <c r="IM236" s="64"/>
      <c r="IN236" s="64"/>
      <c r="IO236" s="64"/>
      <c r="IP236" s="64"/>
      <c r="IQ236" s="64"/>
      <c r="IR236" s="64"/>
      <c r="IS236" s="64"/>
      <c r="IT236" s="64"/>
      <c r="IU236" s="64"/>
      <c r="IV236" s="64"/>
      <c r="IW236" s="64"/>
      <c r="IX236" s="64"/>
      <c r="IY236" s="64"/>
      <c r="IZ236" s="64"/>
      <c r="JA236" s="64"/>
      <c r="JB236" s="64"/>
      <c r="JC236" s="64"/>
      <c r="JD236" s="64"/>
      <c r="JE236" s="64"/>
      <c r="JF236" s="64"/>
      <c r="JG236" s="64"/>
      <c r="JH236" s="64"/>
      <c r="JI236" s="64"/>
      <c r="JJ236" s="64"/>
      <c r="JK236" s="64"/>
      <c r="JL236" s="64"/>
      <c r="JM236" s="64"/>
      <c r="JN236" s="64"/>
      <c r="JO236" s="64"/>
      <c r="JP236" s="64"/>
      <c r="JQ236" s="64"/>
      <c r="JR236" s="64"/>
      <c r="JS236" s="64"/>
      <c r="JT236" s="64"/>
      <c r="JU236" s="64"/>
      <c r="JV236" s="64"/>
      <c r="JW236" s="64"/>
      <c r="JX236" s="64"/>
      <c r="JY236" s="64"/>
      <c r="JZ236" s="64"/>
      <c r="KA236" s="64"/>
      <c r="KB236" s="64"/>
      <c r="KC236" s="64"/>
      <c r="KD236" s="64"/>
      <c r="KE236" s="64"/>
      <c r="KF236" s="64"/>
      <c r="KG236" s="64"/>
      <c r="KH236" s="64"/>
      <c r="KI236" s="64"/>
      <c r="KJ236" s="64"/>
      <c r="KK236" s="64"/>
      <c r="KL236" s="64"/>
      <c r="KM236" s="64"/>
      <c r="KN236" s="64"/>
      <c r="KO236" s="64"/>
    </row>
    <row r="237" spans="1:301" s="18" customFormat="1" ht="15" customHeight="1" x14ac:dyDescent="0.2">
      <c r="A237" s="58" t="s">
        <v>874</v>
      </c>
      <c r="B237" s="58">
        <v>16685</v>
      </c>
      <c r="C237" s="59" t="s">
        <v>400</v>
      </c>
      <c r="D237" s="2" t="s">
        <v>105</v>
      </c>
      <c r="E237" s="58"/>
      <c r="F237" s="58"/>
      <c r="G237" s="23">
        <v>315580.56800000003</v>
      </c>
      <c r="H237" s="23">
        <v>8446924.6789999995</v>
      </c>
      <c r="I237" s="23">
        <v>5060.692</v>
      </c>
      <c r="J237" s="61" t="s">
        <v>1040</v>
      </c>
      <c r="K237" s="58" t="s">
        <v>388</v>
      </c>
      <c r="L237" s="82">
        <v>1.6</v>
      </c>
      <c r="M237" s="63">
        <v>4</v>
      </c>
      <c r="N237" s="105">
        <v>2006</v>
      </c>
      <c r="O237" s="58"/>
      <c r="P237" s="60" t="s">
        <v>389</v>
      </c>
      <c r="Q237" s="1">
        <f>M237-L237</f>
        <v>2.4</v>
      </c>
      <c r="R237" s="2" t="s">
        <v>390</v>
      </c>
      <c r="S237" s="58" t="s">
        <v>875</v>
      </c>
      <c r="T237" s="60" t="s">
        <v>392</v>
      </c>
      <c r="U237" s="67"/>
      <c r="V237" s="67"/>
      <c r="W237" s="67"/>
      <c r="X237" s="83"/>
      <c r="Y237" s="108">
        <v>6.6722338204592904E-2</v>
      </c>
      <c r="Z237" s="108">
        <v>1.7953837597330367</v>
      </c>
      <c r="AA237" s="108">
        <v>9.5505461056401071</v>
      </c>
      <c r="AB237" s="108"/>
      <c r="AC237" s="108">
        <v>0.33132879504914453</v>
      </c>
      <c r="AD237" s="108">
        <v>1.6578947368421054E-2</v>
      </c>
      <c r="AE237" s="108"/>
      <c r="AF237" s="108"/>
      <c r="AG237" s="108">
        <v>0.14455242966751919</v>
      </c>
      <c r="AH237" s="108">
        <v>0.64158192090395494</v>
      </c>
      <c r="AI237" s="108"/>
      <c r="AJ237" s="108"/>
      <c r="AK237" s="108"/>
      <c r="AL237" s="108"/>
      <c r="AM237" s="108"/>
      <c r="AN237" s="108">
        <v>1.1000000000000001</v>
      </c>
      <c r="AO237" s="108">
        <v>12</v>
      </c>
      <c r="AP237" s="108">
        <v>27</v>
      </c>
      <c r="AQ237" s="108">
        <v>4</v>
      </c>
      <c r="AR237" s="108">
        <v>2</v>
      </c>
      <c r="AS237" s="108">
        <v>284</v>
      </c>
      <c r="AT237" s="108">
        <v>691</v>
      </c>
      <c r="AU237" s="108">
        <v>21</v>
      </c>
      <c r="AV237" s="110">
        <v>0</v>
      </c>
      <c r="AW237" s="108">
        <v>20</v>
      </c>
      <c r="AX237" s="110">
        <v>0</v>
      </c>
      <c r="AY237" s="108">
        <v>1214</v>
      </c>
      <c r="AZ237" s="108"/>
      <c r="BA237" s="108">
        <v>103</v>
      </c>
      <c r="BB237" s="108">
        <v>7.3</v>
      </c>
      <c r="BC237" s="108">
        <v>0</v>
      </c>
      <c r="BD237" s="108">
        <v>12.8</v>
      </c>
      <c r="BE237" s="108"/>
      <c r="BF237" s="108">
        <v>7</v>
      </c>
      <c r="BG237" s="108">
        <v>2637</v>
      </c>
      <c r="BH237" s="108">
        <v>18.7</v>
      </c>
      <c r="BI237" s="108"/>
      <c r="BJ237" s="108"/>
      <c r="BK237" s="108"/>
      <c r="BL237" s="108"/>
      <c r="BM237" s="108"/>
      <c r="BN237" s="108"/>
      <c r="BO237" s="108"/>
      <c r="BP237" s="108"/>
      <c r="BQ237" s="108"/>
      <c r="BR237" s="108"/>
      <c r="BS237" s="108"/>
      <c r="BT237" s="108"/>
      <c r="BU237" s="108"/>
      <c r="BV237" s="108"/>
      <c r="BW237" s="108"/>
      <c r="BX237" s="113">
        <v>19400</v>
      </c>
      <c r="BY237" s="113"/>
      <c r="BZ237" s="108"/>
      <c r="CA237" s="149"/>
      <c r="CB237" s="108">
        <v>71.400000000000006</v>
      </c>
      <c r="CC237" s="108">
        <v>0.24</v>
      </c>
      <c r="CD237" s="108">
        <v>2420</v>
      </c>
      <c r="CE237" s="108"/>
      <c r="CF237" s="108"/>
      <c r="CG237" s="108"/>
      <c r="CH237" s="108">
        <v>5</v>
      </c>
      <c r="CI237" s="110">
        <v>0</v>
      </c>
      <c r="CJ237" s="108">
        <v>10.9</v>
      </c>
      <c r="CK237" s="108"/>
      <c r="CL237" s="108"/>
      <c r="CM237" s="108"/>
      <c r="CN237" s="108"/>
      <c r="CO237" s="99"/>
      <c r="CP237" s="99"/>
      <c r="CQ237" s="99"/>
      <c r="CR237" s="99">
        <f>AG237/AD237</f>
        <v>8.7190354402630614</v>
      </c>
      <c r="CS237" s="99"/>
      <c r="CT237" s="99"/>
      <c r="CU237" s="99">
        <f>BG237/BH237</f>
        <v>141.01604278074868</v>
      </c>
      <c r="CV237" s="99"/>
      <c r="CW237" s="99"/>
      <c r="CX237" s="108"/>
      <c r="CY237" s="108">
        <v>20</v>
      </c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  <c r="DS237" s="64"/>
      <c r="DT237" s="64"/>
      <c r="DU237" s="64"/>
      <c r="DV237" s="64"/>
      <c r="DW237" s="64"/>
      <c r="DX237" s="64"/>
      <c r="DY237" s="64"/>
      <c r="DZ237" s="64"/>
      <c r="EA237" s="64"/>
      <c r="EB237" s="64"/>
      <c r="EC237" s="64"/>
      <c r="ED237" s="64"/>
      <c r="EE237" s="64"/>
      <c r="EF237" s="64"/>
      <c r="EG237" s="64"/>
      <c r="EH237" s="64"/>
      <c r="EI237" s="64"/>
      <c r="EJ237" s="64"/>
      <c r="EK237" s="64"/>
      <c r="EL237" s="64"/>
      <c r="EM237" s="64"/>
      <c r="EN237" s="64"/>
      <c r="EO237" s="64"/>
      <c r="EP237" s="64"/>
      <c r="EQ237" s="64"/>
      <c r="ER237" s="64"/>
      <c r="ES237" s="64"/>
      <c r="ET237" s="64"/>
      <c r="EU237" s="64"/>
      <c r="EV237" s="64"/>
      <c r="EW237" s="64"/>
      <c r="EX237" s="64"/>
      <c r="EY237" s="64"/>
      <c r="EZ237" s="64"/>
      <c r="FA237" s="64"/>
      <c r="FB237" s="64"/>
      <c r="FC237" s="64"/>
      <c r="FD237" s="64"/>
      <c r="FE237" s="64"/>
      <c r="FF237" s="64"/>
      <c r="FG237" s="64"/>
      <c r="FH237" s="64"/>
      <c r="FI237" s="64"/>
      <c r="FJ237" s="64"/>
      <c r="FK237" s="64"/>
      <c r="FL237" s="64"/>
      <c r="FM237" s="64"/>
      <c r="FN237" s="64"/>
      <c r="FO237" s="64"/>
      <c r="FP237" s="64"/>
      <c r="FQ237" s="64"/>
      <c r="FR237" s="64"/>
      <c r="FS237" s="64"/>
      <c r="FT237" s="64"/>
      <c r="FU237" s="64"/>
      <c r="FV237" s="64"/>
      <c r="FW237" s="64"/>
      <c r="FX237" s="64"/>
      <c r="FY237" s="64"/>
      <c r="FZ237" s="64"/>
      <c r="GA237" s="64"/>
      <c r="GB237" s="64"/>
      <c r="GC237" s="64"/>
      <c r="GD237" s="64"/>
      <c r="GE237" s="64"/>
      <c r="GF237" s="64"/>
      <c r="GG237" s="64"/>
      <c r="GH237" s="64"/>
      <c r="GI237" s="64"/>
      <c r="GJ237" s="64"/>
      <c r="GK237" s="64"/>
      <c r="GL237" s="64"/>
      <c r="GM237" s="64"/>
      <c r="GN237" s="64"/>
      <c r="GO237" s="64"/>
      <c r="GP237" s="64"/>
      <c r="GQ237" s="64"/>
      <c r="GR237" s="64"/>
      <c r="GS237" s="64"/>
      <c r="GT237" s="64"/>
      <c r="GU237" s="64"/>
      <c r="GV237" s="64"/>
      <c r="GW237" s="64"/>
      <c r="GX237" s="64"/>
      <c r="GY237" s="64"/>
      <c r="GZ237" s="64"/>
      <c r="HA237" s="64"/>
      <c r="HB237" s="64"/>
      <c r="HC237" s="64"/>
      <c r="HD237" s="64"/>
      <c r="HE237" s="64"/>
      <c r="HF237" s="64"/>
      <c r="HG237" s="64"/>
      <c r="HH237" s="64"/>
      <c r="HI237" s="64"/>
      <c r="HJ237" s="64"/>
      <c r="HK237" s="64"/>
      <c r="HL237" s="64"/>
      <c r="HM237" s="64"/>
      <c r="HN237" s="64"/>
      <c r="HO237" s="64"/>
      <c r="HP237" s="64"/>
      <c r="HQ237" s="64"/>
      <c r="HR237" s="64"/>
      <c r="HS237" s="64"/>
      <c r="HT237" s="64"/>
      <c r="HU237" s="64"/>
      <c r="HV237" s="64"/>
      <c r="HW237" s="64"/>
      <c r="HX237" s="64"/>
      <c r="HY237" s="64"/>
      <c r="HZ237" s="64"/>
      <c r="IA237" s="64"/>
      <c r="IB237" s="64"/>
      <c r="IC237" s="64"/>
      <c r="ID237" s="64"/>
      <c r="IE237" s="64"/>
      <c r="IF237" s="64"/>
      <c r="IG237" s="64"/>
      <c r="IH237" s="64"/>
      <c r="II237" s="64"/>
      <c r="IJ237" s="64"/>
      <c r="IK237" s="64"/>
      <c r="IL237" s="64"/>
      <c r="IM237" s="64"/>
      <c r="IN237" s="64"/>
      <c r="IO237" s="64"/>
      <c r="IP237" s="64"/>
      <c r="IQ237" s="64"/>
      <c r="IR237" s="64"/>
      <c r="IS237" s="64"/>
      <c r="IT237" s="64"/>
      <c r="IU237" s="64"/>
      <c r="IV237" s="64"/>
      <c r="IW237" s="64"/>
      <c r="IX237" s="64"/>
      <c r="IY237" s="64"/>
      <c r="IZ237" s="64"/>
      <c r="JA237" s="64"/>
      <c r="JB237" s="64"/>
      <c r="JC237" s="64"/>
      <c r="JD237" s="64"/>
      <c r="JE237" s="64"/>
      <c r="JF237" s="64"/>
      <c r="JG237" s="64"/>
      <c r="JH237" s="64"/>
      <c r="JI237" s="64"/>
      <c r="JJ237" s="64"/>
      <c r="JK237" s="64"/>
      <c r="JL237" s="64"/>
      <c r="JM237" s="64"/>
      <c r="JN237" s="64"/>
      <c r="JO237" s="64"/>
      <c r="JP237" s="64"/>
      <c r="JQ237" s="64"/>
      <c r="JR237" s="64"/>
      <c r="JS237" s="64"/>
      <c r="JT237" s="64"/>
      <c r="JU237" s="64"/>
      <c r="JV237" s="64"/>
      <c r="JW237" s="64"/>
      <c r="JX237" s="64"/>
      <c r="JY237" s="64"/>
      <c r="JZ237" s="64"/>
      <c r="KA237" s="64"/>
      <c r="KB237" s="64"/>
      <c r="KC237" s="64"/>
      <c r="KD237" s="64"/>
      <c r="KE237" s="64"/>
      <c r="KF237" s="64"/>
      <c r="KG237" s="64"/>
      <c r="KH237" s="64"/>
      <c r="KI237" s="64"/>
      <c r="KJ237" s="64"/>
      <c r="KK237" s="64"/>
      <c r="KL237" s="64"/>
      <c r="KM237" s="64"/>
      <c r="KN237" s="64"/>
      <c r="KO237" s="64"/>
    </row>
    <row r="238" spans="1:301" s="70" customFormat="1" ht="15" customHeight="1" x14ac:dyDescent="0.15">
      <c r="A238" s="58" t="s">
        <v>876</v>
      </c>
      <c r="B238" s="58">
        <v>17970</v>
      </c>
      <c r="C238" s="59" t="s">
        <v>407</v>
      </c>
      <c r="D238" s="2" t="s">
        <v>105</v>
      </c>
      <c r="E238" s="58"/>
      <c r="F238" s="58"/>
      <c r="G238" s="23">
        <v>316309.011</v>
      </c>
      <c r="H238" s="23">
        <v>8448111.6229999997</v>
      </c>
      <c r="I238" s="23">
        <v>4899.3509999999997</v>
      </c>
      <c r="J238" s="61" t="s">
        <v>1040</v>
      </c>
      <c r="K238" s="58" t="s">
        <v>388</v>
      </c>
      <c r="L238" s="58">
        <v>0.95</v>
      </c>
      <c r="M238" s="58">
        <v>2</v>
      </c>
      <c r="N238" s="105">
        <v>2006</v>
      </c>
      <c r="O238" s="58"/>
      <c r="P238" s="60" t="s">
        <v>389</v>
      </c>
      <c r="Q238" s="1">
        <f>M238-L238</f>
        <v>1.05</v>
      </c>
      <c r="R238" s="2" t="s">
        <v>390</v>
      </c>
      <c r="S238" s="58" t="s">
        <v>877</v>
      </c>
      <c r="T238" s="60" t="s">
        <v>392</v>
      </c>
      <c r="U238" s="67"/>
      <c r="V238" s="67"/>
      <c r="W238" s="67"/>
      <c r="X238" s="83"/>
      <c r="Y238" s="112"/>
      <c r="Z238" s="112">
        <v>1.115027808676307</v>
      </c>
      <c r="AA238" s="112">
        <v>3.6600895255147718</v>
      </c>
      <c r="AB238" s="112"/>
      <c r="AC238" s="112">
        <v>3.486312340735348E-3</v>
      </c>
      <c r="AD238" s="112"/>
      <c r="AE238" s="112">
        <v>4.1976047904191613E-2</v>
      </c>
      <c r="AF238" s="112"/>
      <c r="AG238" s="112">
        <v>3.6138107416879797E-2</v>
      </c>
      <c r="AH238" s="108">
        <v>0.20622276029055692</v>
      </c>
      <c r="AI238" s="108"/>
      <c r="AJ238" s="108"/>
      <c r="AK238" s="108"/>
      <c r="AL238" s="108"/>
      <c r="AM238" s="108"/>
      <c r="AN238" s="112">
        <v>1</v>
      </c>
      <c r="AO238" s="112">
        <v>4</v>
      </c>
      <c r="AP238" s="112">
        <v>8</v>
      </c>
      <c r="AQ238" s="106">
        <v>0</v>
      </c>
      <c r="AR238" s="106">
        <v>0</v>
      </c>
      <c r="AS238" s="112">
        <v>133</v>
      </c>
      <c r="AT238" s="112">
        <v>98</v>
      </c>
      <c r="AU238" s="106">
        <v>0</v>
      </c>
      <c r="AV238" s="110">
        <v>0</v>
      </c>
      <c r="AW238" s="114">
        <v>0</v>
      </c>
      <c r="AX238" s="110">
        <v>0</v>
      </c>
      <c r="AY238" s="112">
        <v>311</v>
      </c>
      <c r="AZ238" s="112"/>
      <c r="BA238" s="112">
        <v>156</v>
      </c>
      <c r="BB238" s="112">
        <v>3</v>
      </c>
      <c r="BC238" s="108">
        <v>0</v>
      </c>
      <c r="BD238" s="112">
        <v>0.9</v>
      </c>
      <c r="BE238" s="112"/>
      <c r="BF238" s="106">
        <v>0</v>
      </c>
      <c r="BG238" s="112">
        <v>3563</v>
      </c>
      <c r="BH238" s="112">
        <v>6</v>
      </c>
      <c r="BI238" s="112"/>
      <c r="BJ238" s="112"/>
      <c r="BK238" s="112"/>
      <c r="BL238" s="112"/>
      <c r="BM238" s="112"/>
      <c r="BN238" s="112"/>
      <c r="BO238" s="112"/>
      <c r="BP238" s="112"/>
      <c r="BQ238" s="112"/>
      <c r="BR238" s="112"/>
      <c r="BS238" s="112"/>
      <c r="BT238" s="112"/>
      <c r="BU238" s="112"/>
      <c r="BV238" s="112"/>
      <c r="BW238" s="112"/>
      <c r="BX238" s="112">
        <v>4866</v>
      </c>
      <c r="BY238" s="112"/>
      <c r="BZ238" s="112"/>
      <c r="CA238" s="149"/>
      <c r="CB238" s="107">
        <v>181</v>
      </c>
      <c r="CC238" s="112">
        <v>0.19</v>
      </c>
      <c r="CD238" s="112">
        <v>583</v>
      </c>
      <c r="CE238" s="112"/>
      <c r="CF238" s="112"/>
      <c r="CG238" s="112"/>
      <c r="CH238" s="110">
        <v>0</v>
      </c>
      <c r="CI238" s="110">
        <v>0</v>
      </c>
      <c r="CJ238" s="112">
        <v>3</v>
      </c>
      <c r="CK238" s="112"/>
      <c r="CL238" s="112"/>
      <c r="CM238" s="112"/>
      <c r="CN238" s="112"/>
      <c r="CO238" s="99"/>
      <c r="CP238" s="99"/>
      <c r="CQ238" s="99"/>
      <c r="CR238" s="99"/>
      <c r="CS238" s="99"/>
      <c r="CT238" s="99"/>
      <c r="CU238" s="99"/>
      <c r="CV238" s="99"/>
      <c r="CW238" s="99"/>
      <c r="CX238" s="112"/>
      <c r="CY238" s="112">
        <v>8</v>
      </c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  <c r="KO238" s="2"/>
    </row>
    <row r="239" spans="1:301" s="65" customFormat="1" ht="15" customHeight="1" x14ac:dyDescent="0.15">
      <c r="A239" s="58" t="s">
        <v>878</v>
      </c>
      <c r="B239" s="58">
        <v>18028</v>
      </c>
      <c r="C239" s="59" t="s">
        <v>407</v>
      </c>
      <c r="D239" s="2" t="s">
        <v>105</v>
      </c>
      <c r="E239" s="58"/>
      <c r="F239" s="58"/>
      <c r="G239" s="23">
        <v>316309.01500000001</v>
      </c>
      <c r="H239" s="23">
        <v>8448111.6079999991</v>
      </c>
      <c r="I239" s="23">
        <v>4899.3389999999999</v>
      </c>
      <c r="J239" s="61" t="s">
        <v>1040</v>
      </c>
      <c r="K239" s="58" t="s">
        <v>388</v>
      </c>
      <c r="L239" s="58">
        <v>1.2</v>
      </c>
      <c r="M239" s="58">
        <v>4</v>
      </c>
      <c r="N239" s="105">
        <v>2006</v>
      </c>
      <c r="O239" s="58"/>
      <c r="P239" s="60" t="s">
        <v>389</v>
      </c>
      <c r="Q239" s="1">
        <f>M239-L239</f>
        <v>2.8</v>
      </c>
      <c r="R239" s="2" t="s">
        <v>390</v>
      </c>
      <c r="S239" s="58" t="s">
        <v>879</v>
      </c>
      <c r="T239" s="60" t="s">
        <v>392</v>
      </c>
      <c r="U239" s="67"/>
      <c r="V239" s="67"/>
      <c r="W239" s="67"/>
      <c r="X239" s="8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>
        <v>100</v>
      </c>
      <c r="AT239" s="107">
        <v>100</v>
      </c>
      <c r="AU239" s="113"/>
      <c r="AV239" s="113"/>
      <c r="AW239" s="113"/>
      <c r="AX239" s="113"/>
      <c r="AY239" s="113"/>
      <c r="AZ239" s="113"/>
      <c r="BA239" s="113"/>
      <c r="BB239" s="113"/>
      <c r="BC239" s="113"/>
      <c r="BD239" s="113"/>
      <c r="BE239" s="113"/>
      <c r="BF239" s="113"/>
      <c r="BG239" s="113"/>
      <c r="BH239" s="113"/>
      <c r="BI239" s="113"/>
      <c r="BJ239" s="113"/>
      <c r="BK239" s="113"/>
      <c r="BL239" s="113"/>
      <c r="BM239" s="113"/>
      <c r="BN239" s="113"/>
      <c r="BO239" s="113"/>
      <c r="BP239" s="113"/>
      <c r="BQ239" s="113"/>
      <c r="BR239" s="113"/>
      <c r="BS239" s="113"/>
      <c r="BT239" s="113"/>
      <c r="BU239" s="113"/>
      <c r="BV239" s="113"/>
      <c r="BW239" s="113"/>
      <c r="BX239" s="113">
        <v>7200</v>
      </c>
      <c r="BY239" s="113"/>
      <c r="BZ239" s="113"/>
      <c r="CA239" s="149"/>
      <c r="CB239" s="107">
        <v>319</v>
      </c>
      <c r="CC239" s="113"/>
      <c r="CD239" s="113"/>
      <c r="CE239" s="113"/>
      <c r="CF239" s="113"/>
      <c r="CG239" s="113"/>
      <c r="CH239" s="113"/>
      <c r="CI239" s="113"/>
      <c r="CJ239" s="113"/>
      <c r="CK239" s="113"/>
      <c r="CL239" s="113"/>
      <c r="CM239" s="113"/>
      <c r="CN239" s="113"/>
      <c r="CO239" s="99"/>
      <c r="CP239" s="99"/>
      <c r="CQ239" s="99"/>
      <c r="CR239" s="99"/>
      <c r="CS239" s="99"/>
      <c r="CT239" s="99"/>
      <c r="CU239" s="99"/>
      <c r="CV239" s="99"/>
      <c r="CW239" s="99"/>
      <c r="CX239" s="113"/>
      <c r="CY239" s="113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  <c r="DS239" s="60"/>
      <c r="DT239" s="60"/>
      <c r="DU239" s="60"/>
      <c r="DV239" s="60"/>
      <c r="DW239" s="60"/>
      <c r="DX239" s="60"/>
      <c r="DY239" s="60"/>
      <c r="DZ239" s="60"/>
      <c r="EA239" s="60"/>
      <c r="EB239" s="60"/>
      <c r="EC239" s="60"/>
      <c r="ED239" s="60"/>
      <c r="EE239" s="60"/>
      <c r="EF239" s="60"/>
      <c r="EG239" s="60"/>
      <c r="EH239" s="60"/>
      <c r="EI239" s="60"/>
      <c r="EJ239" s="60"/>
      <c r="EK239" s="60"/>
      <c r="EL239" s="60"/>
      <c r="EM239" s="60"/>
      <c r="EN239" s="60"/>
      <c r="EO239" s="60"/>
      <c r="EP239" s="60"/>
      <c r="EQ239" s="60"/>
      <c r="ER239" s="60"/>
      <c r="ES239" s="60"/>
      <c r="ET239" s="60"/>
      <c r="EU239" s="60"/>
      <c r="EV239" s="60"/>
      <c r="EW239" s="60"/>
      <c r="EX239" s="60"/>
      <c r="EY239" s="60"/>
      <c r="EZ239" s="60"/>
      <c r="FA239" s="60"/>
      <c r="FB239" s="60"/>
      <c r="FC239" s="60"/>
      <c r="FD239" s="60"/>
      <c r="FE239" s="60"/>
      <c r="FF239" s="60"/>
      <c r="FG239" s="60"/>
      <c r="FH239" s="60"/>
      <c r="FI239" s="60"/>
      <c r="FJ239" s="60"/>
      <c r="FK239" s="60"/>
      <c r="FL239" s="60"/>
      <c r="FM239" s="60"/>
      <c r="FN239" s="60"/>
      <c r="FO239" s="60"/>
      <c r="FP239" s="60"/>
      <c r="FQ239" s="60"/>
      <c r="FR239" s="60"/>
      <c r="FS239" s="60"/>
      <c r="FT239" s="60"/>
      <c r="FU239" s="60"/>
      <c r="FV239" s="60"/>
      <c r="FW239" s="60"/>
      <c r="FX239" s="60"/>
      <c r="FY239" s="60"/>
      <c r="FZ239" s="60"/>
      <c r="GA239" s="60"/>
      <c r="GB239" s="60"/>
      <c r="GC239" s="60"/>
      <c r="GD239" s="60"/>
      <c r="GE239" s="60"/>
      <c r="GF239" s="60"/>
      <c r="GG239" s="60"/>
      <c r="GH239" s="60"/>
      <c r="GI239" s="60"/>
      <c r="GJ239" s="60"/>
      <c r="GK239" s="60"/>
      <c r="GL239" s="60"/>
      <c r="GM239" s="60"/>
      <c r="GN239" s="60"/>
      <c r="GO239" s="60"/>
      <c r="GP239" s="60"/>
      <c r="GQ239" s="60"/>
      <c r="GR239" s="60"/>
      <c r="GS239" s="60"/>
      <c r="GT239" s="60"/>
      <c r="GU239" s="60"/>
      <c r="GV239" s="60"/>
      <c r="GW239" s="60"/>
      <c r="GX239" s="60"/>
      <c r="GY239" s="60"/>
      <c r="GZ239" s="60"/>
      <c r="HA239" s="60"/>
      <c r="HB239" s="60"/>
      <c r="HC239" s="60"/>
      <c r="HD239" s="60"/>
      <c r="HE239" s="60"/>
      <c r="HF239" s="60"/>
      <c r="HG239" s="60"/>
      <c r="HH239" s="60"/>
      <c r="HI239" s="60"/>
      <c r="HJ239" s="60"/>
      <c r="HK239" s="60"/>
      <c r="HL239" s="60"/>
      <c r="HM239" s="60"/>
      <c r="HN239" s="60"/>
      <c r="HO239" s="60"/>
      <c r="HP239" s="60"/>
      <c r="HQ239" s="60"/>
      <c r="HR239" s="60"/>
      <c r="HS239" s="60"/>
      <c r="HT239" s="60"/>
      <c r="HU239" s="60"/>
      <c r="HV239" s="60"/>
      <c r="HW239" s="60"/>
      <c r="HX239" s="60"/>
      <c r="HY239" s="60"/>
      <c r="HZ239" s="60"/>
      <c r="IA239" s="60"/>
      <c r="IB239" s="60"/>
      <c r="IC239" s="60"/>
      <c r="ID239" s="60"/>
      <c r="IE239" s="60"/>
      <c r="IF239" s="60"/>
      <c r="IG239" s="60"/>
      <c r="IH239" s="60"/>
      <c r="II239" s="60"/>
      <c r="IJ239" s="60"/>
      <c r="IK239" s="60"/>
      <c r="IL239" s="60"/>
      <c r="IM239" s="60"/>
      <c r="IN239" s="60"/>
      <c r="IO239" s="60"/>
      <c r="IP239" s="60"/>
      <c r="IQ239" s="60"/>
      <c r="IR239" s="60"/>
      <c r="IS239" s="60"/>
      <c r="IT239" s="60"/>
      <c r="IU239" s="60"/>
      <c r="IV239" s="60"/>
      <c r="IW239" s="60"/>
      <c r="IX239" s="60"/>
      <c r="IY239" s="60"/>
      <c r="IZ239" s="60"/>
      <c r="JA239" s="60"/>
      <c r="JB239" s="60"/>
      <c r="JC239" s="60"/>
      <c r="JD239" s="60"/>
      <c r="JE239" s="60"/>
      <c r="JF239" s="60"/>
      <c r="JG239" s="60"/>
      <c r="JH239" s="60"/>
      <c r="JI239" s="60"/>
      <c r="JJ239" s="60"/>
      <c r="JK239" s="60"/>
      <c r="JL239" s="60"/>
      <c r="JM239" s="60"/>
      <c r="JN239" s="60"/>
      <c r="JO239" s="60"/>
      <c r="JP239" s="60"/>
      <c r="JQ239" s="60"/>
      <c r="JR239" s="60"/>
      <c r="JS239" s="60"/>
      <c r="JT239" s="60"/>
      <c r="JU239" s="60"/>
      <c r="JV239" s="60"/>
      <c r="JW239" s="60"/>
      <c r="JX239" s="60"/>
      <c r="JY239" s="60"/>
      <c r="JZ239" s="60"/>
      <c r="KA239" s="60"/>
      <c r="KB239" s="60"/>
      <c r="KC239" s="60"/>
      <c r="KD239" s="60"/>
      <c r="KE239" s="60"/>
      <c r="KF239" s="60"/>
      <c r="KG239" s="60"/>
      <c r="KH239" s="60"/>
      <c r="KI239" s="60"/>
      <c r="KJ239" s="60"/>
      <c r="KK239" s="60"/>
      <c r="KL239" s="60"/>
      <c r="KM239" s="60"/>
      <c r="KN239" s="60"/>
      <c r="KO239" s="60"/>
    </row>
    <row r="240" spans="1:301" s="60" customFormat="1" ht="15" customHeight="1" x14ac:dyDescent="0.15">
      <c r="A240" s="57" t="s">
        <v>880</v>
      </c>
      <c r="B240" s="58">
        <v>1501</v>
      </c>
      <c r="C240" s="59" t="s">
        <v>400</v>
      </c>
      <c r="D240" s="2" t="s">
        <v>105</v>
      </c>
      <c r="E240" s="57"/>
      <c r="F240" s="57"/>
      <c r="G240" s="23">
        <v>315747.53999999998</v>
      </c>
      <c r="H240" s="23">
        <v>8446836.7599999998</v>
      </c>
      <c r="I240" s="23">
        <v>5111.567</v>
      </c>
      <c r="J240" s="61" t="s">
        <v>1040</v>
      </c>
      <c r="K240" s="57" t="s">
        <v>404</v>
      </c>
      <c r="L240" s="66">
        <v>0</v>
      </c>
      <c r="M240" s="58">
        <v>2</v>
      </c>
      <c r="N240" s="120">
        <v>2005</v>
      </c>
      <c r="O240" s="57"/>
      <c r="P240" s="60" t="s">
        <v>389</v>
      </c>
      <c r="Q240" s="1">
        <f>M240-L240</f>
        <v>2</v>
      </c>
      <c r="R240" s="2" t="s">
        <v>390</v>
      </c>
      <c r="S240" s="57" t="s">
        <v>881</v>
      </c>
      <c r="T240" s="60" t="s">
        <v>392</v>
      </c>
      <c r="X240" s="134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>
        <v>500</v>
      </c>
      <c r="AT240" s="107">
        <v>700</v>
      </c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  <c r="BR240" s="107"/>
      <c r="BS240" s="107"/>
      <c r="BT240" s="107"/>
      <c r="BU240" s="107"/>
      <c r="BV240" s="107"/>
      <c r="BW240" s="107"/>
      <c r="BX240" s="108">
        <v>11800</v>
      </c>
      <c r="BY240" s="108"/>
      <c r="BZ240" s="107"/>
      <c r="CA240" s="149">
        <v>8.9999999999999993E-3</v>
      </c>
      <c r="CB240" s="107">
        <v>69</v>
      </c>
      <c r="CC240" s="107"/>
      <c r="CD240" s="107"/>
      <c r="CE240" s="107"/>
      <c r="CF240" s="107"/>
      <c r="CG240" s="107"/>
      <c r="CH240" s="107"/>
      <c r="CI240" s="107"/>
      <c r="CJ240" s="107"/>
      <c r="CK240" s="107"/>
      <c r="CL240" s="107"/>
      <c r="CM240" s="107"/>
      <c r="CN240" s="107"/>
      <c r="CO240" s="99"/>
      <c r="CP240" s="99"/>
      <c r="CQ240" s="99"/>
      <c r="CR240" s="99"/>
      <c r="CS240" s="99"/>
      <c r="CT240" s="99"/>
      <c r="CU240" s="99"/>
      <c r="CV240" s="99"/>
      <c r="CW240" s="99"/>
      <c r="CX240" s="107"/>
      <c r="CY240" s="107"/>
    </row>
    <row r="241" spans="1:301" s="60" customFormat="1" ht="15" customHeight="1" x14ac:dyDescent="0.15">
      <c r="A241" s="57" t="s">
        <v>882</v>
      </c>
      <c r="B241" s="58">
        <v>1431</v>
      </c>
      <c r="C241" s="59" t="s">
        <v>452</v>
      </c>
      <c r="D241" s="2" t="s">
        <v>105</v>
      </c>
      <c r="E241" s="57"/>
      <c r="F241" s="57"/>
      <c r="G241" s="23">
        <v>315614.23700000002</v>
      </c>
      <c r="H241" s="23">
        <v>8447918.9570000004</v>
      </c>
      <c r="I241" s="23">
        <v>4972.2610000000004</v>
      </c>
      <c r="J241" s="61" t="s">
        <v>1040</v>
      </c>
      <c r="K241" s="57" t="s">
        <v>404</v>
      </c>
      <c r="L241" s="66">
        <v>0</v>
      </c>
      <c r="M241" s="58">
        <v>2</v>
      </c>
      <c r="N241" s="120">
        <v>2005</v>
      </c>
      <c r="O241" s="57"/>
      <c r="P241" s="60" t="s">
        <v>389</v>
      </c>
      <c r="Q241" s="1">
        <f>M241-L241</f>
        <v>2</v>
      </c>
      <c r="R241" s="2" t="s">
        <v>390</v>
      </c>
      <c r="S241" s="57" t="s">
        <v>883</v>
      </c>
      <c r="T241" s="60" t="s">
        <v>392</v>
      </c>
      <c r="X241" s="134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>
        <v>100</v>
      </c>
      <c r="AT241" s="107">
        <v>700</v>
      </c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  <c r="BF241" s="107"/>
      <c r="BG241" s="107"/>
      <c r="BH241" s="107"/>
      <c r="BI241" s="107"/>
      <c r="BJ241" s="107"/>
      <c r="BK241" s="107"/>
      <c r="BL241" s="107"/>
      <c r="BM241" s="107"/>
      <c r="BN241" s="107"/>
      <c r="BO241" s="107"/>
      <c r="BP241" s="107"/>
      <c r="BQ241" s="107"/>
      <c r="BR241" s="107"/>
      <c r="BS241" s="107"/>
      <c r="BT241" s="107"/>
      <c r="BU241" s="107"/>
      <c r="BV241" s="107"/>
      <c r="BW241" s="107"/>
      <c r="BX241" s="108">
        <v>1800</v>
      </c>
      <c r="BY241" s="108"/>
      <c r="BZ241" s="107"/>
      <c r="CA241" s="149">
        <v>5.0000000000000001E-3</v>
      </c>
      <c r="CB241" s="107">
        <v>44</v>
      </c>
      <c r="CC241" s="107"/>
      <c r="CD241" s="107"/>
      <c r="CE241" s="107"/>
      <c r="CF241" s="107"/>
      <c r="CG241" s="107"/>
      <c r="CH241" s="107"/>
      <c r="CI241" s="107"/>
      <c r="CJ241" s="107"/>
      <c r="CK241" s="107"/>
      <c r="CL241" s="107"/>
      <c r="CM241" s="107"/>
      <c r="CN241" s="107"/>
      <c r="CO241" s="99"/>
      <c r="CP241" s="99"/>
      <c r="CQ241" s="99"/>
      <c r="CR241" s="99"/>
      <c r="CS241" s="99"/>
      <c r="CT241" s="99"/>
      <c r="CU241" s="99"/>
      <c r="CV241" s="99"/>
      <c r="CW241" s="99"/>
      <c r="CX241" s="107"/>
      <c r="CY241" s="107"/>
    </row>
    <row r="242" spans="1:301" s="60" customFormat="1" ht="15" customHeight="1" x14ac:dyDescent="0.2">
      <c r="A242" s="77" t="s">
        <v>884</v>
      </c>
      <c r="B242" s="84">
        <v>19701</v>
      </c>
      <c r="C242" s="59" t="s">
        <v>452</v>
      </c>
      <c r="D242" s="2" t="s">
        <v>105</v>
      </c>
      <c r="E242" s="77"/>
      <c r="F242" s="77"/>
      <c r="G242" s="24">
        <v>315549.19900000002</v>
      </c>
      <c r="H242" s="24">
        <v>8447831.5720000006</v>
      </c>
      <c r="I242" s="23">
        <v>5007.4949999999999</v>
      </c>
      <c r="J242" s="61" t="s">
        <v>1040</v>
      </c>
      <c r="K242" s="77" t="s">
        <v>388</v>
      </c>
      <c r="L242" s="83">
        <v>2.4</v>
      </c>
      <c r="M242" s="83">
        <v>4</v>
      </c>
      <c r="N242" s="104">
        <v>2019</v>
      </c>
      <c r="O242" s="77"/>
      <c r="P242" s="60" t="s">
        <v>389</v>
      </c>
      <c r="Q242" s="1">
        <f>M242-L242</f>
        <v>1.6</v>
      </c>
      <c r="R242" s="2" t="s">
        <v>390</v>
      </c>
      <c r="S242" s="77" t="s">
        <v>885</v>
      </c>
      <c r="T242" s="60" t="s">
        <v>392</v>
      </c>
      <c r="U242" s="85"/>
      <c r="V242" s="85"/>
      <c r="W242" s="85"/>
      <c r="X242" s="140"/>
      <c r="Y242" s="116">
        <v>8.3402922755741127E-2</v>
      </c>
      <c r="Z242" s="116">
        <v>1.8142825361512791</v>
      </c>
      <c r="AA242" s="116">
        <v>1.2867502238137869</v>
      </c>
      <c r="AB242" s="116"/>
      <c r="AC242" s="116">
        <v>1.5882089552238805E-2</v>
      </c>
      <c r="AD242" s="116">
        <v>0.21552631578947368</v>
      </c>
      <c r="AE242" s="116">
        <v>0.19588822355289423</v>
      </c>
      <c r="AF242" s="116">
        <v>6.7398869073510226E-2</v>
      </c>
      <c r="AG242" s="116">
        <v>0.43365728900255751</v>
      </c>
      <c r="AH242" s="116">
        <v>9.1654560129136409E-6</v>
      </c>
      <c r="AI242" s="116"/>
      <c r="AJ242" s="116"/>
      <c r="AK242" s="116"/>
      <c r="AL242" s="116"/>
      <c r="AM242" s="116"/>
      <c r="AN242" s="116">
        <v>1.1000000000000001</v>
      </c>
      <c r="AO242" s="116">
        <v>5</v>
      </c>
      <c r="AP242" s="116">
        <v>156</v>
      </c>
      <c r="AQ242" s="106">
        <v>0</v>
      </c>
      <c r="AR242" s="116">
        <v>6</v>
      </c>
      <c r="AS242" s="116">
        <v>3.9</v>
      </c>
      <c r="AT242" s="116">
        <v>66.400000000000006</v>
      </c>
      <c r="AU242" s="106">
        <v>0</v>
      </c>
      <c r="AV242" s="116">
        <v>2</v>
      </c>
      <c r="AW242" s="114">
        <v>0</v>
      </c>
      <c r="AX242" s="110">
        <v>0</v>
      </c>
      <c r="AY242" s="116">
        <v>0</v>
      </c>
      <c r="AZ242" s="116"/>
      <c r="BA242" s="116">
        <v>14.7</v>
      </c>
      <c r="BB242" s="116">
        <v>6.7</v>
      </c>
      <c r="BC242" s="116">
        <v>4</v>
      </c>
      <c r="BD242" s="116">
        <v>1.7</v>
      </c>
      <c r="BE242" s="116"/>
      <c r="BF242" s="106">
        <v>0</v>
      </c>
      <c r="BG242" s="116">
        <v>474</v>
      </c>
      <c r="BH242" s="116">
        <v>8.3000000000000007</v>
      </c>
      <c r="BI242" s="116"/>
      <c r="BJ242" s="116"/>
      <c r="BK242" s="116"/>
      <c r="BL242" s="116"/>
      <c r="BM242" s="116"/>
      <c r="BN242" s="116"/>
      <c r="BO242" s="116"/>
      <c r="BP242" s="116"/>
      <c r="BQ242" s="116"/>
      <c r="BR242" s="116"/>
      <c r="BS242" s="116"/>
      <c r="BT242" s="116"/>
      <c r="BU242" s="116"/>
      <c r="BV242" s="116"/>
      <c r="BW242" s="116"/>
      <c r="BX242" s="116">
        <v>7</v>
      </c>
      <c r="BY242" s="116"/>
      <c r="BZ242" s="116"/>
      <c r="CA242" s="159"/>
      <c r="CB242" s="116">
        <v>0</v>
      </c>
      <c r="CC242" s="116">
        <v>0</v>
      </c>
      <c r="CD242" s="116">
        <v>0</v>
      </c>
      <c r="CE242" s="116"/>
      <c r="CF242" s="116"/>
      <c r="CG242" s="116"/>
      <c r="CH242" s="110">
        <v>0</v>
      </c>
      <c r="CI242" s="110">
        <v>0</v>
      </c>
      <c r="CJ242" s="116">
        <v>11.4</v>
      </c>
      <c r="CK242" s="116"/>
      <c r="CL242" s="116"/>
      <c r="CM242" s="116"/>
      <c r="CN242" s="116"/>
      <c r="CO242" s="99"/>
      <c r="CP242" s="99"/>
      <c r="CQ242" s="99"/>
      <c r="CR242" s="99">
        <f>AG242/AD242</f>
        <v>2.0120851015991681</v>
      </c>
      <c r="CS242" s="99"/>
      <c r="CT242" s="99"/>
      <c r="CU242" s="99">
        <f>BG242/BH242</f>
        <v>57.108433734939752</v>
      </c>
      <c r="CV242" s="99"/>
      <c r="CW242" s="99"/>
      <c r="CX242" s="116"/>
      <c r="CY242" s="114">
        <v>0</v>
      </c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</row>
    <row r="243" spans="1:301" s="60" customFormat="1" ht="15" customHeight="1" x14ac:dyDescent="0.15">
      <c r="A243" s="57" t="s">
        <v>886</v>
      </c>
      <c r="B243" s="58">
        <v>1710</v>
      </c>
      <c r="C243" s="59" t="s">
        <v>452</v>
      </c>
      <c r="D243" s="2" t="s">
        <v>105</v>
      </c>
      <c r="E243" s="57"/>
      <c r="F243" s="57"/>
      <c r="G243" s="23">
        <v>315616.53600000002</v>
      </c>
      <c r="H243" s="23">
        <v>8447911.8890000004</v>
      </c>
      <c r="I243" s="23">
        <v>4971.7960000000003</v>
      </c>
      <c r="J243" s="61" t="s">
        <v>1040</v>
      </c>
      <c r="K243" s="57" t="s">
        <v>404</v>
      </c>
      <c r="L243" s="58">
        <v>0</v>
      </c>
      <c r="M243" s="58">
        <v>2</v>
      </c>
      <c r="N243" s="120">
        <v>2005</v>
      </c>
      <c r="O243" s="57"/>
      <c r="P243" s="60" t="s">
        <v>389</v>
      </c>
      <c r="Q243" s="1">
        <f>M243-L243</f>
        <v>2</v>
      </c>
      <c r="R243" s="2" t="s">
        <v>390</v>
      </c>
      <c r="S243" s="57" t="s">
        <v>887</v>
      </c>
      <c r="T243" s="60" t="s">
        <v>392</v>
      </c>
      <c r="X243" s="134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>
        <v>100</v>
      </c>
      <c r="AT243" s="107">
        <v>900</v>
      </c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  <c r="BQ243" s="107"/>
      <c r="BR243" s="107"/>
      <c r="BS243" s="107"/>
      <c r="BT243" s="107"/>
      <c r="BU243" s="107"/>
      <c r="BV243" s="107"/>
      <c r="BW243" s="107"/>
      <c r="BX243" s="108">
        <v>2900</v>
      </c>
      <c r="BY243" s="108"/>
      <c r="BZ243" s="107"/>
      <c r="CA243" s="149">
        <v>0</v>
      </c>
      <c r="CB243" s="107">
        <v>34</v>
      </c>
      <c r="CC243" s="107"/>
      <c r="CD243" s="107"/>
      <c r="CE243" s="107"/>
      <c r="CF243" s="107"/>
      <c r="CG243" s="107"/>
      <c r="CH243" s="107"/>
      <c r="CI243" s="107"/>
      <c r="CJ243" s="107"/>
      <c r="CK243" s="107"/>
      <c r="CL243" s="107"/>
      <c r="CM243" s="107"/>
      <c r="CN243" s="107"/>
      <c r="CO243" s="99"/>
      <c r="CP243" s="99"/>
      <c r="CQ243" s="99"/>
      <c r="CR243" s="99"/>
      <c r="CS243" s="99"/>
      <c r="CT243" s="99"/>
      <c r="CU243" s="99"/>
      <c r="CV243" s="99"/>
      <c r="CW243" s="99"/>
      <c r="CX243" s="107"/>
      <c r="CY243" s="107"/>
    </row>
    <row r="244" spans="1:301" s="60" customFormat="1" ht="15" customHeight="1" x14ac:dyDescent="0.15">
      <c r="A244" s="57" t="s">
        <v>888</v>
      </c>
      <c r="B244" s="58">
        <v>1584</v>
      </c>
      <c r="C244" s="59" t="s">
        <v>400</v>
      </c>
      <c r="D244" s="2" t="s">
        <v>105</v>
      </c>
      <c r="E244" s="57"/>
      <c r="F244" s="57"/>
      <c r="G244" s="23">
        <v>315740.97499999998</v>
      </c>
      <c r="H244" s="23">
        <v>8446738.6199999992</v>
      </c>
      <c r="I244" s="23">
        <v>5122.3270000000002</v>
      </c>
      <c r="J244" s="61" t="s">
        <v>1040</v>
      </c>
      <c r="K244" s="57" t="s">
        <v>404</v>
      </c>
      <c r="L244" s="66">
        <v>0</v>
      </c>
      <c r="M244" s="58">
        <v>2</v>
      </c>
      <c r="N244" s="120">
        <v>2005</v>
      </c>
      <c r="O244" s="57"/>
      <c r="P244" s="60" t="s">
        <v>389</v>
      </c>
      <c r="Q244" s="1">
        <f>M244-L244</f>
        <v>2</v>
      </c>
      <c r="R244" s="2" t="s">
        <v>390</v>
      </c>
      <c r="S244" s="57" t="s">
        <v>889</v>
      </c>
      <c r="T244" s="60" t="s">
        <v>392</v>
      </c>
      <c r="X244" s="134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>
        <v>300</v>
      </c>
      <c r="AT244" s="107">
        <v>600</v>
      </c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  <c r="BQ244" s="107"/>
      <c r="BR244" s="107"/>
      <c r="BS244" s="107"/>
      <c r="BT244" s="107"/>
      <c r="BU244" s="107"/>
      <c r="BV244" s="107"/>
      <c r="BW244" s="107"/>
      <c r="BX244" s="108">
        <v>8000</v>
      </c>
      <c r="BY244" s="108"/>
      <c r="BZ244" s="107"/>
      <c r="CA244" s="149">
        <v>0</v>
      </c>
      <c r="CB244" s="107">
        <v>49</v>
      </c>
      <c r="CC244" s="107"/>
      <c r="CD244" s="107"/>
      <c r="CE244" s="107"/>
      <c r="CF244" s="107"/>
      <c r="CG244" s="107"/>
      <c r="CH244" s="107"/>
      <c r="CI244" s="107"/>
      <c r="CJ244" s="107"/>
      <c r="CK244" s="107"/>
      <c r="CL244" s="107"/>
      <c r="CM244" s="107"/>
      <c r="CN244" s="107"/>
      <c r="CO244" s="99"/>
      <c r="CP244" s="99"/>
      <c r="CQ244" s="99"/>
      <c r="CR244" s="99"/>
      <c r="CS244" s="99"/>
      <c r="CT244" s="99"/>
      <c r="CU244" s="99"/>
      <c r="CV244" s="99"/>
      <c r="CW244" s="99"/>
      <c r="CX244" s="107"/>
      <c r="CY244" s="107"/>
    </row>
    <row r="245" spans="1:301" s="64" customFormat="1" ht="15" customHeight="1" x14ac:dyDescent="0.15">
      <c r="A245" s="58" t="s">
        <v>890</v>
      </c>
      <c r="B245" s="58">
        <v>18720</v>
      </c>
      <c r="C245" s="59" t="s">
        <v>407</v>
      </c>
      <c r="D245" s="2" t="s">
        <v>105</v>
      </c>
      <c r="E245" s="58"/>
      <c r="F245" s="58"/>
      <c r="G245" s="23">
        <v>316444.76699999999</v>
      </c>
      <c r="H245" s="23">
        <v>8448053.6190000009</v>
      </c>
      <c r="I245" s="23">
        <v>4968.0649999999996</v>
      </c>
      <c r="J245" s="61" t="s">
        <v>1040</v>
      </c>
      <c r="K245" s="58" t="s">
        <v>388</v>
      </c>
      <c r="L245" s="58">
        <v>0</v>
      </c>
      <c r="M245" s="58">
        <v>2</v>
      </c>
      <c r="N245" s="105">
        <v>2006</v>
      </c>
      <c r="O245" s="58"/>
      <c r="P245" s="60" t="s">
        <v>389</v>
      </c>
      <c r="Q245" s="1">
        <f>M245-L245</f>
        <v>2</v>
      </c>
      <c r="R245" s="2" t="s">
        <v>390</v>
      </c>
      <c r="S245" s="58" t="s">
        <v>891</v>
      </c>
      <c r="T245" s="60" t="s">
        <v>392</v>
      </c>
      <c r="U245" s="67"/>
      <c r="V245" s="67"/>
      <c r="W245" s="67"/>
      <c r="X245" s="8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>
        <v>100</v>
      </c>
      <c r="AT245" s="113">
        <v>200</v>
      </c>
      <c r="AU245" s="113"/>
      <c r="AV245" s="113"/>
      <c r="AW245" s="113"/>
      <c r="AX245" s="113"/>
      <c r="AY245" s="113"/>
      <c r="AZ245" s="113"/>
      <c r="BA245" s="113"/>
      <c r="BB245" s="113"/>
      <c r="BC245" s="113"/>
      <c r="BD245" s="113"/>
      <c r="BE245" s="113"/>
      <c r="BF245" s="113"/>
      <c r="BG245" s="113"/>
      <c r="BH245" s="113"/>
      <c r="BI245" s="113"/>
      <c r="BJ245" s="113"/>
      <c r="BK245" s="113"/>
      <c r="BL245" s="113"/>
      <c r="BM245" s="113"/>
      <c r="BN245" s="113"/>
      <c r="BO245" s="113"/>
      <c r="BP245" s="113"/>
      <c r="BQ245" s="113"/>
      <c r="BR245" s="113"/>
      <c r="BS245" s="113"/>
      <c r="BT245" s="113"/>
      <c r="BU245" s="113"/>
      <c r="BV245" s="113"/>
      <c r="BW245" s="113"/>
      <c r="BX245" s="113">
        <v>2500</v>
      </c>
      <c r="BY245" s="113"/>
      <c r="BZ245" s="113"/>
      <c r="CA245" s="149"/>
      <c r="CB245" s="107">
        <v>24</v>
      </c>
      <c r="CC245" s="113"/>
      <c r="CD245" s="113"/>
      <c r="CE245" s="113"/>
      <c r="CF245" s="113"/>
      <c r="CG245" s="113"/>
      <c r="CH245" s="113"/>
      <c r="CI245" s="113"/>
      <c r="CJ245" s="113"/>
      <c r="CK245" s="113"/>
      <c r="CL245" s="113"/>
      <c r="CM245" s="113"/>
      <c r="CN245" s="113"/>
      <c r="CO245" s="99"/>
      <c r="CP245" s="99"/>
      <c r="CQ245" s="99"/>
      <c r="CR245" s="99"/>
      <c r="CS245" s="99"/>
      <c r="CT245" s="99"/>
      <c r="CU245" s="99"/>
      <c r="CV245" s="99"/>
      <c r="CW245" s="99"/>
      <c r="CX245" s="113"/>
      <c r="CY245" s="113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  <c r="DS245" s="60"/>
      <c r="DT245" s="60"/>
      <c r="DU245" s="60"/>
      <c r="DV245" s="60"/>
      <c r="DW245" s="60"/>
      <c r="DX245" s="60"/>
      <c r="DY245" s="60"/>
      <c r="DZ245" s="60"/>
      <c r="EA245" s="60"/>
      <c r="EB245" s="60"/>
      <c r="EC245" s="60"/>
      <c r="ED245" s="60"/>
      <c r="EE245" s="60"/>
      <c r="EF245" s="60"/>
      <c r="EG245" s="60"/>
      <c r="EH245" s="60"/>
      <c r="EI245" s="60"/>
      <c r="EJ245" s="60"/>
      <c r="EK245" s="60"/>
      <c r="EL245" s="60"/>
      <c r="EM245" s="60"/>
      <c r="EN245" s="60"/>
      <c r="EO245" s="60"/>
      <c r="EP245" s="60"/>
      <c r="EQ245" s="60"/>
      <c r="ER245" s="60"/>
      <c r="ES245" s="60"/>
      <c r="ET245" s="60"/>
      <c r="EU245" s="60"/>
      <c r="EV245" s="60"/>
      <c r="EW245" s="60"/>
      <c r="EX245" s="60"/>
      <c r="EY245" s="60"/>
      <c r="EZ245" s="60"/>
      <c r="FA245" s="60"/>
      <c r="FB245" s="60"/>
      <c r="FC245" s="60"/>
      <c r="FD245" s="60"/>
      <c r="FE245" s="60"/>
      <c r="FF245" s="60"/>
      <c r="FG245" s="60"/>
      <c r="FH245" s="60"/>
      <c r="FI245" s="60"/>
      <c r="FJ245" s="60"/>
      <c r="FK245" s="60"/>
      <c r="FL245" s="60"/>
      <c r="FM245" s="60"/>
      <c r="FN245" s="60"/>
      <c r="FO245" s="60"/>
      <c r="FP245" s="60"/>
      <c r="FQ245" s="60"/>
      <c r="FR245" s="60"/>
      <c r="FS245" s="60"/>
      <c r="FT245" s="60"/>
      <c r="FU245" s="60"/>
      <c r="FV245" s="60"/>
      <c r="FW245" s="60"/>
      <c r="FX245" s="60"/>
      <c r="FY245" s="60"/>
      <c r="FZ245" s="60"/>
      <c r="GA245" s="60"/>
      <c r="GB245" s="60"/>
      <c r="GC245" s="60"/>
      <c r="GD245" s="60"/>
      <c r="GE245" s="60"/>
      <c r="GF245" s="60"/>
      <c r="GG245" s="60"/>
      <c r="GH245" s="60"/>
      <c r="GI245" s="60"/>
      <c r="GJ245" s="60"/>
      <c r="GK245" s="60"/>
      <c r="GL245" s="60"/>
      <c r="GM245" s="60"/>
      <c r="GN245" s="60"/>
      <c r="GO245" s="60"/>
      <c r="GP245" s="60"/>
      <c r="GQ245" s="60"/>
      <c r="GR245" s="60"/>
      <c r="GS245" s="60"/>
      <c r="GT245" s="60"/>
      <c r="GU245" s="60"/>
      <c r="GV245" s="60"/>
      <c r="GW245" s="60"/>
      <c r="GX245" s="60"/>
      <c r="GY245" s="60"/>
      <c r="GZ245" s="60"/>
      <c r="HA245" s="60"/>
      <c r="HB245" s="60"/>
      <c r="HC245" s="60"/>
      <c r="HD245" s="60"/>
      <c r="HE245" s="60"/>
      <c r="HF245" s="60"/>
      <c r="HG245" s="60"/>
      <c r="HH245" s="60"/>
      <c r="HI245" s="60"/>
      <c r="HJ245" s="60"/>
      <c r="HK245" s="60"/>
      <c r="HL245" s="60"/>
      <c r="HM245" s="60"/>
      <c r="HN245" s="60"/>
      <c r="HO245" s="60"/>
      <c r="HP245" s="60"/>
      <c r="HQ245" s="60"/>
      <c r="HR245" s="60"/>
      <c r="HS245" s="60"/>
      <c r="HT245" s="60"/>
      <c r="HU245" s="60"/>
      <c r="HV245" s="60"/>
      <c r="HW245" s="60"/>
      <c r="HX245" s="60"/>
      <c r="HY245" s="60"/>
      <c r="HZ245" s="60"/>
      <c r="IA245" s="60"/>
      <c r="IB245" s="60"/>
      <c r="IC245" s="60"/>
      <c r="ID245" s="60"/>
      <c r="IE245" s="60"/>
      <c r="IF245" s="60"/>
      <c r="IG245" s="60"/>
      <c r="IH245" s="60"/>
      <c r="II245" s="60"/>
      <c r="IJ245" s="60"/>
      <c r="IK245" s="60"/>
      <c r="IL245" s="60"/>
      <c r="IM245" s="60"/>
      <c r="IN245" s="60"/>
      <c r="IO245" s="60"/>
      <c r="IP245" s="60"/>
      <c r="IQ245" s="60"/>
      <c r="IR245" s="60"/>
      <c r="IS245" s="60"/>
      <c r="IT245" s="60"/>
      <c r="IU245" s="60"/>
      <c r="IV245" s="60"/>
      <c r="IW245" s="60"/>
      <c r="IX245" s="60"/>
      <c r="IY245" s="60"/>
      <c r="IZ245" s="60"/>
      <c r="JA245" s="60"/>
      <c r="JB245" s="60"/>
      <c r="JC245" s="60"/>
      <c r="JD245" s="60"/>
      <c r="JE245" s="60"/>
      <c r="JF245" s="60"/>
      <c r="JG245" s="60"/>
      <c r="JH245" s="60"/>
      <c r="JI245" s="60"/>
      <c r="JJ245" s="60"/>
      <c r="JK245" s="60"/>
      <c r="JL245" s="60"/>
      <c r="JM245" s="60"/>
      <c r="JN245" s="60"/>
      <c r="JO245" s="60"/>
      <c r="JP245" s="60"/>
      <c r="JQ245" s="60"/>
      <c r="JR245" s="60"/>
      <c r="JS245" s="60"/>
      <c r="JT245" s="60"/>
      <c r="JU245" s="60"/>
      <c r="JV245" s="60"/>
      <c r="JW245" s="60"/>
      <c r="JX245" s="60"/>
      <c r="JY245" s="60"/>
      <c r="JZ245" s="60"/>
      <c r="KA245" s="60"/>
      <c r="KB245" s="60"/>
      <c r="KC245" s="60"/>
      <c r="KD245" s="60"/>
      <c r="KE245" s="60"/>
      <c r="KF245" s="60"/>
      <c r="KG245" s="60"/>
      <c r="KH245" s="60"/>
      <c r="KI245" s="60"/>
      <c r="KJ245" s="60"/>
      <c r="KK245" s="60"/>
      <c r="KL245" s="60"/>
      <c r="KM245" s="60"/>
      <c r="KN245" s="60"/>
      <c r="KO245" s="60"/>
    </row>
    <row r="246" spans="1:301" s="70" customFormat="1" ht="15" customHeight="1" x14ac:dyDescent="0.15">
      <c r="A246" s="58" t="s">
        <v>892</v>
      </c>
      <c r="B246" s="58">
        <v>18852</v>
      </c>
      <c r="C246" s="59" t="s">
        <v>407</v>
      </c>
      <c r="D246" s="2" t="s">
        <v>105</v>
      </c>
      <c r="E246" s="58"/>
      <c r="F246" s="58"/>
      <c r="G246" s="23">
        <v>316444.745</v>
      </c>
      <c r="H246" s="23">
        <v>8448052.0960000008</v>
      </c>
      <c r="I246" s="23">
        <v>4968.0140000000001</v>
      </c>
      <c r="J246" s="61" t="s">
        <v>1040</v>
      </c>
      <c r="K246" s="58" t="s">
        <v>388</v>
      </c>
      <c r="L246" s="58">
        <v>1</v>
      </c>
      <c r="M246" s="58">
        <v>2</v>
      </c>
      <c r="N246" s="105">
        <v>2006</v>
      </c>
      <c r="O246" s="58"/>
      <c r="P246" s="60" t="s">
        <v>389</v>
      </c>
      <c r="Q246" s="1">
        <f>M246-L246</f>
        <v>1</v>
      </c>
      <c r="R246" s="2" t="s">
        <v>390</v>
      </c>
      <c r="S246" s="58" t="s">
        <v>893</v>
      </c>
      <c r="T246" s="60" t="s">
        <v>392</v>
      </c>
      <c r="U246" s="67"/>
      <c r="V246" s="67"/>
      <c r="W246" s="67"/>
      <c r="X246" s="8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07">
        <v>100</v>
      </c>
      <c r="AU246" s="113"/>
      <c r="AV246" s="113"/>
      <c r="AW246" s="113"/>
      <c r="AX246" s="113"/>
      <c r="AY246" s="113"/>
      <c r="AZ246" s="113"/>
      <c r="BA246" s="113"/>
      <c r="BB246" s="113"/>
      <c r="BC246" s="113"/>
      <c r="BD246" s="113"/>
      <c r="BE246" s="113"/>
      <c r="BF246" s="113"/>
      <c r="BG246" s="113"/>
      <c r="BH246" s="113"/>
      <c r="BI246" s="113"/>
      <c r="BJ246" s="113"/>
      <c r="BK246" s="113"/>
      <c r="BL246" s="113"/>
      <c r="BM246" s="113"/>
      <c r="BN246" s="113"/>
      <c r="BO246" s="113"/>
      <c r="BP246" s="113"/>
      <c r="BQ246" s="113"/>
      <c r="BR246" s="113"/>
      <c r="BS246" s="113"/>
      <c r="BT246" s="113"/>
      <c r="BU246" s="113"/>
      <c r="BV246" s="113"/>
      <c r="BW246" s="113"/>
      <c r="BX246" s="113">
        <v>3500</v>
      </c>
      <c r="BY246" s="113"/>
      <c r="BZ246" s="113"/>
      <c r="CA246" s="149"/>
      <c r="CB246" s="107">
        <v>58</v>
      </c>
      <c r="CC246" s="113"/>
      <c r="CD246" s="113"/>
      <c r="CE246" s="113"/>
      <c r="CF246" s="113"/>
      <c r="CG246" s="113"/>
      <c r="CH246" s="113"/>
      <c r="CI246" s="113"/>
      <c r="CJ246" s="113"/>
      <c r="CK246" s="113"/>
      <c r="CL246" s="113"/>
      <c r="CM246" s="113"/>
      <c r="CN246" s="113"/>
      <c r="CO246" s="99"/>
      <c r="CP246" s="99"/>
      <c r="CQ246" s="99"/>
      <c r="CR246" s="99"/>
      <c r="CS246" s="99"/>
      <c r="CT246" s="99"/>
      <c r="CU246" s="99"/>
      <c r="CV246" s="99"/>
      <c r="CW246" s="99"/>
      <c r="CX246" s="113"/>
      <c r="CY246" s="113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  <c r="DS246" s="60"/>
      <c r="DT246" s="60"/>
      <c r="DU246" s="60"/>
      <c r="DV246" s="60"/>
      <c r="DW246" s="60"/>
      <c r="DX246" s="60"/>
      <c r="DY246" s="60"/>
      <c r="DZ246" s="60"/>
      <c r="EA246" s="60"/>
      <c r="EB246" s="60"/>
      <c r="EC246" s="60"/>
      <c r="ED246" s="60"/>
      <c r="EE246" s="60"/>
      <c r="EF246" s="60"/>
      <c r="EG246" s="60"/>
      <c r="EH246" s="60"/>
      <c r="EI246" s="60"/>
      <c r="EJ246" s="60"/>
      <c r="EK246" s="60"/>
      <c r="EL246" s="60"/>
      <c r="EM246" s="60"/>
      <c r="EN246" s="60"/>
      <c r="EO246" s="60"/>
      <c r="EP246" s="60"/>
      <c r="EQ246" s="60"/>
      <c r="ER246" s="60"/>
      <c r="ES246" s="60"/>
      <c r="ET246" s="60"/>
      <c r="EU246" s="60"/>
      <c r="EV246" s="60"/>
      <c r="EW246" s="60"/>
      <c r="EX246" s="60"/>
      <c r="EY246" s="60"/>
      <c r="EZ246" s="60"/>
      <c r="FA246" s="60"/>
      <c r="FB246" s="60"/>
      <c r="FC246" s="60"/>
      <c r="FD246" s="60"/>
      <c r="FE246" s="60"/>
      <c r="FF246" s="60"/>
      <c r="FG246" s="60"/>
      <c r="FH246" s="60"/>
      <c r="FI246" s="60"/>
      <c r="FJ246" s="60"/>
      <c r="FK246" s="60"/>
      <c r="FL246" s="60"/>
      <c r="FM246" s="60"/>
      <c r="FN246" s="60"/>
      <c r="FO246" s="60"/>
      <c r="FP246" s="60"/>
      <c r="FQ246" s="60"/>
      <c r="FR246" s="60"/>
      <c r="FS246" s="60"/>
      <c r="FT246" s="60"/>
      <c r="FU246" s="60"/>
      <c r="FV246" s="60"/>
      <c r="FW246" s="60"/>
      <c r="FX246" s="60"/>
      <c r="FY246" s="60"/>
      <c r="FZ246" s="60"/>
      <c r="GA246" s="60"/>
      <c r="GB246" s="60"/>
      <c r="GC246" s="60"/>
      <c r="GD246" s="60"/>
      <c r="GE246" s="60"/>
      <c r="GF246" s="60"/>
      <c r="GG246" s="60"/>
      <c r="GH246" s="60"/>
      <c r="GI246" s="60"/>
      <c r="GJ246" s="60"/>
      <c r="GK246" s="60"/>
      <c r="GL246" s="60"/>
      <c r="GM246" s="60"/>
      <c r="GN246" s="60"/>
      <c r="GO246" s="60"/>
      <c r="GP246" s="60"/>
      <c r="GQ246" s="60"/>
      <c r="GR246" s="60"/>
      <c r="GS246" s="60"/>
      <c r="GT246" s="60"/>
      <c r="GU246" s="60"/>
      <c r="GV246" s="60"/>
      <c r="GW246" s="60"/>
      <c r="GX246" s="60"/>
      <c r="GY246" s="60"/>
      <c r="GZ246" s="60"/>
      <c r="HA246" s="60"/>
      <c r="HB246" s="60"/>
      <c r="HC246" s="60"/>
      <c r="HD246" s="60"/>
      <c r="HE246" s="60"/>
      <c r="HF246" s="60"/>
      <c r="HG246" s="60"/>
      <c r="HH246" s="60"/>
      <c r="HI246" s="60"/>
      <c r="HJ246" s="60"/>
      <c r="HK246" s="60"/>
      <c r="HL246" s="60"/>
      <c r="HM246" s="60"/>
      <c r="HN246" s="60"/>
      <c r="HO246" s="60"/>
      <c r="HP246" s="60"/>
      <c r="HQ246" s="60"/>
      <c r="HR246" s="60"/>
      <c r="HS246" s="60"/>
      <c r="HT246" s="60"/>
      <c r="HU246" s="60"/>
      <c r="HV246" s="60"/>
      <c r="HW246" s="60"/>
      <c r="HX246" s="60"/>
      <c r="HY246" s="60"/>
      <c r="HZ246" s="60"/>
      <c r="IA246" s="60"/>
      <c r="IB246" s="60"/>
      <c r="IC246" s="60"/>
      <c r="ID246" s="60"/>
      <c r="IE246" s="60"/>
      <c r="IF246" s="60"/>
      <c r="IG246" s="60"/>
      <c r="IH246" s="60"/>
      <c r="II246" s="60"/>
      <c r="IJ246" s="60"/>
      <c r="IK246" s="60"/>
      <c r="IL246" s="60"/>
      <c r="IM246" s="60"/>
      <c r="IN246" s="60"/>
      <c r="IO246" s="60"/>
      <c r="IP246" s="60"/>
      <c r="IQ246" s="60"/>
      <c r="IR246" s="60"/>
      <c r="IS246" s="60"/>
      <c r="IT246" s="60"/>
      <c r="IU246" s="60"/>
      <c r="IV246" s="60"/>
      <c r="IW246" s="60"/>
      <c r="IX246" s="60"/>
      <c r="IY246" s="60"/>
      <c r="IZ246" s="60"/>
      <c r="JA246" s="60"/>
      <c r="JB246" s="60"/>
      <c r="JC246" s="60"/>
      <c r="JD246" s="60"/>
      <c r="JE246" s="60"/>
      <c r="JF246" s="60"/>
      <c r="JG246" s="60"/>
      <c r="JH246" s="60"/>
      <c r="JI246" s="60"/>
      <c r="JJ246" s="60"/>
      <c r="JK246" s="60"/>
      <c r="JL246" s="60"/>
      <c r="JM246" s="60"/>
      <c r="JN246" s="60"/>
      <c r="JO246" s="60"/>
      <c r="JP246" s="60"/>
      <c r="JQ246" s="60"/>
      <c r="JR246" s="60"/>
      <c r="JS246" s="60"/>
      <c r="JT246" s="60"/>
      <c r="JU246" s="60"/>
      <c r="JV246" s="60"/>
      <c r="JW246" s="60"/>
      <c r="JX246" s="60"/>
      <c r="JY246" s="60"/>
      <c r="JZ246" s="60"/>
      <c r="KA246" s="60"/>
      <c r="KB246" s="60"/>
      <c r="KC246" s="60"/>
      <c r="KD246" s="60"/>
      <c r="KE246" s="60"/>
      <c r="KF246" s="60"/>
      <c r="KG246" s="60"/>
      <c r="KH246" s="60"/>
      <c r="KI246" s="60"/>
      <c r="KJ246" s="60"/>
      <c r="KK246" s="60"/>
      <c r="KL246" s="60"/>
      <c r="KM246" s="60"/>
      <c r="KN246" s="60"/>
      <c r="KO246" s="60"/>
    </row>
    <row r="247" spans="1:301" s="85" customFormat="1" ht="15" customHeight="1" x14ac:dyDescent="0.2">
      <c r="A247" s="58" t="s">
        <v>894</v>
      </c>
      <c r="B247" s="58">
        <v>18924</v>
      </c>
      <c r="C247" s="59" t="s">
        <v>407</v>
      </c>
      <c r="D247" s="2" t="s">
        <v>105</v>
      </c>
      <c r="E247" s="58"/>
      <c r="F247" s="58"/>
      <c r="G247" s="23">
        <v>316541.84399999998</v>
      </c>
      <c r="H247" s="23">
        <v>8447954.7559999991</v>
      </c>
      <c r="I247" s="23">
        <v>4965.2879999999996</v>
      </c>
      <c r="J247" s="61" t="s">
        <v>1040</v>
      </c>
      <c r="K247" s="58" t="s">
        <v>388</v>
      </c>
      <c r="L247" s="58">
        <v>2.4</v>
      </c>
      <c r="M247" s="58">
        <v>4</v>
      </c>
      <c r="N247" s="105">
        <v>2006</v>
      </c>
      <c r="O247" s="58"/>
      <c r="P247" s="60" t="s">
        <v>389</v>
      </c>
      <c r="Q247" s="1">
        <f>M247-L247</f>
        <v>1.6</v>
      </c>
      <c r="R247" s="2" t="s">
        <v>390</v>
      </c>
      <c r="S247" s="58" t="s">
        <v>895</v>
      </c>
      <c r="T247" s="60" t="s">
        <v>392</v>
      </c>
      <c r="U247" s="67"/>
      <c r="V247" s="67"/>
      <c r="W247" s="67"/>
      <c r="X247" s="83"/>
      <c r="Y247" s="108">
        <v>3.3361169102296452E-2</v>
      </c>
      <c r="Z247" s="108">
        <v>1.3607119021134595</v>
      </c>
      <c r="AA247" s="108">
        <v>4.7037869292748438</v>
      </c>
      <c r="AB247" s="108"/>
      <c r="AC247" s="108">
        <v>3.5508736803785947E-2</v>
      </c>
      <c r="AD247" s="108">
        <v>0.11605263157894738</v>
      </c>
      <c r="AE247" s="108">
        <v>1.3992015968063872E-2</v>
      </c>
      <c r="AF247" s="108"/>
      <c r="AG247" s="108">
        <v>0.14455242966751919</v>
      </c>
      <c r="AH247" s="108">
        <v>0.20622276029055692</v>
      </c>
      <c r="AI247" s="108"/>
      <c r="AJ247" s="108"/>
      <c r="AK247" s="108"/>
      <c r="AL247" s="108"/>
      <c r="AM247" s="108"/>
      <c r="AN247" s="108">
        <v>2.7</v>
      </c>
      <c r="AO247" s="108">
        <v>8</v>
      </c>
      <c r="AP247" s="108">
        <v>14</v>
      </c>
      <c r="AQ247" s="108">
        <v>4</v>
      </c>
      <c r="AR247" s="108">
        <v>4</v>
      </c>
      <c r="AS247" s="108">
        <v>60.8</v>
      </c>
      <c r="AT247" s="108">
        <v>82.4</v>
      </c>
      <c r="AU247" s="106">
        <v>0</v>
      </c>
      <c r="AV247" s="110">
        <v>0</v>
      </c>
      <c r="AW247" s="114">
        <v>0</v>
      </c>
      <c r="AX247" s="110">
        <v>0</v>
      </c>
      <c r="AY247" s="108">
        <v>593</v>
      </c>
      <c r="AZ247" s="108"/>
      <c r="BA247" s="108">
        <v>80.3</v>
      </c>
      <c r="BB247" s="108">
        <v>8</v>
      </c>
      <c r="BC247" s="108">
        <v>0</v>
      </c>
      <c r="BD247" s="108">
        <v>2.4</v>
      </c>
      <c r="BE247" s="108"/>
      <c r="BF247" s="106">
        <v>0</v>
      </c>
      <c r="BG247" s="108">
        <v>1124</v>
      </c>
      <c r="BH247" s="108">
        <v>6.1</v>
      </c>
      <c r="BI247" s="108"/>
      <c r="BJ247" s="108"/>
      <c r="BK247" s="108"/>
      <c r="BL247" s="108"/>
      <c r="BM247" s="108"/>
      <c r="BN247" s="108"/>
      <c r="BO247" s="108"/>
      <c r="BP247" s="108"/>
      <c r="BQ247" s="108"/>
      <c r="BR247" s="108"/>
      <c r="BS247" s="108"/>
      <c r="BT247" s="108"/>
      <c r="BU247" s="108"/>
      <c r="BV247" s="108"/>
      <c r="BW247" s="108"/>
      <c r="BX247" s="108">
        <v>3834</v>
      </c>
      <c r="BY247" s="108"/>
      <c r="BZ247" s="108"/>
      <c r="CA247" s="156"/>
      <c r="CB247" s="108">
        <v>38.6</v>
      </c>
      <c r="CC247" s="108">
        <v>1.1499999999999999</v>
      </c>
      <c r="CD247" s="108">
        <v>291</v>
      </c>
      <c r="CE247" s="108"/>
      <c r="CF247" s="108"/>
      <c r="CG247" s="108"/>
      <c r="CH247" s="110">
        <v>0</v>
      </c>
      <c r="CI247" s="108">
        <v>9</v>
      </c>
      <c r="CJ247" s="108">
        <v>5.3</v>
      </c>
      <c r="CK247" s="108"/>
      <c r="CL247" s="108"/>
      <c r="CM247" s="108"/>
      <c r="CN247" s="108"/>
      <c r="CO247" s="99"/>
      <c r="CP247" s="99"/>
      <c r="CQ247" s="99"/>
      <c r="CR247" s="99">
        <f>AG247/AD247</f>
        <v>1.2455764914661516</v>
      </c>
      <c r="CS247" s="99"/>
      <c r="CT247" s="99"/>
      <c r="CU247" s="99">
        <f>BG247/BH247</f>
        <v>184.26229508196721</v>
      </c>
      <c r="CV247" s="99"/>
      <c r="CW247" s="99"/>
      <c r="CX247" s="108"/>
      <c r="CY247" s="108">
        <v>5</v>
      </c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  <c r="KO247" s="2"/>
    </row>
    <row r="248" spans="1:301" s="67" customFormat="1" ht="15" customHeight="1" x14ac:dyDescent="0.15">
      <c r="A248" s="58" t="s">
        <v>896</v>
      </c>
      <c r="B248" s="58">
        <v>22005</v>
      </c>
      <c r="C248" s="59" t="s">
        <v>407</v>
      </c>
      <c r="D248" s="2" t="s">
        <v>105</v>
      </c>
      <c r="E248" s="58"/>
      <c r="F248" s="58"/>
      <c r="G248" s="23">
        <v>316542.27399999998</v>
      </c>
      <c r="H248" s="23">
        <v>8447954.6999999993</v>
      </c>
      <c r="I248" s="23">
        <v>4965.4859999999999</v>
      </c>
      <c r="J248" s="61" t="s">
        <v>1040</v>
      </c>
      <c r="K248" s="58" t="s">
        <v>388</v>
      </c>
      <c r="L248" s="58">
        <v>0.5</v>
      </c>
      <c r="M248" s="58">
        <v>2</v>
      </c>
      <c r="N248" s="105">
        <v>2006</v>
      </c>
      <c r="O248" s="58"/>
      <c r="P248" s="60" t="s">
        <v>389</v>
      </c>
      <c r="Q248" s="1">
        <f>M248-L248</f>
        <v>1.5</v>
      </c>
      <c r="R248" s="2" t="s">
        <v>390</v>
      </c>
      <c r="S248" s="58" t="s">
        <v>897</v>
      </c>
      <c r="T248" s="60" t="s">
        <v>392</v>
      </c>
      <c r="U248" s="60"/>
      <c r="V248" s="60"/>
      <c r="W248" s="60"/>
      <c r="X248" s="134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>
        <v>200</v>
      </c>
      <c r="AT248" s="113">
        <v>200</v>
      </c>
      <c r="AU248" s="113"/>
      <c r="AV248" s="113"/>
      <c r="AW248" s="113"/>
      <c r="AX248" s="113"/>
      <c r="AY248" s="113"/>
      <c r="AZ248" s="113"/>
      <c r="BA248" s="113"/>
      <c r="BB248" s="113"/>
      <c r="BC248" s="113"/>
      <c r="BD248" s="113"/>
      <c r="BE248" s="113"/>
      <c r="BF248" s="113"/>
      <c r="BG248" s="113"/>
      <c r="BH248" s="113"/>
      <c r="BI248" s="113"/>
      <c r="BJ248" s="113"/>
      <c r="BK248" s="113"/>
      <c r="BL248" s="113"/>
      <c r="BM248" s="113"/>
      <c r="BN248" s="113"/>
      <c r="BO248" s="113"/>
      <c r="BP248" s="113"/>
      <c r="BQ248" s="113"/>
      <c r="BR248" s="113"/>
      <c r="BS248" s="113"/>
      <c r="BT248" s="113"/>
      <c r="BU248" s="113"/>
      <c r="BV248" s="113"/>
      <c r="BW248" s="113"/>
      <c r="BX248" s="113">
        <v>16900</v>
      </c>
      <c r="BY248" s="113"/>
      <c r="BZ248" s="113"/>
      <c r="CA248" s="156"/>
      <c r="CB248" s="107">
        <v>97</v>
      </c>
      <c r="CC248" s="113"/>
      <c r="CD248" s="113"/>
      <c r="CE248" s="113"/>
      <c r="CF248" s="113"/>
      <c r="CG248" s="113"/>
      <c r="CH248" s="113"/>
      <c r="CI248" s="113"/>
      <c r="CJ248" s="113"/>
      <c r="CK248" s="113"/>
      <c r="CL248" s="113"/>
      <c r="CM248" s="113"/>
      <c r="CN248" s="113"/>
      <c r="CO248" s="99"/>
      <c r="CP248" s="99"/>
      <c r="CQ248" s="99"/>
      <c r="CR248" s="99"/>
      <c r="CS248" s="99"/>
      <c r="CT248" s="99"/>
      <c r="CU248" s="99"/>
      <c r="CV248" s="99"/>
      <c r="CW248" s="99"/>
      <c r="CX248" s="113"/>
      <c r="CY248" s="113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  <c r="DS248" s="60"/>
      <c r="DT248" s="60"/>
      <c r="DU248" s="60"/>
      <c r="DV248" s="60"/>
      <c r="DW248" s="60"/>
      <c r="DX248" s="60"/>
      <c r="DY248" s="60"/>
      <c r="DZ248" s="60"/>
      <c r="EA248" s="60"/>
      <c r="EB248" s="60"/>
      <c r="EC248" s="60"/>
      <c r="ED248" s="60"/>
      <c r="EE248" s="60"/>
      <c r="EF248" s="60"/>
      <c r="EG248" s="60"/>
      <c r="EH248" s="60"/>
      <c r="EI248" s="60"/>
      <c r="EJ248" s="60"/>
      <c r="EK248" s="60"/>
      <c r="EL248" s="60"/>
      <c r="EM248" s="60"/>
      <c r="EN248" s="60"/>
      <c r="EO248" s="60"/>
      <c r="EP248" s="60"/>
      <c r="EQ248" s="60"/>
      <c r="ER248" s="60"/>
      <c r="ES248" s="60"/>
      <c r="ET248" s="60"/>
      <c r="EU248" s="60"/>
      <c r="EV248" s="60"/>
      <c r="EW248" s="60"/>
      <c r="EX248" s="60"/>
      <c r="EY248" s="60"/>
      <c r="EZ248" s="60"/>
      <c r="FA248" s="60"/>
      <c r="FB248" s="60"/>
      <c r="FC248" s="60"/>
      <c r="FD248" s="60"/>
      <c r="FE248" s="60"/>
      <c r="FF248" s="60"/>
      <c r="FG248" s="60"/>
      <c r="FH248" s="60"/>
      <c r="FI248" s="60"/>
      <c r="FJ248" s="60"/>
      <c r="FK248" s="60"/>
      <c r="FL248" s="60"/>
      <c r="FM248" s="60"/>
      <c r="FN248" s="60"/>
      <c r="FO248" s="60"/>
      <c r="FP248" s="60"/>
      <c r="FQ248" s="60"/>
      <c r="FR248" s="60"/>
      <c r="FS248" s="60"/>
      <c r="FT248" s="60"/>
      <c r="FU248" s="60"/>
      <c r="FV248" s="60"/>
      <c r="FW248" s="60"/>
      <c r="FX248" s="60"/>
      <c r="FY248" s="60"/>
      <c r="FZ248" s="60"/>
      <c r="GA248" s="60"/>
      <c r="GB248" s="60"/>
      <c r="GC248" s="60"/>
      <c r="GD248" s="60"/>
      <c r="GE248" s="60"/>
      <c r="GF248" s="60"/>
      <c r="GG248" s="60"/>
      <c r="GH248" s="60"/>
      <c r="GI248" s="60"/>
      <c r="GJ248" s="60"/>
      <c r="GK248" s="60"/>
      <c r="GL248" s="60"/>
      <c r="GM248" s="60"/>
      <c r="GN248" s="60"/>
      <c r="GO248" s="60"/>
      <c r="GP248" s="60"/>
      <c r="GQ248" s="60"/>
      <c r="GR248" s="60"/>
      <c r="GS248" s="60"/>
      <c r="GT248" s="60"/>
      <c r="GU248" s="60"/>
      <c r="GV248" s="60"/>
      <c r="GW248" s="60"/>
      <c r="GX248" s="60"/>
      <c r="GY248" s="60"/>
      <c r="GZ248" s="60"/>
      <c r="HA248" s="60"/>
      <c r="HB248" s="60"/>
      <c r="HC248" s="60"/>
      <c r="HD248" s="60"/>
      <c r="HE248" s="60"/>
      <c r="HF248" s="60"/>
      <c r="HG248" s="60"/>
      <c r="HH248" s="60"/>
      <c r="HI248" s="60"/>
      <c r="HJ248" s="60"/>
      <c r="HK248" s="60"/>
      <c r="HL248" s="60"/>
      <c r="HM248" s="60"/>
      <c r="HN248" s="60"/>
      <c r="HO248" s="60"/>
      <c r="HP248" s="60"/>
      <c r="HQ248" s="60"/>
      <c r="HR248" s="60"/>
      <c r="HS248" s="60"/>
      <c r="HT248" s="60"/>
      <c r="HU248" s="60"/>
      <c r="HV248" s="60"/>
      <c r="HW248" s="60"/>
      <c r="HX248" s="60"/>
      <c r="HY248" s="60"/>
      <c r="HZ248" s="60"/>
      <c r="IA248" s="60"/>
      <c r="IB248" s="60"/>
      <c r="IC248" s="60"/>
      <c r="ID248" s="60"/>
      <c r="IE248" s="60"/>
      <c r="IF248" s="60"/>
      <c r="IG248" s="60"/>
      <c r="IH248" s="60"/>
      <c r="II248" s="60"/>
      <c r="IJ248" s="60"/>
      <c r="IK248" s="60"/>
      <c r="IL248" s="60"/>
      <c r="IM248" s="60"/>
      <c r="IN248" s="60"/>
      <c r="IO248" s="60"/>
      <c r="IP248" s="60"/>
      <c r="IQ248" s="60"/>
      <c r="IR248" s="60"/>
      <c r="IS248" s="60"/>
      <c r="IT248" s="60"/>
      <c r="IU248" s="60"/>
      <c r="IV248" s="60"/>
      <c r="IW248" s="60"/>
      <c r="IX248" s="60"/>
      <c r="IY248" s="60"/>
      <c r="IZ248" s="60"/>
      <c r="JA248" s="60"/>
      <c r="JB248" s="60"/>
      <c r="JC248" s="60"/>
      <c r="JD248" s="60"/>
      <c r="JE248" s="60"/>
      <c r="JF248" s="60"/>
      <c r="JG248" s="60"/>
      <c r="JH248" s="60"/>
      <c r="JI248" s="60"/>
      <c r="JJ248" s="60"/>
      <c r="JK248" s="60"/>
      <c r="JL248" s="60"/>
      <c r="JM248" s="60"/>
      <c r="JN248" s="60"/>
      <c r="JO248" s="60"/>
      <c r="JP248" s="60"/>
      <c r="JQ248" s="60"/>
      <c r="JR248" s="60"/>
      <c r="JS248" s="60"/>
      <c r="JT248" s="60"/>
      <c r="JU248" s="60"/>
      <c r="JV248" s="60"/>
      <c r="JW248" s="60"/>
      <c r="JX248" s="60"/>
      <c r="JY248" s="60"/>
      <c r="JZ248" s="60"/>
      <c r="KA248" s="60"/>
      <c r="KB248" s="60"/>
      <c r="KC248" s="60"/>
      <c r="KD248" s="60"/>
      <c r="KE248" s="60"/>
      <c r="KF248" s="60"/>
      <c r="KG248" s="60"/>
      <c r="KH248" s="60"/>
      <c r="KI248" s="60"/>
      <c r="KJ248" s="60"/>
      <c r="KK248" s="60"/>
      <c r="KL248" s="60"/>
      <c r="KM248" s="60"/>
      <c r="KN248" s="60"/>
      <c r="KO248" s="60"/>
    </row>
    <row r="249" spans="1:301" s="67" customFormat="1" ht="15" customHeight="1" x14ac:dyDescent="0.2">
      <c r="A249" s="58" t="s">
        <v>898</v>
      </c>
      <c r="B249" s="58">
        <v>22104</v>
      </c>
      <c r="C249" s="59" t="s">
        <v>407</v>
      </c>
      <c r="D249" s="2" t="s">
        <v>105</v>
      </c>
      <c r="E249" s="58"/>
      <c r="F249" s="58"/>
      <c r="G249" s="23">
        <v>316539.14899999998</v>
      </c>
      <c r="H249" s="23">
        <v>8447953.6370000001</v>
      </c>
      <c r="I249" s="23">
        <v>4964.433</v>
      </c>
      <c r="J249" s="61" t="s">
        <v>1040</v>
      </c>
      <c r="K249" s="58" t="s">
        <v>388</v>
      </c>
      <c r="L249" s="58">
        <v>0.8</v>
      </c>
      <c r="M249" s="58">
        <v>2</v>
      </c>
      <c r="N249" s="105">
        <v>2006</v>
      </c>
      <c r="O249" s="58"/>
      <c r="P249" s="60" t="s">
        <v>389</v>
      </c>
      <c r="Q249" s="1">
        <f>M249-L249</f>
        <v>1.2</v>
      </c>
      <c r="R249" s="2" t="s">
        <v>390</v>
      </c>
      <c r="S249" s="58" t="s">
        <v>899</v>
      </c>
      <c r="T249" s="60" t="s">
        <v>392</v>
      </c>
      <c r="U249" s="60"/>
      <c r="V249" s="60"/>
      <c r="W249" s="60"/>
      <c r="X249" s="134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07">
        <v>100</v>
      </c>
      <c r="AU249" s="113"/>
      <c r="AV249" s="113"/>
      <c r="AW249" s="113"/>
      <c r="AX249" s="113"/>
      <c r="AY249" s="113"/>
      <c r="AZ249" s="113"/>
      <c r="BA249" s="113"/>
      <c r="BB249" s="113"/>
      <c r="BC249" s="113"/>
      <c r="BD249" s="113"/>
      <c r="BE249" s="113"/>
      <c r="BF249" s="113"/>
      <c r="BG249" s="113"/>
      <c r="BH249" s="113"/>
      <c r="BI249" s="113"/>
      <c r="BJ249" s="113"/>
      <c r="BK249" s="113"/>
      <c r="BL249" s="113"/>
      <c r="BM249" s="113"/>
      <c r="BN249" s="113"/>
      <c r="BO249" s="113"/>
      <c r="BP249" s="113"/>
      <c r="BQ249" s="113"/>
      <c r="BR249" s="113"/>
      <c r="BS249" s="113"/>
      <c r="BT249" s="113"/>
      <c r="BU249" s="113"/>
      <c r="BV249" s="113"/>
      <c r="BW249" s="113"/>
      <c r="BX249" s="113">
        <v>1800</v>
      </c>
      <c r="BY249" s="113"/>
      <c r="BZ249" s="113"/>
      <c r="CA249" s="149"/>
      <c r="CB249" s="107">
        <v>23</v>
      </c>
      <c r="CC249" s="113"/>
      <c r="CD249" s="113"/>
      <c r="CE249" s="113"/>
      <c r="CF249" s="113"/>
      <c r="CG249" s="113"/>
      <c r="CH249" s="113"/>
      <c r="CI249" s="113"/>
      <c r="CJ249" s="113"/>
      <c r="CK249" s="113"/>
      <c r="CL249" s="113"/>
      <c r="CM249" s="113"/>
      <c r="CN249" s="113"/>
      <c r="CO249" s="99"/>
      <c r="CP249" s="99"/>
      <c r="CQ249" s="99"/>
      <c r="CR249" s="99"/>
      <c r="CS249" s="99"/>
      <c r="CT249" s="99"/>
      <c r="CU249" s="99"/>
      <c r="CV249" s="99"/>
      <c r="CW249" s="99"/>
      <c r="CX249" s="113"/>
      <c r="CY249" s="113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  <c r="DS249" s="60"/>
      <c r="DT249" s="60"/>
      <c r="DU249" s="60"/>
      <c r="DV249" s="60"/>
      <c r="DW249" s="60"/>
      <c r="DX249" s="60"/>
      <c r="DY249" s="60"/>
      <c r="DZ249" s="60"/>
      <c r="EA249" s="60"/>
      <c r="EB249" s="60"/>
      <c r="EC249" s="60"/>
      <c r="ED249" s="60"/>
      <c r="EE249" s="60"/>
      <c r="EF249" s="60"/>
      <c r="EG249" s="60"/>
      <c r="EH249" s="60"/>
      <c r="EI249" s="60"/>
      <c r="EJ249" s="60"/>
      <c r="EK249" s="60"/>
      <c r="EL249" s="60"/>
      <c r="EM249" s="60"/>
      <c r="EN249" s="60"/>
      <c r="EO249" s="60"/>
      <c r="EP249" s="60"/>
      <c r="EQ249" s="60"/>
      <c r="ER249" s="60"/>
      <c r="ES249" s="60"/>
      <c r="ET249" s="60"/>
      <c r="EU249" s="60"/>
      <c r="EV249" s="60"/>
      <c r="EW249" s="60"/>
      <c r="EX249" s="60"/>
      <c r="EY249" s="60"/>
      <c r="EZ249" s="60"/>
      <c r="FA249" s="60"/>
      <c r="FB249" s="60"/>
      <c r="FC249" s="60"/>
      <c r="FD249" s="60"/>
      <c r="FE249" s="60"/>
      <c r="FF249" s="60"/>
      <c r="FG249" s="60"/>
      <c r="FH249" s="60"/>
      <c r="FI249" s="60"/>
      <c r="FJ249" s="60"/>
      <c r="FK249" s="60"/>
      <c r="FL249" s="60"/>
      <c r="FM249" s="60"/>
      <c r="FN249" s="60"/>
      <c r="FO249" s="60"/>
      <c r="FP249" s="60"/>
      <c r="FQ249" s="60"/>
      <c r="FR249" s="60"/>
      <c r="FS249" s="60"/>
      <c r="FT249" s="60"/>
      <c r="FU249" s="60"/>
      <c r="FV249" s="60"/>
      <c r="FW249" s="60"/>
      <c r="FX249" s="60"/>
      <c r="FY249" s="60"/>
      <c r="FZ249" s="60"/>
      <c r="GA249" s="60"/>
      <c r="GB249" s="60"/>
      <c r="GC249" s="60"/>
      <c r="GD249" s="60"/>
      <c r="GE249" s="60"/>
      <c r="GF249" s="60"/>
      <c r="GG249" s="60"/>
      <c r="GH249" s="60"/>
      <c r="GI249" s="60"/>
      <c r="GJ249" s="60"/>
      <c r="GK249" s="60"/>
      <c r="GL249" s="60"/>
      <c r="GM249" s="60"/>
      <c r="GN249" s="60"/>
      <c r="GO249" s="60"/>
      <c r="GP249" s="60"/>
      <c r="GQ249" s="60"/>
      <c r="GR249" s="60"/>
      <c r="GS249" s="60"/>
      <c r="GT249" s="60"/>
      <c r="GU249" s="60"/>
      <c r="GV249" s="60"/>
      <c r="GW249" s="60"/>
      <c r="GX249" s="60"/>
      <c r="GY249" s="60"/>
      <c r="GZ249" s="60"/>
      <c r="HA249" s="60"/>
      <c r="HB249" s="60"/>
      <c r="HC249" s="60"/>
      <c r="HD249" s="60"/>
      <c r="HE249" s="60"/>
      <c r="HF249" s="60"/>
      <c r="HG249" s="60"/>
      <c r="HH249" s="60"/>
      <c r="HI249" s="60"/>
      <c r="HJ249" s="60"/>
      <c r="HK249" s="60"/>
      <c r="HL249" s="60"/>
      <c r="HM249" s="60"/>
      <c r="HN249" s="60"/>
      <c r="HO249" s="60"/>
      <c r="HP249" s="60"/>
      <c r="HQ249" s="60"/>
      <c r="HR249" s="60"/>
      <c r="HS249" s="60"/>
      <c r="HT249" s="60"/>
      <c r="HU249" s="60"/>
      <c r="HV249" s="60"/>
      <c r="HW249" s="60"/>
      <c r="HX249" s="60"/>
      <c r="HY249" s="60"/>
      <c r="HZ249" s="60"/>
      <c r="IA249" s="60"/>
      <c r="IB249" s="60"/>
      <c r="IC249" s="60"/>
      <c r="ID249" s="60"/>
      <c r="IE249" s="60"/>
      <c r="IF249" s="60"/>
      <c r="IG249" s="60"/>
      <c r="IH249" s="60"/>
      <c r="II249" s="60"/>
      <c r="IJ249" s="60"/>
      <c r="IK249" s="60"/>
      <c r="IL249" s="60"/>
      <c r="IM249" s="60"/>
      <c r="IN249" s="60"/>
      <c r="IO249" s="60"/>
      <c r="IP249" s="60"/>
      <c r="IQ249" s="60"/>
      <c r="IR249" s="60"/>
      <c r="IS249" s="60"/>
      <c r="IT249" s="60"/>
      <c r="IU249" s="60"/>
      <c r="IV249" s="60"/>
      <c r="IW249" s="60"/>
      <c r="IX249" s="60"/>
      <c r="IY249" s="60"/>
      <c r="IZ249" s="60"/>
      <c r="JA249" s="60"/>
      <c r="JB249" s="60"/>
      <c r="JC249" s="60"/>
      <c r="JD249" s="60"/>
      <c r="JE249" s="60"/>
      <c r="JF249" s="60"/>
      <c r="JG249" s="60"/>
      <c r="JH249" s="60"/>
      <c r="JI249" s="60"/>
      <c r="JJ249" s="60"/>
      <c r="JK249" s="60"/>
      <c r="JL249" s="60"/>
      <c r="JM249" s="60"/>
      <c r="JN249" s="60"/>
      <c r="JO249" s="60"/>
      <c r="JP249" s="60"/>
      <c r="JQ249" s="60"/>
      <c r="JR249" s="60"/>
      <c r="JS249" s="60"/>
      <c r="JT249" s="60"/>
      <c r="JU249" s="60"/>
      <c r="JV249" s="60"/>
      <c r="JW249" s="60"/>
      <c r="JX249" s="60"/>
      <c r="JY249" s="60"/>
      <c r="JZ249" s="60"/>
      <c r="KA249" s="60"/>
      <c r="KB249" s="60"/>
      <c r="KC249" s="60"/>
      <c r="KD249" s="60"/>
      <c r="KE249" s="60"/>
      <c r="KF249" s="60"/>
      <c r="KG249" s="60"/>
      <c r="KH249" s="60"/>
      <c r="KI249" s="18"/>
      <c r="KJ249" s="18"/>
      <c r="KK249" s="18"/>
      <c r="KL249" s="18"/>
      <c r="KM249" s="18"/>
      <c r="KN249" s="18"/>
      <c r="KO249" s="18"/>
    </row>
    <row r="250" spans="1:301" s="67" customFormat="1" ht="15" customHeight="1" x14ac:dyDescent="0.15">
      <c r="A250" s="57" t="s">
        <v>900</v>
      </c>
      <c r="B250" s="58">
        <v>1632</v>
      </c>
      <c r="C250" s="59" t="s">
        <v>400</v>
      </c>
      <c r="D250" s="2" t="s">
        <v>105</v>
      </c>
      <c r="E250" s="57"/>
      <c r="F250" s="57"/>
      <c r="G250" s="23">
        <v>315740.011</v>
      </c>
      <c r="H250" s="23">
        <v>8446738.2119999994</v>
      </c>
      <c r="I250" s="23">
        <v>5121.6819999999998</v>
      </c>
      <c r="J250" s="61" t="s">
        <v>1040</v>
      </c>
      <c r="K250" s="57" t="s">
        <v>404</v>
      </c>
      <c r="L250" s="58">
        <v>0</v>
      </c>
      <c r="M250" s="58">
        <v>2</v>
      </c>
      <c r="N250" s="120">
        <v>2005</v>
      </c>
      <c r="O250" s="57"/>
      <c r="P250" s="60" t="s">
        <v>389</v>
      </c>
      <c r="Q250" s="1">
        <f>M250-L250</f>
        <v>2</v>
      </c>
      <c r="R250" s="2" t="s">
        <v>390</v>
      </c>
      <c r="S250" s="57" t="s">
        <v>901</v>
      </c>
      <c r="T250" s="60" t="s">
        <v>392</v>
      </c>
      <c r="U250" s="60"/>
      <c r="V250" s="60"/>
      <c r="W250" s="60"/>
      <c r="X250" s="134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>
        <v>300</v>
      </c>
      <c r="AT250" s="107">
        <v>400</v>
      </c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  <c r="BQ250" s="107"/>
      <c r="BR250" s="107"/>
      <c r="BS250" s="107"/>
      <c r="BT250" s="107"/>
      <c r="BU250" s="107"/>
      <c r="BV250" s="107"/>
      <c r="BW250" s="107"/>
      <c r="BX250" s="108">
        <v>6800.0000000000009</v>
      </c>
      <c r="BY250" s="108"/>
      <c r="BZ250" s="107"/>
      <c r="CA250" s="149"/>
      <c r="CB250" s="107">
        <v>53</v>
      </c>
      <c r="CC250" s="107"/>
      <c r="CD250" s="107"/>
      <c r="CE250" s="107"/>
      <c r="CF250" s="107"/>
      <c r="CG250" s="107"/>
      <c r="CH250" s="107"/>
      <c r="CI250" s="107"/>
      <c r="CJ250" s="107"/>
      <c r="CK250" s="107"/>
      <c r="CL250" s="107"/>
      <c r="CM250" s="107"/>
      <c r="CN250" s="107"/>
      <c r="CO250" s="99"/>
      <c r="CP250" s="99"/>
      <c r="CQ250" s="99"/>
      <c r="CR250" s="99"/>
      <c r="CS250" s="99"/>
      <c r="CT250" s="99"/>
      <c r="CU250" s="99"/>
      <c r="CV250" s="99"/>
      <c r="CW250" s="99"/>
      <c r="CX250" s="107"/>
      <c r="CY250" s="107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  <c r="DS250" s="60"/>
      <c r="DT250" s="60"/>
      <c r="DU250" s="60"/>
      <c r="DV250" s="60"/>
      <c r="DW250" s="60"/>
      <c r="DX250" s="60"/>
      <c r="DY250" s="60"/>
      <c r="DZ250" s="60"/>
      <c r="EA250" s="60"/>
      <c r="EB250" s="60"/>
      <c r="EC250" s="60"/>
      <c r="ED250" s="60"/>
      <c r="EE250" s="60"/>
      <c r="EF250" s="60"/>
      <c r="EG250" s="60"/>
      <c r="EH250" s="60"/>
      <c r="EI250" s="60"/>
      <c r="EJ250" s="60"/>
      <c r="EK250" s="60"/>
      <c r="EL250" s="60"/>
      <c r="EM250" s="60"/>
      <c r="EN250" s="60"/>
      <c r="EO250" s="60"/>
      <c r="EP250" s="60"/>
      <c r="EQ250" s="60"/>
      <c r="ER250" s="60"/>
      <c r="ES250" s="60"/>
      <c r="ET250" s="60"/>
      <c r="EU250" s="60"/>
      <c r="EV250" s="60"/>
      <c r="EW250" s="60"/>
      <c r="EX250" s="60"/>
      <c r="EY250" s="60"/>
      <c r="EZ250" s="60"/>
      <c r="FA250" s="60"/>
      <c r="FB250" s="60"/>
      <c r="FC250" s="60"/>
      <c r="FD250" s="60"/>
      <c r="FE250" s="60"/>
      <c r="FF250" s="60"/>
      <c r="FG250" s="60"/>
      <c r="FH250" s="60"/>
      <c r="FI250" s="60"/>
      <c r="FJ250" s="60"/>
      <c r="FK250" s="60"/>
      <c r="FL250" s="60"/>
      <c r="FM250" s="60"/>
      <c r="FN250" s="60"/>
      <c r="FO250" s="60"/>
      <c r="FP250" s="60"/>
      <c r="FQ250" s="60"/>
      <c r="FR250" s="60"/>
      <c r="FS250" s="60"/>
      <c r="FT250" s="60"/>
      <c r="FU250" s="60"/>
      <c r="FV250" s="60"/>
      <c r="FW250" s="60"/>
      <c r="FX250" s="60"/>
      <c r="FY250" s="60"/>
      <c r="FZ250" s="60"/>
      <c r="GA250" s="60"/>
      <c r="GB250" s="60"/>
      <c r="GC250" s="60"/>
      <c r="GD250" s="60"/>
      <c r="GE250" s="60"/>
      <c r="GF250" s="60"/>
      <c r="GG250" s="60"/>
      <c r="GH250" s="60"/>
      <c r="GI250" s="60"/>
      <c r="GJ250" s="60"/>
      <c r="GK250" s="60"/>
      <c r="GL250" s="60"/>
      <c r="GM250" s="60"/>
      <c r="GN250" s="60"/>
      <c r="GO250" s="60"/>
      <c r="GP250" s="60"/>
      <c r="GQ250" s="60"/>
      <c r="GR250" s="60"/>
      <c r="GS250" s="60"/>
      <c r="GT250" s="60"/>
      <c r="GU250" s="60"/>
      <c r="GV250" s="60"/>
      <c r="GW250" s="60"/>
      <c r="GX250" s="60"/>
      <c r="GY250" s="60"/>
      <c r="GZ250" s="60"/>
      <c r="HA250" s="60"/>
      <c r="HB250" s="60"/>
      <c r="HC250" s="60"/>
      <c r="HD250" s="60"/>
      <c r="HE250" s="60"/>
      <c r="HF250" s="60"/>
      <c r="HG250" s="60"/>
      <c r="HH250" s="60"/>
      <c r="HI250" s="60"/>
      <c r="HJ250" s="60"/>
      <c r="HK250" s="60"/>
      <c r="HL250" s="60"/>
      <c r="HM250" s="60"/>
      <c r="HN250" s="60"/>
      <c r="HO250" s="60"/>
      <c r="HP250" s="60"/>
      <c r="HQ250" s="60"/>
      <c r="HR250" s="60"/>
      <c r="HS250" s="60"/>
      <c r="HT250" s="60"/>
      <c r="HU250" s="60"/>
      <c r="HV250" s="60"/>
      <c r="HW250" s="60"/>
      <c r="HX250" s="60"/>
      <c r="HY250" s="60"/>
      <c r="HZ250" s="60"/>
      <c r="IA250" s="60"/>
      <c r="IB250" s="60"/>
      <c r="IC250" s="60"/>
      <c r="ID250" s="60"/>
      <c r="IE250" s="60"/>
      <c r="IF250" s="60"/>
      <c r="IG250" s="60"/>
      <c r="IH250" s="60"/>
      <c r="II250" s="60"/>
      <c r="IJ250" s="60"/>
      <c r="IK250" s="60"/>
      <c r="IL250" s="60"/>
      <c r="IM250" s="60"/>
      <c r="IN250" s="60"/>
      <c r="IO250" s="60"/>
      <c r="IP250" s="60"/>
      <c r="IQ250" s="60"/>
      <c r="IR250" s="60"/>
      <c r="IS250" s="60"/>
      <c r="IT250" s="60"/>
      <c r="IU250" s="60"/>
      <c r="IV250" s="60"/>
      <c r="IW250" s="60"/>
      <c r="IX250" s="60"/>
      <c r="IY250" s="60"/>
      <c r="IZ250" s="60"/>
      <c r="JA250" s="60"/>
      <c r="JB250" s="60"/>
      <c r="JC250" s="60"/>
      <c r="JD250" s="60"/>
      <c r="JE250" s="60"/>
      <c r="JF250" s="60"/>
      <c r="JG250" s="60"/>
      <c r="JH250" s="60"/>
      <c r="JI250" s="60"/>
      <c r="JJ250" s="60"/>
      <c r="JK250" s="60"/>
      <c r="JL250" s="60"/>
      <c r="JM250" s="60"/>
      <c r="JN250" s="60"/>
      <c r="JO250" s="60"/>
      <c r="JP250" s="60"/>
      <c r="JQ250" s="60"/>
      <c r="JR250" s="60"/>
      <c r="JS250" s="60"/>
      <c r="JT250" s="60"/>
      <c r="JU250" s="60"/>
      <c r="JV250" s="60"/>
      <c r="JW250" s="60"/>
      <c r="JX250" s="60"/>
      <c r="JY250" s="60"/>
      <c r="JZ250" s="60"/>
      <c r="KA250" s="60"/>
      <c r="KB250" s="60"/>
      <c r="KC250" s="60"/>
      <c r="KD250" s="60"/>
      <c r="KE250" s="60"/>
      <c r="KF250" s="60"/>
      <c r="KG250" s="60"/>
      <c r="KH250" s="60"/>
      <c r="KI250" s="60"/>
      <c r="KJ250" s="60"/>
      <c r="KK250" s="60"/>
      <c r="KL250" s="60"/>
      <c r="KM250" s="60"/>
      <c r="KN250" s="60"/>
      <c r="KO250" s="60"/>
    </row>
    <row r="251" spans="1:301" s="67" customFormat="1" ht="15" customHeight="1" x14ac:dyDescent="0.2">
      <c r="A251" s="67" t="s">
        <v>902</v>
      </c>
      <c r="B251" s="67">
        <v>47148</v>
      </c>
      <c r="C251" s="59" t="s">
        <v>903</v>
      </c>
      <c r="D251" s="2" t="s">
        <v>105</v>
      </c>
      <c r="G251" s="22">
        <v>315611.700243</v>
      </c>
      <c r="H251" s="22">
        <v>8445738.5079299994</v>
      </c>
      <c r="I251" s="24"/>
      <c r="J251" s="61" t="s">
        <v>1040</v>
      </c>
      <c r="K251" s="77" t="s">
        <v>388</v>
      </c>
      <c r="L251" s="67">
        <v>0</v>
      </c>
      <c r="M251" s="67">
        <v>2</v>
      </c>
      <c r="N251" s="105">
        <v>2012</v>
      </c>
      <c r="P251" s="60" t="s">
        <v>389</v>
      </c>
      <c r="Q251" s="1">
        <f>M251-L251</f>
        <v>2</v>
      </c>
      <c r="R251" s="2" t="s">
        <v>390</v>
      </c>
      <c r="S251" s="67" t="s">
        <v>904</v>
      </c>
      <c r="T251" s="60" t="s">
        <v>392</v>
      </c>
      <c r="U251" s="85"/>
      <c r="V251" s="85"/>
      <c r="W251" s="85"/>
      <c r="X251" s="140"/>
      <c r="Y251" s="114">
        <v>1.6680584551148226E-2</v>
      </c>
      <c r="Z251" s="114">
        <v>0.94493882091212456</v>
      </c>
      <c r="AA251" s="114">
        <v>2.0730975828111009</v>
      </c>
      <c r="AB251" s="114"/>
      <c r="AC251" s="114">
        <v>1.4978230797233346E-2</v>
      </c>
      <c r="AD251" s="114">
        <v>9.9473684210526311E-2</v>
      </c>
      <c r="AE251" s="114">
        <v>5.5968063872255489E-2</v>
      </c>
      <c r="AF251" s="114"/>
      <c r="AG251" s="114">
        <v>0.31319693094629159</v>
      </c>
      <c r="AH251" s="114">
        <v>0.11456820016142052</v>
      </c>
      <c r="AI251" s="114"/>
      <c r="AJ251" s="114"/>
      <c r="AK251" s="114"/>
      <c r="AL251" s="114"/>
      <c r="AM251" s="114"/>
      <c r="AN251" s="114">
        <v>1</v>
      </c>
      <c r="AO251" s="114">
        <v>5</v>
      </c>
      <c r="AP251" s="114">
        <v>10</v>
      </c>
      <c r="AQ251" s="114">
        <v>2</v>
      </c>
      <c r="AR251" s="114">
        <v>3</v>
      </c>
      <c r="AS251" s="114">
        <v>33</v>
      </c>
      <c r="AT251" s="114">
        <v>483</v>
      </c>
      <c r="AU251" s="114">
        <v>10</v>
      </c>
      <c r="AV251" s="110">
        <v>0</v>
      </c>
      <c r="AW251" s="114">
        <v>10</v>
      </c>
      <c r="AX251" s="114"/>
      <c r="AY251" s="114">
        <v>57</v>
      </c>
      <c r="AZ251" s="114"/>
      <c r="BA251" s="114">
        <v>28</v>
      </c>
      <c r="BB251" s="114"/>
      <c r="BC251" s="114"/>
      <c r="BD251" s="114"/>
      <c r="BE251" s="114"/>
      <c r="BF251" s="114">
        <v>1.5</v>
      </c>
      <c r="BG251" s="114">
        <v>3500</v>
      </c>
      <c r="BH251" s="114">
        <v>10</v>
      </c>
      <c r="BI251" s="114"/>
      <c r="BJ251" s="114"/>
      <c r="BK251" s="114"/>
      <c r="BL251" s="114"/>
      <c r="BM251" s="114"/>
      <c r="BN251" s="114"/>
      <c r="BO251" s="114"/>
      <c r="BP251" s="114"/>
      <c r="BQ251" s="114"/>
      <c r="BR251" s="114"/>
      <c r="BS251" s="114"/>
      <c r="BT251" s="114"/>
      <c r="BU251" s="114"/>
      <c r="BV251" s="114"/>
      <c r="BW251" s="114"/>
      <c r="BX251" s="114">
        <v>687</v>
      </c>
      <c r="BY251" s="114"/>
      <c r="BZ251" s="114">
        <v>10</v>
      </c>
      <c r="CA251" s="156">
        <v>7.0000000000000001E-3</v>
      </c>
      <c r="CB251" s="114">
        <v>5.0999999999999996</v>
      </c>
      <c r="CC251" s="114">
        <v>0.09</v>
      </c>
      <c r="CD251" s="114">
        <v>62</v>
      </c>
      <c r="CE251" s="114"/>
      <c r="CF251" s="114"/>
      <c r="CG251" s="114"/>
      <c r="CH251" s="114">
        <v>2</v>
      </c>
      <c r="CI251" s="114">
        <v>10</v>
      </c>
      <c r="CJ251" s="114">
        <v>6.7</v>
      </c>
      <c r="CK251" s="114">
        <v>10</v>
      </c>
      <c r="CL251" s="114"/>
      <c r="CM251" s="114"/>
      <c r="CN251" s="114"/>
      <c r="CO251" s="99"/>
      <c r="CP251" s="99"/>
      <c r="CQ251" s="99"/>
      <c r="CR251" s="99">
        <f>AG251/AD251</f>
        <v>3.1485405756505505</v>
      </c>
      <c r="CS251" s="99"/>
      <c r="CT251" s="99"/>
      <c r="CU251" s="99">
        <f>BG251/BH251</f>
        <v>350</v>
      </c>
      <c r="CV251" s="99"/>
      <c r="CW251" s="99"/>
      <c r="CX251" s="114"/>
      <c r="CY251" s="114">
        <v>1</v>
      </c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</row>
    <row r="252" spans="1:301" s="18" customFormat="1" ht="15" customHeight="1" x14ac:dyDescent="0.2">
      <c r="A252" s="67" t="s">
        <v>905</v>
      </c>
      <c r="B252" s="67">
        <v>47179</v>
      </c>
      <c r="C252" s="59" t="s">
        <v>903</v>
      </c>
      <c r="D252" s="2" t="s">
        <v>105</v>
      </c>
      <c r="E252" s="67"/>
      <c r="F252" s="67"/>
      <c r="G252" s="22">
        <v>315973.69717</v>
      </c>
      <c r="H252" s="22">
        <v>8444839.5202300008</v>
      </c>
      <c r="I252" s="24"/>
      <c r="J252" s="61" t="s">
        <v>1040</v>
      </c>
      <c r="K252" s="77" t="s">
        <v>388</v>
      </c>
      <c r="L252" s="67">
        <v>0</v>
      </c>
      <c r="M252" s="67">
        <v>2</v>
      </c>
      <c r="N252" s="105">
        <v>2012</v>
      </c>
      <c r="O252" s="67"/>
      <c r="P252" s="60" t="s">
        <v>389</v>
      </c>
      <c r="Q252" s="1">
        <f>M252-L252</f>
        <v>2</v>
      </c>
      <c r="R252" s="2" t="s">
        <v>390</v>
      </c>
      <c r="S252" s="67" t="s">
        <v>906</v>
      </c>
      <c r="T252" s="60" t="s">
        <v>392</v>
      </c>
      <c r="U252" s="85"/>
      <c r="V252" s="85"/>
      <c r="W252" s="85"/>
      <c r="X252" s="140"/>
      <c r="Y252" s="114"/>
      <c r="Z252" s="114">
        <v>0.71815350389321475</v>
      </c>
      <c r="AA252" s="114">
        <v>5.3328648164726946</v>
      </c>
      <c r="AB252" s="114"/>
      <c r="AC252" s="114">
        <v>5.5910120131052052E-2</v>
      </c>
      <c r="AD252" s="114">
        <v>0.13263157894736843</v>
      </c>
      <c r="AE252" s="114">
        <v>1.3992015968063872E-2</v>
      </c>
      <c r="AF252" s="114"/>
      <c r="AG252" s="114">
        <v>0.14455242966751919</v>
      </c>
      <c r="AH252" s="114">
        <v>3.6661824051654565E-2</v>
      </c>
      <c r="AI252" s="114"/>
      <c r="AJ252" s="114"/>
      <c r="AK252" s="114"/>
      <c r="AL252" s="114"/>
      <c r="AM252" s="114"/>
      <c r="AN252" s="114">
        <v>2</v>
      </c>
      <c r="AO252" s="114">
        <v>9</v>
      </c>
      <c r="AP252" s="114">
        <v>14</v>
      </c>
      <c r="AQ252" s="114">
        <v>5</v>
      </c>
      <c r="AR252" s="114">
        <v>5</v>
      </c>
      <c r="AS252" s="114">
        <v>66</v>
      </c>
      <c r="AT252" s="114">
        <v>457</v>
      </c>
      <c r="AU252" s="106">
        <v>0</v>
      </c>
      <c r="AV252" s="110">
        <v>0</v>
      </c>
      <c r="AW252" s="114">
        <v>0</v>
      </c>
      <c r="AX252" s="114"/>
      <c r="AY252" s="114">
        <v>17</v>
      </c>
      <c r="AZ252" s="114"/>
      <c r="BA252" s="114">
        <v>11</v>
      </c>
      <c r="BB252" s="114"/>
      <c r="BC252" s="114"/>
      <c r="BD252" s="114"/>
      <c r="BE252" s="114"/>
      <c r="BF252" s="114">
        <v>1.8</v>
      </c>
      <c r="BG252" s="114">
        <v>830</v>
      </c>
      <c r="BH252" s="114">
        <v>10</v>
      </c>
      <c r="BI252" s="114"/>
      <c r="BJ252" s="114"/>
      <c r="BK252" s="114"/>
      <c r="BL252" s="114"/>
      <c r="BM252" s="114"/>
      <c r="BN252" s="114"/>
      <c r="BO252" s="114"/>
      <c r="BP252" s="114"/>
      <c r="BQ252" s="114"/>
      <c r="BR252" s="114"/>
      <c r="BS252" s="114"/>
      <c r="BT252" s="114"/>
      <c r="BU252" s="114"/>
      <c r="BV252" s="114"/>
      <c r="BW252" s="114"/>
      <c r="BX252" s="114">
        <v>664</v>
      </c>
      <c r="BY252" s="114"/>
      <c r="BZ252" s="106">
        <v>0</v>
      </c>
      <c r="CA252" s="149">
        <v>0</v>
      </c>
      <c r="CB252" s="114">
        <v>1.8</v>
      </c>
      <c r="CC252" s="114">
        <v>0.1</v>
      </c>
      <c r="CD252" s="114">
        <v>46</v>
      </c>
      <c r="CE252" s="114"/>
      <c r="CF252" s="114"/>
      <c r="CG252" s="114"/>
      <c r="CH252" s="110">
        <v>0</v>
      </c>
      <c r="CI252" s="110">
        <v>0</v>
      </c>
      <c r="CJ252" s="114">
        <v>5</v>
      </c>
      <c r="CK252" s="114">
        <v>10</v>
      </c>
      <c r="CL252" s="114"/>
      <c r="CM252" s="114"/>
      <c r="CN252" s="114"/>
      <c r="CO252" s="99"/>
      <c r="CP252" s="99"/>
      <c r="CQ252" s="99"/>
      <c r="CR252" s="99">
        <f>AG252/AD252</f>
        <v>1.0898794300328827</v>
      </c>
      <c r="CS252" s="99"/>
      <c r="CT252" s="99"/>
      <c r="CU252" s="99">
        <f>BG252/BH252</f>
        <v>83</v>
      </c>
      <c r="CV252" s="99"/>
      <c r="CW252" s="99"/>
      <c r="CX252" s="114"/>
      <c r="CY252" s="114">
        <v>1</v>
      </c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  <c r="KO252" s="2"/>
    </row>
    <row r="253" spans="1:301" s="89" customFormat="1" ht="15" customHeight="1" x14ac:dyDescent="0.15">
      <c r="A253" s="67" t="s">
        <v>907</v>
      </c>
      <c r="B253" s="67">
        <v>47238</v>
      </c>
      <c r="C253" s="59" t="s">
        <v>903</v>
      </c>
      <c r="D253" s="2" t="s">
        <v>105</v>
      </c>
      <c r="E253" s="67"/>
      <c r="F253" s="67"/>
      <c r="G253" s="22">
        <v>315757.69968199998</v>
      </c>
      <c r="H253" s="22">
        <v>8444993.5178500004</v>
      </c>
      <c r="I253" s="24"/>
      <c r="J253" s="61" t="s">
        <v>1040</v>
      </c>
      <c r="K253" s="77" t="s">
        <v>388</v>
      </c>
      <c r="L253" s="67">
        <v>0</v>
      </c>
      <c r="M253" s="67">
        <v>2</v>
      </c>
      <c r="N253" s="105">
        <v>2012</v>
      </c>
      <c r="O253" s="67"/>
      <c r="P253" s="60" t="s">
        <v>389</v>
      </c>
      <c r="Q253" s="1">
        <f>M253-L253</f>
        <v>2</v>
      </c>
      <c r="R253" s="2" t="s">
        <v>390</v>
      </c>
      <c r="S253" s="67" t="s">
        <v>908</v>
      </c>
      <c r="T253" s="60" t="s">
        <v>392</v>
      </c>
      <c r="U253" s="67"/>
      <c r="V253" s="67"/>
      <c r="W253" s="67"/>
      <c r="X253" s="83"/>
      <c r="Y253" s="114"/>
      <c r="Z253" s="114">
        <v>0.71815350389321475</v>
      </c>
      <c r="AA253" s="114">
        <v>8.0779319606087743</v>
      </c>
      <c r="AB253" s="114"/>
      <c r="AC253" s="114">
        <v>8.6770440480524208E-2</v>
      </c>
      <c r="AD253" s="114">
        <v>0.38131578947368422</v>
      </c>
      <c r="AE253" s="114">
        <v>5.5968063872255489E-2</v>
      </c>
      <c r="AF253" s="114">
        <v>1.3479773814702046E-2</v>
      </c>
      <c r="AG253" s="114">
        <v>0.10841432225063938</v>
      </c>
      <c r="AH253" s="114">
        <v>4.8118644067796618E-2</v>
      </c>
      <c r="AI253" s="114"/>
      <c r="AJ253" s="114"/>
      <c r="AK253" s="114"/>
      <c r="AL253" s="114"/>
      <c r="AM253" s="114"/>
      <c r="AN253" s="114">
        <v>4</v>
      </c>
      <c r="AO253" s="114">
        <v>11</v>
      </c>
      <c r="AP253" s="114">
        <v>12</v>
      </c>
      <c r="AQ253" s="114">
        <v>6</v>
      </c>
      <c r="AR253" s="114">
        <v>11</v>
      </c>
      <c r="AS253" s="114">
        <v>97</v>
      </c>
      <c r="AT253" s="114">
        <v>1440</v>
      </c>
      <c r="AU253" s="114">
        <v>10</v>
      </c>
      <c r="AV253" s="110">
        <v>0</v>
      </c>
      <c r="AW253" s="114">
        <v>10</v>
      </c>
      <c r="AX253" s="114"/>
      <c r="AY253" s="114">
        <v>31</v>
      </c>
      <c r="AZ253" s="114"/>
      <c r="BA253" s="114">
        <v>10</v>
      </c>
      <c r="BB253" s="114"/>
      <c r="BC253" s="114"/>
      <c r="BD253" s="114"/>
      <c r="BE253" s="114"/>
      <c r="BF253" s="114">
        <v>2.2000000000000002</v>
      </c>
      <c r="BG253" s="114">
        <v>500</v>
      </c>
      <c r="BH253" s="114">
        <v>10</v>
      </c>
      <c r="BI253" s="114"/>
      <c r="BJ253" s="114"/>
      <c r="BK253" s="114"/>
      <c r="BL253" s="114"/>
      <c r="BM253" s="114"/>
      <c r="BN253" s="114"/>
      <c r="BO253" s="114"/>
      <c r="BP253" s="114"/>
      <c r="BQ253" s="114"/>
      <c r="BR253" s="114"/>
      <c r="BS253" s="114"/>
      <c r="BT253" s="114"/>
      <c r="BU253" s="114"/>
      <c r="BV253" s="114"/>
      <c r="BW253" s="114"/>
      <c r="BX253" s="114">
        <v>1010</v>
      </c>
      <c r="BY253" s="114"/>
      <c r="BZ253" s="114">
        <v>10</v>
      </c>
      <c r="CA253" s="149">
        <v>0</v>
      </c>
      <c r="CB253" s="114">
        <v>1.6</v>
      </c>
      <c r="CC253" s="114">
        <v>0.41</v>
      </c>
      <c r="CD253" s="114">
        <v>162</v>
      </c>
      <c r="CE253" s="114"/>
      <c r="CF253" s="114"/>
      <c r="CG253" s="114"/>
      <c r="CH253" s="114">
        <v>2</v>
      </c>
      <c r="CI253" s="114">
        <v>10</v>
      </c>
      <c r="CJ253" s="114">
        <v>4.9000000000000004</v>
      </c>
      <c r="CK253" s="114">
        <v>10</v>
      </c>
      <c r="CL253" s="114"/>
      <c r="CM253" s="114"/>
      <c r="CN253" s="114"/>
      <c r="CO253" s="99"/>
      <c r="CP253" s="99"/>
      <c r="CQ253" s="99"/>
      <c r="CR253" s="99">
        <f>AG253/AD253</f>
        <v>0.28431637305205631</v>
      </c>
      <c r="CS253" s="99"/>
      <c r="CT253" s="99"/>
      <c r="CU253" s="99">
        <f>BG253/BH253</f>
        <v>50</v>
      </c>
      <c r="CV253" s="99"/>
      <c r="CW253" s="99"/>
      <c r="CX253" s="114"/>
      <c r="CY253" s="114">
        <v>2</v>
      </c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  <c r="DS253" s="64"/>
      <c r="DT253" s="64"/>
      <c r="DU253" s="64"/>
      <c r="DV253" s="64"/>
      <c r="DW253" s="64"/>
      <c r="DX253" s="64"/>
      <c r="DY253" s="64"/>
      <c r="DZ253" s="64"/>
      <c r="EA253" s="64"/>
      <c r="EB253" s="64"/>
      <c r="EC253" s="64"/>
      <c r="ED253" s="64"/>
      <c r="EE253" s="64"/>
      <c r="EF253" s="64"/>
      <c r="EG253" s="64"/>
      <c r="EH253" s="64"/>
      <c r="EI253" s="64"/>
      <c r="EJ253" s="64"/>
      <c r="EK253" s="64"/>
      <c r="EL253" s="64"/>
      <c r="EM253" s="64"/>
      <c r="EN253" s="64"/>
      <c r="EO253" s="64"/>
      <c r="EP253" s="64"/>
      <c r="EQ253" s="64"/>
      <c r="ER253" s="64"/>
      <c r="ES253" s="64"/>
      <c r="ET253" s="64"/>
      <c r="EU253" s="64"/>
      <c r="EV253" s="64"/>
      <c r="EW253" s="64"/>
      <c r="EX253" s="64"/>
      <c r="EY253" s="64"/>
      <c r="EZ253" s="64"/>
      <c r="FA253" s="64"/>
      <c r="FB253" s="64"/>
      <c r="FC253" s="64"/>
      <c r="FD253" s="64"/>
      <c r="FE253" s="64"/>
      <c r="FF253" s="64"/>
      <c r="FG253" s="64"/>
      <c r="FH253" s="64"/>
      <c r="FI253" s="64"/>
      <c r="FJ253" s="64"/>
      <c r="FK253" s="64"/>
      <c r="FL253" s="64"/>
      <c r="FM253" s="64"/>
      <c r="FN253" s="64"/>
      <c r="FO253" s="64"/>
      <c r="FP253" s="64"/>
      <c r="FQ253" s="64"/>
      <c r="FR253" s="64"/>
      <c r="FS253" s="64"/>
      <c r="FT253" s="64"/>
      <c r="FU253" s="64"/>
      <c r="FV253" s="64"/>
      <c r="FW253" s="64"/>
      <c r="FX253" s="64"/>
      <c r="FY253" s="64"/>
      <c r="FZ253" s="64"/>
      <c r="GA253" s="64"/>
      <c r="GB253" s="64"/>
      <c r="GC253" s="64"/>
      <c r="GD253" s="64"/>
      <c r="GE253" s="64"/>
      <c r="GF253" s="64"/>
      <c r="GG253" s="64"/>
      <c r="GH253" s="64"/>
      <c r="GI253" s="64"/>
      <c r="GJ253" s="64"/>
      <c r="GK253" s="64"/>
      <c r="GL253" s="64"/>
      <c r="GM253" s="64"/>
      <c r="GN253" s="64"/>
      <c r="GO253" s="64"/>
      <c r="GP253" s="64"/>
      <c r="GQ253" s="64"/>
      <c r="GR253" s="64"/>
      <c r="GS253" s="64"/>
      <c r="GT253" s="64"/>
      <c r="GU253" s="64"/>
      <c r="GV253" s="64"/>
      <c r="GW253" s="64"/>
      <c r="GX253" s="64"/>
      <c r="GY253" s="64"/>
      <c r="GZ253" s="64"/>
      <c r="HA253" s="64"/>
      <c r="HB253" s="64"/>
      <c r="HC253" s="64"/>
      <c r="HD253" s="64"/>
      <c r="HE253" s="64"/>
      <c r="HF253" s="64"/>
      <c r="HG253" s="64"/>
      <c r="HH253" s="64"/>
      <c r="HI253" s="64"/>
      <c r="HJ253" s="64"/>
      <c r="HK253" s="64"/>
      <c r="HL253" s="64"/>
      <c r="HM253" s="64"/>
      <c r="HN253" s="64"/>
      <c r="HO253" s="64"/>
      <c r="HP253" s="64"/>
      <c r="HQ253" s="64"/>
      <c r="HR253" s="64"/>
      <c r="HS253" s="64"/>
      <c r="HT253" s="64"/>
      <c r="HU253" s="64"/>
      <c r="HV253" s="64"/>
      <c r="HW253" s="64"/>
      <c r="HX253" s="64"/>
      <c r="HY253" s="64"/>
      <c r="HZ253" s="64"/>
      <c r="IA253" s="64"/>
      <c r="IB253" s="64"/>
      <c r="IC253" s="64"/>
      <c r="ID253" s="64"/>
      <c r="IE253" s="64"/>
      <c r="IF253" s="64"/>
      <c r="IG253" s="64"/>
      <c r="IH253" s="64"/>
      <c r="II253" s="64"/>
      <c r="IJ253" s="64"/>
      <c r="IK253" s="64"/>
      <c r="IL253" s="64"/>
      <c r="IM253" s="64"/>
      <c r="IN253" s="64"/>
      <c r="IO253" s="64"/>
      <c r="IP253" s="64"/>
      <c r="IQ253" s="64"/>
      <c r="IR253" s="64"/>
      <c r="IS253" s="64"/>
      <c r="IT253" s="64"/>
      <c r="IU253" s="64"/>
      <c r="IV253" s="64"/>
      <c r="IW253" s="64"/>
      <c r="IX253" s="64"/>
      <c r="IY253" s="64"/>
      <c r="IZ253" s="64"/>
      <c r="JA253" s="64"/>
      <c r="JB253" s="64"/>
      <c r="JC253" s="64"/>
      <c r="JD253" s="64"/>
      <c r="JE253" s="64"/>
      <c r="JF253" s="64"/>
      <c r="JG253" s="64"/>
      <c r="JH253" s="64"/>
      <c r="JI253" s="64"/>
      <c r="JJ253" s="64"/>
      <c r="JK253" s="64"/>
      <c r="JL253" s="64"/>
      <c r="JM253" s="64"/>
      <c r="JN253" s="64"/>
      <c r="JO253" s="64"/>
      <c r="JP253" s="64"/>
      <c r="JQ253" s="64"/>
      <c r="JR253" s="64"/>
      <c r="JS253" s="64"/>
      <c r="JT253" s="64"/>
      <c r="JU253" s="64"/>
      <c r="JV253" s="64"/>
      <c r="JW253" s="64"/>
      <c r="JX253" s="64"/>
      <c r="JY253" s="64"/>
      <c r="JZ253" s="64"/>
      <c r="KA253" s="64"/>
      <c r="KB253" s="64"/>
      <c r="KC253" s="64"/>
      <c r="KD253" s="64"/>
      <c r="KE253" s="64"/>
      <c r="KF253" s="64"/>
      <c r="KG253" s="64"/>
      <c r="KH253" s="64"/>
      <c r="KI253" s="64"/>
      <c r="KJ253" s="64"/>
      <c r="KK253" s="64"/>
      <c r="KL253" s="64"/>
      <c r="KM253" s="64"/>
      <c r="KN253" s="64"/>
      <c r="KO253" s="64"/>
    </row>
    <row r="254" spans="1:301" s="85" customFormat="1" ht="15" customHeight="1" x14ac:dyDescent="0.2">
      <c r="A254" s="67" t="s">
        <v>909</v>
      </c>
      <c r="B254" s="67">
        <v>47277</v>
      </c>
      <c r="C254" s="59" t="s">
        <v>903</v>
      </c>
      <c r="D254" s="2" t="s">
        <v>105</v>
      </c>
      <c r="E254" s="67"/>
      <c r="F254" s="67"/>
      <c r="G254" s="22">
        <v>315588.700931</v>
      </c>
      <c r="H254" s="22">
        <v>8445517.5107499994</v>
      </c>
      <c r="I254" s="24"/>
      <c r="J254" s="61" t="s">
        <v>1040</v>
      </c>
      <c r="K254" s="77" t="s">
        <v>388</v>
      </c>
      <c r="L254" s="67">
        <v>0</v>
      </c>
      <c r="M254" s="67">
        <v>2</v>
      </c>
      <c r="N254" s="105">
        <v>2012</v>
      </c>
      <c r="O254" s="67"/>
      <c r="P254" s="60" t="s">
        <v>389</v>
      </c>
      <c r="Q254" s="1">
        <f>M254-L254</f>
        <v>2</v>
      </c>
      <c r="R254" s="2" t="s">
        <v>390</v>
      </c>
      <c r="S254" s="67" t="s">
        <v>910</v>
      </c>
      <c r="T254" s="60" t="s">
        <v>392</v>
      </c>
      <c r="U254" s="67"/>
      <c r="V254" s="67"/>
      <c r="W254" s="67"/>
      <c r="X254" s="83"/>
      <c r="Y254" s="114">
        <v>1.6680584551148226E-2</v>
      </c>
      <c r="Z254" s="114">
        <v>1.0772302558398219</v>
      </c>
      <c r="AA254" s="114">
        <v>3.345550581915846</v>
      </c>
      <c r="AB254" s="114"/>
      <c r="AC254" s="114">
        <v>0.22919275573352749</v>
      </c>
      <c r="AD254" s="114">
        <v>9.9473684210526311E-2</v>
      </c>
      <c r="AE254" s="114">
        <v>2.7984031936127744E-2</v>
      </c>
      <c r="AF254" s="114">
        <v>1.3479773814702046E-2</v>
      </c>
      <c r="AG254" s="114">
        <v>0.25296675191815854</v>
      </c>
      <c r="AH254" s="114">
        <v>0.13289911218724781</v>
      </c>
      <c r="AI254" s="114"/>
      <c r="AJ254" s="114"/>
      <c r="AK254" s="114"/>
      <c r="AL254" s="114"/>
      <c r="AM254" s="114"/>
      <c r="AN254" s="114">
        <v>3</v>
      </c>
      <c r="AO254" s="114">
        <v>7</v>
      </c>
      <c r="AP254" s="114">
        <v>12</v>
      </c>
      <c r="AQ254" s="114">
        <v>6</v>
      </c>
      <c r="AR254" s="114">
        <v>4</v>
      </c>
      <c r="AS254" s="114">
        <v>208</v>
      </c>
      <c r="AT254" s="114">
        <v>632</v>
      </c>
      <c r="AU254" s="114">
        <v>10</v>
      </c>
      <c r="AV254" s="110">
        <v>0</v>
      </c>
      <c r="AW254" s="114">
        <v>10</v>
      </c>
      <c r="AX254" s="114"/>
      <c r="AY254" s="114">
        <v>30</v>
      </c>
      <c r="AZ254" s="114"/>
      <c r="BA254" s="114">
        <v>19</v>
      </c>
      <c r="BB254" s="114"/>
      <c r="BC254" s="114"/>
      <c r="BD254" s="114"/>
      <c r="BE254" s="114"/>
      <c r="BF254" s="114">
        <v>0.7</v>
      </c>
      <c r="BG254" s="114">
        <v>2730</v>
      </c>
      <c r="BH254" s="114">
        <v>20</v>
      </c>
      <c r="BI254" s="114"/>
      <c r="BJ254" s="114"/>
      <c r="BK254" s="114"/>
      <c r="BL254" s="114"/>
      <c r="BM254" s="114"/>
      <c r="BN254" s="114"/>
      <c r="BO254" s="114"/>
      <c r="BP254" s="114"/>
      <c r="BQ254" s="114"/>
      <c r="BR254" s="114"/>
      <c r="BS254" s="114"/>
      <c r="BT254" s="114"/>
      <c r="BU254" s="114"/>
      <c r="BV254" s="114"/>
      <c r="BW254" s="114"/>
      <c r="BX254" s="114">
        <v>2680</v>
      </c>
      <c r="BY254" s="114"/>
      <c r="BZ254" s="114">
        <v>10</v>
      </c>
      <c r="CA254" s="149">
        <v>0</v>
      </c>
      <c r="CB254" s="114">
        <v>3</v>
      </c>
      <c r="CC254" s="114">
        <v>0.06</v>
      </c>
      <c r="CD254" s="114">
        <v>64</v>
      </c>
      <c r="CE254" s="114"/>
      <c r="CF254" s="114"/>
      <c r="CG254" s="114"/>
      <c r="CH254" s="110">
        <v>0</v>
      </c>
      <c r="CI254" s="114">
        <v>10</v>
      </c>
      <c r="CJ254" s="114">
        <v>10.5</v>
      </c>
      <c r="CK254" s="114">
        <v>10</v>
      </c>
      <c r="CL254" s="114"/>
      <c r="CM254" s="114"/>
      <c r="CN254" s="114"/>
      <c r="CO254" s="99"/>
      <c r="CP254" s="99"/>
      <c r="CQ254" s="99"/>
      <c r="CR254" s="99">
        <f>AG254/AD254</f>
        <v>2.5430520034100597</v>
      </c>
      <c r="CS254" s="99"/>
      <c r="CT254" s="99"/>
      <c r="CU254" s="99">
        <f>BG254/BH254</f>
        <v>136.5</v>
      </c>
      <c r="CV254" s="99"/>
      <c r="CW254" s="99"/>
      <c r="CX254" s="114"/>
      <c r="CY254" s="114">
        <v>0</v>
      </c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  <c r="KO254" s="2"/>
    </row>
    <row r="255" spans="1:301" s="78" customFormat="1" ht="15" customHeight="1" x14ac:dyDescent="0.2">
      <c r="A255" s="67" t="s">
        <v>911</v>
      </c>
      <c r="B255" s="67">
        <v>47332</v>
      </c>
      <c r="C255" s="59" t="s">
        <v>903</v>
      </c>
      <c r="D255" s="2" t="s">
        <v>105</v>
      </c>
      <c r="E255" s="67"/>
      <c r="F255" s="67"/>
      <c r="G255" s="22">
        <v>316086.69587599998</v>
      </c>
      <c r="H255" s="22">
        <v>8444747.5216300003</v>
      </c>
      <c r="I255" s="24"/>
      <c r="J255" s="61" t="s">
        <v>1040</v>
      </c>
      <c r="K255" s="77" t="s">
        <v>388</v>
      </c>
      <c r="L255" s="67">
        <v>0</v>
      </c>
      <c r="M255" s="67">
        <v>2</v>
      </c>
      <c r="N255" s="105">
        <v>2012</v>
      </c>
      <c r="O255" s="67"/>
      <c r="P255" s="60" t="s">
        <v>389</v>
      </c>
      <c r="Q255" s="1">
        <f>M255-L255</f>
        <v>2</v>
      </c>
      <c r="R255" s="2" t="s">
        <v>390</v>
      </c>
      <c r="S255" s="67" t="s">
        <v>912</v>
      </c>
      <c r="T255" s="60" t="s">
        <v>392</v>
      </c>
      <c r="U255" s="64"/>
      <c r="V255" s="64"/>
      <c r="W255" s="64"/>
      <c r="X255" s="135"/>
      <c r="Y255" s="114"/>
      <c r="Z255" s="114">
        <v>0.68035595105672975</v>
      </c>
      <c r="AA255" s="114">
        <v>8.5068487018800365</v>
      </c>
      <c r="AB255" s="114"/>
      <c r="AC255" s="114">
        <v>0.13105951947579178</v>
      </c>
      <c r="AD255" s="114">
        <v>1.0278947368421052</v>
      </c>
      <c r="AE255" s="114">
        <v>1.3992015968063872E-2</v>
      </c>
      <c r="AF255" s="114">
        <v>1.3479773814702046E-2</v>
      </c>
      <c r="AG255" s="114">
        <v>8.4322250639386198E-2</v>
      </c>
      <c r="AH255" s="114">
        <v>5.4992736077481841E-2</v>
      </c>
      <c r="AI255" s="114"/>
      <c r="AJ255" s="114"/>
      <c r="AK255" s="114"/>
      <c r="AL255" s="114"/>
      <c r="AM255" s="114"/>
      <c r="AN255" s="114">
        <v>2</v>
      </c>
      <c r="AO255" s="114">
        <v>9</v>
      </c>
      <c r="AP255" s="114">
        <v>11</v>
      </c>
      <c r="AQ255" s="114">
        <v>2</v>
      </c>
      <c r="AR255" s="114">
        <v>5</v>
      </c>
      <c r="AS255" s="114">
        <v>3</v>
      </c>
      <c r="AT255" s="114">
        <v>493</v>
      </c>
      <c r="AU255" s="106">
        <v>0</v>
      </c>
      <c r="AV255" s="110">
        <v>0</v>
      </c>
      <c r="AW255" s="114">
        <v>0</v>
      </c>
      <c r="AX255" s="114"/>
      <c r="AY255" s="114">
        <v>3</v>
      </c>
      <c r="AZ255" s="114"/>
      <c r="BA255" s="114">
        <v>25</v>
      </c>
      <c r="BB255" s="114"/>
      <c r="BC255" s="114"/>
      <c r="BD255" s="114"/>
      <c r="BE255" s="114"/>
      <c r="BF255" s="114">
        <v>0.6</v>
      </c>
      <c r="BG255" s="114">
        <v>830</v>
      </c>
      <c r="BH255" s="114">
        <v>10</v>
      </c>
      <c r="BI255" s="114"/>
      <c r="BJ255" s="114"/>
      <c r="BK255" s="114"/>
      <c r="BL255" s="114"/>
      <c r="BM255" s="114"/>
      <c r="BN255" s="114"/>
      <c r="BO255" s="114"/>
      <c r="BP255" s="114"/>
      <c r="BQ255" s="114"/>
      <c r="BR255" s="114"/>
      <c r="BS255" s="114"/>
      <c r="BT255" s="114"/>
      <c r="BU255" s="114"/>
      <c r="BV255" s="114"/>
      <c r="BW255" s="114"/>
      <c r="BX255" s="114">
        <v>64</v>
      </c>
      <c r="BY255" s="114"/>
      <c r="BZ255" s="106">
        <v>0</v>
      </c>
      <c r="CA255" s="149">
        <v>0</v>
      </c>
      <c r="CB255" s="114">
        <v>0</v>
      </c>
      <c r="CC255" s="114">
        <v>0.08</v>
      </c>
      <c r="CD255" s="114">
        <v>9</v>
      </c>
      <c r="CE255" s="114"/>
      <c r="CF255" s="114"/>
      <c r="CG255" s="114"/>
      <c r="CH255" s="110">
        <v>0</v>
      </c>
      <c r="CI255" s="110">
        <v>0</v>
      </c>
      <c r="CJ255" s="114">
        <v>3.6</v>
      </c>
      <c r="CK255" s="133">
        <v>0</v>
      </c>
      <c r="CL255" s="114"/>
      <c r="CM255" s="114"/>
      <c r="CN255" s="114"/>
      <c r="CO255" s="99"/>
      <c r="CP255" s="99"/>
      <c r="CQ255" s="99"/>
      <c r="CR255" s="99">
        <f>AG255/AD255</f>
        <v>8.2033935593872911E-2</v>
      </c>
      <c r="CS255" s="99"/>
      <c r="CT255" s="99"/>
      <c r="CU255" s="99">
        <f>BG255/BH255</f>
        <v>83</v>
      </c>
      <c r="CV255" s="99"/>
      <c r="CW255" s="99"/>
      <c r="CX255" s="114"/>
      <c r="CY255" s="114">
        <v>0</v>
      </c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  <c r="KO255" s="2"/>
    </row>
    <row r="256" spans="1:301" s="18" customFormat="1" ht="15" customHeight="1" x14ac:dyDescent="0.2">
      <c r="A256" s="67" t="s">
        <v>913</v>
      </c>
      <c r="B256" s="67">
        <v>45581</v>
      </c>
      <c r="C256" s="59" t="s">
        <v>407</v>
      </c>
      <c r="D256" s="2" t="s">
        <v>105</v>
      </c>
      <c r="E256" s="67"/>
      <c r="F256" s="67"/>
      <c r="G256" s="23">
        <v>316331.69500000001</v>
      </c>
      <c r="H256" s="23">
        <v>8448078.9309999999</v>
      </c>
      <c r="I256" s="23">
        <v>4902.223</v>
      </c>
      <c r="J256" s="61" t="s">
        <v>1040</v>
      </c>
      <c r="K256" s="77" t="s">
        <v>388</v>
      </c>
      <c r="L256" s="67">
        <v>0</v>
      </c>
      <c r="M256" s="67">
        <v>2</v>
      </c>
      <c r="N256" s="105">
        <v>2012</v>
      </c>
      <c r="O256" s="67"/>
      <c r="P256" s="60" t="s">
        <v>389</v>
      </c>
      <c r="Q256" s="1">
        <f>M256-L256</f>
        <v>2</v>
      </c>
      <c r="R256" s="2" t="s">
        <v>390</v>
      </c>
      <c r="S256" s="67" t="s">
        <v>914</v>
      </c>
      <c r="T256" s="60" t="s">
        <v>392</v>
      </c>
      <c r="U256" s="64"/>
      <c r="V256" s="64"/>
      <c r="W256" s="64"/>
      <c r="X256" s="135"/>
      <c r="Y256" s="114"/>
      <c r="Z256" s="114">
        <v>0.8126473859844271</v>
      </c>
      <c r="AA256" s="114">
        <v>4.8896508504923908</v>
      </c>
      <c r="AB256" s="114"/>
      <c r="AC256" s="114">
        <v>9.1677102293411007E-3</v>
      </c>
      <c r="AD256" s="114"/>
      <c r="AE256" s="114"/>
      <c r="AF256" s="114"/>
      <c r="AG256" s="114">
        <v>9.6368286445012788E-2</v>
      </c>
      <c r="AH256" s="114">
        <v>0.11456820016142052</v>
      </c>
      <c r="AI256" s="114"/>
      <c r="AJ256" s="114"/>
      <c r="AK256" s="114"/>
      <c r="AL256" s="114"/>
      <c r="AM256" s="114"/>
      <c r="AN256" s="114">
        <v>1.9</v>
      </c>
      <c r="AO256" s="114">
        <v>4</v>
      </c>
      <c r="AP256" s="114">
        <v>81</v>
      </c>
      <c r="AQ256" s="114">
        <v>4</v>
      </c>
      <c r="AR256" s="114">
        <v>6</v>
      </c>
      <c r="AS256" s="114">
        <v>1230</v>
      </c>
      <c r="AT256" s="114">
        <v>659</v>
      </c>
      <c r="AU256" s="106">
        <v>0</v>
      </c>
      <c r="AV256" s="114">
        <v>10</v>
      </c>
      <c r="AW256" s="114">
        <v>0</v>
      </c>
      <c r="AX256" s="114">
        <v>16</v>
      </c>
      <c r="AY256" s="114">
        <v>1908</v>
      </c>
      <c r="AZ256" s="114"/>
      <c r="BA256" s="114">
        <v>85.4</v>
      </c>
      <c r="BB256" s="114">
        <v>4.8</v>
      </c>
      <c r="BC256" s="108">
        <v>0</v>
      </c>
      <c r="BD256" s="114">
        <v>1.5</v>
      </c>
      <c r="BE256" s="114"/>
      <c r="BF256" s="114">
        <v>4</v>
      </c>
      <c r="BG256" s="114">
        <v>2535</v>
      </c>
      <c r="BH256" s="114">
        <v>7.5</v>
      </c>
      <c r="BI256" s="114"/>
      <c r="BJ256" s="114"/>
      <c r="BK256" s="114"/>
      <c r="BL256" s="114"/>
      <c r="BM256" s="114"/>
      <c r="BN256" s="114"/>
      <c r="BO256" s="114"/>
      <c r="BP256" s="114"/>
      <c r="BQ256" s="114"/>
      <c r="BR256" s="114"/>
      <c r="BS256" s="114"/>
      <c r="BT256" s="114"/>
      <c r="BU256" s="114"/>
      <c r="BV256" s="114"/>
      <c r="BW256" s="114"/>
      <c r="BX256" s="114">
        <v>217000</v>
      </c>
      <c r="BY256" s="114"/>
      <c r="BZ256" s="114"/>
      <c r="CA256" s="156"/>
      <c r="CB256" s="114">
        <v>100</v>
      </c>
      <c r="CC256" s="114">
        <v>0.45</v>
      </c>
      <c r="CD256" s="114">
        <v>569</v>
      </c>
      <c r="CE256" s="114"/>
      <c r="CF256" s="114"/>
      <c r="CG256" s="114"/>
      <c r="CH256" s="110">
        <v>0</v>
      </c>
      <c r="CI256" s="110">
        <v>0</v>
      </c>
      <c r="CJ256" s="114">
        <v>2.5</v>
      </c>
      <c r="CK256" s="114"/>
      <c r="CL256" s="114"/>
      <c r="CM256" s="114"/>
      <c r="CN256" s="114"/>
      <c r="CO256" s="99"/>
      <c r="CP256" s="99"/>
      <c r="CQ256" s="99"/>
      <c r="CR256" s="99"/>
      <c r="CS256" s="99"/>
      <c r="CT256" s="99"/>
      <c r="CU256" s="99">
        <f>BG256/BH256</f>
        <v>338</v>
      </c>
      <c r="CV256" s="99"/>
      <c r="CW256" s="99"/>
      <c r="CX256" s="114"/>
      <c r="CY256" s="114">
        <v>5</v>
      </c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</row>
    <row r="257" spans="1:301" s="18" customFormat="1" ht="15" customHeight="1" x14ac:dyDescent="0.2">
      <c r="A257" s="58" t="s">
        <v>915</v>
      </c>
      <c r="B257" s="58">
        <v>45421</v>
      </c>
      <c r="C257" s="59" t="s">
        <v>407</v>
      </c>
      <c r="D257" s="2" t="s">
        <v>105</v>
      </c>
      <c r="E257" s="58"/>
      <c r="F257" s="58"/>
      <c r="G257" s="23">
        <v>316347.94500000001</v>
      </c>
      <c r="H257" s="23">
        <v>8448078.3460000008</v>
      </c>
      <c r="I257" s="23">
        <v>4911.4089999999997</v>
      </c>
      <c r="J257" s="61" t="s">
        <v>1040</v>
      </c>
      <c r="K257" s="77" t="s">
        <v>388</v>
      </c>
      <c r="L257" s="58">
        <v>0</v>
      </c>
      <c r="M257" s="58">
        <v>2</v>
      </c>
      <c r="N257" s="105">
        <v>2012</v>
      </c>
      <c r="O257" s="58"/>
      <c r="P257" s="60" t="s">
        <v>389</v>
      </c>
      <c r="Q257" s="1">
        <f>M257-L257</f>
        <v>2</v>
      </c>
      <c r="R257" s="2" t="s">
        <v>390</v>
      </c>
      <c r="S257" s="58" t="s">
        <v>916</v>
      </c>
      <c r="T257" s="60" t="s">
        <v>392</v>
      </c>
      <c r="U257" s="64"/>
      <c r="V257" s="64"/>
      <c r="W257" s="64"/>
      <c r="X257" s="135"/>
      <c r="Y257" s="106"/>
      <c r="Z257" s="106">
        <v>0.28348164627363737</v>
      </c>
      <c r="AA257" s="106">
        <v>3.5886034019695612</v>
      </c>
      <c r="AB257" s="106"/>
      <c r="AC257" s="106">
        <v>1.0588059701492538E-2</v>
      </c>
      <c r="AD257" s="106"/>
      <c r="AE257" s="106"/>
      <c r="AF257" s="106"/>
      <c r="AG257" s="106">
        <v>2.4092071611253197E-2</v>
      </c>
      <c r="AH257" s="106"/>
      <c r="AI257" s="106"/>
      <c r="AJ257" s="106"/>
      <c r="AK257" s="106"/>
      <c r="AL257" s="106"/>
      <c r="AM257" s="106"/>
      <c r="AN257" s="106">
        <v>0</v>
      </c>
      <c r="AO257" s="106">
        <v>0</v>
      </c>
      <c r="AP257" s="106">
        <v>85</v>
      </c>
      <c r="AQ257" s="106">
        <v>10</v>
      </c>
      <c r="AR257" s="106">
        <v>15</v>
      </c>
      <c r="AS257" s="106">
        <v>1070</v>
      </c>
      <c r="AT257" s="106">
        <v>565000</v>
      </c>
      <c r="AU257" s="106">
        <v>0</v>
      </c>
      <c r="AV257" s="106">
        <v>3</v>
      </c>
      <c r="AW257" s="114">
        <v>0</v>
      </c>
      <c r="AX257" s="110">
        <v>0</v>
      </c>
      <c r="AY257" s="106">
        <v>759</v>
      </c>
      <c r="AZ257" s="106"/>
      <c r="BA257" s="106">
        <v>128</v>
      </c>
      <c r="BB257" s="106">
        <v>0.5</v>
      </c>
      <c r="BC257" s="106">
        <v>2</v>
      </c>
      <c r="BD257" s="106">
        <v>0.6</v>
      </c>
      <c r="BE257" s="106"/>
      <c r="BF257" s="106">
        <v>932</v>
      </c>
      <c r="BG257" s="106">
        <v>137</v>
      </c>
      <c r="BH257" s="106">
        <v>0</v>
      </c>
      <c r="BI257" s="106"/>
      <c r="BJ257" s="106"/>
      <c r="BK257" s="106"/>
      <c r="BL257" s="106"/>
      <c r="BM257" s="106"/>
      <c r="BN257" s="106"/>
      <c r="BO257" s="106"/>
      <c r="BP257" s="106"/>
      <c r="BQ257" s="106"/>
      <c r="BR257" s="106"/>
      <c r="BS257" s="106"/>
      <c r="BT257" s="106"/>
      <c r="BU257" s="106"/>
      <c r="BV257" s="106"/>
      <c r="BW257" s="106"/>
      <c r="BX257" s="106">
        <v>478000</v>
      </c>
      <c r="BY257" s="106"/>
      <c r="BZ257" s="106"/>
      <c r="CA257" s="149"/>
      <c r="CB257" s="106">
        <v>100</v>
      </c>
      <c r="CC257" s="106">
        <v>6.03</v>
      </c>
      <c r="CD257" s="106">
        <v>621</v>
      </c>
      <c r="CE257" s="106"/>
      <c r="CF257" s="106"/>
      <c r="CG257" s="106"/>
      <c r="CH257" s="110">
        <v>0</v>
      </c>
      <c r="CI257" s="106">
        <v>43</v>
      </c>
      <c r="CJ257" s="106">
        <v>0</v>
      </c>
      <c r="CK257" s="106"/>
      <c r="CL257" s="106"/>
      <c r="CM257" s="106"/>
      <c r="CN257" s="106"/>
      <c r="CO257" s="99"/>
      <c r="CP257" s="99"/>
      <c r="CQ257" s="99"/>
      <c r="CR257" s="99"/>
      <c r="CS257" s="99"/>
      <c r="CT257" s="99"/>
      <c r="CU257" s="99"/>
      <c r="CV257" s="99"/>
      <c r="CW257" s="99"/>
      <c r="CX257" s="106"/>
      <c r="CY257" s="106">
        <v>4</v>
      </c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  <c r="DS257" s="60"/>
      <c r="DT257" s="60"/>
      <c r="DU257" s="60"/>
      <c r="DV257" s="60"/>
      <c r="DW257" s="60"/>
      <c r="DX257" s="60"/>
      <c r="DY257" s="60"/>
      <c r="DZ257" s="60"/>
      <c r="EA257" s="60"/>
      <c r="EB257" s="60"/>
      <c r="EC257" s="60"/>
      <c r="ED257" s="60"/>
      <c r="EE257" s="60"/>
      <c r="EF257" s="60"/>
      <c r="EG257" s="60"/>
      <c r="EH257" s="60"/>
      <c r="EI257" s="60"/>
      <c r="EJ257" s="60"/>
      <c r="EK257" s="60"/>
      <c r="EL257" s="60"/>
      <c r="EM257" s="60"/>
      <c r="EN257" s="60"/>
      <c r="EO257" s="60"/>
      <c r="EP257" s="60"/>
      <c r="EQ257" s="60"/>
      <c r="ER257" s="60"/>
      <c r="ES257" s="60"/>
      <c r="ET257" s="60"/>
      <c r="EU257" s="60"/>
      <c r="EV257" s="60"/>
      <c r="EW257" s="60"/>
      <c r="EX257" s="60"/>
      <c r="EY257" s="60"/>
      <c r="EZ257" s="60"/>
      <c r="FA257" s="60"/>
      <c r="FB257" s="60"/>
      <c r="FC257" s="60"/>
      <c r="FD257" s="60"/>
      <c r="FE257" s="60"/>
      <c r="FF257" s="60"/>
      <c r="FG257" s="60"/>
      <c r="FH257" s="60"/>
      <c r="FI257" s="60"/>
      <c r="FJ257" s="60"/>
      <c r="FK257" s="60"/>
      <c r="FL257" s="60"/>
      <c r="FM257" s="60"/>
      <c r="FN257" s="60"/>
      <c r="FO257" s="60"/>
      <c r="FP257" s="60"/>
      <c r="FQ257" s="60"/>
      <c r="FR257" s="60"/>
      <c r="FS257" s="60"/>
      <c r="FT257" s="60"/>
      <c r="FU257" s="60"/>
      <c r="FV257" s="60"/>
      <c r="FW257" s="60"/>
      <c r="FX257" s="60"/>
      <c r="FY257" s="60"/>
      <c r="FZ257" s="60"/>
      <c r="GA257" s="60"/>
      <c r="GB257" s="60"/>
      <c r="GC257" s="60"/>
      <c r="GD257" s="60"/>
      <c r="GE257" s="60"/>
      <c r="GF257" s="60"/>
      <c r="GG257" s="60"/>
      <c r="GH257" s="60"/>
      <c r="GI257" s="60"/>
      <c r="GJ257" s="60"/>
      <c r="GK257" s="60"/>
      <c r="GL257" s="60"/>
      <c r="GM257" s="60"/>
      <c r="GN257" s="60"/>
      <c r="GO257" s="60"/>
      <c r="GP257" s="60"/>
      <c r="GQ257" s="60"/>
      <c r="GR257" s="60"/>
      <c r="GS257" s="60"/>
      <c r="GT257" s="60"/>
      <c r="GU257" s="60"/>
      <c r="GV257" s="60"/>
      <c r="GW257" s="60"/>
      <c r="GX257" s="60"/>
      <c r="GY257" s="60"/>
      <c r="GZ257" s="60"/>
      <c r="HA257" s="60"/>
      <c r="HB257" s="60"/>
      <c r="HC257" s="60"/>
      <c r="HD257" s="60"/>
      <c r="HE257" s="60"/>
      <c r="HF257" s="60"/>
      <c r="HG257" s="60"/>
      <c r="HH257" s="60"/>
      <c r="HI257" s="60"/>
      <c r="HJ257" s="60"/>
      <c r="HK257" s="60"/>
      <c r="HL257" s="60"/>
      <c r="HM257" s="60"/>
      <c r="HN257" s="60"/>
      <c r="HO257" s="60"/>
      <c r="HP257" s="60"/>
      <c r="HQ257" s="60"/>
      <c r="HR257" s="60"/>
      <c r="HS257" s="60"/>
      <c r="HT257" s="60"/>
      <c r="HU257" s="60"/>
      <c r="HV257" s="60"/>
      <c r="HW257" s="60"/>
      <c r="HX257" s="60"/>
      <c r="HY257" s="60"/>
      <c r="HZ257" s="60"/>
      <c r="IA257" s="60"/>
      <c r="IB257" s="60"/>
      <c r="IC257" s="60"/>
      <c r="ID257" s="60"/>
      <c r="IE257" s="60"/>
      <c r="IF257" s="60"/>
      <c r="IG257" s="60"/>
      <c r="IH257" s="60"/>
      <c r="II257" s="60"/>
      <c r="IJ257" s="60"/>
      <c r="IK257" s="60"/>
      <c r="IL257" s="60"/>
      <c r="IM257" s="60"/>
      <c r="IN257" s="60"/>
      <c r="IO257" s="60"/>
      <c r="IP257" s="60"/>
      <c r="IQ257" s="60"/>
      <c r="IR257" s="60"/>
      <c r="IS257" s="60"/>
      <c r="IT257" s="60"/>
      <c r="IU257" s="60"/>
      <c r="IV257" s="60"/>
      <c r="IW257" s="60"/>
      <c r="IX257" s="60"/>
      <c r="IY257" s="60"/>
      <c r="IZ257" s="60"/>
      <c r="JA257" s="60"/>
      <c r="JB257" s="60"/>
      <c r="JC257" s="60"/>
      <c r="JD257" s="60"/>
      <c r="JE257" s="60"/>
      <c r="JF257" s="60"/>
      <c r="JG257" s="60"/>
      <c r="JH257" s="60"/>
      <c r="JI257" s="60"/>
      <c r="JJ257" s="60"/>
      <c r="JK257" s="60"/>
      <c r="JL257" s="60"/>
      <c r="JM257" s="60"/>
      <c r="JN257" s="60"/>
      <c r="JO257" s="60"/>
      <c r="JP257" s="60"/>
      <c r="JQ257" s="60"/>
      <c r="JR257" s="60"/>
      <c r="JS257" s="60"/>
      <c r="JT257" s="60"/>
      <c r="JU257" s="60"/>
      <c r="JV257" s="60"/>
      <c r="JW257" s="60"/>
      <c r="JX257" s="60"/>
      <c r="JY257" s="60"/>
      <c r="JZ257" s="60"/>
      <c r="KA257" s="60"/>
      <c r="KB257" s="60"/>
      <c r="KC257" s="60"/>
      <c r="KD257" s="60"/>
      <c r="KE257" s="60"/>
      <c r="KF257" s="60"/>
      <c r="KG257" s="60"/>
      <c r="KH257" s="60"/>
      <c r="KI257" s="60"/>
      <c r="KJ257" s="60"/>
      <c r="KK257" s="60"/>
      <c r="KL257" s="60"/>
      <c r="KM257" s="60"/>
      <c r="KN257" s="60"/>
      <c r="KO257" s="60"/>
    </row>
    <row r="258" spans="1:301" s="64" customFormat="1" ht="15" customHeight="1" x14ac:dyDescent="0.15">
      <c r="A258" s="67" t="s">
        <v>917</v>
      </c>
      <c r="B258" s="67">
        <v>45047</v>
      </c>
      <c r="C258" s="59" t="s">
        <v>407</v>
      </c>
      <c r="D258" s="2" t="s">
        <v>105</v>
      </c>
      <c r="E258" s="67"/>
      <c r="F258" s="67"/>
      <c r="G258" s="23">
        <v>316447.98</v>
      </c>
      <c r="H258" s="23">
        <v>8448053.1180000007</v>
      </c>
      <c r="I258" s="23">
        <v>4968.5730000000003</v>
      </c>
      <c r="J258" s="61" t="s">
        <v>1040</v>
      </c>
      <c r="K258" s="77" t="s">
        <v>388</v>
      </c>
      <c r="L258" s="67">
        <v>0</v>
      </c>
      <c r="M258" s="67">
        <v>2</v>
      </c>
      <c r="N258" s="105">
        <v>2012</v>
      </c>
      <c r="O258" s="67"/>
      <c r="P258" s="60" t="s">
        <v>389</v>
      </c>
      <c r="Q258" s="1">
        <f>M258-L258</f>
        <v>2</v>
      </c>
      <c r="R258" s="2" t="s">
        <v>390</v>
      </c>
      <c r="S258" s="67" t="s">
        <v>918</v>
      </c>
      <c r="T258" s="60" t="s">
        <v>392</v>
      </c>
      <c r="X258" s="135"/>
      <c r="Y258" s="114">
        <v>6.6722338204592904E-2</v>
      </c>
      <c r="Z258" s="114">
        <v>1.927675194660734</v>
      </c>
      <c r="AA258" s="114">
        <v>1.7585586392121755</v>
      </c>
      <c r="AB258" s="114"/>
      <c r="AC258" s="114">
        <v>1.5882089552238805E-2</v>
      </c>
      <c r="AD258" s="114">
        <v>0.21552631578947368</v>
      </c>
      <c r="AE258" s="114">
        <v>4.1976047904191613E-2</v>
      </c>
      <c r="AF258" s="114"/>
      <c r="AG258" s="114">
        <v>0.20478260869565221</v>
      </c>
      <c r="AH258" s="114">
        <v>9.165456012913642E-2</v>
      </c>
      <c r="AI258" s="114"/>
      <c r="AJ258" s="114"/>
      <c r="AK258" s="114"/>
      <c r="AL258" s="114"/>
      <c r="AM258" s="114"/>
      <c r="AN258" s="114">
        <v>2.4</v>
      </c>
      <c r="AO258" s="114">
        <v>8</v>
      </c>
      <c r="AP258" s="114">
        <v>54</v>
      </c>
      <c r="AQ258" s="114">
        <v>2</v>
      </c>
      <c r="AR258" s="114">
        <v>5</v>
      </c>
      <c r="AS258" s="114">
        <v>20</v>
      </c>
      <c r="AT258" s="114">
        <v>61.4</v>
      </c>
      <c r="AU258" s="106">
        <v>0</v>
      </c>
      <c r="AV258" s="114">
        <v>1</v>
      </c>
      <c r="AW258" s="114">
        <v>0</v>
      </c>
      <c r="AX258" s="114">
        <v>12</v>
      </c>
      <c r="AY258" s="114">
        <v>55</v>
      </c>
      <c r="AZ258" s="114"/>
      <c r="BA258" s="114">
        <v>46</v>
      </c>
      <c r="BB258" s="114">
        <v>6.9</v>
      </c>
      <c r="BC258" s="108">
        <v>0</v>
      </c>
      <c r="BD258" s="114">
        <v>2.7</v>
      </c>
      <c r="BE258" s="114"/>
      <c r="BF258" s="106">
        <v>0</v>
      </c>
      <c r="BG258" s="114">
        <v>3192</v>
      </c>
      <c r="BH258" s="114">
        <v>8.3000000000000007</v>
      </c>
      <c r="BI258" s="114"/>
      <c r="BJ258" s="114"/>
      <c r="BK258" s="114"/>
      <c r="BL258" s="114"/>
      <c r="BM258" s="114"/>
      <c r="BN258" s="114"/>
      <c r="BO258" s="114"/>
      <c r="BP258" s="114"/>
      <c r="BQ258" s="114"/>
      <c r="BR258" s="114"/>
      <c r="BS258" s="114"/>
      <c r="BT258" s="114"/>
      <c r="BU258" s="114"/>
      <c r="BV258" s="114"/>
      <c r="BW258" s="114"/>
      <c r="BX258" s="114">
        <v>679</v>
      </c>
      <c r="BY258" s="114"/>
      <c r="BZ258" s="114"/>
      <c r="CA258" s="156"/>
      <c r="CB258" s="114">
        <v>21.1</v>
      </c>
      <c r="CC258" s="114">
        <v>0.14000000000000001</v>
      </c>
      <c r="CD258" s="114">
        <v>37</v>
      </c>
      <c r="CE258" s="114"/>
      <c r="CF258" s="114"/>
      <c r="CG258" s="114"/>
      <c r="CH258" s="110">
        <v>0</v>
      </c>
      <c r="CI258" s="114">
        <v>5</v>
      </c>
      <c r="CJ258" s="114">
        <v>5.7</v>
      </c>
      <c r="CK258" s="114"/>
      <c r="CL258" s="114"/>
      <c r="CM258" s="114"/>
      <c r="CN258" s="114"/>
      <c r="CO258" s="99"/>
      <c r="CP258" s="99"/>
      <c r="CQ258" s="99"/>
      <c r="CR258" s="99">
        <f>AG258/AD258</f>
        <v>0.95015129797738507</v>
      </c>
      <c r="CS258" s="99"/>
      <c r="CT258" s="99"/>
      <c r="CU258" s="99">
        <f>BG258/BH258</f>
        <v>384.57831325301203</v>
      </c>
      <c r="CV258" s="99"/>
      <c r="CW258" s="99"/>
      <c r="CX258" s="114"/>
      <c r="CY258" s="114">
        <v>0</v>
      </c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  <c r="DS258" s="60"/>
      <c r="DT258" s="60"/>
      <c r="DU258" s="60"/>
      <c r="DV258" s="60"/>
      <c r="DW258" s="60"/>
      <c r="DX258" s="60"/>
      <c r="DY258" s="60"/>
      <c r="DZ258" s="60"/>
      <c r="EA258" s="60"/>
      <c r="EB258" s="60"/>
      <c r="EC258" s="60"/>
      <c r="ED258" s="60"/>
      <c r="EE258" s="60"/>
      <c r="EF258" s="60"/>
      <c r="EG258" s="60"/>
      <c r="EH258" s="60"/>
      <c r="EI258" s="60"/>
      <c r="EJ258" s="60"/>
      <c r="EK258" s="60"/>
      <c r="EL258" s="60"/>
      <c r="EM258" s="60"/>
      <c r="EN258" s="60"/>
      <c r="EO258" s="60"/>
      <c r="EP258" s="60"/>
      <c r="EQ258" s="60"/>
      <c r="ER258" s="60"/>
      <c r="ES258" s="60"/>
      <c r="ET258" s="60"/>
      <c r="EU258" s="60"/>
      <c r="EV258" s="60"/>
      <c r="EW258" s="60"/>
      <c r="EX258" s="60"/>
      <c r="EY258" s="60"/>
      <c r="EZ258" s="60"/>
      <c r="FA258" s="60"/>
      <c r="FB258" s="60"/>
      <c r="FC258" s="60"/>
      <c r="FD258" s="60"/>
      <c r="FE258" s="60"/>
      <c r="FF258" s="60"/>
      <c r="FG258" s="60"/>
      <c r="FH258" s="60"/>
      <c r="FI258" s="60"/>
      <c r="FJ258" s="60"/>
      <c r="FK258" s="60"/>
      <c r="FL258" s="60"/>
      <c r="FM258" s="60"/>
      <c r="FN258" s="60"/>
      <c r="FO258" s="60"/>
      <c r="FP258" s="60"/>
      <c r="FQ258" s="60"/>
      <c r="FR258" s="60"/>
      <c r="FS258" s="60"/>
      <c r="FT258" s="60"/>
      <c r="FU258" s="60"/>
      <c r="FV258" s="60"/>
      <c r="FW258" s="60"/>
      <c r="FX258" s="60"/>
      <c r="FY258" s="60"/>
      <c r="FZ258" s="60"/>
      <c r="GA258" s="60"/>
      <c r="GB258" s="60"/>
      <c r="GC258" s="60"/>
      <c r="GD258" s="60"/>
      <c r="GE258" s="60"/>
      <c r="GF258" s="60"/>
      <c r="GG258" s="60"/>
      <c r="GH258" s="60"/>
      <c r="GI258" s="60"/>
      <c r="GJ258" s="60"/>
      <c r="GK258" s="60"/>
      <c r="GL258" s="60"/>
      <c r="GM258" s="60"/>
      <c r="GN258" s="60"/>
      <c r="GO258" s="60"/>
      <c r="GP258" s="60"/>
      <c r="GQ258" s="60"/>
      <c r="GR258" s="60"/>
      <c r="GS258" s="60"/>
      <c r="GT258" s="60"/>
      <c r="GU258" s="60"/>
      <c r="GV258" s="60"/>
      <c r="GW258" s="60"/>
      <c r="GX258" s="60"/>
      <c r="GY258" s="60"/>
      <c r="GZ258" s="60"/>
      <c r="HA258" s="60"/>
      <c r="HB258" s="60"/>
      <c r="HC258" s="60"/>
      <c r="HD258" s="60"/>
      <c r="HE258" s="60"/>
      <c r="HF258" s="60"/>
      <c r="HG258" s="60"/>
      <c r="HH258" s="60"/>
      <c r="HI258" s="60"/>
      <c r="HJ258" s="60"/>
      <c r="HK258" s="60"/>
      <c r="HL258" s="60"/>
      <c r="HM258" s="60"/>
      <c r="HN258" s="60"/>
      <c r="HO258" s="60"/>
      <c r="HP258" s="60"/>
      <c r="HQ258" s="60"/>
      <c r="HR258" s="60"/>
      <c r="HS258" s="60"/>
      <c r="HT258" s="60"/>
      <c r="HU258" s="60"/>
      <c r="HV258" s="60"/>
      <c r="HW258" s="60"/>
      <c r="HX258" s="60"/>
      <c r="HY258" s="60"/>
      <c r="HZ258" s="60"/>
      <c r="IA258" s="60"/>
      <c r="IB258" s="60"/>
      <c r="IC258" s="60"/>
      <c r="ID258" s="60"/>
      <c r="IE258" s="60"/>
      <c r="IF258" s="60"/>
      <c r="IG258" s="60"/>
      <c r="IH258" s="60"/>
      <c r="II258" s="60"/>
      <c r="IJ258" s="60"/>
      <c r="IK258" s="60"/>
      <c r="IL258" s="60"/>
      <c r="IM258" s="60"/>
      <c r="IN258" s="60"/>
      <c r="IO258" s="60"/>
      <c r="IP258" s="60"/>
      <c r="IQ258" s="60"/>
      <c r="IR258" s="60"/>
      <c r="IS258" s="60"/>
      <c r="IT258" s="60"/>
      <c r="IU258" s="60"/>
      <c r="IV258" s="60"/>
      <c r="IW258" s="60"/>
      <c r="IX258" s="60"/>
      <c r="IY258" s="60"/>
      <c r="IZ258" s="60"/>
      <c r="JA258" s="60"/>
      <c r="JB258" s="60"/>
      <c r="JC258" s="60"/>
      <c r="JD258" s="60"/>
      <c r="JE258" s="60"/>
      <c r="JF258" s="60"/>
      <c r="JG258" s="60"/>
      <c r="JH258" s="60"/>
      <c r="JI258" s="60"/>
      <c r="JJ258" s="60"/>
      <c r="JK258" s="60"/>
      <c r="JL258" s="60"/>
      <c r="JM258" s="60"/>
      <c r="JN258" s="60"/>
      <c r="JO258" s="60"/>
      <c r="JP258" s="60"/>
      <c r="JQ258" s="60"/>
      <c r="JR258" s="60"/>
      <c r="JS258" s="60"/>
      <c r="JT258" s="60"/>
      <c r="JU258" s="60"/>
      <c r="JV258" s="60"/>
      <c r="JW258" s="60"/>
      <c r="JX258" s="60"/>
      <c r="JY258" s="60"/>
      <c r="JZ258" s="60"/>
      <c r="KA258" s="60"/>
      <c r="KB258" s="60"/>
      <c r="KC258" s="60"/>
      <c r="KD258" s="60"/>
      <c r="KE258" s="60"/>
      <c r="KF258" s="60"/>
      <c r="KG258" s="60"/>
      <c r="KH258" s="60"/>
      <c r="KI258" s="60"/>
      <c r="KJ258" s="60"/>
      <c r="KK258" s="60"/>
      <c r="KL258" s="60"/>
      <c r="KM258" s="60"/>
      <c r="KN258" s="60"/>
      <c r="KO258" s="60"/>
    </row>
    <row r="259" spans="1:301" s="64" customFormat="1" ht="15" customHeight="1" x14ac:dyDescent="0.2">
      <c r="A259" s="58" t="s">
        <v>919</v>
      </c>
      <c r="B259" s="67">
        <v>45336</v>
      </c>
      <c r="C259" s="59" t="s">
        <v>407</v>
      </c>
      <c r="D259" s="2" t="s">
        <v>105</v>
      </c>
      <c r="E259" s="58"/>
      <c r="F259" s="58"/>
      <c r="G259" s="23">
        <v>316384.21899999998</v>
      </c>
      <c r="H259" s="23">
        <v>8448029.8310000002</v>
      </c>
      <c r="I259" s="23">
        <v>4922.5129999999999</v>
      </c>
      <c r="J259" s="61" t="s">
        <v>1040</v>
      </c>
      <c r="K259" s="77" t="s">
        <v>388</v>
      </c>
      <c r="L259" s="67">
        <v>2</v>
      </c>
      <c r="M259" s="67">
        <v>4</v>
      </c>
      <c r="N259" s="105">
        <v>2012</v>
      </c>
      <c r="O259" s="58"/>
      <c r="P259" s="60" t="s">
        <v>389</v>
      </c>
      <c r="Q259" s="1">
        <f>M259-L259</f>
        <v>2</v>
      </c>
      <c r="R259" s="2" t="s">
        <v>390</v>
      </c>
      <c r="S259" s="58" t="s">
        <v>920</v>
      </c>
      <c r="T259" s="60" t="s">
        <v>392</v>
      </c>
      <c r="U259" s="18"/>
      <c r="V259" s="18"/>
      <c r="W259" s="18"/>
      <c r="X259" s="137"/>
      <c r="Y259" s="106">
        <v>5.0041753653444675E-2</v>
      </c>
      <c r="Z259" s="106">
        <v>0.51026696329254728</v>
      </c>
      <c r="AA259" s="106">
        <v>0.37172784243509405</v>
      </c>
      <c r="AB259" s="106"/>
      <c r="AC259" s="106">
        <v>2.4533309064433927E-3</v>
      </c>
      <c r="AD259" s="106"/>
      <c r="AE259" s="106">
        <v>1.3992015968063872E-2</v>
      </c>
      <c r="AF259" s="106"/>
      <c r="AG259" s="106">
        <v>0.1686445012787724</v>
      </c>
      <c r="AH259" s="106">
        <v>4.582728006456821E-2</v>
      </c>
      <c r="AI259" s="106"/>
      <c r="AJ259" s="106"/>
      <c r="AK259" s="106"/>
      <c r="AL259" s="106"/>
      <c r="AM259" s="106"/>
      <c r="AN259" s="106">
        <v>0.8</v>
      </c>
      <c r="AO259" s="106">
        <v>0</v>
      </c>
      <c r="AP259" s="106">
        <v>42</v>
      </c>
      <c r="AQ259" s="106">
        <v>0</v>
      </c>
      <c r="AR259" s="106">
        <v>2</v>
      </c>
      <c r="AS259" s="106">
        <v>88</v>
      </c>
      <c r="AT259" s="106">
        <v>213</v>
      </c>
      <c r="AU259" s="106">
        <v>0</v>
      </c>
      <c r="AV259" s="106">
        <v>2</v>
      </c>
      <c r="AW259" s="114">
        <v>0</v>
      </c>
      <c r="AX259" s="110">
        <v>0</v>
      </c>
      <c r="AY259" s="106">
        <v>38</v>
      </c>
      <c r="AZ259" s="106"/>
      <c r="BA259" s="106">
        <v>43</v>
      </c>
      <c r="BB259" s="106">
        <v>2.9</v>
      </c>
      <c r="BC259" s="106">
        <v>2</v>
      </c>
      <c r="BD259" s="106">
        <v>1.2</v>
      </c>
      <c r="BE259" s="106"/>
      <c r="BF259" s="106">
        <v>1</v>
      </c>
      <c r="BG259" s="106">
        <v>474</v>
      </c>
      <c r="BH259" s="106">
        <v>7.7</v>
      </c>
      <c r="BI259" s="106"/>
      <c r="BJ259" s="106"/>
      <c r="BK259" s="106"/>
      <c r="BL259" s="106"/>
      <c r="BM259" s="106"/>
      <c r="BN259" s="106"/>
      <c r="BO259" s="106"/>
      <c r="BP259" s="106"/>
      <c r="BQ259" s="106"/>
      <c r="BR259" s="106"/>
      <c r="BS259" s="106"/>
      <c r="BT259" s="106"/>
      <c r="BU259" s="106"/>
      <c r="BV259" s="106"/>
      <c r="BW259" s="106"/>
      <c r="BX259" s="106">
        <v>2651</v>
      </c>
      <c r="BY259" s="106"/>
      <c r="BZ259" s="106"/>
      <c r="CA259" s="149"/>
      <c r="CB259" s="106">
        <v>9.4</v>
      </c>
      <c r="CC259" s="106">
        <v>0.1</v>
      </c>
      <c r="CD259" s="106">
        <v>56</v>
      </c>
      <c r="CE259" s="106"/>
      <c r="CF259" s="106"/>
      <c r="CG259" s="106"/>
      <c r="CH259" s="110">
        <v>0</v>
      </c>
      <c r="CI259" s="106">
        <v>6</v>
      </c>
      <c r="CJ259" s="106">
        <v>0.9</v>
      </c>
      <c r="CK259" s="106"/>
      <c r="CL259" s="106"/>
      <c r="CM259" s="106"/>
      <c r="CN259" s="106"/>
      <c r="CO259" s="99"/>
      <c r="CP259" s="99"/>
      <c r="CQ259" s="99"/>
      <c r="CR259" s="99"/>
      <c r="CS259" s="99"/>
      <c r="CT259" s="99"/>
      <c r="CU259" s="99">
        <f>BG259/BH259</f>
        <v>61.558441558441558</v>
      </c>
      <c r="CV259" s="99"/>
      <c r="CW259" s="99"/>
      <c r="CX259" s="106"/>
      <c r="CY259" s="114">
        <v>0</v>
      </c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</row>
    <row r="260" spans="1:301" s="64" customFormat="1" ht="15" customHeight="1" x14ac:dyDescent="0.15">
      <c r="A260" s="67" t="s">
        <v>921</v>
      </c>
      <c r="B260" s="67">
        <v>45665</v>
      </c>
      <c r="C260" s="59" t="s">
        <v>407</v>
      </c>
      <c r="D260" s="2" t="s">
        <v>105</v>
      </c>
      <c r="E260" s="67"/>
      <c r="F260" s="67"/>
      <c r="G260" s="23">
        <v>316443.93800000002</v>
      </c>
      <c r="H260" s="23">
        <v>8447957.7420000006</v>
      </c>
      <c r="I260" s="23">
        <v>4924.9530000000004</v>
      </c>
      <c r="J260" s="61" t="s">
        <v>1040</v>
      </c>
      <c r="K260" s="77" t="s">
        <v>388</v>
      </c>
      <c r="L260" s="67">
        <v>0</v>
      </c>
      <c r="M260" s="67">
        <v>4</v>
      </c>
      <c r="N260" s="105">
        <v>2012</v>
      </c>
      <c r="O260" s="67"/>
      <c r="P260" s="60" t="s">
        <v>389</v>
      </c>
      <c r="Q260" s="1">
        <f>M260-L260</f>
        <v>4</v>
      </c>
      <c r="R260" s="2" t="s">
        <v>390</v>
      </c>
      <c r="S260" s="67" t="s">
        <v>922</v>
      </c>
      <c r="T260" s="60" t="s">
        <v>392</v>
      </c>
      <c r="U260" s="70"/>
      <c r="V260" s="70"/>
      <c r="W260" s="70"/>
      <c r="X260" s="138"/>
      <c r="Y260" s="114">
        <v>1.6680584551148226E-2</v>
      </c>
      <c r="Z260" s="114">
        <v>5.4617463848720806</v>
      </c>
      <c r="AA260" s="114">
        <v>0.57188898836168311</v>
      </c>
      <c r="AB260" s="114"/>
      <c r="AC260" s="114">
        <v>5.552275209319257E-3</v>
      </c>
      <c r="AD260" s="114">
        <v>6.6315789473684217E-2</v>
      </c>
      <c r="AE260" s="114">
        <v>0.1539121756487026</v>
      </c>
      <c r="AF260" s="114">
        <v>0.10783819051761637</v>
      </c>
      <c r="AG260" s="114">
        <v>0.25296675191815854</v>
      </c>
      <c r="AH260" s="114">
        <v>0.16039548022598873</v>
      </c>
      <c r="AI260" s="114"/>
      <c r="AJ260" s="114"/>
      <c r="AK260" s="114"/>
      <c r="AL260" s="114"/>
      <c r="AM260" s="114"/>
      <c r="AN260" s="114">
        <v>1.5</v>
      </c>
      <c r="AO260" s="114">
        <v>4</v>
      </c>
      <c r="AP260" s="114">
        <v>62</v>
      </c>
      <c r="AQ260" s="106">
        <v>0</v>
      </c>
      <c r="AR260" s="114">
        <v>7</v>
      </c>
      <c r="AS260" s="114">
        <v>9.3000000000000007</v>
      </c>
      <c r="AT260" s="114">
        <v>36.5</v>
      </c>
      <c r="AU260" s="106">
        <v>0</v>
      </c>
      <c r="AV260" s="114">
        <v>1</v>
      </c>
      <c r="AW260" s="114">
        <v>0</v>
      </c>
      <c r="AX260" s="114">
        <v>19</v>
      </c>
      <c r="AY260" s="114">
        <v>58</v>
      </c>
      <c r="AZ260" s="114"/>
      <c r="BA260" s="114">
        <v>12.1</v>
      </c>
      <c r="BB260" s="114">
        <v>8.1999999999999993</v>
      </c>
      <c r="BC260" s="114">
        <v>3</v>
      </c>
      <c r="BD260" s="114">
        <v>1</v>
      </c>
      <c r="BE260" s="114"/>
      <c r="BF260" s="106">
        <v>0</v>
      </c>
      <c r="BG260" s="114">
        <v>10000</v>
      </c>
      <c r="BH260" s="114">
        <v>4</v>
      </c>
      <c r="BI260" s="114"/>
      <c r="BJ260" s="114"/>
      <c r="BK260" s="114"/>
      <c r="BL260" s="114"/>
      <c r="BM260" s="114"/>
      <c r="BN260" s="114"/>
      <c r="BO260" s="114"/>
      <c r="BP260" s="114"/>
      <c r="BQ260" s="114"/>
      <c r="BR260" s="114"/>
      <c r="BS260" s="114"/>
      <c r="BT260" s="114"/>
      <c r="BU260" s="114"/>
      <c r="BV260" s="114"/>
      <c r="BW260" s="114"/>
      <c r="BX260" s="114">
        <v>47</v>
      </c>
      <c r="BY260" s="114"/>
      <c r="BZ260" s="114"/>
      <c r="CA260" s="156"/>
      <c r="CB260" s="114">
        <v>0.3</v>
      </c>
      <c r="CC260" s="114">
        <v>0.03</v>
      </c>
      <c r="CD260" s="114">
        <v>56</v>
      </c>
      <c r="CE260" s="114"/>
      <c r="CF260" s="114"/>
      <c r="CG260" s="114"/>
      <c r="CH260" s="110">
        <v>0</v>
      </c>
      <c r="CI260" s="114">
        <v>9</v>
      </c>
      <c r="CJ260" s="114">
        <v>13.4</v>
      </c>
      <c r="CK260" s="114"/>
      <c r="CL260" s="114"/>
      <c r="CM260" s="114"/>
      <c r="CN260" s="114"/>
      <c r="CO260" s="99"/>
      <c r="CP260" s="99"/>
      <c r="CQ260" s="99"/>
      <c r="CR260" s="99">
        <f>AG260/AD260</f>
        <v>3.8145780051150888</v>
      </c>
      <c r="CS260" s="99"/>
      <c r="CT260" s="99"/>
      <c r="CU260" s="99">
        <f>BG260/BH260</f>
        <v>2500</v>
      </c>
      <c r="CV260" s="99"/>
      <c r="CW260" s="99"/>
      <c r="CX260" s="114"/>
      <c r="CY260" s="114">
        <v>0</v>
      </c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</row>
    <row r="261" spans="1:301" s="18" customFormat="1" ht="15" customHeight="1" x14ac:dyDescent="0.2">
      <c r="A261" s="67" t="s">
        <v>923</v>
      </c>
      <c r="B261" s="67">
        <v>45146</v>
      </c>
      <c r="C261" s="59" t="s">
        <v>452</v>
      </c>
      <c r="D261" s="2" t="s">
        <v>105</v>
      </c>
      <c r="E261" s="67"/>
      <c r="F261" s="67"/>
      <c r="G261" s="23">
        <v>315449.57199999999</v>
      </c>
      <c r="H261" s="23">
        <v>8447825.5749999993</v>
      </c>
      <c r="I261" s="23">
        <v>5020.66</v>
      </c>
      <c r="J261" s="61" t="s">
        <v>1040</v>
      </c>
      <c r="K261" s="77" t="s">
        <v>388</v>
      </c>
      <c r="L261" s="67">
        <v>2</v>
      </c>
      <c r="M261" s="67">
        <v>4</v>
      </c>
      <c r="N261" s="105">
        <v>2012</v>
      </c>
      <c r="O261" s="67"/>
      <c r="P261" s="60" t="s">
        <v>389</v>
      </c>
      <c r="Q261" s="1">
        <f>M261-L261</f>
        <v>2</v>
      </c>
      <c r="R261" s="2" t="s">
        <v>390</v>
      </c>
      <c r="S261" s="67" t="s">
        <v>924</v>
      </c>
      <c r="T261" s="60" t="s">
        <v>392</v>
      </c>
      <c r="U261" s="67"/>
      <c r="V261" s="67"/>
      <c r="W261" s="67"/>
      <c r="X261" s="83"/>
      <c r="Y261" s="114">
        <v>8.3402922755741127E-2</v>
      </c>
      <c r="Z261" s="114">
        <v>2.2678531701890989</v>
      </c>
      <c r="AA261" s="114">
        <v>1.5869919427036707</v>
      </c>
      <c r="AB261" s="114"/>
      <c r="AC261" s="114">
        <v>0.16669737895886422</v>
      </c>
      <c r="AD261" s="114">
        <v>0.21552631578947368</v>
      </c>
      <c r="AE261" s="114">
        <v>0.11193612774451098</v>
      </c>
      <c r="AF261" s="114">
        <v>4.0439321444106134E-2</v>
      </c>
      <c r="AG261" s="114">
        <v>0.37342710997442458</v>
      </c>
      <c r="AH261" s="114">
        <v>4.582728006456821E-2</v>
      </c>
      <c r="AI261" s="114"/>
      <c r="AJ261" s="114"/>
      <c r="AK261" s="114"/>
      <c r="AL261" s="114"/>
      <c r="AM261" s="114"/>
      <c r="AN261" s="114">
        <v>1.9</v>
      </c>
      <c r="AO261" s="114">
        <v>5</v>
      </c>
      <c r="AP261" s="114">
        <v>48</v>
      </c>
      <c r="AQ261" s="114">
        <v>2</v>
      </c>
      <c r="AR261" s="114">
        <v>7</v>
      </c>
      <c r="AS261" s="114">
        <v>9.9</v>
      </c>
      <c r="AT261" s="114">
        <v>177</v>
      </c>
      <c r="AU261" s="106">
        <v>0</v>
      </c>
      <c r="AV261" s="114">
        <v>2</v>
      </c>
      <c r="AW261" s="114">
        <v>21</v>
      </c>
      <c r="AX261" s="114">
        <v>13</v>
      </c>
      <c r="AY261" s="114">
        <v>18</v>
      </c>
      <c r="AZ261" s="114"/>
      <c r="BA261" s="114">
        <v>19.5</v>
      </c>
      <c r="BB261" s="114">
        <v>4</v>
      </c>
      <c r="BC261" s="108">
        <v>0</v>
      </c>
      <c r="BD261" s="114">
        <v>3.1</v>
      </c>
      <c r="BE261" s="114"/>
      <c r="BF261" s="106">
        <v>0</v>
      </c>
      <c r="BG261" s="114">
        <v>1870</v>
      </c>
      <c r="BH261" s="114">
        <v>8</v>
      </c>
      <c r="BI261" s="114"/>
      <c r="BJ261" s="114"/>
      <c r="BK261" s="114"/>
      <c r="BL261" s="114"/>
      <c r="BM261" s="114"/>
      <c r="BN261" s="114"/>
      <c r="BO261" s="114"/>
      <c r="BP261" s="114"/>
      <c r="BQ261" s="114"/>
      <c r="BR261" s="114"/>
      <c r="BS261" s="114"/>
      <c r="BT261" s="114"/>
      <c r="BU261" s="114"/>
      <c r="BV261" s="114"/>
      <c r="BW261" s="114"/>
      <c r="BX261" s="114">
        <v>26</v>
      </c>
      <c r="BY261" s="114"/>
      <c r="BZ261" s="114"/>
      <c r="CA261" s="156"/>
      <c r="CB261" s="114">
        <v>2.4</v>
      </c>
      <c r="CC261" s="114">
        <v>0.11</v>
      </c>
      <c r="CD261" s="114">
        <v>33</v>
      </c>
      <c r="CE261" s="114"/>
      <c r="CF261" s="114"/>
      <c r="CG261" s="114"/>
      <c r="CH261" s="110">
        <v>0</v>
      </c>
      <c r="CI261" s="114">
        <v>3</v>
      </c>
      <c r="CJ261" s="114">
        <v>9.4</v>
      </c>
      <c r="CK261" s="114"/>
      <c r="CL261" s="114"/>
      <c r="CM261" s="114"/>
      <c r="CN261" s="114"/>
      <c r="CO261" s="99"/>
      <c r="CP261" s="99"/>
      <c r="CQ261" s="99"/>
      <c r="CR261" s="99">
        <f>AG261/AD261</f>
        <v>1.7326288374881726</v>
      </c>
      <c r="CS261" s="99"/>
      <c r="CT261" s="99"/>
      <c r="CU261" s="99">
        <f>BG261/BH261</f>
        <v>233.75</v>
      </c>
      <c r="CV261" s="99"/>
      <c r="CW261" s="99"/>
      <c r="CX261" s="114"/>
      <c r="CY261" s="114">
        <v>0</v>
      </c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</row>
    <row r="262" spans="1:301" s="67" customFormat="1" ht="15" customHeight="1" x14ac:dyDescent="0.2">
      <c r="A262" s="58" t="s">
        <v>925</v>
      </c>
      <c r="B262" s="58">
        <v>45908</v>
      </c>
      <c r="C262" s="59" t="s">
        <v>400</v>
      </c>
      <c r="D262" s="2" t="s">
        <v>105</v>
      </c>
      <c r="E262" s="58"/>
      <c r="F262" s="58"/>
      <c r="G262" s="23">
        <v>315814.76699999999</v>
      </c>
      <c r="H262" s="23">
        <v>8447216.1490000002</v>
      </c>
      <c r="I262" s="23">
        <v>4969.6869999999999</v>
      </c>
      <c r="J262" s="61" t="s">
        <v>1040</v>
      </c>
      <c r="K262" s="77" t="s">
        <v>388</v>
      </c>
      <c r="L262" s="67">
        <v>2</v>
      </c>
      <c r="M262" s="58">
        <v>4</v>
      </c>
      <c r="N262" s="105">
        <v>2012</v>
      </c>
      <c r="O262" s="58"/>
      <c r="P262" s="60" t="s">
        <v>389</v>
      </c>
      <c r="Q262" s="1">
        <f>M262-L262</f>
        <v>2</v>
      </c>
      <c r="R262" s="2" t="s">
        <v>390</v>
      </c>
      <c r="S262" s="58" t="s">
        <v>926</v>
      </c>
      <c r="T262" s="60" t="s">
        <v>392</v>
      </c>
      <c r="U262" s="85"/>
      <c r="V262" s="85"/>
      <c r="W262" s="85"/>
      <c r="X262" s="140"/>
      <c r="Y262" s="106"/>
      <c r="Z262" s="106">
        <v>0.58586206896551718</v>
      </c>
      <c r="AA262" s="106">
        <v>0.84353625783348252</v>
      </c>
      <c r="AB262" s="106"/>
      <c r="AC262" s="106">
        <v>4.9066618128867853E-3</v>
      </c>
      <c r="AD262" s="106">
        <v>3.3157894736842108E-2</v>
      </c>
      <c r="AE262" s="106"/>
      <c r="AF262" s="106"/>
      <c r="AG262" s="106">
        <v>0.30115089514066495</v>
      </c>
      <c r="AH262" s="106">
        <v>2.2913640032284105E-2</v>
      </c>
      <c r="AI262" s="106"/>
      <c r="AJ262" s="106"/>
      <c r="AK262" s="106"/>
      <c r="AL262" s="106"/>
      <c r="AM262" s="106"/>
      <c r="AN262" s="106">
        <v>1.2</v>
      </c>
      <c r="AO262" s="106">
        <v>3</v>
      </c>
      <c r="AP262" s="106">
        <v>65</v>
      </c>
      <c r="AQ262" s="106">
        <v>3</v>
      </c>
      <c r="AR262" s="106">
        <v>8</v>
      </c>
      <c r="AS262" s="106">
        <v>1.6</v>
      </c>
      <c r="AT262" s="106">
        <v>331</v>
      </c>
      <c r="AU262" s="106">
        <v>0</v>
      </c>
      <c r="AV262" s="106">
        <v>1</v>
      </c>
      <c r="AW262" s="114">
        <v>0</v>
      </c>
      <c r="AX262" s="110">
        <v>0</v>
      </c>
      <c r="AY262" s="106">
        <v>18</v>
      </c>
      <c r="AZ262" s="106"/>
      <c r="BA262" s="106">
        <v>9.9</v>
      </c>
      <c r="BB262" s="106">
        <v>3.2</v>
      </c>
      <c r="BC262" s="108">
        <v>0</v>
      </c>
      <c r="BD262" s="106">
        <v>0.7</v>
      </c>
      <c r="BE262" s="106"/>
      <c r="BF262" s="106">
        <v>0</v>
      </c>
      <c r="BG262" s="106">
        <v>298</v>
      </c>
      <c r="BH262" s="106">
        <v>7.4</v>
      </c>
      <c r="BI262" s="106"/>
      <c r="BJ262" s="106"/>
      <c r="BK262" s="106"/>
      <c r="BL262" s="106"/>
      <c r="BM262" s="106"/>
      <c r="BN262" s="106"/>
      <c r="BO262" s="106"/>
      <c r="BP262" s="106"/>
      <c r="BQ262" s="106"/>
      <c r="BR262" s="106"/>
      <c r="BS262" s="106"/>
      <c r="BT262" s="106"/>
      <c r="BU262" s="106"/>
      <c r="BV262" s="106"/>
      <c r="BW262" s="106"/>
      <c r="BX262" s="106">
        <v>24</v>
      </c>
      <c r="BY262" s="106"/>
      <c r="BZ262" s="106"/>
      <c r="CA262" s="149"/>
      <c r="CB262" s="106">
        <v>0.3</v>
      </c>
      <c r="CC262" s="106">
        <v>0.53</v>
      </c>
      <c r="CD262" s="106">
        <v>10</v>
      </c>
      <c r="CE262" s="106"/>
      <c r="CF262" s="106"/>
      <c r="CG262" s="106"/>
      <c r="CH262" s="110">
        <v>0</v>
      </c>
      <c r="CI262" s="106">
        <v>6</v>
      </c>
      <c r="CJ262" s="106">
        <v>2.1</v>
      </c>
      <c r="CK262" s="106"/>
      <c r="CL262" s="106"/>
      <c r="CM262" s="106"/>
      <c r="CN262" s="106"/>
      <c r="CO262" s="99"/>
      <c r="CP262" s="99"/>
      <c r="CQ262" s="99"/>
      <c r="CR262" s="99">
        <f>AG262/AD262</f>
        <v>9.0823285836073548</v>
      </c>
      <c r="CS262" s="99"/>
      <c r="CT262" s="99"/>
      <c r="CU262" s="99">
        <f>BG262/BH262</f>
        <v>40.270270270270267</v>
      </c>
      <c r="CV262" s="99"/>
      <c r="CW262" s="99"/>
      <c r="CX262" s="106"/>
      <c r="CY262" s="114">
        <v>0</v>
      </c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  <c r="KO262" s="2"/>
    </row>
    <row r="263" spans="1:301" s="85" customFormat="1" ht="15" customHeight="1" x14ac:dyDescent="0.2">
      <c r="A263" s="58" t="s">
        <v>927</v>
      </c>
      <c r="B263" s="58">
        <v>45975</v>
      </c>
      <c r="C263" s="59" t="s">
        <v>400</v>
      </c>
      <c r="D263" s="2" t="s">
        <v>105</v>
      </c>
      <c r="E263" s="58"/>
      <c r="F263" s="58"/>
      <c r="G263" s="23">
        <v>315862.94699999999</v>
      </c>
      <c r="H263" s="23">
        <v>8447114.2919999994</v>
      </c>
      <c r="I263" s="23">
        <v>4995.7219999999998</v>
      </c>
      <c r="J263" s="61" t="s">
        <v>1040</v>
      </c>
      <c r="K263" s="77" t="s">
        <v>388</v>
      </c>
      <c r="L263" s="67">
        <v>0</v>
      </c>
      <c r="M263" s="58">
        <v>2</v>
      </c>
      <c r="N263" s="105">
        <v>2012</v>
      </c>
      <c r="O263" s="58"/>
      <c r="P263" s="60" t="s">
        <v>389</v>
      </c>
      <c r="Q263" s="1">
        <f>M263-L263</f>
        <v>2</v>
      </c>
      <c r="R263" s="2" t="s">
        <v>390</v>
      </c>
      <c r="S263" s="58" t="s">
        <v>928</v>
      </c>
      <c r="T263" s="60" t="s">
        <v>392</v>
      </c>
      <c r="U263" s="67"/>
      <c r="V263" s="67"/>
      <c r="W263" s="67"/>
      <c r="X263" s="83"/>
      <c r="Y263" s="106"/>
      <c r="Z263" s="106">
        <v>0.37797552836484988</v>
      </c>
      <c r="AA263" s="106">
        <v>1.5583974932855866</v>
      </c>
      <c r="AB263" s="106"/>
      <c r="AC263" s="106">
        <v>1.3945249362941392E-2</v>
      </c>
      <c r="AD263" s="106"/>
      <c r="AE263" s="106"/>
      <c r="AF263" s="106"/>
      <c r="AG263" s="106">
        <v>0.21682864450127876</v>
      </c>
      <c r="AH263" s="106">
        <v>2.2913640032284105E-2</v>
      </c>
      <c r="AI263" s="106"/>
      <c r="AJ263" s="106"/>
      <c r="AK263" s="106"/>
      <c r="AL263" s="106"/>
      <c r="AM263" s="106"/>
      <c r="AN263" s="106">
        <v>0</v>
      </c>
      <c r="AO263" s="106">
        <v>0</v>
      </c>
      <c r="AP263" s="106">
        <v>41</v>
      </c>
      <c r="AQ263" s="106">
        <v>3</v>
      </c>
      <c r="AR263" s="106">
        <v>5</v>
      </c>
      <c r="AS263" s="106">
        <v>308</v>
      </c>
      <c r="AT263" s="106">
        <v>629</v>
      </c>
      <c r="AU263" s="106">
        <v>0</v>
      </c>
      <c r="AV263" s="110">
        <v>0</v>
      </c>
      <c r="AW263" s="114">
        <v>0</v>
      </c>
      <c r="AX263" s="110">
        <v>0</v>
      </c>
      <c r="AY263" s="106">
        <v>81</v>
      </c>
      <c r="AZ263" s="106"/>
      <c r="BA263" s="106">
        <v>9.1</v>
      </c>
      <c r="BB263" s="106">
        <v>1.7</v>
      </c>
      <c r="BC263" s="108">
        <v>0</v>
      </c>
      <c r="BD263" s="106">
        <v>0.7</v>
      </c>
      <c r="BE263" s="106"/>
      <c r="BF263" s="106">
        <v>0</v>
      </c>
      <c r="BG263" s="106">
        <v>765</v>
      </c>
      <c r="BH263" s="106">
        <v>6.3</v>
      </c>
      <c r="BI263" s="106"/>
      <c r="BJ263" s="106"/>
      <c r="BK263" s="106"/>
      <c r="BL263" s="106"/>
      <c r="BM263" s="106"/>
      <c r="BN263" s="106"/>
      <c r="BO263" s="106"/>
      <c r="BP263" s="106"/>
      <c r="BQ263" s="106"/>
      <c r="BR263" s="106"/>
      <c r="BS263" s="106"/>
      <c r="BT263" s="106"/>
      <c r="BU263" s="106"/>
      <c r="BV263" s="106"/>
      <c r="BW263" s="106"/>
      <c r="BX263" s="106">
        <v>307</v>
      </c>
      <c r="BY263" s="106"/>
      <c r="BZ263" s="106"/>
      <c r="CA263" s="149"/>
      <c r="CB263" s="106">
        <v>0.6</v>
      </c>
      <c r="CC263" s="106">
        <v>1.01</v>
      </c>
      <c r="CD263" s="106">
        <v>136</v>
      </c>
      <c r="CE263" s="106"/>
      <c r="CF263" s="106"/>
      <c r="CG263" s="106"/>
      <c r="CH263" s="110">
        <v>0</v>
      </c>
      <c r="CI263" s="106">
        <v>17</v>
      </c>
      <c r="CJ263" s="106">
        <v>1.5</v>
      </c>
      <c r="CK263" s="106"/>
      <c r="CL263" s="106"/>
      <c r="CM263" s="106"/>
      <c r="CN263" s="106"/>
      <c r="CO263" s="99"/>
      <c r="CP263" s="99"/>
      <c r="CQ263" s="99"/>
      <c r="CR263" s="99"/>
      <c r="CS263" s="99"/>
      <c r="CT263" s="99"/>
      <c r="CU263" s="99">
        <f>BG263/BH263</f>
        <v>121.42857142857143</v>
      </c>
      <c r="CV263" s="99"/>
      <c r="CW263" s="99"/>
      <c r="CX263" s="106"/>
      <c r="CY263" s="114">
        <v>0</v>
      </c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  <c r="KO263" s="2"/>
    </row>
    <row r="264" spans="1:301" s="67" customFormat="1" ht="15" customHeight="1" x14ac:dyDescent="0.15">
      <c r="A264" s="77" t="s">
        <v>929</v>
      </c>
      <c r="B264" s="63" t="s">
        <v>930</v>
      </c>
      <c r="C264" s="59" t="s">
        <v>452</v>
      </c>
      <c r="D264" s="2" t="s">
        <v>105</v>
      </c>
      <c r="E264" s="77"/>
      <c r="F264" s="77"/>
      <c r="G264" s="24">
        <v>315928.63199999998</v>
      </c>
      <c r="H264" s="24">
        <v>8447048.5399999991</v>
      </c>
      <c r="I264" s="23">
        <v>5010.9589999999998</v>
      </c>
      <c r="J264" s="61" t="s">
        <v>1040</v>
      </c>
      <c r="K264" s="77" t="s">
        <v>388</v>
      </c>
      <c r="L264" s="92">
        <v>1.2</v>
      </c>
      <c r="M264" s="92">
        <v>2</v>
      </c>
      <c r="N264" s="104">
        <v>2019</v>
      </c>
      <c r="O264" s="77"/>
      <c r="P264" s="60" t="s">
        <v>389</v>
      </c>
      <c r="Q264" s="1">
        <f>M264-L264</f>
        <v>0.8</v>
      </c>
      <c r="R264" s="2" t="s">
        <v>390</v>
      </c>
      <c r="S264" s="77" t="s">
        <v>931</v>
      </c>
      <c r="T264" s="60" t="s">
        <v>392</v>
      </c>
      <c r="U264" s="70"/>
      <c r="V264" s="70"/>
      <c r="W264" s="70"/>
      <c r="X264" s="138"/>
      <c r="Y264" s="116"/>
      <c r="Z264" s="116">
        <v>0.6236596218020023</v>
      </c>
      <c r="AA264" s="116">
        <v>1.9730170098478066</v>
      </c>
      <c r="AB264" s="116"/>
      <c r="AC264" s="116">
        <v>7.1017473607571891E-3</v>
      </c>
      <c r="AD264" s="116">
        <v>1.6578947368421054E-2</v>
      </c>
      <c r="AE264" s="116"/>
      <c r="AF264" s="116"/>
      <c r="AG264" s="116">
        <v>0.34933503836317131</v>
      </c>
      <c r="AH264" s="116">
        <v>4.582728006456821E-2</v>
      </c>
      <c r="AI264" s="116"/>
      <c r="AJ264" s="116"/>
      <c r="AK264" s="116"/>
      <c r="AL264" s="116"/>
      <c r="AM264" s="116"/>
      <c r="AN264" s="116">
        <v>0.6</v>
      </c>
      <c r="AO264" s="116">
        <v>0</v>
      </c>
      <c r="AP264" s="116">
        <v>77</v>
      </c>
      <c r="AQ264" s="116">
        <v>3</v>
      </c>
      <c r="AR264" s="116">
        <v>7</v>
      </c>
      <c r="AS264" s="116">
        <v>8.1999999999999993</v>
      </c>
      <c r="AT264" s="116">
        <v>1044</v>
      </c>
      <c r="AU264" s="106">
        <v>0</v>
      </c>
      <c r="AV264" s="110">
        <v>0</v>
      </c>
      <c r="AW264" s="114">
        <v>0</v>
      </c>
      <c r="AX264" s="110">
        <v>0</v>
      </c>
      <c r="AY264" s="116">
        <v>111</v>
      </c>
      <c r="AZ264" s="116"/>
      <c r="BA264" s="116">
        <v>18.399999999999999</v>
      </c>
      <c r="BB264" s="116">
        <v>3.8</v>
      </c>
      <c r="BC264" s="108">
        <v>0</v>
      </c>
      <c r="BD264" s="116">
        <v>0.7</v>
      </c>
      <c r="BE264" s="116"/>
      <c r="BF264" s="106">
        <v>0</v>
      </c>
      <c r="BG264" s="116">
        <v>716</v>
      </c>
      <c r="BH264" s="116">
        <v>6.5</v>
      </c>
      <c r="BI264" s="116"/>
      <c r="BJ264" s="116"/>
      <c r="BK264" s="116"/>
      <c r="BL264" s="116"/>
      <c r="BM264" s="116"/>
      <c r="BN264" s="116"/>
      <c r="BO264" s="116"/>
      <c r="BP264" s="116"/>
      <c r="BQ264" s="116"/>
      <c r="BR264" s="116"/>
      <c r="BS264" s="116"/>
      <c r="BT264" s="116"/>
      <c r="BU264" s="116"/>
      <c r="BV264" s="116"/>
      <c r="BW264" s="116"/>
      <c r="BX264" s="116">
        <v>619</v>
      </c>
      <c r="BY264" s="116"/>
      <c r="BZ264" s="116"/>
      <c r="CA264" s="159"/>
      <c r="CB264" s="116">
        <v>1.7</v>
      </c>
      <c r="CC264" s="116">
        <v>0.9</v>
      </c>
      <c r="CD264" s="116">
        <v>276</v>
      </c>
      <c r="CE264" s="116"/>
      <c r="CF264" s="116"/>
      <c r="CG264" s="116"/>
      <c r="CH264" s="110">
        <v>0</v>
      </c>
      <c r="CI264" s="116">
        <v>16</v>
      </c>
      <c r="CJ264" s="116">
        <v>2.5</v>
      </c>
      <c r="CK264" s="116"/>
      <c r="CL264" s="116"/>
      <c r="CM264" s="116"/>
      <c r="CN264" s="116"/>
      <c r="CO264" s="99"/>
      <c r="CP264" s="99"/>
      <c r="CQ264" s="99"/>
      <c r="CR264" s="99">
        <f>AG264/AD264</f>
        <v>21.071002313969061</v>
      </c>
      <c r="CS264" s="99"/>
      <c r="CT264" s="99"/>
      <c r="CU264" s="99">
        <f>BG264/BH264</f>
        <v>110.15384615384616</v>
      </c>
      <c r="CV264" s="99"/>
      <c r="CW264" s="99"/>
      <c r="CX264" s="116"/>
      <c r="CY264" s="114">
        <v>0</v>
      </c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  <c r="KO264" s="2"/>
    </row>
    <row r="265" spans="1:301" s="85" customFormat="1" ht="15" customHeight="1" x14ac:dyDescent="0.2">
      <c r="A265" s="77" t="s">
        <v>932</v>
      </c>
      <c r="B265" s="63" t="s">
        <v>933</v>
      </c>
      <c r="C265" s="59" t="s">
        <v>452</v>
      </c>
      <c r="D265" s="2" t="s">
        <v>105</v>
      </c>
      <c r="E265" s="77"/>
      <c r="F265" s="77"/>
      <c r="G265" s="24">
        <v>315839.99900000001</v>
      </c>
      <c r="H265" s="24">
        <v>8447239.148</v>
      </c>
      <c r="I265" s="23">
        <v>4963.8630000000003</v>
      </c>
      <c r="J265" s="61" t="s">
        <v>1040</v>
      </c>
      <c r="K265" s="77" t="s">
        <v>388</v>
      </c>
      <c r="L265" s="83">
        <v>2</v>
      </c>
      <c r="M265" s="83">
        <v>4</v>
      </c>
      <c r="N265" s="104">
        <v>2019</v>
      </c>
      <c r="O265" s="77"/>
      <c r="P265" s="60" t="s">
        <v>389</v>
      </c>
      <c r="Q265" s="1">
        <f>M265-L265</f>
        <v>2</v>
      </c>
      <c r="R265" s="2" t="s">
        <v>390</v>
      </c>
      <c r="S265" s="77" t="s">
        <v>934</v>
      </c>
      <c r="T265" s="60" t="s">
        <v>392</v>
      </c>
      <c r="U265" s="78"/>
      <c r="V265" s="78"/>
      <c r="W265" s="78"/>
      <c r="X265" s="143"/>
      <c r="Y265" s="116"/>
      <c r="Z265" s="116">
        <v>0.56696329254727473</v>
      </c>
      <c r="AA265" s="116">
        <v>11.008863025962398</v>
      </c>
      <c r="AB265" s="116"/>
      <c r="AC265" s="116">
        <v>0.12679847105933745</v>
      </c>
      <c r="AD265" s="116"/>
      <c r="AE265" s="116"/>
      <c r="AF265" s="116"/>
      <c r="AG265" s="116">
        <v>0.15659846547314579</v>
      </c>
      <c r="AH265" s="116"/>
      <c r="AI265" s="116"/>
      <c r="AJ265" s="116"/>
      <c r="AK265" s="116"/>
      <c r="AL265" s="116"/>
      <c r="AM265" s="116"/>
      <c r="AN265" s="116">
        <v>0.6</v>
      </c>
      <c r="AO265" s="116">
        <v>0</v>
      </c>
      <c r="AP265" s="116">
        <v>85</v>
      </c>
      <c r="AQ265" s="116">
        <v>12</v>
      </c>
      <c r="AR265" s="116">
        <v>19</v>
      </c>
      <c r="AS265" s="116">
        <v>99.1</v>
      </c>
      <c r="AT265" s="116">
        <v>4344</v>
      </c>
      <c r="AU265" s="106">
        <v>0</v>
      </c>
      <c r="AV265" s="116">
        <v>2</v>
      </c>
      <c r="AW265" s="114">
        <v>0</v>
      </c>
      <c r="AX265" s="110">
        <v>0</v>
      </c>
      <c r="AY265" s="116">
        <v>388</v>
      </c>
      <c r="AZ265" s="116"/>
      <c r="BA265" s="116">
        <v>2</v>
      </c>
      <c r="BB265" s="116">
        <v>2.7</v>
      </c>
      <c r="BC265" s="108">
        <v>0</v>
      </c>
      <c r="BD265" s="116">
        <v>0.7</v>
      </c>
      <c r="BE265" s="116"/>
      <c r="BF265" s="116">
        <v>7</v>
      </c>
      <c r="BG265" s="116">
        <v>85</v>
      </c>
      <c r="BH265" s="116">
        <v>3.3</v>
      </c>
      <c r="BI265" s="116"/>
      <c r="BJ265" s="116"/>
      <c r="BK265" s="116"/>
      <c r="BL265" s="116"/>
      <c r="BM265" s="116"/>
      <c r="BN265" s="116"/>
      <c r="BO265" s="116"/>
      <c r="BP265" s="116"/>
      <c r="BQ265" s="116"/>
      <c r="BR265" s="116"/>
      <c r="BS265" s="116"/>
      <c r="BT265" s="116"/>
      <c r="BU265" s="116"/>
      <c r="BV265" s="116"/>
      <c r="BW265" s="116"/>
      <c r="BX265" s="116">
        <v>2331</v>
      </c>
      <c r="BY265" s="116"/>
      <c r="BZ265" s="116"/>
      <c r="CA265" s="159"/>
      <c r="CB265" s="116">
        <v>1.9</v>
      </c>
      <c r="CC265" s="116">
        <v>8.7200000000000006</v>
      </c>
      <c r="CD265" s="116">
        <v>241</v>
      </c>
      <c r="CE265" s="116"/>
      <c r="CF265" s="116"/>
      <c r="CG265" s="116"/>
      <c r="CH265" s="110">
        <v>0</v>
      </c>
      <c r="CI265" s="110">
        <v>0</v>
      </c>
      <c r="CJ265" s="116">
        <v>0.8</v>
      </c>
      <c r="CK265" s="116"/>
      <c r="CL265" s="116"/>
      <c r="CM265" s="116"/>
      <c r="CN265" s="116"/>
      <c r="CO265" s="99"/>
      <c r="CP265" s="99"/>
      <c r="CQ265" s="99"/>
      <c r="CR265" s="99"/>
      <c r="CS265" s="99"/>
      <c r="CT265" s="99"/>
      <c r="CU265" s="99">
        <f>BG265/BH265</f>
        <v>25.757575757575758</v>
      </c>
      <c r="CV265" s="99"/>
      <c r="CW265" s="99"/>
      <c r="CX265" s="116"/>
      <c r="CY265" s="114">
        <v>0</v>
      </c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  <c r="DS265" s="67"/>
      <c r="DT265" s="67"/>
      <c r="DU265" s="67"/>
      <c r="DV265" s="67"/>
      <c r="DW265" s="67"/>
      <c r="DX265" s="67"/>
      <c r="DY265" s="67"/>
      <c r="DZ265" s="67"/>
      <c r="EA265" s="67"/>
      <c r="EB265" s="67"/>
      <c r="EC265" s="67"/>
      <c r="ED265" s="67"/>
      <c r="EE265" s="67"/>
      <c r="EF265" s="67"/>
      <c r="EG265" s="67"/>
      <c r="EH265" s="67"/>
      <c r="EI265" s="67"/>
      <c r="EJ265" s="67"/>
      <c r="EK265" s="67"/>
      <c r="EL265" s="67"/>
      <c r="EM265" s="67"/>
      <c r="EN265" s="67"/>
      <c r="EO265" s="67"/>
      <c r="EP265" s="67"/>
      <c r="EQ265" s="67"/>
      <c r="ER265" s="67"/>
      <c r="ES265" s="67"/>
      <c r="ET265" s="67"/>
      <c r="EU265" s="67"/>
      <c r="EV265" s="67"/>
      <c r="EW265" s="67"/>
      <c r="EX265" s="67"/>
      <c r="EY265" s="67"/>
      <c r="EZ265" s="67"/>
      <c r="FA265" s="67"/>
      <c r="FB265" s="67"/>
      <c r="FC265" s="67"/>
      <c r="FD265" s="67"/>
      <c r="FE265" s="67"/>
      <c r="FF265" s="67"/>
      <c r="FG265" s="67"/>
      <c r="FH265" s="67"/>
      <c r="FI265" s="67"/>
      <c r="FJ265" s="67"/>
      <c r="FK265" s="67"/>
      <c r="FL265" s="67"/>
      <c r="FM265" s="67"/>
      <c r="FN265" s="67"/>
      <c r="FO265" s="67"/>
      <c r="FP265" s="67"/>
      <c r="FQ265" s="67"/>
      <c r="FR265" s="67"/>
      <c r="FS265" s="67"/>
      <c r="FT265" s="67"/>
      <c r="FU265" s="67"/>
      <c r="FV265" s="67"/>
      <c r="FW265" s="67"/>
      <c r="FX265" s="67"/>
      <c r="FY265" s="67"/>
      <c r="FZ265" s="67"/>
      <c r="GA265" s="67"/>
      <c r="GB265" s="67"/>
      <c r="GC265" s="67"/>
      <c r="GD265" s="67"/>
      <c r="GE265" s="67"/>
      <c r="GF265" s="67"/>
      <c r="GG265" s="67"/>
      <c r="GH265" s="67"/>
      <c r="GI265" s="67"/>
      <c r="GJ265" s="67"/>
      <c r="GK265" s="67"/>
      <c r="GL265" s="67"/>
      <c r="GM265" s="67"/>
      <c r="GN265" s="67"/>
      <c r="GO265" s="67"/>
      <c r="GP265" s="67"/>
      <c r="GQ265" s="67"/>
      <c r="GR265" s="67"/>
      <c r="GS265" s="67"/>
      <c r="GT265" s="67"/>
      <c r="GU265" s="67"/>
      <c r="GV265" s="67"/>
      <c r="GW265" s="67"/>
      <c r="GX265" s="67"/>
      <c r="GY265" s="67"/>
      <c r="GZ265" s="67"/>
      <c r="HA265" s="67"/>
      <c r="HB265" s="67"/>
      <c r="HC265" s="67"/>
      <c r="HD265" s="67"/>
      <c r="HE265" s="67"/>
      <c r="HF265" s="67"/>
      <c r="HG265" s="67"/>
      <c r="HH265" s="67"/>
      <c r="HI265" s="67"/>
      <c r="HJ265" s="67"/>
      <c r="HK265" s="67"/>
      <c r="HL265" s="67"/>
      <c r="HM265" s="67"/>
      <c r="HN265" s="67"/>
      <c r="HO265" s="67"/>
      <c r="HP265" s="67"/>
      <c r="HQ265" s="67"/>
      <c r="HR265" s="67"/>
      <c r="HS265" s="67"/>
      <c r="HT265" s="67"/>
      <c r="HU265" s="67"/>
      <c r="HV265" s="67"/>
      <c r="HW265" s="67"/>
      <c r="HX265" s="67"/>
      <c r="HY265" s="67"/>
      <c r="HZ265" s="67"/>
      <c r="IA265" s="67"/>
      <c r="IB265" s="67"/>
      <c r="IC265" s="67"/>
      <c r="ID265" s="67"/>
      <c r="IE265" s="67"/>
      <c r="IF265" s="67"/>
      <c r="IG265" s="67"/>
      <c r="IH265" s="67"/>
      <c r="II265" s="67"/>
      <c r="IJ265" s="67"/>
      <c r="IK265" s="67"/>
      <c r="IL265" s="67"/>
      <c r="IM265" s="67"/>
      <c r="IN265" s="67"/>
      <c r="IO265" s="67"/>
      <c r="IP265" s="67"/>
      <c r="IQ265" s="67"/>
      <c r="IR265" s="67"/>
      <c r="IS265" s="67"/>
      <c r="IT265" s="67"/>
      <c r="IU265" s="67"/>
      <c r="IV265" s="67"/>
      <c r="IW265" s="67"/>
      <c r="IX265" s="67"/>
      <c r="IY265" s="67"/>
      <c r="IZ265" s="67"/>
      <c r="JA265" s="67"/>
      <c r="JB265" s="67"/>
      <c r="JC265" s="67"/>
      <c r="JD265" s="67"/>
      <c r="JE265" s="67"/>
      <c r="JF265" s="67"/>
      <c r="JG265" s="67"/>
      <c r="JH265" s="67"/>
      <c r="JI265" s="67"/>
      <c r="JJ265" s="67"/>
      <c r="JK265" s="67"/>
      <c r="JL265" s="67"/>
      <c r="JM265" s="67"/>
      <c r="JN265" s="67"/>
      <c r="JO265" s="67"/>
      <c r="JP265" s="67"/>
      <c r="JQ265" s="67"/>
      <c r="JR265" s="67"/>
      <c r="JS265" s="67"/>
      <c r="JT265" s="67"/>
      <c r="JU265" s="67"/>
      <c r="JV265" s="67"/>
      <c r="JW265" s="67"/>
      <c r="JX265" s="67"/>
      <c r="JY265" s="67"/>
      <c r="JZ265" s="67"/>
      <c r="KA265" s="67"/>
      <c r="KB265" s="67"/>
      <c r="KC265" s="67"/>
      <c r="KD265" s="67"/>
      <c r="KE265" s="67"/>
      <c r="KF265" s="67"/>
      <c r="KG265" s="67"/>
      <c r="KH265" s="67"/>
      <c r="KI265" s="67"/>
      <c r="KJ265" s="67"/>
      <c r="KK265" s="67"/>
      <c r="KL265" s="67"/>
      <c r="KM265" s="67"/>
      <c r="KN265" s="67"/>
      <c r="KO265" s="67"/>
    </row>
    <row r="266" spans="1:301" s="85" customFormat="1" ht="15" customHeight="1" x14ac:dyDescent="0.2">
      <c r="A266" s="58" t="s">
        <v>935</v>
      </c>
      <c r="B266" s="58">
        <v>43451</v>
      </c>
      <c r="C266" s="59" t="s">
        <v>452</v>
      </c>
      <c r="D266" s="2" t="s">
        <v>105</v>
      </c>
      <c r="E266" s="58"/>
      <c r="F266" s="58"/>
      <c r="G266" s="34">
        <v>315615.970913</v>
      </c>
      <c r="H266" s="34">
        <v>8447586.2389899995</v>
      </c>
      <c r="I266" s="34"/>
      <c r="J266" s="61" t="s">
        <v>1040</v>
      </c>
      <c r="K266" s="58" t="s">
        <v>388</v>
      </c>
      <c r="L266" s="58">
        <v>0</v>
      </c>
      <c r="M266" s="58">
        <v>2</v>
      </c>
      <c r="N266" s="105">
        <v>2010</v>
      </c>
      <c r="O266" s="58"/>
      <c r="P266" s="60" t="s">
        <v>389</v>
      </c>
      <c r="Q266" s="1">
        <f>M266-L266</f>
        <v>2</v>
      </c>
      <c r="R266" s="2" t="s">
        <v>390</v>
      </c>
      <c r="S266" s="58" t="s">
        <v>936</v>
      </c>
      <c r="T266" s="60" t="s">
        <v>392</v>
      </c>
      <c r="U266" s="60"/>
      <c r="V266" s="60"/>
      <c r="W266" s="60"/>
      <c r="X266" s="134"/>
      <c r="Y266" s="113"/>
      <c r="Z266" s="113"/>
      <c r="AA266" s="113"/>
      <c r="AB266" s="113"/>
      <c r="AC266" s="113"/>
      <c r="AD266" s="113"/>
      <c r="AE266" s="113"/>
      <c r="AF266" s="113"/>
      <c r="AG266" s="113"/>
      <c r="AH266" s="113"/>
      <c r="AI266" s="113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36">
        <v>100</v>
      </c>
      <c r="AT266" s="107">
        <v>100</v>
      </c>
      <c r="AU266" s="113"/>
      <c r="AV266" s="113"/>
      <c r="AW266" s="113"/>
      <c r="AX266" s="113"/>
      <c r="AY266" s="113"/>
      <c r="AZ266" s="113"/>
      <c r="BA266" s="113"/>
      <c r="BB266" s="113"/>
      <c r="BC266" s="113"/>
      <c r="BD266" s="113"/>
      <c r="BE266" s="113"/>
      <c r="BF266" s="113"/>
      <c r="BG266" s="113"/>
      <c r="BH266" s="113"/>
      <c r="BI266" s="113"/>
      <c r="BJ266" s="113"/>
      <c r="BK266" s="113"/>
      <c r="BL266" s="113"/>
      <c r="BM266" s="113"/>
      <c r="BN266" s="113"/>
      <c r="BO266" s="113"/>
      <c r="BP266" s="113"/>
      <c r="BQ266" s="113"/>
      <c r="BR266" s="113"/>
      <c r="BS266" s="113"/>
      <c r="BT266" s="113"/>
      <c r="BU266" s="113"/>
      <c r="BV266" s="113"/>
      <c r="BW266" s="113"/>
      <c r="BX266" s="113">
        <v>4800</v>
      </c>
      <c r="BY266" s="113"/>
      <c r="BZ266" s="113"/>
      <c r="CA266" s="155"/>
      <c r="CB266" s="107">
        <v>144</v>
      </c>
      <c r="CC266" s="113"/>
      <c r="CD266" s="113"/>
      <c r="CE266" s="113"/>
      <c r="CF266" s="113"/>
      <c r="CG266" s="113"/>
      <c r="CH266" s="113"/>
      <c r="CI266" s="113"/>
      <c r="CJ266" s="113"/>
      <c r="CK266" s="113"/>
      <c r="CL266" s="113"/>
      <c r="CM266" s="113"/>
      <c r="CN266" s="113"/>
      <c r="CO266" s="99"/>
      <c r="CP266" s="99"/>
      <c r="CQ266" s="99"/>
      <c r="CR266" s="99"/>
      <c r="CS266" s="99"/>
      <c r="CT266" s="99"/>
      <c r="CU266" s="99"/>
      <c r="CV266" s="99"/>
      <c r="CW266" s="99"/>
      <c r="CX266" s="113"/>
      <c r="CY266" s="113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  <c r="DS266" s="60"/>
      <c r="DT266" s="60"/>
      <c r="DU266" s="60"/>
      <c r="DV266" s="60"/>
      <c r="DW266" s="60"/>
      <c r="DX266" s="60"/>
      <c r="DY266" s="60"/>
      <c r="DZ266" s="60"/>
      <c r="EA266" s="60"/>
      <c r="EB266" s="60"/>
      <c r="EC266" s="60"/>
      <c r="ED266" s="60"/>
      <c r="EE266" s="60"/>
      <c r="EF266" s="60"/>
      <c r="EG266" s="60"/>
      <c r="EH266" s="60"/>
      <c r="EI266" s="60"/>
      <c r="EJ266" s="60"/>
      <c r="EK266" s="60"/>
      <c r="EL266" s="60"/>
      <c r="EM266" s="60"/>
      <c r="EN266" s="60"/>
      <c r="EO266" s="60"/>
      <c r="EP266" s="60"/>
      <c r="EQ266" s="60"/>
      <c r="ER266" s="60"/>
      <c r="ES266" s="60"/>
      <c r="ET266" s="60"/>
      <c r="EU266" s="60"/>
      <c r="EV266" s="60"/>
      <c r="EW266" s="60"/>
      <c r="EX266" s="60"/>
      <c r="EY266" s="60"/>
      <c r="EZ266" s="60"/>
      <c r="FA266" s="60"/>
      <c r="FB266" s="60"/>
      <c r="FC266" s="60"/>
      <c r="FD266" s="60"/>
      <c r="FE266" s="60"/>
      <c r="FF266" s="60"/>
      <c r="FG266" s="60"/>
      <c r="FH266" s="60"/>
      <c r="FI266" s="60"/>
      <c r="FJ266" s="60"/>
      <c r="FK266" s="60"/>
      <c r="FL266" s="60"/>
      <c r="FM266" s="60"/>
      <c r="FN266" s="60"/>
      <c r="FO266" s="60"/>
      <c r="FP266" s="60"/>
      <c r="FQ266" s="60"/>
      <c r="FR266" s="60"/>
      <c r="FS266" s="60"/>
      <c r="FT266" s="60"/>
      <c r="FU266" s="60"/>
      <c r="FV266" s="60"/>
      <c r="FW266" s="60"/>
      <c r="FX266" s="60"/>
      <c r="FY266" s="60"/>
      <c r="FZ266" s="60"/>
      <c r="GA266" s="60"/>
      <c r="GB266" s="60"/>
      <c r="GC266" s="60"/>
      <c r="GD266" s="60"/>
      <c r="GE266" s="60"/>
      <c r="GF266" s="60"/>
      <c r="GG266" s="60"/>
      <c r="GH266" s="60"/>
      <c r="GI266" s="60"/>
      <c r="GJ266" s="60"/>
      <c r="GK266" s="60"/>
      <c r="GL266" s="60"/>
      <c r="GM266" s="60"/>
      <c r="GN266" s="60"/>
      <c r="GO266" s="60"/>
      <c r="GP266" s="60"/>
      <c r="GQ266" s="60"/>
      <c r="GR266" s="60"/>
      <c r="GS266" s="60"/>
      <c r="GT266" s="60"/>
      <c r="GU266" s="60"/>
      <c r="GV266" s="60"/>
      <c r="GW266" s="60"/>
      <c r="GX266" s="60"/>
      <c r="GY266" s="60"/>
      <c r="GZ266" s="60"/>
      <c r="HA266" s="60"/>
      <c r="HB266" s="60"/>
      <c r="HC266" s="60"/>
      <c r="HD266" s="60"/>
      <c r="HE266" s="60"/>
      <c r="HF266" s="60"/>
      <c r="HG266" s="60"/>
      <c r="HH266" s="60"/>
      <c r="HI266" s="60"/>
      <c r="HJ266" s="60"/>
      <c r="HK266" s="60"/>
      <c r="HL266" s="60"/>
      <c r="HM266" s="60"/>
      <c r="HN266" s="60"/>
      <c r="HO266" s="60"/>
      <c r="HP266" s="60"/>
      <c r="HQ266" s="60"/>
      <c r="HR266" s="60"/>
      <c r="HS266" s="60"/>
      <c r="HT266" s="60"/>
      <c r="HU266" s="60"/>
      <c r="HV266" s="60"/>
      <c r="HW266" s="60"/>
      <c r="HX266" s="60"/>
      <c r="HY266" s="60"/>
      <c r="HZ266" s="60"/>
      <c r="IA266" s="60"/>
      <c r="IB266" s="60"/>
      <c r="IC266" s="60"/>
      <c r="ID266" s="60"/>
      <c r="IE266" s="60"/>
      <c r="IF266" s="60"/>
      <c r="IG266" s="60"/>
      <c r="IH266" s="60"/>
      <c r="II266" s="60"/>
      <c r="IJ266" s="60"/>
      <c r="IK266" s="60"/>
      <c r="IL266" s="60"/>
      <c r="IM266" s="60"/>
      <c r="IN266" s="60"/>
      <c r="IO266" s="60"/>
      <c r="IP266" s="60"/>
      <c r="IQ266" s="60"/>
      <c r="IR266" s="60"/>
      <c r="IS266" s="60"/>
      <c r="IT266" s="60"/>
      <c r="IU266" s="60"/>
      <c r="IV266" s="60"/>
      <c r="IW266" s="60"/>
      <c r="IX266" s="60"/>
      <c r="IY266" s="60"/>
      <c r="IZ266" s="60"/>
      <c r="JA266" s="60"/>
      <c r="JB266" s="60"/>
      <c r="JC266" s="60"/>
      <c r="JD266" s="60"/>
      <c r="JE266" s="60"/>
      <c r="JF266" s="60"/>
      <c r="JG266" s="60"/>
      <c r="JH266" s="60"/>
      <c r="JI266" s="60"/>
      <c r="JJ266" s="60"/>
      <c r="JK266" s="60"/>
      <c r="JL266" s="60"/>
      <c r="JM266" s="60"/>
      <c r="JN266" s="60"/>
      <c r="JO266" s="60"/>
      <c r="JP266" s="60"/>
      <c r="JQ266" s="60"/>
      <c r="JR266" s="60"/>
      <c r="JS266" s="60"/>
      <c r="JT266" s="60"/>
      <c r="JU266" s="60"/>
      <c r="JV266" s="60"/>
      <c r="JW266" s="60"/>
      <c r="JX266" s="60"/>
      <c r="JY266" s="60"/>
      <c r="JZ266" s="60"/>
      <c r="KA266" s="60"/>
      <c r="KB266" s="60"/>
      <c r="KC266" s="60"/>
      <c r="KD266" s="60"/>
      <c r="KE266" s="60"/>
      <c r="KF266" s="60"/>
      <c r="KG266" s="60"/>
      <c r="KH266" s="60"/>
      <c r="KI266" s="60"/>
      <c r="KJ266" s="60"/>
      <c r="KK266" s="60"/>
      <c r="KL266" s="60"/>
      <c r="KM266" s="60"/>
      <c r="KN266" s="60"/>
      <c r="KO266" s="60"/>
    </row>
    <row r="267" spans="1:301" s="67" customFormat="1" ht="15" customHeight="1" x14ac:dyDescent="0.15">
      <c r="A267" s="58" t="s">
        <v>937</v>
      </c>
      <c r="B267" s="58">
        <v>43571</v>
      </c>
      <c r="C267" s="59" t="s">
        <v>407</v>
      </c>
      <c r="D267" s="2" t="s">
        <v>105</v>
      </c>
      <c r="E267" s="58"/>
      <c r="F267" s="58"/>
      <c r="G267" s="34">
        <v>316468.83120800002</v>
      </c>
      <c r="H267" s="34">
        <v>8448001.9931099992</v>
      </c>
      <c r="I267" s="34"/>
      <c r="J267" s="61" t="s">
        <v>1040</v>
      </c>
      <c r="K267" s="58" t="s">
        <v>388</v>
      </c>
      <c r="L267" s="58">
        <v>0</v>
      </c>
      <c r="M267" s="58">
        <v>2</v>
      </c>
      <c r="N267" s="105">
        <v>2010</v>
      </c>
      <c r="O267" s="58"/>
      <c r="P267" s="60" t="s">
        <v>389</v>
      </c>
      <c r="Q267" s="1">
        <f>M267-L267</f>
        <v>2</v>
      </c>
      <c r="R267" s="2" t="s">
        <v>390</v>
      </c>
      <c r="S267" s="58" t="s">
        <v>938</v>
      </c>
      <c r="T267" s="60" t="s">
        <v>392</v>
      </c>
      <c r="U267" s="64"/>
      <c r="V267" s="64"/>
      <c r="W267" s="64"/>
      <c r="X267" s="135"/>
      <c r="Y267" s="113"/>
      <c r="Z267" s="113"/>
      <c r="AA267" s="113"/>
      <c r="AB267" s="113"/>
      <c r="AC267" s="113"/>
      <c r="AD267" s="113"/>
      <c r="AE267" s="113"/>
      <c r="AF267" s="113"/>
      <c r="AG267" s="113"/>
      <c r="AH267" s="113"/>
      <c r="AI267" s="113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>
        <v>200</v>
      </c>
      <c r="AT267" s="113">
        <v>1000</v>
      </c>
      <c r="AU267" s="113"/>
      <c r="AV267" s="113"/>
      <c r="AW267" s="113"/>
      <c r="AX267" s="113"/>
      <c r="AY267" s="113"/>
      <c r="AZ267" s="113"/>
      <c r="BA267" s="113"/>
      <c r="BB267" s="113"/>
      <c r="BC267" s="113"/>
      <c r="BD267" s="113"/>
      <c r="BE267" s="113"/>
      <c r="BF267" s="113"/>
      <c r="BG267" s="113"/>
      <c r="BH267" s="113"/>
      <c r="BI267" s="113"/>
      <c r="BJ267" s="113"/>
      <c r="BK267" s="113"/>
      <c r="BL267" s="113"/>
      <c r="BM267" s="113"/>
      <c r="BN267" s="113"/>
      <c r="BO267" s="113"/>
      <c r="BP267" s="113"/>
      <c r="BQ267" s="113"/>
      <c r="BR267" s="113"/>
      <c r="BS267" s="113"/>
      <c r="BT267" s="113"/>
      <c r="BU267" s="113"/>
      <c r="BV267" s="113"/>
      <c r="BW267" s="113"/>
      <c r="BX267" s="113">
        <v>1700.0000000000002</v>
      </c>
      <c r="BY267" s="113"/>
      <c r="BZ267" s="113"/>
      <c r="CA267" s="155"/>
      <c r="CB267" s="107">
        <v>413</v>
      </c>
      <c r="CC267" s="113"/>
      <c r="CD267" s="113"/>
      <c r="CE267" s="113"/>
      <c r="CF267" s="113"/>
      <c r="CG267" s="113"/>
      <c r="CH267" s="113"/>
      <c r="CI267" s="113"/>
      <c r="CJ267" s="113"/>
      <c r="CK267" s="113"/>
      <c r="CL267" s="113"/>
      <c r="CM267" s="113"/>
      <c r="CN267" s="113"/>
      <c r="CO267" s="99"/>
      <c r="CP267" s="99"/>
      <c r="CQ267" s="99"/>
      <c r="CR267" s="99"/>
      <c r="CS267" s="99"/>
      <c r="CT267" s="99"/>
      <c r="CU267" s="99"/>
      <c r="CV267" s="99"/>
      <c r="CW267" s="99"/>
      <c r="CX267" s="113"/>
      <c r="CY267" s="113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  <c r="DS267" s="60"/>
      <c r="DT267" s="60"/>
      <c r="DU267" s="60"/>
      <c r="DV267" s="60"/>
      <c r="DW267" s="60"/>
      <c r="DX267" s="60"/>
      <c r="DY267" s="60"/>
      <c r="DZ267" s="60"/>
      <c r="EA267" s="60"/>
      <c r="EB267" s="60"/>
      <c r="EC267" s="60"/>
      <c r="ED267" s="60"/>
      <c r="EE267" s="60"/>
      <c r="EF267" s="60"/>
      <c r="EG267" s="60"/>
      <c r="EH267" s="60"/>
      <c r="EI267" s="60"/>
      <c r="EJ267" s="60"/>
      <c r="EK267" s="60"/>
      <c r="EL267" s="60"/>
      <c r="EM267" s="60"/>
      <c r="EN267" s="60"/>
      <c r="EO267" s="60"/>
      <c r="EP267" s="60"/>
      <c r="EQ267" s="60"/>
      <c r="ER267" s="60"/>
      <c r="ES267" s="60"/>
      <c r="ET267" s="60"/>
      <c r="EU267" s="60"/>
      <c r="EV267" s="60"/>
      <c r="EW267" s="60"/>
      <c r="EX267" s="60"/>
      <c r="EY267" s="60"/>
      <c r="EZ267" s="60"/>
      <c r="FA267" s="60"/>
      <c r="FB267" s="60"/>
      <c r="FC267" s="60"/>
      <c r="FD267" s="60"/>
      <c r="FE267" s="60"/>
      <c r="FF267" s="60"/>
      <c r="FG267" s="60"/>
      <c r="FH267" s="60"/>
      <c r="FI267" s="60"/>
      <c r="FJ267" s="60"/>
      <c r="FK267" s="60"/>
      <c r="FL267" s="60"/>
      <c r="FM267" s="60"/>
      <c r="FN267" s="60"/>
      <c r="FO267" s="60"/>
      <c r="FP267" s="60"/>
      <c r="FQ267" s="60"/>
      <c r="FR267" s="60"/>
      <c r="FS267" s="60"/>
      <c r="FT267" s="60"/>
      <c r="FU267" s="60"/>
      <c r="FV267" s="60"/>
      <c r="FW267" s="60"/>
      <c r="FX267" s="60"/>
      <c r="FY267" s="60"/>
      <c r="FZ267" s="60"/>
      <c r="GA267" s="60"/>
      <c r="GB267" s="60"/>
      <c r="GC267" s="60"/>
      <c r="GD267" s="60"/>
      <c r="GE267" s="60"/>
      <c r="GF267" s="60"/>
      <c r="GG267" s="60"/>
      <c r="GH267" s="60"/>
      <c r="GI267" s="60"/>
      <c r="GJ267" s="60"/>
      <c r="GK267" s="60"/>
      <c r="GL267" s="60"/>
      <c r="GM267" s="60"/>
      <c r="GN267" s="60"/>
      <c r="GO267" s="60"/>
      <c r="GP267" s="60"/>
      <c r="GQ267" s="60"/>
      <c r="GR267" s="60"/>
      <c r="GS267" s="60"/>
      <c r="GT267" s="60"/>
      <c r="GU267" s="60"/>
      <c r="GV267" s="60"/>
      <c r="GW267" s="60"/>
      <c r="GX267" s="60"/>
      <c r="GY267" s="60"/>
      <c r="GZ267" s="60"/>
      <c r="HA267" s="60"/>
      <c r="HB267" s="60"/>
      <c r="HC267" s="60"/>
      <c r="HD267" s="60"/>
      <c r="HE267" s="60"/>
      <c r="HF267" s="60"/>
      <c r="HG267" s="60"/>
      <c r="HH267" s="60"/>
      <c r="HI267" s="60"/>
      <c r="HJ267" s="60"/>
      <c r="HK267" s="60"/>
      <c r="HL267" s="60"/>
      <c r="HM267" s="60"/>
      <c r="HN267" s="60"/>
      <c r="HO267" s="60"/>
      <c r="HP267" s="60"/>
      <c r="HQ267" s="60"/>
      <c r="HR267" s="60"/>
      <c r="HS267" s="60"/>
      <c r="HT267" s="60"/>
      <c r="HU267" s="60"/>
      <c r="HV267" s="60"/>
      <c r="HW267" s="60"/>
      <c r="HX267" s="60"/>
      <c r="HY267" s="60"/>
      <c r="HZ267" s="60"/>
      <c r="IA267" s="60"/>
      <c r="IB267" s="60"/>
      <c r="IC267" s="60"/>
      <c r="ID267" s="60"/>
      <c r="IE267" s="60"/>
      <c r="IF267" s="60"/>
      <c r="IG267" s="60"/>
      <c r="IH267" s="60"/>
      <c r="II267" s="60"/>
      <c r="IJ267" s="60"/>
      <c r="IK267" s="60"/>
      <c r="IL267" s="60"/>
      <c r="IM267" s="60"/>
      <c r="IN267" s="60"/>
      <c r="IO267" s="60"/>
      <c r="IP267" s="60"/>
      <c r="IQ267" s="60"/>
      <c r="IR267" s="60"/>
      <c r="IS267" s="60"/>
      <c r="IT267" s="60"/>
      <c r="IU267" s="60"/>
      <c r="IV267" s="60"/>
      <c r="IW267" s="60"/>
      <c r="IX267" s="60"/>
      <c r="IY267" s="60"/>
      <c r="IZ267" s="60"/>
      <c r="JA267" s="60"/>
      <c r="JB267" s="60"/>
      <c r="JC267" s="60"/>
      <c r="JD267" s="60"/>
      <c r="JE267" s="60"/>
      <c r="JF267" s="60"/>
      <c r="JG267" s="60"/>
      <c r="JH267" s="60"/>
      <c r="JI267" s="60"/>
      <c r="JJ267" s="60"/>
      <c r="JK267" s="60"/>
      <c r="JL267" s="60"/>
      <c r="JM267" s="60"/>
      <c r="JN267" s="60"/>
      <c r="JO267" s="60"/>
      <c r="JP267" s="60"/>
      <c r="JQ267" s="60"/>
      <c r="JR267" s="60"/>
      <c r="JS267" s="60"/>
      <c r="JT267" s="60"/>
      <c r="JU267" s="60"/>
      <c r="JV267" s="60"/>
      <c r="JW267" s="60"/>
      <c r="JX267" s="60"/>
      <c r="JY267" s="60"/>
      <c r="JZ267" s="60"/>
      <c r="KA267" s="60"/>
      <c r="KB267" s="60"/>
      <c r="KC267" s="60"/>
      <c r="KD267" s="60"/>
      <c r="KE267" s="60"/>
      <c r="KF267" s="60"/>
      <c r="KG267" s="60"/>
      <c r="KH267" s="60"/>
      <c r="KI267" s="60"/>
      <c r="KJ267" s="60"/>
      <c r="KK267" s="60"/>
      <c r="KL267" s="60"/>
      <c r="KM267" s="60"/>
      <c r="KN267" s="60"/>
      <c r="KO267" s="60"/>
    </row>
    <row r="268" spans="1:301" s="67" customFormat="1" ht="15" customHeight="1" x14ac:dyDescent="0.15">
      <c r="A268" s="58" t="s">
        <v>939</v>
      </c>
      <c r="B268" s="58">
        <v>43511</v>
      </c>
      <c r="C268" s="59" t="s">
        <v>407</v>
      </c>
      <c r="D268" s="2" t="s">
        <v>105</v>
      </c>
      <c r="E268" s="58"/>
      <c r="F268" s="58"/>
      <c r="G268" s="34">
        <v>316592.50676299998</v>
      </c>
      <c r="H268" s="34">
        <v>8447919.6403999999</v>
      </c>
      <c r="I268" s="34"/>
      <c r="J268" s="61" t="s">
        <v>1040</v>
      </c>
      <c r="K268" s="58" t="s">
        <v>388</v>
      </c>
      <c r="L268" s="58">
        <v>0</v>
      </c>
      <c r="M268" s="58">
        <v>2</v>
      </c>
      <c r="N268" s="105">
        <v>2010</v>
      </c>
      <c r="O268" s="58"/>
      <c r="P268" s="60" t="s">
        <v>389</v>
      </c>
      <c r="Q268" s="1">
        <f>M268-L268</f>
        <v>2</v>
      </c>
      <c r="R268" s="2" t="s">
        <v>390</v>
      </c>
      <c r="S268" s="58" t="s">
        <v>940</v>
      </c>
      <c r="T268" s="60" t="s">
        <v>392</v>
      </c>
      <c r="U268" s="70"/>
      <c r="V268" s="70"/>
      <c r="W268" s="70"/>
      <c r="X268" s="138"/>
      <c r="Y268" s="113"/>
      <c r="Z268" s="113"/>
      <c r="AA268" s="113"/>
      <c r="AB268" s="113"/>
      <c r="AC268" s="113"/>
      <c r="AD268" s="113"/>
      <c r="AE268" s="113"/>
      <c r="AF268" s="113"/>
      <c r="AG268" s="113"/>
      <c r="AH268" s="113"/>
      <c r="AI268" s="113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>
        <v>200</v>
      </c>
      <c r="AU268" s="113"/>
      <c r="AV268" s="113"/>
      <c r="AW268" s="113"/>
      <c r="AX268" s="113"/>
      <c r="AY268" s="113"/>
      <c r="AZ268" s="113"/>
      <c r="BA268" s="113"/>
      <c r="BB268" s="113"/>
      <c r="BC268" s="113"/>
      <c r="BD268" s="113"/>
      <c r="BE268" s="113"/>
      <c r="BF268" s="113"/>
      <c r="BG268" s="113"/>
      <c r="BH268" s="113"/>
      <c r="BI268" s="113"/>
      <c r="BJ268" s="113"/>
      <c r="BK268" s="113"/>
      <c r="BL268" s="113"/>
      <c r="BM268" s="113"/>
      <c r="BN268" s="113"/>
      <c r="BO268" s="113"/>
      <c r="BP268" s="113"/>
      <c r="BQ268" s="113"/>
      <c r="BR268" s="113"/>
      <c r="BS268" s="113"/>
      <c r="BT268" s="113"/>
      <c r="BU268" s="113"/>
      <c r="BV268" s="113"/>
      <c r="BW268" s="113"/>
      <c r="BX268" s="113">
        <v>3400.0000000000005</v>
      </c>
      <c r="BY268" s="113"/>
      <c r="BZ268" s="113"/>
      <c r="CA268" s="155"/>
      <c r="CB268" s="107">
        <v>78</v>
      </c>
      <c r="CC268" s="113"/>
      <c r="CD268" s="113"/>
      <c r="CE268" s="113"/>
      <c r="CF268" s="113"/>
      <c r="CG268" s="113"/>
      <c r="CH268" s="113"/>
      <c r="CI268" s="113"/>
      <c r="CJ268" s="113"/>
      <c r="CK268" s="113"/>
      <c r="CL268" s="113"/>
      <c r="CM268" s="113"/>
      <c r="CN268" s="113"/>
      <c r="CO268" s="99"/>
      <c r="CP268" s="99"/>
      <c r="CQ268" s="99"/>
      <c r="CR268" s="99"/>
      <c r="CS268" s="99"/>
      <c r="CT268" s="99"/>
      <c r="CU268" s="99"/>
      <c r="CV268" s="99"/>
      <c r="CW268" s="99"/>
      <c r="CX268" s="113"/>
      <c r="CY268" s="113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  <c r="DS268" s="60"/>
      <c r="DT268" s="60"/>
      <c r="DU268" s="60"/>
      <c r="DV268" s="60"/>
      <c r="DW268" s="60"/>
      <c r="DX268" s="60"/>
      <c r="DY268" s="60"/>
      <c r="DZ268" s="60"/>
      <c r="EA268" s="60"/>
      <c r="EB268" s="60"/>
      <c r="EC268" s="60"/>
      <c r="ED268" s="60"/>
      <c r="EE268" s="60"/>
      <c r="EF268" s="60"/>
      <c r="EG268" s="60"/>
      <c r="EH268" s="60"/>
      <c r="EI268" s="60"/>
      <c r="EJ268" s="60"/>
      <c r="EK268" s="60"/>
      <c r="EL268" s="60"/>
      <c r="EM268" s="60"/>
      <c r="EN268" s="60"/>
      <c r="EO268" s="60"/>
      <c r="EP268" s="60"/>
      <c r="EQ268" s="60"/>
      <c r="ER268" s="60"/>
      <c r="ES268" s="60"/>
      <c r="ET268" s="60"/>
      <c r="EU268" s="60"/>
      <c r="EV268" s="60"/>
      <c r="EW268" s="60"/>
      <c r="EX268" s="60"/>
      <c r="EY268" s="60"/>
      <c r="EZ268" s="60"/>
      <c r="FA268" s="60"/>
      <c r="FB268" s="60"/>
      <c r="FC268" s="60"/>
      <c r="FD268" s="60"/>
      <c r="FE268" s="60"/>
      <c r="FF268" s="60"/>
      <c r="FG268" s="60"/>
      <c r="FH268" s="60"/>
      <c r="FI268" s="60"/>
      <c r="FJ268" s="60"/>
      <c r="FK268" s="60"/>
      <c r="FL268" s="60"/>
      <c r="FM268" s="60"/>
      <c r="FN268" s="60"/>
      <c r="FO268" s="60"/>
      <c r="FP268" s="60"/>
      <c r="FQ268" s="60"/>
      <c r="FR268" s="60"/>
      <c r="FS268" s="60"/>
      <c r="FT268" s="60"/>
      <c r="FU268" s="60"/>
      <c r="FV268" s="60"/>
      <c r="FW268" s="60"/>
      <c r="FX268" s="60"/>
      <c r="FY268" s="60"/>
      <c r="FZ268" s="60"/>
      <c r="GA268" s="60"/>
      <c r="GB268" s="60"/>
      <c r="GC268" s="60"/>
      <c r="GD268" s="60"/>
      <c r="GE268" s="60"/>
      <c r="GF268" s="60"/>
      <c r="GG268" s="60"/>
      <c r="GH268" s="60"/>
      <c r="GI268" s="60"/>
      <c r="GJ268" s="60"/>
      <c r="GK268" s="60"/>
      <c r="GL268" s="60"/>
      <c r="GM268" s="60"/>
      <c r="GN268" s="60"/>
      <c r="GO268" s="60"/>
      <c r="GP268" s="60"/>
      <c r="GQ268" s="60"/>
      <c r="GR268" s="60"/>
      <c r="GS268" s="60"/>
      <c r="GT268" s="60"/>
      <c r="GU268" s="60"/>
      <c r="GV268" s="60"/>
      <c r="GW268" s="60"/>
      <c r="GX268" s="60"/>
      <c r="GY268" s="60"/>
      <c r="GZ268" s="60"/>
      <c r="HA268" s="60"/>
      <c r="HB268" s="60"/>
      <c r="HC268" s="60"/>
      <c r="HD268" s="60"/>
      <c r="HE268" s="60"/>
      <c r="HF268" s="60"/>
      <c r="HG268" s="60"/>
      <c r="HH268" s="60"/>
      <c r="HI268" s="60"/>
      <c r="HJ268" s="60"/>
      <c r="HK268" s="60"/>
      <c r="HL268" s="60"/>
      <c r="HM268" s="60"/>
      <c r="HN268" s="60"/>
      <c r="HO268" s="60"/>
      <c r="HP268" s="60"/>
      <c r="HQ268" s="60"/>
      <c r="HR268" s="60"/>
      <c r="HS268" s="60"/>
      <c r="HT268" s="60"/>
      <c r="HU268" s="60"/>
      <c r="HV268" s="60"/>
      <c r="HW268" s="60"/>
      <c r="HX268" s="60"/>
      <c r="HY268" s="60"/>
      <c r="HZ268" s="60"/>
      <c r="IA268" s="60"/>
      <c r="IB268" s="60"/>
      <c r="IC268" s="60"/>
      <c r="ID268" s="60"/>
      <c r="IE268" s="60"/>
      <c r="IF268" s="60"/>
      <c r="IG268" s="60"/>
      <c r="IH268" s="60"/>
      <c r="II268" s="60"/>
      <c r="IJ268" s="60"/>
      <c r="IK268" s="60"/>
      <c r="IL268" s="60"/>
      <c r="IM268" s="60"/>
      <c r="IN268" s="60"/>
      <c r="IO268" s="60"/>
      <c r="IP268" s="60"/>
      <c r="IQ268" s="60"/>
      <c r="IR268" s="60"/>
      <c r="IS268" s="60"/>
      <c r="IT268" s="60"/>
      <c r="IU268" s="60"/>
      <c r="IV268" s="60"/>
      <c r="IW268" s="60"/>
      <c r="IX268" s="60"/>
      <c r="IY268" s="60"/>
      <c r="IZ268" s="60"/>
      <c r="JA268" s="60"/>
      <c r="JB268" s="60"/>
      <c r="JC268" s="60"/>
      <c r="JD268" s="60"/>
      <c r="JE268" s="60"/>
      <c r="JF268" s="60"/>
      <c r="JG268" s="60"/>
      <c r="JH268" s="60"/>
      <c r="JI268" s="60"/>
      <c r="JJ268" s="60"/>
      <c r="JK268" s="60"/>
      <c r="JL268" s="60"/>
      <c r="JM268" s="60"/>
      <c r="JN268" s="60"/>
      <c r="JO268" s="60"/>
      <c r="JP268" s="60"/>
      <c r="JQ268" s="60"/>
      <c r="JR268" s="60"/>
      <c r="JS268" s="60"/>
      <c r="JT268" s="60"/>
      <c r="JU268" s="60"/>
      <c r="JV268" s="60"/>
      <c r="JW268" s="60"/>
      <c r="JX268" s="60"/>
      <c r="JY268" s="60"/>
      <c r="JZ268" s="60"/>
      <c r="KA268" s="60"/>
      <c r="KB268" s="60"/>
      <c r="KC268" s="60"/>
      <c r="KD268" s="60"/>
      <c r="KE268" s="60"/>
      <c r="KF268" s="60"/>
      <c r="KG268" s="60"/>
      <c r="KH268" s="60"/>
      <c r="KI268" s="60"/>
      <c r="KJ268" s="60"/>
      <c r="KK268" s="60"/>
      <c r="KL268" s="60"/>
      <c r="KM268" s="60"/>
      <c r="KN268" s="60"/>
      <c r="KO268" s="60"/>
    </row>
    <row r="269" spans="1:301" s="64" customFormat="1" ht="15" customHeight="1" x14ac:dyDescent="0.2">
      <c r="A269" s="58" t="s">
        <v>941</v>
      </c>
      <c r="B269" s="58">
        <v>43229</v>
      </c>
      <c r="C269" s="59" t="s">
        <v>400</v>
      </c>
      <c r="D269" s="2" t="s">
        <v>105</v>
      </c>
      <c r="E269" s="58"/>
      <c r="F269" s="58"/>
      <c r="G269" s="34">
        <v>315636.94846599997</v>
      </c>
      <c r="H269" s="34">
        <v>8447122.0000400003</v>
      </c>
      <c r="I269" s="34"/>
      <c r="J269" s="61" t="s">
        <v>1040</v>
      </c>
      <c r="K269" s="58" t="s">
        <v>388</v>
      </c>
      <c r="L269" s="58">
        <v>0</v>
      </c>
      <c r="M269" s="58">
        <v>2</v>
      </c>
      <c r="N269" s="105">
        <v>2010</v>
      </c>
      <c r="O269" s="58"/>
      <c r="P269" s="60" t="s">
        <v>389</v>
      </c>
      <c r="Q269" s="1">
        <f>M269-L269</f>
        <v>2</v>
      </c>
      <c r="R269" s="2" t="s">
        <v>390</v>
      </c>
      <c r="S269" s="58" t="s">
        <v>942</v>
      </c>
      <c r="T269" s="60" t="s">
        <v>392</v>
      </c>
      <c r="U269" s="85"/>
      <c r="V269" s="85"/>
      <c r="W269" s="85"/>
      <c r="X269" s="140"/>
      <c r="Y269" s="113"/>
      <c r="Z269" s="113"/>
      <c r="AA269" s="113"/>
      <c r="AB269" s="113"/>
      <c r="AC269" s="113"/>
      <c r="AD269" s="113"/>
      <c r="AE269" s="113"/>
      <c r="AF269" s="113"/>
      <c r="AG269" s="113"/>
      <c r="AH269" s="113"/>
      <c r="AI269" s="113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>
        <v>500</v>
      </c>
      <c r="AT269" s="113">
        <v>3400</v>
      </c>
      <c r="AU269" s="113"/>
      <c r="AV269" s="113"/>
      <c r="AW269" s="113"/>
      <c r="AX269" s="113"/>
      <c r="AY269" s="113"/>
      <c r="AZ269" s="113"/>
      <c r="BA269" s="113"/>
      <c r="BB269" s="113"/>
      <c r="BC269" s="113"/>
      <c r="BD269" s="113"/>
      <c r="BE269" s="113"/>
      <c r="BF269" s="113"/>
      <c r="BG269" s="113"/>
      <c r="BH269" s="113"/>
      <c r="BI269" s="113"/>
      <c r="BJ269" s="113"/>
      <c r="BK269" s="113"/>
      <c r="BL269" s="113"/>
      <c r="BM269" s="113"/>
      <c r="BN269" s="113"/>
      <c r="BO269" s="113"/>
      <c r="BP269" s="113"/>
      <c r="BQ269" s="113"/>
      <c r="BR269" s="113"/>
      <c r="BS269" s="113"/>
      <c r="BT269" s="113"/>
      <c r="BU269" s="113"/>
      <c r="BV269" s="113"/>
      <c r="BW269" s="113"/>
      <c r="BX269" s="113">
        <v>18900</v>
      </c>
      <c r="BY269" s="113"/>
      <c r="BZ269" s="113"/>
      <c r="CA269" s="155"/>
      <c r="CB269" s="107">
        <v>32</v>
      </c>
      <c r="CC269" s="113"/>
      <c r="CD269" s="113"/>
      <c r="CE269" s="113"/>
      <c r="CF269" s="113"/>
      <c r="CG269" s="113"/>
      <c r="CH269" s="113"/>
      <c r="CI269" s="113"/>
      <c r="CJ269" s="113"/>
      <c r="CK269" s="113"/>
      <c r="CL269" s="113"/>
      <c r="CM269" s="113"/>
      <c r="CN269" s="113"/>
      <c r="CO269" s="99"/>
      <c r="CP269" s="99"/>
      <c r="CQ269" s="99"/>
      <c r="CR269" s="99"/>
      <c r="CS269" s="99"/>
      <c r="CT269" s="99"/>
      <c r="CU269" s="99"/>
      <c r="CV269" s="99"/>
      <c r="CW269" s="99"/>
      <c r="CX269" s="113"/>
      <c r="CY269" s="113"/>
    </row>
    <row r="270" spans="1:301" s="64" customFormat="1" ht="15" customHeight="1" x14ac:dyDescent="0.15">
      <c r="A270" s="58" t="s">
        <v>943</v>
      </c>
      <c r="B270" s="58">
        <v>43639</v>
      </c>
      <c r="C270" s="59" t="s">
        <v>407</v>
      </c>
      <c r="D270" s="2" t="s">
        <v>105</v>
      </c>
      <c r="E270" s="58"/>
      <c r="F270" s="58"/>
      <c r="G270" s="34">
        <v>316379.20813799999</v>
      </c>
      <c r="H270" s="34">
        <v>8448128.2023200002</v>
      </c>
      <c r="I270" s="34"/>
      <c r="J270" s="61" t="s">
        <v>1040</v>
      </c>
      <c r="K270" s="58" t="s">
        <v>388</v>
      </c>
      <c r="L270" s="58">
        <v>0</v>
      </c>
      <c r="M270" s="58">
        <v>2</v>
      </c>
      <c r="N270" s="105">
        <v>2010</v>
      </c>
      <c r="O270" s="58"/>
      <c r="P270" s="60" t="s">
        <v>389</v>
      </c>
      <c r="Q270" s="1">
        <f>M270-L270</f>
        <v>2</v>
      </c>
      <c r="R270" s="2" t="s">
        <v>390</v>
      </c>
      <c r="S270" s="58" t="s">
        <v>944</v>
      </c>
      <c r="T270" s="60" t="s">
        <v>392</v>
      </c>
      <c r="U270" s="67"/>
      <c r="V270" s="67"/>
      <c r="W270" s="67"/>
      <c r="X270" s="83"/>
      <c r="Y270" s="113"/>
      <c r="Z270" s="113"/>
      <c r="AA270" s="113"/>
      <c r="AB270" s="113"/>
      <c r="AC270" s="113"/>
      <c r="AD270" s="113"/>
      <c r="AE270" s="113"/>
      <c r="AF270" s="113"/>
      <c r="AG270" s="113"/>
      <c r="AH270" s="113"/>
      <c r="AI270" s="113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>
        <v>200</v>
      </c>
      <c r="AU270" s="113"/>
      <c r="AV270" s="113"/>
      <c r="AW270" s="113"/>
      <c r="AX270" s="113"/>
      <c r="AY270" s="113"/>
      <c r="AZ270" s="113"/>
      <c r="BA270" s="113"/>
      <c r="BB270" s="113"/>
      <c r="BC270" s="113"/>
      <c r="BD270" s="113"/>
      <c r="BE270" s="113"/>
      <c r="BF270" s="113"/>
      <c r="BG270" s="113"/>
      <c r="BH270" s="113"/>
      <c r="BI270" s="113"/>
      <c r="BJ270" s="113"/>
      <c r="BK270" s="113"/>
      <c r="BL270" s="113"/>
      <c r="BM270" s="113"/>
      <c r="BN270" s="113"/>
      <c r="BO270" s="113"/>
      <c r="BP270" s="113"/>
      <c r="BQ270" s="113"/>
      <c r="BR270" s="113"/>
      <c r="BS270" s="113"/>
      <c r="BT270" s="113"/>
      <c r="BU270" s="113"/>
      <c r="BV270" s="113"/>
      <c r="BW270" s="113"/>
      <c r="BX270" s="113">
        <v>400</v>
      </c>
      <c r="BY270" s="113"/>
      <c r="BZ270" s="113"/>
      <c r="CA270" s="155"/>
      <c r="CB270" s="107">
        <v>17</v>
      </c>
      <c r="CC270" s="113"/>
      <c r="CD270" s="113"/>
      <c r="CE270" s="113"/>
      <c r="CF270" s="113"/>
      <c r="CG270" s="113"/>
      <c r="CH270" s="113"/>
      <c r="CI270" s="113"/>
      <c r="CJ270" s="113"/>
      <c r="CK270" s="113"/>
      <c r="CL270" s="113"/>
      <c r="CM270" s="113"/>
      <c r="CN270" s="113"/>
      <c r="CO270" s="99"/>
      <c r="CP270" s="99"/>
      <c r="CQ270" s="99"/>
      <c r="CR270" s="99"/>
      <c r="CS270" s="99"/>
      <c r="CT270" s="99"/>
      <c r="CU270" s="99"/>
      <c r="CV270" s="99"/>
      <c r="CW270" s="99"/>
      <c r="CX270" s="113"/>
      <c r="CY270" s="113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  <c r="DS270" s="60"/>
      <c r="DT270" s="60"/>
      <c r="DU270" s="60"/>
      <c r="DV270" s="60"/>
      <c r="DW270" s="60"/>
      <c r="DX270" s="60"/>
      <c r="DY270" s="60"/>
      <c r="DZ270" s="60"/>
      <c r="EA270" s="60"/>
      <c r="EB270" s="60"/>
      <c r="EC270" s="60"/>
      <c r="ED270" s="60"/>
      <c r="EE270" s="60"/>
      <c r="EF270" s="60"/>
      <c r="EG270" s="60"/>
      <c r="EH270" s="60"/>
      <c r="EI270" s="60"/>
      <c r="EJ270" s="60"/>
      <c r="EK270" s="60"/>
      <c r="EL270" s="60"/>
      <c r="EM270" s="60"/>
      <c r="EN270" s="60"/>
      <c r="EO270" s="60"/>
      <c r="EP270" s="60"/>
      <c r="EQ270" s="60"/>
      <c r="ER270" s="60"/>
      <c r="ES270" s="60"/>
      <c r="ET270" s="60"/>
      <c r="EU270" s="60"/>
      <c r="EV270" s="60"/>
      <c r="EW270" s="60"/>
      <c r="EX270" s="60"/>
      <c r="EY270" s="60"/>
      <c r="EZ270" s="60"/>
      <c r="FA270" s="60"/>
      <c r="FB270" s="60"/>
      <c r="FC270" s="60"/>
      <c r="FD270" s="60"/>
      <c r="FE270" s="60"/>
      <c r="FF270" s="60"/>
      <c r="FG270" s="60"/>
      <c r="FH270" s="60"/>
      <c r="FI270" s="60"/>
      <c r="FJ270" s="60"/>
      <c r="FK270" s="60"/>
      <c r="FL270" s="60"/>
      <c r="FM270" s="60"/>
      <c r="FN270" s="60"/>
      <c r="FO270" s="60"/>
      <c r="FP270" s="60"/>
      <c r="FQ270" s="60"/>
      <c r="FR270" s="60"/>
      <c r="FS270" s="60"/>
      <c r="FT270" s="60"/>
      <c r="FU270" s="60"/>
      <c r="FV270" s="60"/>
      <c r="FW270" s="60"/>
      <c r="FX270" s="60"/>
      <c r="FY270" s="60"/>
      <c r="FZ270" s="60"/>
      <c r="GA270" s="60"/>
      <c r="GB270" s="60"/>
      <c r="GC270" s="60"/>
      <c r="GD270" s="60"/>
      <c r="GE270" s="60"/>
      <c r="GF270" s="60"/>
      <c r="GG270" s="60"/>
      <c r="GH270" s="60"/>
      <c r="GI270" s="60"/>
      <c r="GJ270" s="60"/>
      <c r="GK270" s="60"/>
      <c r="GL270" s="60"/>
      <c r="GM270" s="60"/>
      <c r="GN270" s="60"/>
      <c r="GO270" s="60"/>
      <c r="GP270" s="60"/>
      <c r="GQ270" s="60"/>
      <c r="GR270" s="60"/>
      <c r="GS270" s="60"/>
      <c r="GT270" s="60"/>
      <c r="GU270" s="60"/>
      <c r="GV270" s="60"/>
      <c r="GW270" s="60"/>
      <c r="GX270" s="60"/>
      <c r="GY270" s="60"/>
      <c r="GZ270" s="60"/>
      <c r="HA270" s="60"/>
      <c r="HB270" s="60"/>
      <c r="HC270" s="60"/>
      <c r="HD270" s="60"/>
      <c r="HE270" s="60"/>
      <c r="HF270" s="60"/>
      <c r="HG270" s="60"/>
      <c r="HH270" s="60"/>
      <c r="HI270" s="60"/>
      <c r="HJ270" s="60"/>
      <c r="HK270" s="60"/>
      <c r="HL270" s="60"/>
      <c r="HM270" s="60"/>
      <c r="HN270" s="60"/>
      <c r="HO270" s="60"/>
      <c r="HP270" s="60"/>
      <c r="HQ270" s="60"/>
      <c r="HR270" s="60"/>
      <c r="HS270" s="60"/>
      <c r="HT270" s="60"/>
      <c r="HU270" s="60"/>
      <c r="HV270" s="60"/>
      <c r="HW270" s="60"/>
      <c r="HX270" s="60"/>
      <c r="HY270" s="60"/>
      <c r="HZ270" s="60"/>
      <c r="IA270" s="60"/>
      <c r="IB270" s="60"/>
      <c r="IC270" s="60"/>
      <c r="ID270" s="60"/>
      <c r="IE270" s="60"/>
      <c r="IF270" s="60"/>
      <c r="IG270" s="60"/>
      <c r="IH270" s="60"/>
      <c r="II270" s="60"/>
      <c r="IJ270" s="60"/>
      <c r="IK270" s="60"/>
      <c r="IL270" s="60"/>
      <c r="IM270" s="60"/>
      <c r="IN270" s="60"/>
      <c r="IO270" s="60"/>
      <c r="IP270" s="60"/>
      <c r="IQ270" s="60"/>
      <c r="IR270" s="60"/>
      <c r="IS270" s="60"/>
      <c r="IT270" s="60"/>
      <c r="IU270" s="60"/>
      <c r="IV270" s="60"/>
      <c r="IW270" s="60"/>
      <c r="IX270" s="60"/>
      <c r="IY270" s="60"/>
      <c r="IZ270" s="60"/>
      <c r="JA270" s="60"/>
      <c r="JB270" s="60"/>
      <c r="JC270" s="60"/>
      <c r="JD270" s="60"/>
      <c r="JE270" s="60"/>
      <c r="JF270" s="60"/>
      <c r="JG270" s="60"/>
      <c r="JH270" s="60"/>
      <c r="JI270" s="60"/>
      <c r="JJ270" s="60"/>
      <c r="JK270" s="60"/>
      <c r="JL270" s="60"/>
      <c r="JM270" s="60"/>
      <c r="JN270" s="60"/>
      <c r="JO270" s="60"/>
      <c r="JP270" s="60"/>
      <c r="JQ270" s="60"/>
      <c r="JR270" s="60"/>
      <c r="JS270" s="60"/>
      <c r="JT270" s="60"/>
      <c r="JU270" s="60"/>
      <c r="JV270" s="60"/>
      <c r="JW270" s="60"/>
      <c r="JX270" s="60"/>
      <c r="JY270" s="60"/>
      <c r="JZ270" s="60"/>
      <c r="KA270" s="60"/>
      <c r="KB270" s="60"/>
      <c r="KC270" s="60"/>
      <c r="KD270" s="60"/>
      <c r="KE270" s="60"/>
      <c r="KF270" s="60"/>
      <c r="KG270" s="60"/>
      <c r="KH270" s="60"/>
      <c r="KI270" s="60"/>
      <c r="KJ270" s="60"/>
      <c r="KK270" s="60"/>
      <c r="KL270" s="60"/>
      <c r="KM270" s="60"/>
      <c r="KN270" s="60"/>
      <c r="KO270" s="60"/>
    </row>
    <row r="271" spans="1:301" s="64" customFormat="1" ht="15" customHeight="1" x14ac:dyDescent="0.15">
      <c r="A271" s="58" t="s">
        <v>945</v>
      </c>
      <c r="B271" s="58">
        <v>43155</v>
      </c>
      <c r="C271" s="59" t="s">
        <v>400</v>
      </c>
      <c r="D271" s="2" t="s">
        <v>105</v>
      </c>
      <c r="E271" s="58"/>
      <c r="F271" s="58"/>
      <c r="G271" s="34">
        <v>315701.78790900001</v>
      </c>
      <c r="H271" s="34">
        <v>8446965.2611800004</v>
      </c>
      <c r="I271" s="34"/>
      <c r="J271" s="61" t="s">
        <v>1040</v>
      </c>
      <c r="K271" s="58" t="s">
        <v>388</v>
      </c>
      <c r="L271" s="58">
        <v>0</v>
      </c>
      <c r="M271" s="58">
        <v>2</v>
      </c>
      <c r="N271" s="105">
        <v>2010</v>
      </c>
      <c r="O271" s="58"/>
      <c r="P271" s="60" t="s">
        <v>389</v>
      </c>
      <c r="Q271" s="1">
        <f>M271-L271</f>
        <v>2</v>
      </c>
      <c r="R271" s="2" t="s">
        <v>390</v>
      </c>
      <c r="S271" s="58" t="s">
        <v>946</v>
      </c>
      <c r="T271" s="60" t="s">
        <v>392</v>
      </c>
      <c r="U271" s="67"/>
      <c r="V271" s="67"/>
      <c r="W271" s="67"/>
      <c r="X271" s="83"/>
      <c r="Y271" s="113"/>
      <c r="Z271" s="113"/>
      <c r="AA271" s="113"/>
      <c r="AB271" s="113"/>
      <c r="AC271" s="113"/>
      <c r="AD271" s="113"/>
      <c r="AE271" s="113"/>
      <c r="AF271" s="113"/>
      <c r="AG271" s="113"/>
      <c r="AH271" s="113"/>
      <c r="AI271" s="113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>
        <v>700</v>
      </c>
      <c r="AT271" s="113">
        <v>700</v>
      </c>
      <c r="AU271" s="113"/>
      <c r="AV271" s="113"/>
      <c r="AW271" s="113"/>
      <c r="AX271" s="113"/>
      <c r="AY271" s="113"/>
      <c r="AZ271" s="113"/>
      <c r="BA271" s="113"/>
      <c r="BB271" s="113"/>
      <c r="BC271" s="113"/>
      <c r="BD271" s="113"/>
      <c r="BE271" s="113"/>
      <c r="BF271" s="113"/>
      <c r="BG271" s="113"/>
      <c r="BH271" s="113"/>
      <c r="BI271" s="113"/>
      <c r="BJ271" s="113"/>
      <c r="BK271" s="113"/>
      <c r="BL271" s="113"/>
      <c r="BM271" s="113"/>
      <c r="BN271" s="113"/>
      <c r="BO271" s="113"/>
      <c r="BP271" s="113"/>
      <c r="BQ271" s="113"/>
      <c r="BR271" s="113"/>
      <c r="BS271" s="113"/>
      <c r="BT271" s="113"/>
      <c r="BU271" s="113"/>
      <c r="BV271" s="113"/>
      <c r="BW271" s="113"/>
      <c r="BX271" s="113">
        <v>6200</v>
      </c>
      <c r="BY271" s="113"/>
      <c r="BZ271" s="113"/>
      <c r="CA271" s="155"/>
      <c r="CB271" s="107">
        <v>75</v>
      </c>
      <c r="CC271" s="113"/>
      <c r="CD271" s="113"/>
      <c r="CE271" s="113"/>
      <c r="CF271" s="113"/>
      <c r="CG271" s="113"/>
      <c r="CH271" s="113"/>
      <c r="CI271" s="113"/>
      <c r="CJ271" s="113"/>
      <c r="CK271" s="113"/>
      <c r="CL271" s="113"/>
      <c r="CM271" s="113"/>
      <c r="CN271" s="113"/>
      <c r="CO271" s="99"/>
      <c r="CP271" s="99"/>
      <c r="CQ271" s="99"/>
      <c r="CR271" s="99"/>
      <c r="CS271" s="99"/>
      <c r="CT271" s="99"/>
      <c r="CU271" s="99"/>
      <c r="CV271" s="99"/>
      <c r="CW271" s="99"/>
      <c r="CX271" s="113"/>
      <c r="CY271" s="113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  <c r="DS271" s="60"/>
      <c r="DT271" s="60"/>
      <c r="DU271" s="60"/>
      <c r="DV271" s="60"/>
      <c r="DW271" s="60"/>
      <c r="DX271" s="60"/>
      <c r="DY271" s="60"/>
      <c r="DZ271" s="60"/>
      <c r="EA271" s="60"/>
      <c r="EB271" s="60"/>
      <c r="EC271" s="60"/>
      <c r="ED271" s="60"/>
      <c r="EE271" s="60"/>
      <c r="EF271" s="60"/>
      <c r="EG271" s="60"/>
      <c r="EH271" s="60"/>
      <c r="EI271" s="60"/>
      <c r="EJ271" s="60"/>
      <c r="EK271" s="60"/>
      <c r="EL271" s="60"/>
      <c r="EM271" s="60"/>
      <c r="EN271" s="60"/>
      <c r="EO271" s="60"/>
      <c r="EP271" s="60"/>
      <c r="EQ271" s="60"/>
      <c r="ER271" s="60"/>
      <c r="ES271" s="60"/>
      <c r="ET271" s="60"/>
      <c r="EU271" s="60"/>
      <c r="EV271" s="60"/>
      <c r="EW271" s="60"/>
      <c r="EX271" s="60"/>
      <c r="EY271" s="60"/>
      <c r="EZ271" s="60"/>
      <c r="FA271" s="60"/>
      <c r="FB271" s="60"/>
      <c r="FC271" s="60"/>
      <c r="FD271" s="60"/>
      <c r="FE271" s="60"/>
      <c r="FF271" s="60"/>
      <c r="FG271" s="60"/>
      <c r="FH271" s="60"/>
      <c r="FI271" s="60"/>
      <c r="FJ271" s="60"/>
      <c r="FK271" s="60"/>
      <c r="FL271" s="60"/>
      <c r="FM271" s="60"/>
      <c r="FN271" s="60"/>
      <c r="FO271" s="60"/>
      <c r="FP271" s="60"/>
      <c r="FQ271" s="60"/>
      <c r="FR271" s="60"/>
      <c r="FS271" s="60"/>
      <c r="FT271" s="60"/>
      <c r="FU271" s="60"/>
      <c r="FV271" s="60"/>
      <c r="FW271" s="60"/>
      <c r="FX271" s="60"/>
      <c r="FY271" s="60"/>
      <c r="FZ271" s="60"/>
      <c r="GA271" s="60"/>
      <c r="GB271" s="60"/>
      <c r="GC271" s="60"/>
      <c r="GD271" s="60"/>
      <c r="GE271" s="60"/>
      <c r="GF271" s="60"/>
      <c r="GG271" s="60"/>
      <c r="GH271" s="60"/>
      <c r="GI271" s="60"/>
      <c r="GJ271" s="60"/>
      <c r="GK271" s="60"/>
      <c r="GL271" s="60"/>
      <c r="GM271" s="60"/>
      <c r="GN271" s="60"/>
      <c r="GO271" s="60"/>
      <c r="GP271" s="60"/>
      <c r="GQ271" s="60"/>
      <c r="GR271" s="60"/>
      <c r="GS271" s="60"/>
      <c r="GT271" s="60"/>
      <c r="GU271" s="60"/>
      <c r="GV271" s="60"/>
      <c r="GW271" s="60"/>
      <c r="GX271" s="60"/>
      <c r="GY271" s="60"/>
      <c r="GZ271" s="60"/>
      <c r="HA271" s="60"/>
      <c r="HB271" s="60"/>
      <c r="HC271" s="60"/>
      <c r="HD271" s="60"/>
      <c r="HE271" s="60"/>
      <c r="HF271" s="60"/>
      <c r="HG271" s="60"/>
      <c r="HH271" s="60"/>
      <c r="HI271" s="60"/>
      <c r="HJ271" s="60"/>
      <c r="HK271" s="60"/>
      <c r="HL271" s="60"/>
      <c r="HM271" s="60"/>
      <c r="HN271" s="60"/>
      <c r="HO271" s="60"/>
      <c r="HP271" s="60"/>
      <c r="HQ271" s="60"/>
      <c r="HR271" s="60"/>
      <c r="HS271" s="60"/>
      <c r="HT271" s="60"/>
      <c r="HU271" s="60"/>
      <c r="HV271" s="60"/>
      <c r="HW271" s="60"/>
      <c r="HX271" s="60"/>
      <c r="HY271" s="60"/>
      <c r="HZ271" s="60"/>
      <c r="IA271" s="60"/>
      <c r="IB271" s="60"/>
      <c r="IC271" s="60"/>
      <c r="ID271" s="60"/>
      <c r="IE271" s="60"/>
      <c r="IF271" s="60"/>
      <c r="IG271" s="60"/>
      <c r="IH271" s="60"/>
      <c r="II271" s="60"/>
      <c r="IJ271" s="60"/>
      <c r="IK271" s="60"/>
      <c r="IL271" s="60"/>
      <c r="IM271" s="60"/>
      <c r="IN271" s="60"/>
      <c r="IO271" s="60"/>
      <c r="IP271" s="60"/>
      <c r="IQ271" s="60"/>
      <c r="IR271" s="60"/>
      <c r="IS271" s="60"/>
      <c r="IT271" s="60"/>
      <c r="IU271" s="60"/>
      <c r="IV271" s="60"/>
      <c r="IW271" s="60"/>
      <c r="IX271" s="60"/>
      <c r="IY271" s="60"/>
      <c r="IZ271" s="60"/>
      <c r="JA271" s="60"/>
      <c r="JB271" s="60"/>
      <c r="JC271" s="60"/>
      <c r="JD271" s="60"/>
      <c r="JE271" s="60"/>
      <c r="JF271" s="60"/>
      <c r="JG271" s="60"/>
      <c r="JH271" s="60"/>
      <c r="JI271" s="60"/>
      <c r="JJ271" s="60"/>
      <c r="JK271" s="60"/>
      <c r="JL271" s="60"/>
      <c r="JM271" s="60"/>
      <c r="JN271" s="60"/>
      <c r="JO271" s="60"/>
      <c r="JP271" s="60"/>
      <c r="JQ271" s="60"/>
      <c r="JR271" s="60"/>
      <c r="JS271" s="60"/>
      <c r="JT271" s="60"/>
      <c r="JU271" s="60"/>
      <c r="JV271" s="60"/>
      <c r="JW271" s="60"/>
      <c r="JX271" s="60"/>
      <c r="JY271" s="60"/>
      <c r="JZ271" s="60"/>
      <c r="KA271" s="60"/>
      <c r="KB271" s="60"/>
      <c r="KC271" s="60"/>
      <c r="KD271" s="60"/>
      <c r="KE271" s="60"/>
      <c r="KF271" s="60"/>
      <c r="KG271" s="60"/>
      <c r="KH271" s="60"/>
      <c r="KI271" s="60"/>
      <c r="KJ271" s="60"/>
      <c r="KK271" s="60"/>
      <c r="KL271" s="60"/>
      <c r="KM271" s="60"/>
      <c r="KN271" s="60"/>
      <c r="KO271" s="60"/>
    </row>
    <row r="272" spans="1:301" s="64" customFormat="1" ht="15" customHeight="1" x14ac:dyDescent="0.15">
      <c r="A272" s="58" t="s">
        <v>947</v>
      </c>
      <c r="B272" s="58">
        <v>43724</v>
      </c>
      <c r="C272" s="59" t="s">
        <v>407</v>
      </c>
      <c r="D272" s="2" t="s">
        <v>105</v>
      </c>
      <c r="E272" s="58"/>
      <c r="F272" s="58"/>
      <c r="G272" s="34">
        <v>316281.33719699999</v>
      </c>
      <c r="H272" s="34">
        <v>8448241.3316799998</v>
      </c>
      <c r="I272" s="34"/>
      <c r="J272" s="61" t="s">
        <v>1040</v>
      </c>
      <c r="K272" s="58" t="s">
        <v>388</v>
      </c>
      <c r="L272" s="58">
        <v>0</v>
      </c>
      <c r="M272" s="58">
        <v>2</v>
      </c>
      <c r="N272" s="105">
        <v>2010</v>
      </c>
      <c r="O272" s="58"/>
      <c r="P272" s="60" t="s">
        <v>389</v>
      </c>
      <c r="Q272" s="1">
        <f>M272-L272</f>
        <v>2</v>
      </c>
      <c r="R272" s="2" t="s">
        <v>390</v>
      </c>
      <c r="S272" s="58" t="s">
        <v>948</v>
      </c>
      <c r="T272" s="60" t="s">
        <v>392</v>
      </c>
      <c r="U272" s="67"/>
      <c r="V272" s="67"/>
      <c r="W272" s="67"/>
      <c r="X272" s="8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36">
        <v>100</v>
      </c>
      <c r="AT272" s="113">
        <v>1200</v>
      </c>
      <c r="AU272" s="113"/>
      <c r="AV272" s="113"/>
      <c r="AW272" s="113"/>
      <c r="AX272" s="113"/>
      <c r="AY272" s="113"/>
      <c r="AZ272" s="113"/>
      <c r="BA272" s="113"/>
      <c r="BB272" s="113"/>
      <c r="BC272" s="113"/>
      <c r="BD272" s="113"/>
      <c r="BE272" s="113"/>
      <c r="BF272" s="113"/>
      <c r="BG272" s="113"/>
      <c r="BH272" s="113"/>
      <c r="BI272" s="113"/>
      <c r="BJ272" s="113"/>
      <c r="BK272" s="113"/>
      <c r="BL272" s="113"/>
      <c r="BM272" s="113"/>
      <c r="BN272" s="113"/>
      <c r="BO272" s="113"/>
      <c r="BP272" s="113"/>
      <c r="BQ272" s="113"/>
      <c r="BR272" s="113"/>
      <c r="BS272" s="113"/>
      <c r="BT272" s="113"/>
      <c r="BU272" s="113"/>
      <c r="BV272" s="113"/>
      <c r="BW272" s="113"/>
      <c r="BX272" s="113">
        <v>3000</v>
      </c>
      <c r="BY272" s="113"/>
      <c r="BZ272" s="113"/>
      <c r="CA272" s="155"/>
      <c r="CB272" s="107">
        <v>146</v>
      </c>
      <c r="CC272" s="113"/>
      <c r="CD272" s="113"/>
      <c r="CE272" s="113"/>
      <c r="CF272" s="113"/>
      <c r="CG272" s="113"/>
      <c r="CH272" s="113"/>
      <c r="CI272" s="113"/>
      <c r="CJ272" s="113"/>
      <c r="CK272" s="113"/>
      <c r="CL272" s="113"/>
      <c r="CM272" s="113"/>
      <c r="CN272" s="113"/>
      <c r="CO272" s="99"/>
      <c r="CP272" s="99"/>
      <c r="CQ272" s="99"/>
      <c r="CR272" s="99"/>
      <c r="CS272" s="99"/>
      <c r="CT272" s="99"/>
      <c r="CU272" s="99"/>
      <c r="CV272" s="99"/>
      <c r="CW272" s="99"/>
      <c r="CX272" s="113"/>
      <c r="CY272" s="113"/>
    </row>
    <row r="273" spans="1:301" s="18" customFormat="1" ht="15" customHeight="1" x14ac:dyDescent="0.2">
      <c r="A273" s="86" t="s">
        <v>949</v>
      </c>
      <c r="B273" s="86">
        <v>43101</v>
      </c>
      <c r="C273" s="59" t="s">
        <v>400</v>
      </c>
      <c r="D273" s="2" t="s">
        <v>105</v>
      </c>
      <c r="E273" s="86"/>
      <c r="F273" s="86"/>
      <c r="G273" s="34">
        <v>315753.44765799999</v>
      </c>
      <c r="H273" s="34">
        <v>8446731.7363000009</v>
      </c>
      <c r="I273" s="34"/>
      <c r="J273" s="61" t="s">
        <v>1040</v>
      </c>
      <c r="K273" s="86" t="s">
        <v>388</v>
      </c>
      <c r="L273" s="86">
        <v>0</v>
      </c>
      <c r="M273" s="86">
        <v>2</v>
      </c>
      <c r="N273" s="105">
        <v>2010</v>
      </c>
      <c r="O273" s="86"/>
      <c r="P273" s="60" t="s">
        <v>389</v>
      </c>
      <c r="Q273" s="1">
        <f>M273-L273</f>
        <v>2</v>
      </c>
      <c r="R273" s="2" t="s">
        <v>390</v>
      </c>
      <c r="S273" s="86" t="s">
        <v>950</v>
      </c>
      <c r="T273" s="60" t="s">
        <v>392</v>
      </c>
      <c r="U273" s="67"/>
      <c r="V273" s="67"/>
      <c r="W273" s="67"/>
      <c r="X273" s="8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>
        <v>700</v>
      </c>
      <c r="AT273" s="107">
        <v>1000</v>
      </c>
      <c r="AU273" s="113"/>
      <c r="AV273" s="113"/>
      <c r="AW273" s="113"/>
      <c r="AX273" s="113"/>
      <c r="AY273" s="113"/>
      <c r="AZ273" s="113"/>
      <c r="BA273" s="113"/>
      <c r="BB273" s="113"/>
      <c r="BC273" s="113"/>
      <c r="BD273" s="113"/>
      <c r="BE273" s="113"/>
      <c r="BF273" s="113"/>
      <c r="BG273" s="113"/>
      <c r="BH273" s="113"/>
      <c r="BI273" s="113"/>
      <c r="BJ273" s="113"/>
      <c r="BK273" s="113"/>
      <c r="BL273" s="113"/>
      <c r="BM273" s="113"/>
      <c r="BN273" s="113"/>
      <c r="BO273" s="113"/>
      <c r="BP273" s="113"/>
      <c r="BQ273" s="113"/>
      <c r="BR273" s="113"/>
      <c r="BS273" s="113"/>
      <c r="BT273" s="113"/>
      <c r="BU273" s="113"/>
      <c r="BV273" s="113"/>
      <c r="BW273" s="113"/>
      <c r="BX273" s="113">
        <v>18900</v>
      </c>
      <c r="BY273" s="113"/>
      <c r="BZ273" s="113"/>
      <c r="CA273" s="155"/>
      <c r="CB273" s="107">
        <v>76</v>
      </c>
      <c r="CC273" s="113"/>
      <c r="CD273" s="113"/>
      <c r="CE273" s="113"/>
      <c r="CF273" s="113"/>
      <c r="CG273" s="113"/>
      <c r="CH273" s="113"/>
      <c r="CI273" s="113"/>
      <c r="CJ273" s="113"/>
      <c r="CK273" s="113"/>
      <c r="CL273" s="113"/>
      <c r="CM273" s="113"/>
      <c r="CN273" s="113"/>
      <c r="CO273" s="99"/>
      <c r="CP273" s="99"/>
      <c r="CQ273" s="99"/>
      <c r="CR273" s="99"/>
      <c r="CS273" s="99"/>
      <c r="CT273" s="99"/>
      <c r="CU273" s="99"/>
      <c r="CV273" s="99"/>
      <c r="CW273" s="99"/>
      <c r="CX273" s="113"/>
      <c r="CY273" s="113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  <c r="DS273" s="60"/>
      <c r="DT273" s="60"/>
      <c r="DU273" s="60"/>
      <c r="DV273" s="60"/>
      <c r="DW273" s="60"/>
      <c r="DX273" s="60"/>
      <c r="DY273" s="60"/>
      <c r="DZ273" s="60"/>
      <c r="EA273" s="60"/>
      <c r="EB273" s="60"/>
      <c r="EC273" s="60"/>
      <c r="ED273" s="60"/>
      <c r="EE273" s="60"/>
      <c r="EF273" s="60"/>
      <c r="EG273" s="60"/>
      <c r="EH273" s="60"/>
      <c r="EI273" s="60"/>
      <c r="EJ273" s="60"/>
      <c r="EK273" s="60"/>
      <c r="EL273" s="60"/>
      <c r="EM273" s="60"/>
      <c r="EN273" s="60"/>
      <c r="EO273" s="60"/>
      <c r="EP273" s="60"/>
      <c r="EQ273" s="60"/>
      <c r="ER273" s="60"/>
      <c r="ES273" s="60"/>
      <c r="ET273" s="60"/>
      <c r="EU273" s="60"/>
      <c r="EV273" s="60"/>
      <c r="EW273" s="60"/>
      <c r="EX273" s="60"/>
      <c r="EY273" s="60"/>
      <c r="EZ273" s="60"/>
      <c r="FA273" s="60"/>
      <c r="FB273" s="60"/>
      <c r="FC273" s="60"/>
      <c r="FD273" s="60"/>
      <c r="FE273" s="60"/>
      <c r="FF273" s="60"/>
      <c r="FG273" s="60"/>
      <c r="FH273" s="60"/>
      <c r="FI273" s="60"/>
      <c r="FJ273" s="60"/>
      <c r="FK273" s="60"/>
      <c r="FL273" s="60"/>
      <c r="FM273" s="60"/>
      <c r="FN273" s="60"/>
      <c r="FO273" s="60"/>
      <c r="FP273" s="60"/>
      <c r="FQ273" s="60"/>
      <c r="FR273" s="60"/>
      <c r="FS273" s="60"/>
      <c r="FT273" s="60"/>
      <c r="FU273" s="60"/>
      <c r="FV273" s="60"/>
      <c r="FW273" s="60"/>
      <c r="FX273" s="60"/>
      <c r="FY273" s="60"/>
      <c r="FZ273" s="60"/>
      <c r="GA273" s="60"/>
      <c r="GB273" s="60"/>
      <c r="GC273" s="60"/>
      <c r="GD273" s="60"/>
      <c r="GE273" s="60"/>
      <c r="GF273" s="60"/>
      <c r="GG273" s="60"/>
      <c r="GH273" s="60"/>
      <c r="GI273" s="60"/>
      <c r="GJ273" s="60"/>
      <c r="GK273" s="60"/>
      <c r="GL273" s="60"/>
      <c r="GM273" s="60"/>
      <c r="GN273" s="60"/>
      <c r="GO273" s="60"/>
      <c r="GP273" s="60"/>
      <c r="GQ273" s="60"/>
      <c r="GR273" s="60"/>
      <c r="GS273" s="60"/>
      <c r="GT273" s="60"/>
      <c r="GU273" s="60"/>
      <c r="GV273" s="60"/>
      <c r="GW273" s="60"/>
      <c r="GX273" s="60"/>
      <c r="GY273" s="60"/>
      <c r="GZ273" s="60"/>
      <c r="HA273" s="60"/>
      <c r="HB273" s="60"/>
      <c r="HC273" s="60"/>
      <c r="HD273" s="60"/>
      <c r="HE273" s="60"/>
      <c r="HF273" s="60"/>
      <c r="HG273" s="60"/>
      <c r="HH273" s="60"/>
      <c r="HI273" s="60"/>
      <c r="HJ273" s="60"/>
      <c r="HK273" s="60"/>
      <c r="HL273" s="60"/>
      <c r="HM273" s="60"/>
      <c r="HN273" s="60"/>
      <c r="HO273" s="60"/>
      <c r="HP273" s="60"/>
      <c r="HQ273" s="60"/>
      <c r="HR273" s="60"/>
      <c r="HS273" s="60"/>
      <c r="HT273" s="60"/>
      <c r="HU273" s="60"/>
      <c r="HV273" s="60"/>
      <c r="HW273" s="60"/>
      <c r="HX273" s="60"/>
      <c r="HY273" s="60"/>
      <c r="HZ273" s="60"/>
      <c r="IA273" s="60"/>
      <c r="IB273" s="60"/>
      <c r="IC273" s="60"/>
      <c r="ID273" s="60"/>
      <c r="IE273" s="60"/>
      <c r="IF273" s="60"/>
      <c r="IG273" s="60"/>
      <c r="IH273" s="60"/>
      <c r="II273" s="60"/>
      <c r="IJ273" s="60"/>
      <c r="IK273" s="60"/>
      <c r="IL273" s="60"/>
      <c r="IM273" s="60"/>
      <c r="IN273" s="60"/>
      <c r="IO273" s="60"/>
      <c r="IP273" s="60"/>
      <c r="IQ273" s="60"/>
      <c r="IR273" s="60"/>
      <c r="IS273" s="60"/>
      <c r="IT273" s="60"/>
      <c r="IU273" s="60"/>
      <c r="IV273" s="60"/>
      <c r="IW273" s="60"/>
      <c r="IX273" s="60"/>
      <c r="IY273" s="60"/>
      <c r="IZ273" s="60"/>
      <c r="JA273" s="60"/>
      <c r="JB273" s="60"/>
      <c r="JC273" s="60"/>
      <c r="JD273" s="60"/>
      <c r="JE273" s="60"/>
      <c r="JF273" s="60"/>
      <c r="JG273" s="60"/>
      <c r="JH273" s="60"/>
      <c r="JI273" s="60"/>
      <c r="JJ273" s="60"/>
      <c r="JK273" s="60"/>
      <c r="JL273" s="60"/>
      <c r="JM273" s="60"/>
      <c r="JN273" s="60"/>
      <c r="JO273" s="60"/>
      <c r="JP273" s="60"/>
      <c r="JQ273" s="60"/>
      <c r="JR273" s="60"/>
      <c r="JS273" s="60"/>
      <c r="JT273" s="60"/>
      <c r="JU273" s="60"/>
      <c r="JV273" s="60"/>
      <c r="JW273" s="60"/>
      <c r="JX273" s="60"/>
      <c r="JY273" s="60"/>
      <c r="JZ273" s="60"/>
      <c r="KA273" s="60"/>
      <c r="KB273" s="60"/>
      <c r="KC273" s="60"/>
      <c r="KD273" s="60"/>
      <c r="KE273" s="60"/>
      <c r="KF273" s="60"/>
      <c r="KG273" s="60"/>
      <c r="KH273" s="60"/>
      <c r="KI273" s="60"/>
      <c r="KJ273" s="60"/>
      <c r="KK273" s="60"/>
      <c r="KL273" s="60"/>
      <c r="KM273" s="60"/>
      <c r="KN273" s="60"/>
      <c r="KO273" s="60"/>
    </row>
    <row r="274" spans="1:301" s="70" customFormat="1" ht="15" customHeight="1" x14ac:dyDescent="0.2">
      <c r="A274" s="87" t="s">
        <v>951</v>
      </c>
      <c r="B274" s="87">
        <v>53043</v>
      </c>
      <c r="C274" s="88" t="s">
        <v>952</v>
      </c>
      <c r="D274" s="2" t="s">
        <v>105</v>
      </c>
      <c r="E274" s="87"/>
      <c r="F274" s="87"/>
      <c r="G274" s="34">
        <v>316561.69123499998</v>
      </c>
      <c r="H274" s="34">
        <v>8443907.5333699994</v>
      </c>
      <c r="I274" s="23"/>
      <c r="J274" s="61" t="s">
        <v>1040</v>
      </c>
      <c r="K274" s="87" t="s">
        <v>388</v>
      </c>
      <c r="L274" s="87">
        <v>0</v>
      </c>
      <c r="M274" s="87">
        <v>2</v>
      </c>
      <c r="N274" s="105">
        <v>2011</v>
      </c>
      <c r="O274" s="87"/>
      <c r="P274" s="60" t="s">
        <v>389</v>
      </c>
      <c r="Q274" s="1">
        <f>M274-L274</f>
        <v>2</v>
      </c>
      <c r="R274" s="2" t="s">
        <v>390</v>
      </c>
      <c r="S274" s="87" t="s">
        <v>953</v>
      </c>
      <c r="T274" s="60" t="s">
        <v>392</v>
      </c>
      <c r="U274" s="18"/>
      <c r="V274" s="18"/>
      <c r="W274" s="18"/>
      <c r="X274" s="137"/>
      <c r="Y274" s="113"/>
      <c r="Z274" s="113">
        <v>0.39687430478309232</v>
      </c>
      <c r="AA274" s="113">
        <v>1.8729364368845123</v>
      </c>
      <c r="AB274" s="113"/>
      <c r="AC274" s="113">
        <v>2.5824535857298875E-3</v>
      </c>
      <c r="AD274" s="113">
        <v>1.6578947368421054E-2</v>
      </c>
      <c r="AE274" s="113"/>
      <c r="AF274" s="113"/>
      <c r="AG274" s="113">
        <v>0.31319693094629159</v>
      </c>
      <c r="AH274" s="113">
        <v>2.9787732041969332E-2</v>
      </c>
      <c r="AI274" s="113"/>
      <c r="AJ274" s="113"/>
      <c r="AK274" s="113"/>
      <c r="AL274" s="113"/>
      <c r="AM274" s="113"/>
      <c r="AN274" s="113">
        <v>0</v>
      </c>
      <c r="AO274" s="113">
        <v>1</v>
      </c>
      <c r="AP274" s="113">
        <v>3</v>
      </c>
      <c r="AQ274" s="113">
        <v>0</v>
      </c>
      <c r="AR274" s="113">
        <v>1</v>
      </c>
      <c r="AS274" s="113">
        <v>32</v>
      </c>
      <c r="AT274" s="113">
        <v>37</v>
      </c>
      <c r="AU274" s="106">
        <v>0</v>
      </c>
      <c r="AV274" s="113">
        <v>2</v>
      </c>
      <c r="AW274" s="114">
        <v>0</v>
      </c>
      <c r="AX274" s="113"/>
      <c r="AY274" s="113">
        <v>93</v>
      </c>
      <c r="AZ274" s="113"/>
      <c r="BA274" s="113">
        <v>13</v>
      </c>
      <c r="BB274" s="113"/>
      <c r="BC274" s="113"/>
      <c r="BD274" s="141"/>
      <c r="BE274" s="141"/>
      <c r="BF274" s="106">
        <v>0</v>
      </c>
      <c r="BG274" s="113">
        <v>430</v>
      </c>
      <c r="BH274" s="113">
        <v>10</v>
      </c>
      <c r="BI274" s="113"/>
      <c r="BJ274" s="113"/>
      <c r="BK274" s="113"/>
      <c r="BL274" s="113"/>
      <c r="BM274" s="113"/>
      <c r="BN274" s="113"/>
      <c r="BO274" s="113"/>
      <c r="BP274" s="113"/>
      <c r="BQ274" s="113"/>
      <c r="BR274" s="113"/>
      <c r="BS274" s="113"/>
      <c r="BT274" s="113"/>
      <c r="BU274" s="113"/>
      <c r="BV274" s="113"/>
      <c r="BW274" s="113"/>
      <c r="BX274" s="113">
        <v>883</v>
      </c>
      <c r="BY274" s="113"/>
      <c r="BZ274" s="113">
        <v>10</v>
      </c>
      <c r="CA274" s="149">
        <v>0</v>
      </c>
      <c r="CB274" s="113">
        <v>1.1000000000000001</v>
      </c>
      <c r="CC274" s="113">
        <v>0.35</v>
      </c>
      <c r="CD274" s="113">
        <v>188</v>
      </c>
      <c r="CE274" s="113"/>
      <c r="CF274" s="113"/>
      <c r="CG274" s="113"/>
      <c r="CH274" s="113">
        <v>2</v>
      </c>
      <c r="CI274" s="110">
        <v>0</v>
      </c>
      <c r="CJ274" s="113">
        <v>0.5</v>
      </c>
      <c r="CK274" s="113">
        <v>10</v>
      </c>
      <c r="CL274" s="113"/>
      <c r="CM274" s="113"/>
      <c r="CN274" s="113"/>
      <c r="CO274" s="99"/>
      <c r="CP274" s="99"/>
      <c r="CQ274" s="99"/>
      <c r="CR274" s="99">
        <f>AG274/AD274</f>
        <v>18.8912434539033</v>
      </c>
      <c r="CS274" s="99"/>
      <c r="CT274" s="99"/>
      <c r="CU274" s="99">
        <f>BG274/BH274</f>
        <v>43</v>
      </c>
      <c r="CV274" s="99"/>
      <c r="CW274" s="99"/>
      <c r="CX274" s="113"/>
      <c r="CY274" s="113">
        <v>1</v>
      </c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  <c r="KO274" s="2"/>
    </row>
    <row r="275" spans="1:301" s="67" customFormat="1" ht="15" customHeight="1" x14ac:dyDescent="0.15">
      <c r="A275" s="87" t="s">
        <v>954</v>
      </c>
      <c r="B275" s="87">
        <v>53148</v>
      </c>
      <c r="C275" s="88" t="s">
        <v>952</v>
      </c>
      <c r="D275" s="2" t="s">
        <v>105</v>
      </c>
      <c r="E275" s="87"/>
      <c r="F275" s="87"/>
      <c r="G275" s="34">
        <v>316642.690466</v>
      </c>
      <c r="H275" s="34">
        <v>8443750.5355500001</v>
      </c>
      <c r="I275" s="23"/>
      <c r="J275" s="61" t="s">
        <v>1040</v>
      </c>
      <c r="K275" s="87" t="s">
        <v>388</v>
      </c>
      <c r="L275" s="87">
        <v>0</v>
      </c>
      <c r="M275" s="87">
        <v>2</v>
      </c>
      <c r="N275" s="105">
        <v>2011</v>
      </c>
      <c r="O275" s="87"/>
      <c r="P275" s="60" t="s">
        <v>389</v>
      </c>
      <c r="Q275" s="1">
        <f>M275-L275</f>
        <v>2</v>
      </c>
      <c r="R275" s="2" t="s">
        <v>390</v>
      </c>
      <c r="S275" s="87" t="s">
        <v>955</v>
      </c>
      <c r="T275" s="60" t="s">
        <v>392</v>
      </c>
      <c r="U275" s="89"/>
      <c r="V275" s="89"/>
      <c r="W275" s="89"/>
      <c r="X275" s="142"/>
      <c r="Y275" s="113"/>
      <c r="Z275" s="113">
        <v>0.75595105672969976</v>
      </c>
      <c r="AA275" s="113">
        <v>13.196338406445838</v>
      </c>
      <c r="AB275" s="113"/>
      <c r="AC275" s="113">
        <v>0.11453181652712051</v>
      </c>
      <c r="AD275" s="113">
        <v>0.48078947368421054</v>
      </c>
      <c r="AE275" s="113">
        <v>0.11193612774451098</v>
      </c>
      <c r="AF275" s="113"/>
      <c r="AG275" s="113">
        <v>9.6368286445012788E-2</v>
      </c>
      <c r="AH275" s="113">
        <v>0.13289911218724781</v>
      </c>
      <c r="AI275" s="113"/>
      <c r="AJ275" s="113"/>
      <c r="AK275" s="113"/>
      <c r="AL275" s="113"/>
      <c r="AM275" s="113"/>
      <c r="AN275" s="113">
        <v>1</v>
      </c>
      <c r="AO275" s="113">
        <v>9</v>
      </c>
      <c r="AP275" s="113">
        <v>7</v>
      </c>
      <c r="AQ275" s="113">
        <v>1</v>
      </c>
      <c r="AR275" s="113">
        <v>2</v>
      </c>
      <c r="AS275" s="113">
        <v>418</v>
      </c>
      <c r="AT275" s="113">
        <v>659</v>
      </c>
      <c r="AU275" s="106">
        <v>0</v>
      </c>
      <c r="AV275" s="110">
        <v>0</v>
      </c>
      <c r="AW275" s="113">
        <v>10</v>
      </c>
      <c r="AX275" s="113"/>
      <c r="AY275" s="113">
        <v>10000</v>
      </c>
      <c r="AZ275" s="113"/>
      <c r="BA275" s="113">
        <v>8</v>
      </c>
      <c r="BB275" s="113"/>
      <c r="BC275" s="113"/>
      <c r="BD275" s="113"/>
      <c r="BE275" s="113"/>
      <c r="BF275" s="106">
        <v>0</v>
      </c>
      <c r="BG275" s="113">
        <v>80</v>
      </c>
      <c r="BH275" s="113">
        <v>10</v>
      </c>
      <c r="BI275" s="113"/>
      <c r="BJ275" s="113"/>
      <c r="BK275" s="113"/>
      <c r="BL275" s="113"/>
      <c r="BM275" s="113"/>
      <c r="BN275" s="113"/>
      <c r="BO275" s="113"/>
      <c r="BP275" s="113"/>
      <c r="BQ275" s="113"/>
      <c r="BR275" s="113"/>
      <c r="BS275" s="113"/>
      <c r="BT275" s="113"/>
      <c r="BU275" s="113"/>
      <c r="BV275" s="113"/>
      <c r="BW275" s="113"/>
      <c r="BX275" s="113">
        <v>945</v>
      </c>
      <c r="BY275" s="113"/>
      <c r="BZ275" s="113">
        <v>10</v>
      </c>
      <c r="CA275" s="155">
        <v>1.6E-2</v>
      </c>
      <c r="CB275" s="113">
        <v>3.1</v>
      </c>
      <c r="CC275" s="113">
        <v>2.0099999999999998</v>
      </c>
      <c r="CD275" s="113">
        <v>310</v>
      </c>
      <c r="CE275" s="113"/>
      <c r="CF275" s="113"/>
      <c r="CG275" s="113"/>
      <c r="CH275" s="113">
        <v>15</v>
      </c>
      <c r="CI275" s="110">
        <v>0</v>
      </c>
      <c r="CJ275" s="113">
        <v>2.2000000000000002</v>
      </c>
      <c r="CK275" s="113">
        <v>20</v>
      </c>
      <c r="CL275" s="113"/>
      <c r="CM275" s="113"/>
      <c r="CN275" s="113"/>
      <c r="CO275" s="99"/>
      <c r="CP275" s="99"/>
      <c r="CQ275" s="99"/>
      <c r="CR275" s="99">
        <f>AG275/AD275</f>
        <v>0.20043759632788646</v>
      </c>
      <c r="CS275" s="99"/>
      <c r="CT275" s="99"/>
      <c r="CU275" s="99">
        <f>BG275/BH275</f>
        <v>8</v>
      </c>
      <c r="CV275" s="99"/>
      <c r="CW275" s="99"/>
      <c r="CX275" s="113"/>
      <c r="CY275" s="113">
        <v>2</v>
      </c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  <c r="KO275" s="2"/>
    </row>
    <row r="276" spans="1:301" s="85" customFormat="1" ht="15" customHeight="1" x14ac:dyDescent="0.2">
      <c r="A276" s="87" t="s">
        <v>956</v>
      </c>
      <c r="B276" s="87">
        <v>53279</v>
      </c>
      <c r="C276" s="88" t="s">
        <v>952</v>
      </c>
      <c r="D276" s="2" t="s">
        <v>105</v>
      </c>
      <c r="E276" s="87"/>
      <c r="F276" s="87"/>
      <c r="G276" s="34">
        <v>316786.68891000003</v>
      </c>
      <c r="H276" s="34">
        <v>8443579.5380300004</v>
      </c>
      <c r="I276" s="23"/>
      <c r="J276" s="61" t="s">
        <v>1040</v>
      </c>
      <c r="K276" s="87" t="s">
        <v>388</v>
      </c>
      <c r="L276" s="87">
        <v>0</v>
      </c>
      <c r="M276" s="87">
        <v>2</v>
      </c>
      <c r="N276" s="105">
        <v>2011</v>
      </c>
      <c r="O276" s="87"/>
      <c r="P276" s="60" t="s">
        <v>389</v>
      </c>
      <c r="Q276" s="1">
        <f>M276-L276</f>
        <v>2</v>
      </c>
      <c r="R276" s="2" t="s">
        <v>390</v>
      </c>
      <c r="S276" s="87" t="s">
        <v>957</v>
      </c>
      <c r="T276" s="60" t="s">
        <v>392</v>
      </c>
      <c r="X276" s="140"/>
      <c r="Y276" s="113"/>
      <c r="Z276" s="113">
        <v>0.71815350389321475</v>
      </c>
      <c r="AA276" s="113">
        <v>11.294807520143241</v>
      </c>
      <c r="AB276" s="113"/>
      <c r="AC276" s="113">
        <v>0.13687004004368403</v>
      </c>
      <c r="AD276" s="113">
        <v>0.67973684210526308</v>
      </c>
      <c r="AE276" s="113">
        <v>0.30782435129740521</v>
      </c>
      <c r="AF276" s="113">
        <v>1.3479773814702046E-2</v>
      </c>
      <c r="AG276" s="113">
        <v>0.14455242966751919</v>
      </c>
      <c r="AH276" s="113">
        <v>0.23142776432606946</v>
      </c>
      <c r="AI276" s="113"/>
      <c r="AJ276" s="113"/>
      <c r="AK276" s="113"/>
      <c r="AL276" s="113"/>
      <c r="AM276" s="113"/>
      <c r="AN276" s="113">
        <v>2</v>
      </c>
      <c r="AO276" s="113">
        <v>8</v>
      </c>
      <c r="AP276" s="113">
        <v>8</v>
      </c>
      <c r="AQ276" s="113">
        <v>3</v>
      </c>
      <c r="AR276" s="113">
        <v>3</v>
      </c>
      <c r="AS276" s="113">
        <v>783</v>
      </c>
      <c r="AT276" s="113">
        <v>876</v>
      </c>
      <c r="AU276" s="106">
        <v>0</v>
      </c>
      <c r="AV276" s="110">
        <v>0</v>
      </c>
      <c r="AW276" s="114">
        <v>0</v>
      </c>
      <c r="AX276" s="113"/>
      <c r="AY276" s="113">
        <v>70</v>
      </c>
      <c r="AZ276" s="113"/>
      <c r="BA276" s="113">
        <v>22</v>
      </c>
      <c r="BB276" s="113"/>
      <c r="BC276" s="113"/>
      <c r="BD276" s="113"/>
      <c r="BE276" s="113"/>
      <c r="BF276" s="113">
        <v>2.2000000000000002</v>
      </c>
      <c r="BG276" s="113">
        <v>210</v>
      </c>
      <c r="BH276" s="113">
        <v>10</v>
      </c>
      <c r="BI276" s="113"/>
      <c r="BJ276" s="113"/>
      <c r="BK276" s="113"/>
      <c r="BL276" s="113"/>
      <c r="BM276" s="113"/>
      <c r="BN276" s="113"/>
      <c r="BO276" s="113"/>
      <c r="BP276" s="113"/>
      <c r="BQ276" s="113"/>
      <c r="BR276" s="113"/>
      <c r="BS276" s="113"/>
      <c r="BT276" s="113"/>
      <c r="BU276" s="113"/>
      <c r="BV276" s="113"/>
      <c r="BW276" s="113"/>
      <c r="BX276" s="113">
        <v>846</v>
      </c>
      <c r="BY276" s="113"/>
      <c r="BZ276" s="106">
        <v>0</v>
      </c>
      <c r="CA276" s="149">
        <v>0</v>
      </c>
      <c r="CB276" s="113">
        <v>2.1</v>
      </c>
      <c r="CC276" s="113">
        <v>1.58</v>
      </c>
      <c r="CD276" s="113">
        <v>88</v>
      </c>
      <c r="CE276" s="113"/>
      <c r="CF276" s="113"/>
      <c r="CG276" s="113"/>
      <c r="CH276" s="113">
        <v>14</v>
      </c>
      <c r="CI276" s="110">
        <v>0</v>
      </c>
      <c r="CJ276" s="113">
        <v>5</v>
      </c>
      <c r="CK276" s="113">
        <v>30</v>
      </c>
      <c r="CL276" s="113"/>
      <c r="CM276" s="113"/>
      <c r="CN276" s="113"/>
      <c r="CO276" s="99"/>
      <c r="CP276" s="99"/>
      <c r="CQ276" s="99"/>
      <c r="CR276" s="99">
        <f>AG276/AD276</f>
        <v>0.21265940098202593</v>
      </c>
      <c r="CS276" s="99"/>
      <c r="CT276" s="99"/>
      <c r="CU276" s="99">
        <f>BG276/BH276</f>
        <v>21</v>
      </c>
      <c r="CV276" s="99"/>
      <c r="CW276" s="99"/>
      <c r="CX276" s="113"/>
      <c r="CY276" s="114">
        <v>0</v>
      </c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  <c r="DS276" s="67"/>
      <c r="DT276" s="67"/>
      <c r="DU276" s="67"/>
      <c r="DV276" s="67"/>
      <c r="DW276" s="67"/>
      <c r="DX276" s="67"/>
      <c r="DY276" s="67"/>
      <c r="DZ276" s="67"/>
      <c r="EA276" s="67"/>
      <c r="EB276" s="67"/>
      <c r="EC276" s="67"/>
      <c r="ED276" s="67"/>
      <c r="EE276" s="67"/>
      <c r="EF276" s="67"/>
      <c r="EG276" s="67"/>
      <c r="EH276" s="67"/>
      <c r="EI276" s="67"/>
      <c r="EJ276" s="67"/>
      <c r="EK276" s="67"/>
      <c r="EL276" s="67"/>
      <c r="EM276" s="67"/>
      <c r="EN276" s="67"/>
      <c r="EO276" s="67"/>
      <c r="EP276" s="67"/>
      <c r="EQ276" s="67"/>
      <c r="ER276" s="67"/>
      <c r="ES276" s="67"/>
      <c r="ET276" s="67"/>
      <c r="EU276" s="67"/>
      <c r="EV276" s="67"/>
      <c r="EW276" s="67"/>
      <c r="EX276" s="67"/>
      <c r="EY276" s="67"/>
      <c r="EZ276" s="67"/>
      <c r="FA276" s="67"/>
      <c r="FB276" s="67"/>
      <c r="FC276" s="67"/>
      <c r="FD276" s="67"/>
      <c r="FE276" s="67"/>
      <c r="FF276" s="67"/>
      <c r="FG276" s="67"/>
      <c r="FH276" s="67"/>
      <c r="FI276" s="67"/>
      <c r="FJ276" s="67"/>
      <c r="FK276" s="67"/>
      <c r="FL276" s="67"/>
      <c r="FM276" s="67"/>
      <c r="FN276" s="67"/>
      <c r="FO276" s="67"/>
      <c r="FP276" s="67"/>
      <c r="FQ276" s="67"/>
      <c r="FR276" s="67"/>
      <c r="FS276" s="67"/>
      <c r="FT276" s="67"/>
      <c r="FU276" s="67"/>
      <c r="FV276" s="67"/>
      <c r="FW276" s="67"/>
      <c r="FX276" s="67"/>
      <c r="FY276" s="67"/>
      <c r="FZ276" s="67"/>
      <c r="GA276" s="67"/>
      <c r="GB276" s="67"/>
      <c r="GC276" s="67"/>
      <c r="GD276" s="67"/>
      <c r="GE276" s="67"/>
      <c r="GF276" s="67"/>
      <c r="GG276" s="67"/>
      <c r="GH276" s="67"/>
      <c r="GI276" s="67"/>
      <c r="GJ276" s="67"/>
      <c r="GK276" s="67"/>
      <c r="GL276" s="67"/>
      <c r="GM276" s="67"/>
      <c r="GN276" s="67"/>
      <c r="GO276" s="67"/>
      <c r="GP276" s="67"/>
      <c r="GQ276" s="67"/>
      <c r="GR276" s="67"/>
      <c r="GS276" s="67"/>
      <c r="GT276" s="67"/>
      <c r="GU276" s="67"/>
      <c r="GV276" s="67"/>
      <c r="GW276" s="67"/>
      <c r="GX276" s="67"/>
      <c r="GY276" s="67"/>
      <c r="GZ276" s="67"/>
      <c r="HA276" s="67"/>
      <c r="HB276" s="67"/>
      <c r="HC276" s="67"/>
      <c r="HD276" s="67"/>
      <c r="HE276" s="67"/>
      <c r="HF276" s="67"/>
      <c r="HG276" s="67"/>
      <c r="HH276" s="67"/>
      <c r="HI276" s="67"/>
      <c r="HJ276" s="67"/>
      <c r="HK276" s="67"/>
      <c r="HL276" s="67"/>
      <c r="HM276" s="67"/>
      <c r="HN276" s="67"/>
      <c r="HO276" s="67"/>
      <c r="HP276" s="67"/>
      <c r="HQ276" s="67"/>
      <c r="HR276" s="67"/>
      <c r="HS276" s="67"/>
      <c r="HT276" s="67"/>
      <c r="HU276" s="67"/>
      <c r="HV276" s="67"/>
      <c r="HW276" s="67"/>
      <c r="HX276" s="67"/>
      <c r="HY276" s="67"/>
      <c r="HZ276" s="67"/>
      <c r="IA276" s="67"/>
      <c r="IB276" s="67"/>
      <c r="IC276" s="67"/>
      <c r="ID276" s="67"/>
      <c r="IE276" s="67"/>
      <c r="IF276" s="67"/>
      <c r="IG276" s="67"/>
      <c r="IH276" s="67"/>
      <c r="II276" s="67"/>
      <c r="IJ276" s="67"/>
      <c r="IK276" s="67"/>
      <c r="IL276" s="67"/>
      <c r="IM276" s="67"/>
      <c r="IN276" s="67"/>
      <c r="IO276" s="67"/>
      <c r="IP276" s="67"/>
      <c r="IQ276" s="67"/>
      <c r="IR276" s="67"/>
      <c r="IS276" s="67"/>
      <c r="IT276" s="67"/>
      <c r="IU276" s="67"/>
      <c r="IV276" s="67"/>
      <c r="IW276" s="67"/>
      <c r="IX276" s="67"/>
      <c r="IY276" s="67"/>
      <c r="IZ276" s="67"/>
      <c r="JA276" s="67"/>
      <c r="JB276" s="67"/>
      <c r="JC276" s="67"/>
      <c r="JD276" s="67"/>
      <c r="JE276" s="67"/>
      <c r="JF276" s="67"/>
      <c r="JG276" s="67"/>
      <c r="JH276" s="67"/>
      <c r="JI276" s="67"/>
      <c r="JJ276" s="67"/>
      <c r="JK276" s="67"/>
      <c r="JL276" s="67"/>
      <c r="JM276" s="67"/>
      <c r="JN276" s="67"/>
      <c r="JO276" s="67"/>
      <c r="JP276" s="67"/>
      <c r="JQ276" s="67"/>
      <c r="JR276" s="67"/>
      <c r="JS276" s="67"/>
      <c r="JT276" s="67"/>
      <c r="JU276" s="67"/>
      <c r="JV276" s="67"/>
      <c r="JW276" s="67"/>
      <c r="JX276" s="67"/>
      <c r="JY276" s="67"/>
      <c r="JZ276" s="67"/>
      <c r="KA276" s="67"/>
      <c r="KB276" s="67"/>
      <c r="KC276" s="67"/>
      <c r="KD276" s="67"/>
      <c r="KE276" s="67"/>
      <c r="KF276" s="67"/>
      <c r="KG276" s="67"/>
      <c r="KH276" s="67"/>
      <c r="KI276" s="67"/>
      <c r="KJ276" s="67"/>
      <c r="KK276" s="67"/>
      <c r="KL276" s="67"/>
      <c r="KM276" s="67"/>
      <c r="KN276" s="67"/>
      <c r="KO276" s="67"/>
    </row>
    <row r="277" spans="1:301" s="67" customFormat="1" ht="15" customHeight="1" x14ac:dyDescent="0.2">
      <c r="A277" s="87" t="s">
        <v>958</v>
      </c>
      <c r="B277" s="87">
        <v>53388</v>
      </c>
      <c r="C277" s="88" t="s">
        <v>952</v>
      </c>
      <c r="D277" s="2" t="s">
        <v>105</v>
      </c>
      <c r="E277" s="87"/>
      <c r="F277" s="87"/>
      <c r="G277" s="34">
        <v>316842.68851499999</v>
      </c>
      <c r="H277" s="34">
        <v>8443393.5405400004</v>
      </c>
      <c r="I277" s="23"/>
      <c r="J277" s="61" t="s">
        <v>1040</v>
      </c>
      <c r="K277" s="87" t="s">
        <v>388</v>
      </c>
      <c r="L277" s="87">
        <v>0</v>
      </c>
      <c r="M277" s="87">
        <v>2</v>
      </c>
      <c r="N277" s="105">
        <v>2011</v>
      </c>
      <c r="O277" s="87"/>
      <c r="P277" s="60" t="s">
        <v>389</v>
      </c>
      <c r="Q277" s="1">
        <f>M277-L277</f>
        <v>2</v>
      </c>
      <c r="R277" s="2" t="s">
        <v>390</v>
      </c>
      <c r="S277" s="87" t="s">
        <v>959</v>
      </c>
      <c r="T277" s="60" t="s">
        <v>392</v>
      </c>
      <c r="U277" s="78"/>
      <c r="V277" s="78"/>
      <c r="W277" s="78"/>
      <c r="X277" s="143"/>
      <c r="Y277" s="113">
        <v>1.6680584551148226E-2</v>
      </c>
      <c r="Z277" s="113">
        <v>0.60476084538375985</v>
      </c>
      <c r="AA277" s="113">
        <v>7.4774485228290066</v>
      </c>
      <c r="AB277" s="113"/>
      <c r="AC277" s="113">
        <v>9.1677102293411007E-3</v>
      </c>
      <c r="AD277" s="113">
        <v>4.9736842105263156E-2</v>
      </c>
      <c r="AE277" s="113">
        <v>1.3992015968063872E-2</v>
      </c>
      <c r="AF277" s="113">
        <v>1.3479773814702046E-2</v>
      </c>
      <c r="AG277" s="113">
        <v>0.24092071611253196</v>
      </c>
      <c r="AH277" s="113">
        <v>0.15581275221953189</v>
      </c>
      <c r="AI277" s="113"/>
      <c r="AJ277" s="113"/>
      <c r="AK277" s="113"/>
      <c r="AL277" s="113"/>
      <c r="AM277" s="113"/>
      <c r="AN277" s="113">
        <v>1</v>
      </c>
      <c r="AO277" s="113">
        <v>4</v>
      </c>
      <c r="AP277" s="113">
        <v>6</v>
      </c>
      <c r="AQ277" s="106">
        <v>0</v>
      </c>
      <c r="AR277" s="106">
        <v>0</v>
      </c>
      <c r="AS277" s="113">
        <v>917</v>
      </c>
      <c r="AT277" s="113">
        <v>232</v>
      </c>
      <c r="AU277" s="106">
        <v>0</v>
      </c>
      <c r="AV277" s="113">
        <v>1</v>
      </c>
      <c r="AW277" s="114">
        <v>0</v>
      </c>
      <c r="AX277" s="113"/>
      <c r="AY277" s="113">
        <v>96</v>
      </c>
      <c r="AZ277" s="113"/>
      <c r="BA277" s="113">
        <v>10</v>
      </c>
      <c r="BB277" s="113"/>
      <c r="BC277" s="113"/>
      <c r="BD277" s="113"/>
      <c r="BE277" s="113"/>
      <c r="BF277" s="106">
        <v>0</v>
      </c>
      <c r="BG277" s="113">
        <v>170</v>
      </c>
      <c r="BH277" s="113">
        <v>0</v>
      </c>
      <c r="BI277" s="113"/>
      <c r="BJ277" s="113"/>
      <c r="BK277" s="113"/>
      <c r="BL277" s="113"/>
      <c r="BM277" s="113"/>
      <c r="BN277" s="113"/>
      <c r="BO277" s="113"/>
      <c r="BP277" s="113"/>
      <c r="BQ277" s="113"/>
      <c r="BR277" s="113"/>
      <c r="BS277" s="113"/>
      <c r="BT277" s="113"/>
      <c r="BU277" s="113"/>
      <c r="BV277" s="113"/>
      <c r="BW277" s="113"/>
      <c r="BX277" s="113">
        <v>987</v>
      </c>
      <c r="BY277" s="113"/>
      <c r="BZ277" s="106">
        <v>0</v>
      </c>
      <c r="CA277" s="155">
        <v>6.0000000000000001E-3</v>
      </c>
      <c r="CB277" s="113">
        <v>1.8</v>
      </c>
      <c r="CC277" s="113">
        <v>1.3</v>
      </c>
      <c r="CD277" s="113">
        <v>552</v>
      </c>
      <c r="CE277" s="113"/>
      <c r="CF277" s="113"/>
      <c r="CG277" s="113"/>
      <c r="CH277" s="113">
        <v>11</v>
      </c>
      <c r="CI277" s="110">
        <v>0</v>
      </c>
      <c r="CJ277" s="113">
        <v>1.8</v>
      </c>
      <c r="CK277" s="113">
        <v>20</v>
      </c>
      <c r="CL277" s="113"/>
      <c r="CM277" s="113"/>
      <c r="CN277" s="113"/>
      <c r="CO277" s="99"/>
      <c r="CP277" s="99"/>
      <c r="CQ277" s="99"/>
      <c r="CR277" s="99">
        <f>AG277/AD277</f>
        <v>4.8439085779239237</v>
      </c>
      <c r="CS277" s="99"/>
      <c r="CT277" s="99"/>
      <c r="CU277" s="99"/>
      <c r="CV277" s="99"/>
      <c r="CW277" s="99"/>
      <c r="CX277" s="113"/>
      <c r="CY277" s="113">
        <v>1</v>
      </c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  <c r="KO277" s="2"/>
    </row>
    <row r="278" spans="1:301" s="67" customFormat="1" ht="15" customHeight="1" x14ac:dyDescent="0.2">
      <c r="A278" s="90" t="s">
        <v>960</v>
      </c>
      <c r="B278" s="90">
        <v>53473</v>
      </c>
      <c r="C278" s="88" t="s">
        <v>952</v>
      </c>
      <c r="D278" s="2" t="s">
        <v>105</v>
      </c>
      <c r="E278" s="90"/>
      <c r="F278" s="90"/>
      <c r="G278" s="168">
        <v>316395.69445100002</v>
      </c>
      <c r="H278" s="168">
        <v>8443298.5409900006</v>
      </c>
      <c r="I278" s="49"/>
      <c r="J278" s="61" t="s">
        <v>1040</v>
      </c>
      <c r="K278" s="90" t="s">
        <v>388</v>
      </c>
      <c r="L278" s="90">
        <v>0</v>
      </c>
      <c r="M278" s="90">
        <v>2</v>
      </c>
      <c r="N278" s="105">
        <v>2011</v>
      </c>
      <c r="O278" s="90"/>
      <c r="P278" s="60" t="s">
        <v>389</v>
      </c>
      <c r="Q278" s="1">
        <f>M278-L278</f>
        <v>2</v>
      </c>
      <c r="R278" s="2" t="s">
        <v>390</v>
      </c>
      <c r="S278" s="90" t="s">
        <v>961</v>
      </c>
      <c r="T278" s="60" t="s">
        <v>392</v>
      </c>
      <c r="U278" s="18"/>
      <c r="V278" s="18"/>
      <c r="W278" s="18"/>
      <c r="X278" s="137"/>
      <c r="Y278" s="115">
        <v>1.6680584551148226E-2</v>
      </c>
      <c r="Z278" s="115">
        <v>0.60476084538375985</v>
      </c>
      <c r="AA278" s="115">
        <v>1.4726141450313339</v>
      </c>
      <c r="AB278" s="115"/>
      <c r="AC278" s="115">
        <v>1.0200691663633056E-2</v>
      </c>
      <c r="AD278" s="115">
        <v>8.2894736842105257E-2</v>
      </c>
      <c r="AE278" s="115">
        <v>0.13992015968063873</v>
      </c>
      <c r="AF278" s="115"/>
      <c r="AG278" s="115">
        <v>0.28910485933503838</v>
      </c>
      <c r="AH278" s="115">
        <v>0.12831638418079097</v>
      </c>
      <c r="AI278" s="115"/>
      <c r="AJ278" s="115"/>
      <c r="AK278" s="115"/>
      <c r="AL278" s="115"/>
      <c r="AM278" s="115"/>
      <c r="AN278" s="115">
        <v>2</v>
      </c>
      <c r="AO278" s="115">
        <v>4</v>
      </c>
      <c r="AP278" s="115">
        <v>7</v>
      </c>
      <c r="AQ278" s="115">
        <v>3</v>
      </c>
      <c r="AR278" s="115">
        <v>6</v>
      </c>
      <c r="AS278" s="115">
        <v>4</v>
      </c>
      <c r="AT278" s="115">
        <v>480</v>
      </c>
      <c r="AU278" s="106">
        <v>0</v>
      </c>
      <c r="AV278" s="110">
        <v>0</v>
      </c>
      <c r="AW278" s="114">
        <v>0</v>
      </c>
      <c r="AX278" s="115"/>
      <c r="AY278" s="115">
        <v>5</v>
      </c>
      <c r="AZ278" s="115"/>
      <c r="BA278" s="115">
        <v>7</v>
      </c>
      <c r="BB278" s="115"/>
      <c r="BC278" s="115"/>
      <c r="BD278" s="113"/>
      <c r="BE278" s="113"/>
      <c r="BF278" s="106">
        <v>0</v>
      </c>
      <c r="BG278" s="115">
        <v>80</v>
      </c>
      <c r="BH278" s="115">
        <v>10</v>
      </c>
      <c r="BI278" s="115"/>
      <c r="BJ278" s="115"/>
      <c r="BK278" s="115"/>
      <c r="BL278" s="115"/>
      <c r="BM278" s="115"/>
      <c r="BN278" s="115"/>
      <c r="BO278" s="115"/>
      <c r="BP278" s="115"/>
      <c r="BQ278" s="115"/>
      <c r="BR278" s="115"/>
      <c r="BS278" s="115"/>
      <c r="BT278" s="115"/>
      <c r="BU278" s="115"/>
      <c r="BV278" s="115"/>
      <c r="BW278" s="115"/>
      <c r="BX278" s="115">
        <v>68</v>
      </c>
      <c r="BY278" s="115"/>
      <c r="BZ278" s="115">
        <v>10</v>
      </c>
      <c r="CA278" s="149">
        <v>0</v>
      </c>
      <c r="CB278" s="115">
        <v>0.3</v>
      </c>
      <c r="CC278" s="115">
        <v>0.57999999999999996</v>
      </c>
      <c r="CD278" s="115">
        <v>64</v>
      </c>
      <c r="CE278" s="115"/>
      <c r="CF278" s="115"/>
      <c r="CG278" s="115"/>
      <c r="CH278" s="110">
        <v>0</v>
      </c>
      <c r="CI278" s="115">
        <v>10</v>
      </c>
      <c r="CJ278" s="115">
        <v>2</v>
      </c>
      <c r="CK278" s="115">
        <v>10</v>
      </c>
      <c r="CL278" s="115"/>
      <c r="CM278" s="115"/>
      <c r="CN278" s="115"/>
      <c r="CO278" s="99"/>
      <c r="CP278" s="99"/>
      <c r="CQ278" s="99"/>
      <c r="CR278" s="99">
        <f>AG278/AD278</f>
        <v>3.4876141761052253</v>
      </c>
      <c r="CS278" s="99"/>
      <c r="CT278" s="99"/>
      <c r="CU278" s="99">
        <f>BG278/BH278</f>
        <v>8</v>
      </c>
      <c r="CV278" s="99"/>
      <c r="CW278" s="99"/>
      <c r="CX278" s="115"/>
      <c r="CY278" s="115">
        <v>1</v>
      </c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  <c r="DS278" s="60"/>
      <c r="DT278" s="60"/>
      <c r="DU278" s="60"/>
      <c r="DV278" s="60"/>
      <c r="DW278" s="60"/>
      <c r="DX278" s="60"/>
      <c r="DY278" s="60"/>
      <c r="DZ278" s="60"/>
      <c r="EA278" s="60"/>
      <c r="EB278" s="60"/>
      <c r="EC278" s="60"/>
      <c r="ED278" s="60"/>
      <c r="EE278" s="60"/>
      <c r="EF278" s="60"/>
      <c r="EG278" s="60"/>
      <c r="EH278" s="60"/>
      <c r="EI278" s="60"/>
      <c r="EJ278" s="60"/>
      <c r="EK278" s="60"/>
      <c r="EL278" s="60"/>
      <c r="EM278" s="60"/>
      <c r="EN278" s="60"/>
      <c r="EO278" s="60"/>
      <c r="EP278" s="60"/>
      <c r="EQ278" s="60"/>
      <c r="ER278" s="60"/>
      <c r="ES278" s="60"/>
      <c r="ET278" s="60"/>
      <c r="EU278" s="60"/>
      <c r="EV278" s="60"/>
      <c r="EW278" s="60"/>
      <c r="EX278" s="60"/>
      <c r="EY278" s="60"/>
      <c r="EZ278" s="60"/>
      <c r="FA278" s="60"/>
      <c r="FB278" s="60"/>
      <c r="FC278" s="60"/>
      <c r="FD278" s="60"/>
      <c r="FE278" s="60"/>
      <c r="FF278" s="60"/>
      <c r="FG278" s="60"/>
      <c r="FH278" s="60"/>
      <c r="FI278" s="60"/>
      <c r="FJ278" s="60"/>
      <c r="FK278" s="60"/>
      <c r="FL278" s="60"/>
      <c r="FM278" s="60"/>
      <c r="FN278" s="60"/>
      <c r="FO278" s="60"/>
      <c r="FP278" s="60"/>
      <c r="FQ278" s="60"/>
      <c r="FR278" s="60"/>
      <c r="FS278" s="60"/>
      <c r="FT278" s="60"/>
      <c r="FU278" s="60"/>
      <c r="FV278" s="60"/>
      <c r="FW278" s="60"/>
      <c r="FX278" s="60"/>
      <c r="FY278" s="60"/>
      <c r="FZ278" s="60"/>
      <c r="GA278" s="60"/>
      <c r="GB278" s="60"/>
      <c r="GC278" s="60"/>
      <c r="GD278" s="60"/>
      <c r="GE278" s="60"/>
      <c r="GF278" s="60"/>
      <c r="GG278" s="60"/>
      <c r="GH278" s="60"/>
      <c r="GI278" s="60"/>
      <c r="GJ278" s="60"/>
      <c r="GK278" s="60"/>
      <c r="GL278" s="60"/>
      <c r="GM278" s="60"/>
      <c r="GN278" s="60"/>
      <c r="GO278" s="60"/>
      <c r="GP278" s="60"/>
      <c r="GQ278" s="60"/>
      <c r="GR278" s="60"/>
      <c r="GS278" s="60"/>
      <c r="GT278" s="60"/>
      <c r="GU278" s="60"/>
      <c r="GV278" s="60"/>
      <c r="GW278" s="60"/>
      <c r="GX278" s="60"/>
      <c r="GY278" s="60"/>
      <c r="GZ278" s="60"/>
      <c r="HA278" s="60"/>
      <c r="HB278" s="60"/>
      <c r="HC278" s="60"/>
      <c r="HD278" s="60"/>
      <c r="HE278" s="60"/>
      <c r="HF278" s="60"/>
      <c r="HG278" s="60"/>
      <c r="HH278" s="60"/>
      <c r="HI278" s="60"/>
      <c r="HJ278" s="60"/>
      <c r="HK278" s="60"/>
      <c r="HL278" s="60"/>
      <c r="HM278" s="60"/>
      <c r="HN278" s="60"/>
      <c r="HO278" s="60"/>
      <c r="HP278" s="60"/>
      <c r="HQ278" s="60"/>
      <c r="HR278" s="60"/>
      <c r="HS278" s="60"/>
      <c r="HT278" s="60"/>
      <c r="HU278" s="60"/>
      <c r="HV278" s="60"/>
      <c r="HW278" s="60"/>
      <c r="HX278" s="60"/>
      <c r="HY278" s="60"/>
      <c r="HZ278" s="60"/>
      <c r="IA278" s="60"/>
      <c r="IB278" s="60"/>
      <c r="IC278" s="60"/>
      <c r="ID278" s="60"/>
      <c r="IE278" s="60"/>
      <c r="IF278" s="60"/>
      <c r="IG278" s="60"/>
      <c r="IH278" s="60"/>
      <c r="II278" s="60"/>
      <c r="IJ278" s="60"/>
      <c r="IK278" s="60"/>
      <c r="IL278" s="60"/>
      <c r="IM278" s="60"/>
      <c r="IN278" s="60"/>
      <c r="IO278" s="60"/>
      <c r="IP278" s="60"/>
      <c r="IQ278" s="60"/>
      <c r="IR278" s="60"/>
      <c r="IS278" s="60"/>
      <c r="IT278" s="60"/>
      <c r="IU278" s="60"/>
      <c r="IV278" s="60"/>
      <c r="IW278" s="60"/>
      <c r="IX278" s="60"/>
      <c r="IY278" s="60"/>
      <c r="IZ278" s="60"/>
      <c r="JA278" s="60"/>
      <c r="JB278" s="60"/>
      <c r="JC278" s="60"/>
      <c r="JD278" s="60"/>
      <c r="JE278" s="60"/>
      <c r="JF278" s="60"/>
      <c r="JG278" s="60"/>
      <c r="JH278" s="60"/>
      <c r="JI278" s="60"/>
      <c r="JJ278" s="60"/>
      <c r="JK278" s="60"/>
      <c r="JL278" s="60"/>
      <c r="JM278" s="60"/>
      <c r="JN278" s="60"/>
      <c r="JO278" s="60"/>
      <c r="JP278" s="60"/>
      <c r="JQ278" s="60"/>
      <c r="JR278" s="60"/>
      <c r="JS278" s="60"/>
      <c r="JT278" s="60"/>
      <c r="JU278" s="60"/>
      <c r="JV278" s="60"/>
      <c r="JW278" s="60"/>
      <c r="JX278" s="18"/>
      <c r="JY278" s="18"/>
      <c r="JZ278" s="18"/>
      <c r="KA278" s="18"/>
      <c r="KB278" s="18"/>
      <c r="KC278" s="18"/>
      <c r="KD278" s="18"/>
      <c r="KE278" s="18"/>
      <c r="KF278" s="18"/>
      <c r="KG278" s="18"/>
      <c r="KH278" s="18"/>
      <c r="KI278" s="18"/>
      <c r="KJ278" s="18"/>
      <c r="KK278" s="18"/>
      <c r="KL278" s="18"/>
      <c r="KM278" s="18"/>
      <c r="KN278" s="18"/>
      <c r="KO278" s="18"/>
    </row>
    <row r="279" spans="1:301" s="60" customFormat="1" ht="15" customHeight="1" x14ac:dyDescent="0.2">
      <c r="A279" s="87" t="s">
        <v>962</v>
      </c>
      <c r="B279" s="87">
        <v>53723</v>
      </c>
      <c r="C279" s="88" t="s">
        <v>952</v>
      </c>
      <c r="D279" s="2" t="s">
        <v>105</v>
      </c>
      <c r="E279" s="87"/>
      <c r="F279" s="87"/>
      <c r="G279" s="34">
        <v>316533.69283700001</v>
      </c>
      <c r="H279" s="34">
        <v>8443203.5424700007</v>
      </c>
      <c r="I279" s="23"/>
      <c r="J279" s="61" t="s">
        <v>1040</v>
      </c>
      <c r="K279" s="87" t="s">
        <v>388</v>
      </c>
      <c r="L279" s="87">
        <v>0</v>
      </c>
      <c r="M279" s="87">
        <v>2</v>
      </c>
      <c r="N279" s="105">
        <v>2011</v>
      </c>
      <c r="O279" s="87"/>
      <c r="P279" s="60" t="s">
        <v>389</v>
      </c>
      <c r="Q279" s="1">
        <f>M279-L279</f>
        <v>2</v>
      </c>
      <c r="R279" s="2" t="s">
        <v>390</v>
      </c>
      <c r="S279" s="87" t="s">
        <v>963</v>
      </c>
      <c r="T279" s="60" t="s">
        <v>392</v>
      </c>
      <c r="U279" s="18"/>
      <c r="V279" s="18"/>
      <c r="W279" s="18"/>
      <c r="X279" s="137"/>
      <c r="Y279" s="113"/>
      <c r="Z279" s="113">
        <v>0.52916573971078984</v>
      </c>
      <c r="AA279" s="113">
        <v>1.7728558639212177</v>
      </c>
      <c r="AB279" s="113"/>
      <c r="AC279" s="113">
        <v>5.6813978886057527E-3</v>
      </c>
      <c r="AD279" s="113">
        <v>3.3157894736842108E-2</v>
      </c>
      <c r="AE279" s="113">
        <v>0.11193612774451098</v>
      </c>
      <c r="AF279" s="113"/>
      <c r="AG279" s="113">
        <v>0.24092071611253196</v>
      </c>
      <c r="AH279" s="113">
        <v>0.19247457627118647</v>
      </c>
      <c r="AI279" s="113"/>
      <c r="AJ279" s="113"/>
      <c r="AK279" s="113"/>
      <c r="AL279" s="113"/>
      <c r="AM279" s="113"/>
      <c r="AN279" s="113">
        <v>1</v>
      </c>
      <c r="AO279" s="113">
        <v>3</v>
      </c>
      <c r="AP279" s="113">
        <v>5</v>
      </c>
      <c r="AQ279" s="113">
        <v>2</v>
      </c>
      <c r="AR279" s="113">
        <v>4</v>
      </c>
      <c r="AS279" s="113">
        <v>1</v>
      </c>
      <c r="AT279" s="113">
        <v>275</v>
      </c>
      <c r="AU279" s="106">
        <v>0</v>
      </c>
      <c r="AV279" s="110">
        <v>0</v>
      </c>
      <c r="AW279" s="114">
        <v>0</v>
      </c>
      <c r="AX279" s="113"/>
      <c r="AY279" s="113">
        <v>16</v>
      </c>
      <c r="AZ279" s="113"/>
      <c r="BA279" s="113">
        <v>12</v>
      </c>
      <c r="BB279" s="113"/>
      <c r="BC279" s="113"/>
      <c r="BD279" s="113"/>
      <c r="BE279" s="113"/>
      <c r="BF279" s="106">
        <v>0</v>
      </c>
      <c r="BG279" s="113">
        <v>140</v>
      </c>
      <c r="BH279" s="113">
        <v>10</v>
      </c>
      <c r="BI279" s="113"/>
      <c r="BJ279" s="113"/>
      <c r="BK279" s="113"/>
      <c r="BL279" s="113"/>
      <c r="BM279" s="113"/>
      <c r="BN279" s="113"/>
      <c r="BO279" s="113"/>
      <c r="BP279" s="113"/>
      <c r="BQ279" s="113"/>
      <c r="BR279" s="113"/>
      <c r="BS279" s="113"/>
      <c r="BT279" s="113"/>
      <c r="BU279" s="113"/>
      <c r="BV279" s="113"/>
      <c r="BW279" s="113"/>
      <c r="BX279" s="113">
        <v>50</v>
      </c>
      <c r="BY279" s="113"/>
      <c r="BZ279" s="106">
        <v>0</v>
      </c>
      <c r="CA279" s="149">
        <v>0</v>
      </c>
      <c r="CB279" s="113">
        <v>0.4</v>
      </c>
      <c r="CC279" s="113">
        <v>0.54</v>
      </c>
      <c r="CD279" s="113">
        <v>77</v>
      </c>
      <c r="CE279" s="113"/>
      <c r="CF279" s="113"/>
      <c r="CG279" s="113"/>
      <c r="CH279" s="110">
        <v>0</v>
      </c>
      <c r="CI279" s="110">
        <v>0</v>
      </c>
      <c r="CJ279" s="113">
        <v>1.4</v>
      </c>
      <c r="CK279" s="133">
        <v>0</v>
      </c>
      <c r="CL279" s="113"/>
      <c r="CM279" s="113"/>
      <c r="CN279" s="113"/>
      <c r="CO279" s="99"/>
      <c r="CP279" s="99"/>
      <c r="CQ279" s="99"/>
      <c r="CR279" s="99">
        <f>AG279/AD279</f>
        <v>7.2658628668858842</v>
      </c>
      <c r="CS279" s="99"/>
      <c r="CT279" s="99"/>
      <c r="CU279" s="99">
        <f>BG279/BH279</f>
        <v>14</v>
      </c>
      <c r="CV279" s="99"/>
      <c r="CW279" s="99"/>
      <c r="CX279" s="113"/>
      <c r="CY279" s="114">
        <v>0</v>
      </c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  <c r="KO279" s="2"/>
    </row>
    <row r="280" spans="1:301" s="60" customFormat="1" ht="15" customHeight="1" x14ac:dyDescent="0.15">
      <c r="A280" s="87" t="s">
        <v>964</v>
      </c>
      <c r="B280" s="87">
        <v>53850</v>
      </c>
      <c r="C280" s="88" t="s">
        <v>952</v>
      </c>
      <c r="D280" s="2" t="s">
        <v>105</v>
      </c>
      <c r="E280" s="87"/>
      <c r="F280" s="87"/>
      <c r="G280" s="34">
        <v>316425.693096</v>
      </c>
      <c r="H280" s="34">
        <v>8443846.5339199994</v>
      </c>
      <c r="I280" s="23"/>
      <c r="J280" s="61" t="s">
        <v>1040</v>
      </c>
      <c r="K280" s="87" t="s">
        <v>388</v>
      </c>
      <c r="L280" s="87">
        <v>0</v>
      </c>
      <c r="M280" s="87">
        <v>2</v>
      </c>
      <c r="N280" s="105">
        <v>2011</v>
      </c>
      <c r="O280" s="87"/>
      <c r="P280" s="60" t="s">
        <v>389</v>
      </c>
      <c r="Q280" s="1">
        <f>M280-L280</f>
        <v>2</v>
      </c>
      <c r="R280" s="2" t="s">
        <v>390</v>
      </c>
      <c r="S280" s="87" t="s">
        <v>965</v>
      </c>
      <c r="T280" s="60" t="s">
        <v>392</v>
      </c>
      <c r="U280" s="64"/>
      <c r="V280" s="64"/>
      <c r="W280" s="64"/>
      <c r="X280" s="135"/>
      <c r="Y280" s="113"/>
      <c r="Z280" s="113">
        <v>0.56696329254727473</v>
      </c>
      <c r="AA280" s="113">
        <v>1.3868307967770814</v>
      </c>
      <c r="AB280" s="113"/>
      <c r="AC280" s="113">
        <v>8.7803421914816153E-3</v>
      </c>
      <c r="AD280" s="113">
        <v>3.3157894736842108E-2</v>
      </c>
      <c r="AE280" s="113">
        <v>4.1976047904191613E-2</v>
      </c>
      <c r="AF280" s="113"/>
      <c r="AG280" s="113">
        <v>0.22887468030690536</v>
      </c>
      <c r="AH280" s="113">
        <v>8.9363196125907998E-2</v>
      </c>
      <c r="AI280" s="113"/>
      <c r="AJ280" s="113"/>
      <c r="AK280" s="113"/>
      <c r="AL280" s="113"/>
      <c r="AM280" s="113"/>
      <c r="AN280" s="113">
        <v>2</v>
      </c>
      <c r="AO280" s="113">
        <v>2</v>
      </c>
      <c r="AP280" s="113">
        <v>4</v>
      </c>
      <c r="AQ280" s="113">
        <v>2</v>
      </c>
      <c r="AR280" s="113">
        <v>3</v>
      </c>
      <c r="AS280" s="113">
        <v>19</v>
      </c>
      <c r="AT280" s="113">
        <v>304</v>
      </c>
      <c r="AU280" s="106">
        <v>0</v>
      </c>
      <c r="AV280" s="110">
        <v>0</v>
      </c>
      <c r="AW280" s="114">
        <v>0</v>
      </c>
      <c r="AX280" s="113"/>
      <c r="AY280" s="113">
        <v>19</v>
      </c>
      <c r="AZ280" s="113"/>
      <c r="BA280" s="113">
        <v>13</v>
      </c>
      <c r="BB280" s="113"/>
      <c r="BC280" s="113"/>
      <c r="BD280" s="113"/>
      <c r="BE280" s="113"/>
      <c r="BF280" s="106">
        <v>0</v>
      </c>
      <c r="BG280" s="113">
        <v>240</v>
      </c>
      <c r="BH280" s="113">
        <v>10</v>
      </c>
      <c r="BI280" s="113"/>
      <c r="BJ280" s="113"/>
      <c r="BK280" s="113"/>
      <c r="BL280" s="113"/>
      <c r="BM280" s="113"/>
      <c r="BN280" s="113"/>
      <c r="BO280" s="113"/>
      <c r="BP280" s="113"/>
      <c r="BQ280" s="113"/>
      <c r="BR280" s="113"/>
      <c r="BS280" s="113"/>
      <c r="BT280" s="113"/>
      <c r="BU280" s="113"/>
      <c r="BV280" s="113"/>
      <c r="BW280" s="113"/>
      <c r="BX280" s="113">
        <v>212</v>
      </c>
      <c r="BY280" s="113"/>
      <c r="BZ280" s="106">
        <v>0</v>
      </c>
      <c r="CA280" s="149">
        <v>0</v>
      </c>
      <c r="CB280" s="113">
        <v>0.6</v>
      </c>
      <c r="CC280" s="113">
        <v>7.0000000000000007E-2</v>
      </c>
      <c r="CD280" s="113">
        <v>27</v>
      </c>
      <c r="CE280" s="113"/>
      <c r="CF280" s="113"/>
      <c r="CG280" s="113"/>
      <c r="CH280" s="110">
        <v>0</v>
      </c>
      <c r="CI280" s="110">
        <v>0</v>
      </c>
      <c r="CJ280" s="113">
        <v>1.8</v>
      </c>
      <c r="CK280" s="113">
        <v>10</v>
      </c>
      <c r="CL280" s="113"/>
      <c r="CM280" s="113"/>
      <c r="CN280" s="113"/>
      <c r="CO280" s="99"/>
      <c r="CP280" s="99"/>
      <c r="CQ280" s="99"/>
      <c r="CR280" s="99">
        <f>AG280/AD280</f>
        <v>6.9025697235415899</v>
      </c>
      <c r="CS280" s="99"/>
      <c r="CT280" s="99"/>
      <c r="CU280" s="99">
        <f>BG280/BH280</f>
        <v>24</v>
      </c>
      <c r="CV280" s="99"/>
      <c r="CW280" s="99"/>
      <c r="CX280" s="113"/>
      <c r="CY280" s="113">
        <v>1</v>
      </c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  <c r="KO280" s="2"/>
    </row>
    <row r="281" spans="1:301" s="60" customFormat="1" ht="15" customHeight="1" x14ac:dyDescent="0.15">
      <c r="A281" s="87" t="s">
        <v>966</v>
      </c>
      <c r="B281" s="87">
        <v>54223</v>
      </c>
      <c r="C281" s="88" t="s">
        <v>952</v>
      </c>
      <c r="D281" s="2" t="s">
        <v>105</v>
      </c>
      <c r="E281" s="87"/>
      <c r="F281" s="87"/>
      <c r="G281" s="31">
        <v>317477.68113699998</v>
      </c>
      <c r="H281" s="31">
        <v>8442928.5477000009</v>
      </c>
      <c r="I281" s="23"/>
      <c r="J281" s="61" t="s">
        <v>1040</v>
      </c>
      <c r="K281" s="87" t="s">
        <v>388</v>
      </c>
      <c r="L281" s="91">
        <v>0</v>
      </c>
      <c r="M281" s="91">
        <v>6</v>
      </c>
      <c r="N281" s="105">
        <v>2011</v>
      </c>
      <c r="O281" s="87"/>
      <c r="P281" s="60" t="s">
        <v>389</v>
      </c>
      <c r="Q281" s="1">
        <f>M281-L281</f>
        <v>6</v>
      </c>
      <c r="R281" s="2" t="s">
        <v>390</v>
      </c>
      <c r="S281" s="87" t="s">
        <v>967</v>
      </c>
      <c r="T281" s="60" t="s">
        <v>392</v>
      </c>
      <c r="U281" s="64"/>
      <c r="V281" s="64"/>
      <c r="W281" s="64"/>
      <c r="X281" s="135"/>
      <c r="Y281" s="113"/>
      <c r="Z281" s="113">
        <v>0.58586206896551718</v>
      </c>
      <c r="AA281" s="113">
        <v>1.5869919427036707</v>
      </c>
      <c r="AB281" s="113"/>
      <c r="AC281" s="113">
        <v>4.6484164543137974E-3</v>
      </c>
      <c r="AD281" s="113">
        <v>3.3157894736842108E-2</v>
      </c>
      <c r="AE281" s="113">
        <v>2.7984031936127744E-2</v>
      </c>
      <c r="AF281" s="113"/>
      <c r="AG281" s="113">
        <v>0.25296675191815854</v>
      </c>
      <c r="AH281" s="113">
        <v>3.4370460048426157E-2</v>
      </c>
      <c r="AI281" s="113"/>
      <c r="AJ281" s="113"/>
      <c r="AK281" s="113"/>
      <c r="AL281" s="113"/>
      <c r="AM281" s="113"/>
      <c r="AN281" s="113">
        <v>0</v>
      </c>
      <c r="AO281" s="113">
        <v>1</v>
      </c>
      <c r="AP281" s="113">
        <v>4</v>
      </c>
      <c r="AQ281" s="113">
        <v>3</v>
      </c>
      <c r="AR281" s="113">
        <v>3</v>
      </c>
      <c r="AS281" s="113">
        <v>33</v>
      </c>
      <c r="AT281" s="113">
        <v>33</v>
      </c>
      <c r="AU281" s="106">
        <v>0</v>
      </c>
      <c r="AV281" s="113">
        <v>5</v>
      </c>
      <c r="AW281" s="114">
        <v>0</v>
      </c>
      <c r="AX281" s="113"/>
      <c r="AY281" s="113">
        <v>174</v>
      </c>
      <c r="AZ281" s="113"/>
      <c r="BA281" s="113">
        <v>7</v>
      </c>
      <c r="BB281" s="113"/>
      <c r="BC281" s="113"/>
      <c r="BD281" s="113"/>
      <c r="BE281" s="113"/>
      <c r="BF281" s="106">
        <v>0</v>
      </c>
      <c r="BG281" s="113">
        <v>430</v>
      </c>
      <c r="BH281" s="113">
        <v>0</v>
      </c>
      <c r="BI281" s="113"/>
      <c r="BJ281" s="113"/>
      <c r="BK281" s="113"/>
      <c r="BL281" s="113"/>
      <c r="BM281" s="113"/>
      <c r="BN281" s="113"/>
      <c r="BO281" s="113"/>
      <c r="BP281" s="113"/>
      <c r="BQ281" s="113"/>
      <c r="BR281" s="113"/>
      <c r="BS281" s="113"/>
      <c r="BT281" s="113"/>
      <c r="BU281" s="113"/>
      <c r="BV281" s="113"/>
      <c r="BW281" s="113"/>
      <c r="BX281" s="113">
        <v>208</v>
      </c>
      <c r="BY281" s="113"/>
      <c r="BZ281" s="106">
        <v>0</v>
      </c>
      <c r="CA281" s="149">
        <v>0</v>
      </c>
      <c r="CB281" s="113">
        <v>1.6</v>
      </c>
      <c r="CC281" s="113">
        <v>0.47</v>
      </c>
      <c r="CD281" s="113">
        <v>92</v>
      </c>
      <c r="CE281" s="113"/>
      <c r="CF281" s="113"/>
      <c r="CG281" s="113"/>
      <c r="CH281" s="113">
        <v>3</v>
      </c>
      <c r="CI281" s="113">
        <v>10</v>
      </c>
      <c r="CJ281" s="113">
        <v>0.8</v>
      </c>
      <c r="CK281" s="113">
        <v>10</v>
      </c>
      <c r="CL281" s="113"/>
      <c r="CM281" s="113"/>
      <c r="CN281" s="113"/>
      <c r="CO281" s="99"/>
      <c r="CP281" s="99"/>
      <c r="CQ281" s="99"/>
      <c r="CR281" s="99">
        <f>AG281/AD281</f>
        <v>7.6291560102301776</v>
      </c>
      <c r="CS281" s="99"/>
      <c r="CT281" s="99"/>
      <c r="CU281" s="99"/>
      <c r="CV281" s="99"/>
      <c r="CW281" s="99"/>
      <c r="CX281" s="113"/>
      <c r="CY281" s="113">
        <v>1</v>
      </c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  <c r="DS281" s="67"/>
      <c r="DT281" s="67"/>
      <c r="DU281" s="67"/>
      <c r="DV281" s="67"/>
      <c r="DW281" s="67"/>
      <c r="DX281" s="67"/>
      <c r="DY281" s="67"/>
      <c r="DZ281" s="67"/>
      <c r="EA281" s="67"/>
      <c r="EB281" s="67"/>
      <c r="EC281" s="67"/>
      <c r="ED281" s="67"/>
      <c r="EE281" s="67"/>
      <c r="EF281" s="67"/>
      <c r="EG281" s="67"/>
      <c r="EH281" s="67"/>
      <c r="EI281" s="67"/>
      <c r="EJ281" s="67"/>
      <c r="EK281" s="67"/>
      <c r="EL281" s="67"/>
      <c r="EM281" s="67"/>
      <c r="EN281" s="67"/>
      <c r="EO281" s="67"/>
      <c r="EP281" s="67"/>
      <c r="EQ281" s="67"/>
      <c r="ER281" s="67"/>
      <c r="ES281" s="67"/>
      <c r="ET281" s="67"/>
      <c r="EU281" s="67"/>
      <c r="EV281" s="67"/>
      <c r="EW281" s="67"/>
      <c r="EX281" s="67"/>
      <c r="EY281" s="67"/>
      <c r="EZ281" s="67"/>
      <c r="FA281" s="67"/>
      <c r="FB281" s="67"/>
      <c r="FC281" s="67"/>
      <c r="FD281" s="67"/>
      <c r="FE281" s="67"/>
      <c r="FF281" s="67"/>
      <c r="FG281" s="67"/>
      <c r="FH281" s="67"/>
      <c r="FI281" s="67"/>
      <c r="FJ281" s="67"/>
      <c r="FK281" s="67"/>
      <c r="FL281" s="67"/>
      <c r="FM281" s="67"/>
      <c r="FN281" s="67"/>
      <c r="FO281" s="67"/>
      <c r="FP281" s="67"/>
      <c r="FQ281" s="67"/>
      <c r="FR281" s="67"/>
      <c r="FS281" s="67"/>
      <c r="FT281" s="67"/>
      <c r="FU281" s="67"/>
      <c r="FV281" s="67"/>
      <c r="FW281" s="67"/>
      <c r="FX281" s="67"/>
      <c r="FY281" s="67"/>
      <c r="FZ281" s="67"/>
      <c r="GA281" s="67"/>
      <c r="GB281" s="67"/>
      <c r="GC281" s="67"/>
      <c r="GD281" s="67"/>
      <c r="GE281" s="67"/>
      <c r="GF281" s="67"/>
      <c r="GG281" s="67"/>
      <c r="GH281" s="67"/>
      <c r="GI281" s="67"/>
      <c r="GJ281" s="67"/>
      <c r="GK281" s="67"/>
      <c r="GL281" s="67"/>
      <c r="GM281" s="67"/>
      <c r="GN281" s="67"/>
      <c r="GO281" s="67"/>
      <c r="GP281" s="67"/>
      <c r="GQ281" s="67"/>
      <c r="GR281" s="67"/>
      <c r="GS281" s="67"/>
      <c r="GT281" s="67"/>
      <c r="GU281" s="67"/>
      <c r="GV281" s="67"/>
      <c r="GW281" s="67"/>
      <c r="GX281" s="67"/>
      <c r="GY281" s="67"/>
      <c r="GZ281" s="67"/>
      <c r="HA281" s="67"/>
      <c r="HB281" s="67"/>
      <c r="HC281" s="67"/>
      <c r="HD281" s="67"/>
      <c r="HE281" s="67"/>
      <c r="HF281" s="67"/>
      <c r="HG281" s="67"/>
      <c r="HH281" s="67"/>
      <c r="HI281" s="67"/>
      <c r="HJ281" s="67"/>
      <c r="HK281" s="67"/>
      <c r="HL281" s="67"/>
      <c r="HM281" s="67"/>
      <c r="HN281" s="67"/>
      <c r="HO281" s="67"/>
      <c r="HP281" s="67"/>
      <c r="HQ281" s="67"/>
      <c r="HR281" s="67"/>
      <c r="HS281" s="67"/>
      <c r="HT281" s="67"/>
      <c r="HU281" s="67"/>
      <c r="HV281" s="67"/>
      <c r="HW281" s="67"/>
      <c r="HX281" s="67"/>
      <c r="HY281" s="67"/>
      <c r="HZ281" s="67"/>
      <c r="IA281" s="67"/>
      <c r="IB281" s="67"/>
      <c r="IC281" s="67"/>
      <c r="ID281" s="67"/>
      <c r="IE281" s="67"/>
      <c r="IF281" s="67"/>
      <c r="IG281" s="67"/>
      <c r="IH281" s="67"/>
      <c r="II281" s="67"/>
      <c r="IJ281" s="67"/>
      <c r="IK281" s="67"/>
      <c r="IL281" s="67"/>
      <c r="IM281" s="67"/>
      <c r="IN281" s="67"/>
      <c r="IO281" s="67"/>
      <c r="IP281" s="67"/>
      <c r="IQ281" s="67"/>
      <c r="IR281" s="67"/>
      <c r="IS281" s="67"/>
      <c r="IT281" s="67"/>
      <c r="IU281" s="67"/>
      <c r="IV281" s="67"/>
      <c r="IW281" s="67"/>
      <c r="IX281" s="67"/>
      <c r="IY281" s="67"/>
      <c r="IZ281" s="67"/>
      <c r="JA281" s="67"/>
      <c r="JB281" s="67"/>
      <c r="JC281" s="67"/>
      <c r="JD281" s="67"/>
      <c r="JE281" s="67"/>
      <c r="JF281" s="67"/>
      <c r="JG281" s="67"/>
      <c r="JH281" s="67"/>
      <c r="JI281" s="67"/>
      <c r="JJ281" s="67"/>
      <c r="JK281" s="67"/>
      <c r="JL281" s="67"/>
      <c r="JM281" s="67"/>
      <c r="JN281" s="67"/>
      <c r="JO281" s="67"/>
      <c r="JP281" s="67"/>
      <c r="JQ281" s="67"/>
      <c r="JR281" s="67"/>
      <c r="JS281" s="67"/>
      <c r="JT281" s="67"/>
      <c r="JU281" s="67"/>
      <c r="JV281" s="67"/>
      <c r="JW281" s="67"/>
      <c r="JX281" s="67"/>
      <c r="JY281" s="67"/>
      <c r="JZ281" s="67"/>
      <c r="KA281" s="67"/>
      <c r="KB281" s="67"/>
      <c r="KC281" s="67"/>
      <c r="KD281" s="67"/>
      <c r="KE281" s="67"/>
      <c r="KF281" s="67"/>
      <c r="KG281" s="67"/>
      <c r="KH281" s="67"/>
      <c r="KI281" s="67"/>
      <c r="KJ281" s="67"/>
      <c r="KK281" s="67"/>
      <c r="KL281" s="67"/>
      <c r="KM281" s="67"/>
      <c r="KN281" s="67"/>
      <c r="KO281" s="67"/>
    </row>
    <row r="282" spans="1:301" s="60" customFormat="1" ht="15" customHeight="1" x14ac:dyDescent="0.15">
      <c r="A282" s="87" t="s">
        <v>968</v>
      </c>
      <c r="B282" s="87">
        <v>54297</v>
      </c>
      <c r="C282" s="88" t="s">
        <v>952</v>
      </c>
      <c r="D282" s="2" t="s">
        <v>105</v>
      </c>
      <c r="E282" s="87"/>
      <c r="F282" s="87"/>
      <c r="G282" s="31">
        <v>316991.68722700002</v>
      </c>
      <c r="H282" s="31">
        <v>8443032.5454999991</v>
      </c>
      <c r="I282" s="23"/>
      <c r="J282" s="61" t="s">
        <v>1040</v>
      </c>
      <c r="K282" s="87" t="s">
        <v>388</v>
      </c>
      <c r="L282" s="87">
        <v>0</v>
      </c>
      <c r="M282" s="87">
        <v>2</v>
      </c>
      <c r="N282" s="105">
        <v>2011</v>
      </c>
      <c r="O282" s="87"/>
      <c r="P282" s="60" t="s">
        <v>389</v>
      </c>
      <c r="Q282" s="1">
        <f>M282-L282</f>
        <v>2</v>
      </c>
      <c r="R282" s="2" t="s">
        <v>390</v>
      </c>
      <c r="S282" s="87" t="s">
        <v>969</v>
      </c>
      <c r="T282" s="60" t="s">
        <v>392</v>
      </c>
      <c r="U282" s="64"/>
      <c r="V282" s="64"/>
      <c r="W282" s="64"/>
      <c r="X282" s="135"/>
      <c r="Y282" s="114"/>
      <c r="Z282" s="114">
        <v>0.51026696329254728</v>
      </c>
      <c r="AA282" s="114">
        <v>2.8737421665174572</v>
      </c>
      <c r="AB282" s="114"/>
      <c r="AC282" s="114">
        <v>4.7775391336002913E-3</v>
      </c>
      <c r="AD282" s="114">
        <v>1.6578947368421054E-2</v>
      </c>
      <c r="AE282" s="114">
        <v>1.3992015968063872E-2</v>
      </c>
      <c r="AF282" s="114">
        <v>1.3479773814702046E-2</v>
      </c>
      <c r="AG282" s="114">
        <v>0.26501278772378517</v>
      </c>
      <c r="AH282" s="114">
        <v>5.7284100080710262E-2</v>
      </c>
      <c r="AI282" s="114"/>
      <c r="AJ282" s="114"/>
      <c r="AK282" s="114"/>
      <c r="AL282" s="114"/>
      <c r="AM282" s="114"/>
      <c r="AN282" s="114">
        <v>0</v>
      </c>
      <c r="AO282" s="114">
        <v>1</v>
      </c>
      <c r="AP282" s="114">
        <v>3</v>
      </c>
      <c r="AQ282" s="114">
        <v>4</v>
      </c>
      <c r="AR282" s="114">
        <v>6</v>
      </c>
      <c r="AS282" s="114">
        <v>373</v>
      </c>
      <c r="AT282" s="114">
        <v>277</v>
      </c>
      <c r="AU282" s="114">
        <v>10</v>
      </c>
      <c r="AV282" s="114">
        <v>2</v>
      </c>
      <c r="AW282" s="114">
        <v>0</v>
      </c>
      <c r="AX282" s="114"/>
      <c r="AY282" s="114">
        <v>72</v>
      </c>
      <c r="AZ282" s="114"/>
      <c r="BA282" s="114">
        <v>13</v>
      </c>
      <c r="BB282" s="114"/>
      <c r="BC282" s="114"/>
      <c r="BD282" s="113"/>
      <c r="BE282" s="113"/>
      <c r="BF282" s="114">
        <v>0.8</v>
      </c>
      <c r="BG282" s="114">
        <v>140</v>
      </c>
      <c r="BH282" s="114">
        <v>10</v>
      </c>
      <c r="BI282" s="114"/>
      <c r="BJ282" s="114"/>
      <c r="BK282" s="114"/>
      <c r="BL282" s="114"/>
      <c r="BM282" s="114"/>
      <c r="BN282" s="114"/>
      <c r="BO282" s="114"/>
      <c r="BP282" s="114"/>
      <c r="BQ282" s="114"/>
      <c r="BR282" s="114"/>
      <c r="BS282" s="114"/>
      <c r="BT282" s="114"/>
      <c r="BU282" s="114"/>
      <c r="BV282" s="114"/>
      <c r="BW282" s="114"/>
      <c r="BX282" s="114">
        <v>574</v>
      </c>
      <c r="BY282" s="114"/>
      <c r="BZ282" s="114">
        <v>10</v>
      </c>
      <c r="CA282" s="149">
        <v>0</v>
      </c>
      <c r="CB282" s="114">
        <v>1.4</v>
      </c>
      <c r="CC282" s="114">
        <v>1.71</v>
      </c>
      <c r="CD282" s="114">
        <v>88</v>
      </c>
      <c r="CE282" s="114"/>
      <c r="CF282" s="114"/>
      <c r="CG282" s="114"/>
      <c r="CH282" s="110">
        <v>0</v>
      </c>
      <c r="CI282" s="114">
        <v>10</v>
      </c>
      <c r="CJ282" s="114">
        <v>0.8</v>
      </c>
      <c r="CK282" s="114">
        <v>20</v>
      </c>
      <c r="CL282" s="114"/>
      <c r="CM282" s="114"/>
      <c r="CN282" s="114"/>
      <c r="CO282" s="99"/>
      <c r="CP282" s="99"/>
      <c r="CQ282" s="99"/>
      <c r="CR282" s="99">
        <f>AG282/AD282</f>
        <v>15.984898307148946</v>
      </c>
      <c r="CS282" s="99"/>
      <c r="CT282" s="99"/>
      <c r="CU282" s="99">
        <f>BG282/BH282</f>
        <v>14</v>
      </c>
      <c r="CV282" s="99"/>
      <c r="CW282" s="99"/>
      <c r="CX282" s="114"/>
      <c r="CY282" s="114">
        <v>4</v>
      </c>
    </row>
    <row r="283" spans="1:301" s="18" customFormat="1" ht="15" customHeight="1" x14ac:dyDescent="0.2">
      <c r="A283" s="77" t="s">
        <v>970</v>
      </c>
      <c r="B283" s="67">
        <v>47038</v>
      </c>
      <c r="C283" s="59" t="s">
        <v>952</v>
      </c>
      <c r="D283" s="2" t="s">
        <v>105</v>
      </c>
      <c r="E283" s="77"/>
      <c r="F283" s="77"/>
      <c r="G283" s="31">
        <v>318135.67176900001</v>
      </c>
      <c r="H283" s="31">
        <v>8443428.5423600003</v>
      </c>
      <c r="I283" s="23"/>
      <c r="J283" s="61" t="s">
        <v>1040</v>
      </c>
      <c r="K283" s="77" t="s">
        <v>388</v>
      </c>
      <c r="L283" s="67">
        <v>0</v>
      </c>
      <c r="M283" s="67">
        <v>4</v>
      </c>
      <c r="N283" s="105">
        <v>2012</v>
      </c>
      <c r="O283" s="77"/>
      <c r="P283" s="60" t="s">
        <v>389</v>
      </c>
      <c r="Q283" s="1">
        <f>M283-L283</f>
        <v>4</v>
      </c>
      <c r="R283" s="2" t="s">
        <v>390</v>
      </c>
      <c r="S283" s="77" t="s">
        <v>971</v>
      </c>
      <c r="T283" s="60" t="s">
        <v>392</v>
      </c>
      <c r="U283" s="67"/>
      <c r="V283" s="67"/>
      <c r="W283" s="67"/>
      <c r="X283" s="83"/>
      <c r="Y283" s="114"/>
      <c r="Z283" s="114">
        <v>0.83154616240266965</v>
      </c>
      <c r="AA283" s="114">
        <v>1.3010474485228292</v>
      </c>
      <c r="AB283" s="114"/>
      <c r="AC283" s="114">
        <v>6.8435020021842012E-3</v>
      </c>
      <c r="AD283" s="114">
        <v>6.6315789473684217E-2</v>
      </c>
      <c r="AE283" s="114">
        <v>0.26584830339321358</v>
      </c>
      <c r="AF283" s="114">
        <v>1.3479773814702046E-2</v>
      </c>
      <c r="AG283" s="114">
        <v>0.27705882352941175</v>
      </c>
      <c r="AH283" s="114">
        <v>0.29100322841000809</v>
      </c>
      <c r="AI283" s="114"/>
      <c r="AJ283" s="114"/>
      <c r="AK283" s="114"/>
      <c r="AL283" s="114"/>
      <c r="AM283" s="114"/>
      <c r="AN283" s="114">
        <v>0</v>
      </c>
      <c r="AO283" s="114">
        <v>2</v>
      </c>
      <c r="AP283" s="114">
        <v>7</v>
      </c>
      <c r="AQ283" s="114">
        <v>1</v>
      </c>
      <c r="AR283" s="114">
        <v>2</v>
      </c>
      <c r="AS283" s="114">
        <v>7</v>
      </c>
      <c r="AT283" s="114">
        <v>23</v>
      </c>
      <c r="AU283" s="106">
        <v>0</v>
      </c>
      <c r="AV283" s="110">
        <v>0</v>
      </c>
      <c r="AW283" s="114">
        <v>0</v>
      </c>
      <c r="AX283" s="114"/>
      <c r="AY283" s="114">
        <v>13</v>
      </c>
      <c r="AZ283" s="114"/>
      <c r="BA283" s="114">
        <v>12</v>
      </c>
      <c r="BB283" s="114"/>
      <c r="BC283" s="114"/>
      <c r="BD283" s="114"/>
      <c r="BE283" s="114"/>
      <c r="BF283" s="106">
        <v>0</v>
      </c>
      <c r="BG283" s="114">
        <v>300</v>
      </c>
      <c r="BH283" s="114">
        <v>0</v>
      </c>
      <c r="BI283" s="114"/>
      <c r="BJ283" s="114"/>
      <c r="BK283" s="114"/>
      <c r="BL283" s="114"/>
      <c r="BM283" s="114"/>
      <c r="BN283" s="114"/>
      <c r="BO283" s="114"/>
      <c r="BP283" s="114"/>
      <c r="BQ283" s="114"/>
      <c r="BR283" s="114"/>
      <c r="BS283" s="114"/>
      <c r="BT283" s="114"/>
      <c r="BU283" s="114"/>
      <c r="BV283" s="114"/>
      <c r="BW283" s="114"/>
      <c r="BX283" s="114">
        <v>14</v>
      </c>
      <c r="BY283" s="114"/>
      <c r="BZ283" s="114">
        <v>10</v>
      </c>
      <c r="CA283" s="156">
        <v>6.0000000000000001E-3</v>
      </c>
      <c r="CB283" s="114">
        <v>1</v>
      </c>
      <c r="CC283" s="114">
        <v>0.6</v>
      </c>
      <c r="CD283" s="114">
        <v>39</v>
      </c>
      <c r="CE283" s="114"/>
      <c r="CF283" s="114"/>
      <c r="CG283" s="114"/>
      <c r="CH283" s="110">
        <v>0</v>
      </c>
      <c r="CI283" s="110">
        <v>0</v>
      </c>
      <c r="CJ283" s="114">
        <v>1.5</v>
      </c>
      <c r="CK283" s="114">
        <v>10</v>
      </c>
      <c r="CL283" s="114"/>
      <c r="CM283" s="114"/>
      <c r="CN283" s="114"/>
      <c r="CO283" s="99"/>
      <c r="CP283" s="99"/>
      <c r="CQ283" s="99"/>
      <c r="CR283" s="99">
        <f>AG283/AD283</f>
        <v>4.1778711484593831</v>
      </c>
      <c r="CS283" s="99"/>
      <c r="CT283" s="99"/>
      <c r="CU283" s="99"/>
      <c r="CV283" s="99"/>
      <c r="CW283" s="99"/>
      <c r="CX283" s="114"/>
      <c r="CY283" s="114">
        <v>0</v>
      </c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  <c r="KO283" s="2"/>
    </row>
    <row r="284" spans="1:301" s="70" customFormat="1" ht="15" customHeight="1" x14ac:dyDescent="0.2">
      <c r="A284" s="58" t="s">
        <v>972</v>
      </c>
      <c r="B284" s="58">
        <v>40886</v>
      </c>
      <c r="C284" s="58" t="s">
        <v>407</v>
      </c>
      <c r="D284" s="2" t="s">
        <v>105</v>
      </c>
      <c r="E284" s="58"/>
      <c r="F284" s="58"/>
      <c r="G284" s="23">
        <v>316182.58799999999</v>
      </c>
      <c r="H284" s="23">
        <v>8448319.6089999992</v>
      </c>
      <c r="I284" s="23">
        <v>4880.6109999999999</v>
      </c>
      <c r="J284" s="61" t="s">
        <v>1040</v>
      </c>
      <c r="K284" s="58" t="s">
        <v>388</v>
      </c>
      <c r="L284" s="62">
        <v>2.15</v>
      </c>
      <c r="M284" s="62">
        <v>4</v>
      </c>
      <c r="N284" s="105">
        <v>2007</v>
      </c>
      <c r="O284" s="58"/>
      <c r="P284" s="60" t="s">
        <v>389</v>
      </c>
      <c r="Q284" s="1">
        <f>M284-L284</f>
        <v>1.85</v>
      </c>
      <c r="R284" s="2" t="s">
        <v>390</v>
      </c>
      <c r="S284" s="58" t="s">
        <v>973</v>
      </c>
      <c r="T284" s="60" t="s">
        <v>392</v>
      </c>
      <c r="U284" s="18"/>
      <c r="V284" s="18"/>
      <c r="W284" s="18"/>
      <c r="X284" s="137"/>
      <c r="Y284" s="113"/>
      <c r="Z284" s="113"/>
      <c r="AA284" s="113"/>
      <c r="AB284" s="113"/>
      <c r="AC284" s="113"/>
      <c r="AD284" s="113"/>
      <c r="AE284" s="113"/>
      <c r="AF284" s="113"/>
      <c r="AG284" s="113"/>
      <c r="AH284" s="113"/>
      <c r="AI284" s="113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13"/>
      <c r="AT284" s="107">
        <v>100</v>
      </c>
      <c r="AU284" s="113"/>
      <c r="AV284" s="113"/>
      <c r="AW284" s="113"/>
      <c r="AX284" s="113"/>
      <c r="AY284" s="113"/>
      <c r="AZ284" s="113"/>
      <c r="BA284" s="113"/>
      <c r="BB284" s="113"/>
      <c r="BC284" s="113"/>
      <c r="BD284" s="113"/>
      <c r="BE284" s="113"/>
      <c r="BF284" s="113"/>
      <c r="BG284" s="113"/>
      <c r="BH284" s="113"/>
      <c r="BI284" s="113"/>
      <c r="BJ284" s="113"/>
      <c r="BK284" s="113"/>
      <c r="BL284" s="113"/>
      <c r="BM284" s="113"/>
      <c r="BN284" s="113"/>
      <c r="BO284" s="113"/>
      <c r="BP284" s="113"/>
      <c r="BQ284" s="113"/>
      <c r="BR284" s="113"/>
      <c r="BS284" s="113"/>
      <c r="BT284" s="113"/>
      <c r="BU284" s="113"/>
      <c r="BV284" s="113"/>
      <c r="BW284" s="113"/>
      <c r="BX284" s="113">
        <v>1200</v>
      </c>
      <c r="BY284" s="113"/>
      <c r="BZ284" s="113"/>
      <c r="CA284" s="149"/>
      <c r="CB284" s="107">
        <v>12</v>
      </c>
      <c r="CC284" s="113"/>
      <c r="CD284" s="113"/>
      <c r="CE284" s="113"/>
      <c r="CF284" s="113"/>
      <c r="CG284" s="113"/>
      <c r="CH284" s="113"/>
      <c r="CI284" s="113"/>
      <c r="CJ284" s="113"/>
      <c r="CK284" s="113"/>
      <c r="CL284" s="113"/>
      <c r="CM284" s="113"/>
      <c r="CN284" s="113"/>
      <c r="CO284" s="99"/>
      <c r="CP284" s="99"/>
      <c r="CQ284" s="99"/>
      <c r="CR284" s="99"/>
      <c r="CS284" s="99"/>
      <c r="CT284" s="99"/>
      <c r="CU284" s="99"/>
      <c r="CV284" s="99"/>
      <c r="CW284" s="99"/>
      <c r="CX284" s="113"/>
      <c r="CY284" s="113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  <c r="DS284" s="60"/>
      <c r="DT284" s="60"/>
      <c r="DU284" s="60"/>
      <c r="DV284" s="60"/>
      <c r="DW284" s="60"/>
      <c r="DX284" s="60"/>
      <c r="DY284" s="60"/>
      <c r="DZ284" s="60"/>
      <c r="EA284" s="60"/>
      <c r="EB284" s="60"/>
      <c r="EC284" s="60"/>
      <c r="ED284" s="60"/>
      <c r="EE284" s="60"/>
      <c r="EF284" s="60"/>
      <c r="EG284" s="60"/>
      <c r="EH284" s="60"/>
      <c r="EI284" s="60"/>
      <c r="EJ284" s="60"/>
      <c r="EK284" s="60"/>
      <c r="EL284" s="60"/>
      <c r="EM284" s="60"/>
      <c r="EN284" s="60"/>
      <c r="EO284" s="60"/>
      <c r="EP284" s="60"/>
      <c r="EQ284" s="60"/>
      <c r="ER284" s="60"/>
      <c r="ES284" s="60"/>
      <c r="ET284" s="60"/>
      <c r="EU284" s="60"/>
      <c r="EV284" s="60"/>
      <c r="EW284" s="60"/>
      <c r="EX284" s="60"/>
      <c r="EY284" s="60"/>
      <c r="EZ284" s="60"/>
      <c r="FA284" s="60"/>
      <c r="FB284" s="60"/>
      <c r="FC284" s="60"/>
      <c r="FD284" s="60"/>
      <c r="FE284" s="60"/>
      <c r="FF284" s="60"/>
      <c r="FG284" s="60"/>
      <c r="FH284" s="60"/>
      <c r="FI284" s="60"/>
      <c r="FJ284" s="60"/>
      <c r="FK284" s="60"/>
      <c r="FL284" s="60"/>
      <c r="FM284" s="60"/>
      <c r="FN284" s="60"/>
      <c r="FO284" s="60"/>
      <c r="FP284" s="60"/>
      <c r="FQ284" s="60"/>
      <c r="FR284" s="60"/>
      <c r="FS284" s="60"/>
      <c r="FT284" s="60"/>
      <c r="FU284" s="60"/>
      <c r="FV284" s="60"/>
      <c r="FW284" s="60"/>
      <c r="FX284" s="60"/>
      <c r="FY284" s="60"/>
      <c r="FZ284" s="60"/>
      <c r="GA284" s="60"/>
      <c r="GB284" s="60"/>
      <c r="GC284" s="60"/>
      <c r="GD284" s="60"/>
      <c r="GE284" s="60"/>
      <c r="GF284" s="60"/>
      <c r="GG284" s="60"/>
      <c r="GH284" s="60"/>
      <c r="GI284" s="60"/>
      <c r="GJ284" s="60"/>
      <c r="GK284" s="60"/>
      <c r="GL284" s="60"/>
      <c r="GM284" s="60"/>
      <c r="GN284" s="60"/>
      <c r="GO284" s="60"/>
      <c r="GP284" s="60"/>
      <c r="GQ284" s="60"/>
      <c r="GR284" s="60"/>
      <c r="GS284" s="60"/>
      <c r="GT284" s="60"/>
      <c r="GU284" s="60"/>
      <c r="GV284" s="60"/>
      <c r="GW284" s="60"/>
      <c r="GX284" s="60"/>
      <c r="GY284" s="60"/>
      <c r="GZ284" s="60"/>
      <c r="HA284" s="60"/>
      <c r="HB284" s="60"/>
      <c r="HC284" s="60"/>
      <c r="HD284" s="60"/>
      <c r="HE284" s="60"/>
      <c r="HF284" s="60"/>
      <c r="HG284" s="60"/>
      <c r="HH284" s="60"/>
      <c r="HI284" s="60"/>
      <c r="HJ284" s="60"/>
      <c r="HK284" s="60"/>
      <c r="HL284" s="60"/>
      <c r="HM284" s="60"/>
      <c r="HN284" s="60"/>
      <c r="HO284" s="60"/>
      <c r="HP284" s="60"/>
      <c r="HQ284" s="60"/>
      <c r="HR284" s="60"/>
      <c r="HS284" s="60"/>
      <c r="HT284" s="60"/>
      <c r="HU284" s="60"/>
      <c r="HV284" s="60"/>
      <c r="HW284" s="60"/>
      <c r="HX284" s="60"/>
      <c r="HY284" s="60"/>
      <c r="HZ284" s="60"/>
      <c r="IA284" s="60"/>
      <c r="IB284" s="60"/>
      <c r="IC284" s="60"/>
      <c r="ID284" s="60"/>
      <c r="IE284" s="60"/>
      <c r="IF284" s="60"/>
      <c r="IG284" s="60"/>
      <c r="IH284" s="60"/>
      <c r="II284" s="60"/>
      <c r="IJ284" s="60"/>
      <c r="IK284" s="60"/>
      <c r="IL284" s="60"/>
      <c r="IM284" s="60"/>
      <c r="IN284" s="60"/>
      <c r="IO284" s="60"/>
      <c r="IP284" s="60"/>
      <c r="IQ284" s="60"/>
      <c r="IR284" s="60"/>
      <c r="IS284" s="60"/>
      <c r="IT284" s="60"/>
      <c r="IU284" s="60"/>
      <c r="IV284" s="60"/>
      <c r="IW284" s="60"/>
      <c r="IX284" s="60"/>
      <c r="IY284" s="60"/>
      <c r="IZ284" s="60"/>
      <c r="JA284" s="60"/>
      <c r="JB284" s="60"/>
      <c r="JC284" s="60"/>
      <c r="JD284" s="60"/>
      <c r="JE284" s="60"/>
      <c r="JF284" s="60"/>
      <c r="JG284" s="60"/>
      <c r="JH284" s="60"/>
      <c r="JI284" s="60"/>
      <c r="JJ284" s="60"/>
      <c r="JK284" s="60"/>
      <c r="JL284" s="60"/>
      <c r="JM284" s="60"/>
      <c r="JN284" s="60"/>
      <c r="JO284" s="60"/>
      <c r="JP284" s="60"/>
      <c r="JQ284" s="60"/>
      <c r="JR284" s="60"/>
      <c r="JS284" s="60"/>
      <c r="JT284" s="60"/>
      <c r="JU284" s="60"/>
      <c r="JV284" s="60"/>
      <c r="JW284" s="60"/>
      <c r="JX284" s="60"/>
      <c r="JY284" s="60"/>
      <c r="JZ284" s="60"/>
      <c r="KA284" s="60"/>
      <c r="KB284" s="60"/>
      <c r="KC284" s="60"/>
      <c r="KD284" s="60"/>
      <c r="KE284" s="60"/>
      <c r="KF284" s="60"/>
      <c r="KG284" s="60"/>
      <c r="KH284" s="60"/>
      <c r="KI284" s="60"/>
      <c r="KJ284" s="60"/>
      <c r="KK284" s="60"/>
      <c r="KL284" s="60"/>
      <c r="KM284" s="60"/>
      <c r="KN284" s="60"/>
      <c r="KO284" s="60"/>
    </row>
    <row r="285" spans="1:301" s="85" customFormat="1" ht="15" customHeight="1" x14ac:dyDescent="0.2">
      <c r="A285" s="58" t="s">
        <v>974</v>
      </c>
      <c r="B285" s="58">
        <v>41679</v>
      </c>
      <c r="C285" s="58" t="s">
        <v>400</v>
      </c>
      <c r="D285" s="2" t="s">
        <v>105</v>
      </c>
      <c r="E285" s="58"/>
      <c r="F285" s="58"/>
      <c r="G285" s="23">
        <v>315743.37300000002</v>
      </c>
      <c r="H285" s="23">
        <v>8447103.0930000003</v>
      </c>
      <c r="I285" s="23">
        <v>5025.0410000000002</v>
      </c>
      <c r="J285" s="61" t="s">
        <v>1040</v>
      </c>
      <c r="K285" s="58" t="s">
        <v>388</v>
      </c>
      <c r="L285" s="62">
        <v>0</v>
      </c>
      <c r="M285" s="62">
        <v>2</v>
      </c>
      <c r="N285" s="105">
        <v>2007</v>
      </c>
      <c r="O285" s="58"/>
      <c r="P285" s="60" t="s">
        <v>389</v>
      </c>
      <c r="Q285" s="1">
        <f>M285-L285</f>
        <v>2</v>
      </c>
      <c r="R285" s="2" t="s">
        <v>390</v>
      </c>
      <c r="S285" s="58" t="s">
        <v>975</v>
      </c>
      <c r="T285" s="60" t="s">
        <v>392</v>
      </c>
      <c r="U285" s="70"/>
      <c r="V285" s="70"/>
      <c r="W285" s="70"/>
      <c r="X285" s="138"/>
      <c r="Y285" s="113"/>
      <c r="Z285" s="113"/>
      <c r="AA285" s="113"/>
      <c r="AB285" s="113"/>
      <c r="AC285" s="113"/>
      <c r="AD285" s="113"/>
      <c r="AE285" s="113"/>
      <c r="AF285" s="113"/>
      <c r="AG285" s="113"/>
      <c r="AH285" s="113"/>
      <c r="AI285" s="113"/>
      <c r="AJ285" s="113"/>
      <c r="AK285" s="113"/>
      <c r="AL285" s="113"/>
      <c r="AM285" s="113"/>
      <c r="AN285" s="113"/>
      <c r="AO285" s="113"/>
      <c r="AP285" s="113"/>
      <c r="AQ285" s="113"/>
      <c r="AR285" s="113"/>
      <c r="AS285" s="113">
        <v>200</v>
      </c>
      <c r="AT285" s="113">
        <v>400</v>
      </c>
      <c r="AU285" s="113"/>
      <c r="AV285" s="113"/>
      <c r="AW285" s="113"/>
      <c r="AX285" s="113"/>
      <c r="AY285" s="113"/>
      <c r="AZ285" s="113"/>
      <c r="BA285" s="113"/>
      <c r="BB285" s="113"/>
      <c r="BC285" s="113"/>
      <c r="BD285" s="113"/>
      <c r="BE285" s="113"/>
      <c r="BF285" s="113"/>
      <c r="BG285" s="113"/>
      <c r="BH285" s="113"/>
      <c r="BI285" s="113"/>
      <c r="BJ285" s="113"/>
      <c r="BK285" s="113"/>
      <c r="BL285" s="113"/>
      <c r="BM285" s="113"/>
      <c r="BN285" s="113"/>
      <c r="BO285" s="113"/>
      <c r="BP285" s="113"/>
      <c r="BQ285" s="113"/>
      <c r="BR285" s="113"/>
      <c r="BS285" s="113"/>
      <c r="BT285" s="113"/>
      <c r="BU285" s="113"/>
      <c r="BV285" s="113"/>
      <c r="BW285" s="113"/>
      <c r="BX285" s="113">
        <v>5200</v>
      </c>
      <c r="BY285" s="113"/>
      <c r="BZ285" s="113"/>
      <c r="CA285" s="156"/>
      <c r="CB285" s="107">
        <v>41</v>
      </c>
      <c r="CC285" s="113"/>
      <c r="CD285" s="113"/>
      <c r="CE285" s="113"/>
      <c r="CF285" s="113"/>
      <c r="CG285" s="113"/>
      <c r="CH285" s="113"/>
      <c r="CI285" s="113"/>
      <c r="CJ285" s="113"/>
      <c r="CK285" s="113"/>
      <c r="CL285" s="113"/>
      <c r="CM285" s="113"/>
      <c r="CN285" s="113"/>
      <c r="CO285" s="99"/>
      <c r="CP285" s="99"/>
      <c r="CQ285" s="99"/>
      <c r="CR285" s="99"/>
      <c r="CS285" s="99"/>
      <c r="CT285" s="99"/>
      <c r="CU285" s="99"/>
      <c r="CV285" s="99"/>
      <c r="CW285" s="99"/>
      <c r="CX285" s="113"/>
      <c r="CY285" s="113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  <c r="DS285" s="60"/>
      <c r="DT285" s="60"/>
      <c r="DU285" s="60"/>
      <c r="DV285" s="60"/>
      <c r="DW285" s="60"/>
      <c r="DX285" s="60"/>
      <c r="DY285" s="60"/>
      <c r="DZ285" s="60"/>
      <c r="EA285" s="60"/>
      <c r="EB285" s="60"/>
      <c r="EC285" s="60"/>
      <c r="ED285" s="60"/>
      <c r="EE285" s="60"/>
      <c r="EF285" s="60"/>
      <c r="EG285" s="60"/>
      <c r="EH285" s="60"/>
      <c r="EI285" s="60"/>
      <c r="EJ285" s="60"/>
      <c r="EK285" s="60"/>
      <c r="EL285" s="60"/>
      <c r="EM285" s="60"/>
      <c r="EN285" s="60"/>
      <c r="EO285" s="60"/>
      <c r="EP285" s="60"/>
      <c r="EQ285" s="60"/>
      <c r="ER285" s="60"/>
      <c r="ES285" s="60"/>
      <c r="ET285" s="60"/>
      <c r="EU285" s="60"/>
      <c r="EV285" s="60"/>
      <c r="EW285" s="60"/>
      <c r="EX285" s="60"/>
      <c r="EY285" s="60"/>
      <c r="EZ285" s="60"/>
      <c r="FA285" s="60"/>
      <c r="FB285" s="60"/>
      <c r="FC285" s="60"/>
      <c r="FD285" s="60"/>
      <c r="FE285" s="60"/>
      <c r="FF285" s="60"/>
      <c r="FG285" s="60"/>
      <c r="FH285" s="60"/>
      <c r="FI285" s="60"/>
      <c r="FJ285" s="60"/>
      <c r="FK285" s="60"/>
      <c r="FL285" s="60"/>
      <c r="FM285" s="60"/>
      <c r="FN285" s="60"/>
      <c r="FO285" s="60"/>
      <c r="FP285" s="60"/>
      <c r="FQ285" s="60"/>
      <c r="FR285" s="60"/>
      <c r="FS285" s="60"/>
      <c r="FT285" s="60"/>
      <c r="FU285" s="60"/>
      <c r="FV285" s="60"/>
      <c r="FW285" s="60"/>
      <c r="FX285" s="60"/>
      <c r="FY285" s="60"/>
      <c r="FZ285" s="60"/>
      <c r="GA285" s="60"/>
      <c r="GB285" s="60"/>
      <c r="GC285" s="60"/>
      <c r="GD285" s="60"/>
      <c r="GE285" s="60"/>
      <c r="GF285" s="60"/>
      <c r="GG285" s="60"/>
      <c r="GH285" s="60"/>
      <c r="GI285" s="60"/>
      <c r="GJ285" s="60"/>
      <c r="GK285" s="60"/>
      <c r="GL285" s="60"/>
      <c r="GM285" s="60"/>
      <c r="GN285" s="60"/>
      <c r="GO285" s="60"/>
      <c r="GP285" s="60"/>
      <c r="GQ285" s="60"/>
      <c r="GR285" s="60"/>
      <c r="GS285" s="60"/>
      <c r="GT285" s="60"/>
      <c r="GU285" s="60"/>
      <c r="GV285" s="60"/>
      <c r="GW285" s="60"/>
      <c r="GX285" s="60"/>
      <c r="GY285" s="60"/>
      <c r="GZ285" s="60"/>
      <c r="HA285" s="60"/>
      <c r="HB285" s="60"/>
      <c r="HC285" s="60"/>
      <c r="HD285" s="60"/>
      <c r="HE285" s="60"/>
      <c r="HF285" s="60"/>
      <c r="HG285" s="60"/>
      <c r="HH285" s="60"/>
      <c r="HI285" s="60"/>
      <c r="HJ285" s="60"/>
      <c r="HK285" s="60"/>
      <c r="HL285" s="60"/>
      <c r="HM285" s="60"/>
      <c r="HN285" s="60"/>
      <c r="HO285" s="60"/>
      <c r="HP285" s="60"/>
      <c r="HQ285" s="60"/>
      <c r="HR285" s="60"/>
      <c r="HS285" s="60"/>
      <c r="HT285" s="60"/>
      <c r="HU285" s="60"/>
      <c r="HV285" s="60"/>
      <c r="HW285" s="60"/>
      <c r="HX285" s="60"/>
      <c r="HY285" s="60"/>
      <c r="HZ285" s="60"/>
      <c r="IA285" s="60"/>
      <c r="IB285" s="60"/>
      <c r="IC285" s="60"/>
      <c r="ID285" s="60"/>
      <c r="IE285" s="60"/>
      <c r="IF285" s="60"/>
      <c r="IG285" s="60"/>
      <c r="IH285" s="60"/>
      <c r="II285" s="60"/>
      <c r="IJ285" s="60"/>
      <c r="IK285" s="60"/>
      <c r="IL285" s="60"/>
      <c r="IM285" s="60"/>
      <c r="IN285" s="60"/>
      <c r="IO285" s="60"/>
      <c r="IP285" s="60"/>
      <c r="IQ285" s="60"/>
      <c r="IR285" s="60"/>
      <c r="IS285" s="60"/>
      <c r="IT285" s="60"/>
      <c r="IU285" s="60"/>
      <c r="IV285" s="60"/>
      <c r="IW285" s="60"/>
      <c r="IX285" s="60"/>
      <c r="IY285" s="60"/>
      <c r="IZ285" s="60"/>
      <c r="JA285" s="60"/>
      <c r="JB285" s="60"/>
      <c r="JC285" s="60"/>
      <c r="JD285" s="60"/>
      <c r="JE285" s="60"/>
      <c r="JF285" s="60"/>
      <c r="JG285" s="60"/>
      <c r="JH285" s="60"/>
      <c r="JI285" s="60"/>
      <c r="JJ285" s="60"/>
      <c r="JK285" s="60"/>
      <c r="JL285" s="60"/>
      <c r="JM285" s="60"/>
      <c r="JN285" s="60"/>
      <c r="JO285" s="60"/>
      <c r="JP285" s="60"/>
      <c r="JQ285" s="60"/>
      <c r="JR285" s="60"/>
      <c r="JS285" s="60"/>
      <c r="JT285" s="60"/>
      <c r="JU285" s="60"/>
      <c r="JV285" s="60"/>
      <c r="JW285" s="60"/>
      <c r="JX285" s="60"/>
      <c r="JY285" s="60"/>
      <c r="JZ285" s="60"/>
      <c r="KA285" s="60"/>
      <c r="KB285" s="60"/>
      <c r="KC285" s="60"/>
      <c r="KD285" s="60"/>
      <c r="KE285" s="60"/>
      <c r="KF285" s="60"/>
      <c r="KG285" s="60"/>
      <c r="KH285" s="60"/>
      <c r="KI285" s="60"/>
      <c r="KJ285" s="60"/>
      <c r="KK285" s="60"/>
      <c r="KL285" s="60"/>
      <c r="KM285" s="60"/>
      <c r="KN285" s="60"/>
      <c r="KO285" s="60"/>
    </row>
    <row r="286" spans="1:301" s="70" customFormat="1" ht="15" customHeight="1" x14ac:dyDescent="0.15">
      <c r="A286" s="58" t="s">
        <v>976</v>
      </c>
      <c r="B286" s="58">
        <v>40823</v>
      </c>
      <c r="C286" s="58" t="s">
        <v>407</v>
      </c>
      <c r="D286" s="2" t="s">
        <v>105</v>
      </c>
      <c r="E286" s="58"/>
      <c r="F286" s="58"/>
      <c r="G286" s="23">
        <v>315960.41899999999</v>
      </c>
      <c r="H286" s="23">
        <v>8448418.7970000003</v>
      </c>
      <c r="I286" s="23">
        <v>4864.393</v>
      </c>
      <c r="J286" s="61" t="s">
        <v>1040</v>
      </c>
      <c r="K286" s="58" t="s">
        <v>388</v>
      </c>
      <c r="L286" s="62">
        <v>1.8</v>
      </c>
      <c r="M286" s="62">
        <v>4</v>
      </c>
      <c r="N286" s="105">
        <v>2007</v>
      </c>
      <c r="O286" s="58"/>
      <c r="P286" s="60" t="s">
        <v>389</v>
      </c>
      <c r="Q286" s="1">
        <f>M286-L286</f>
        <v>2.2000000000000002</v>
      </c>
      <c r="R286" s="2" t="s">
        <v>390</v>
      </c>
      <c r="S286" s="58" t="s">
        <v>977</v>
      </c>
      <c r="T286" s="60" t="s">
        <v>392</v>
      </c>
      <c r="U286" s="65"/>
      <c r="V286" s="65"/>
      <c r="W286" s="65"/>
      <c r="X286" s="139"/>
      <c r="Y286" s="113"/>
      <c r="Z286" s="113"/>
      <c r="AA286" s="113"/>
      <c r="AB286" s="113"/>
      <c r="AC286" s="113"/>
      <c r="AD286" s="113"/>
      <c r="AE286" s="113"/>
      <c r="AF286" s="113"/>
      <c r="AG286" s="113"/>
      <c r="AH286" s="113"/>
      <c r="AI286" s="113"/>
      <c r="AJ286" s="113"/>
      <c r="AK286" s="113"/>
      <c r="AL286" s="113"/>
      <c r="AM286" s="113"/>
      <c r="AN286" s="113"/>
      <c r="AO286" s="113"/>
      <c r="AP286" s="113"/>
      <c r="AQ286" s="113"/>
      <c r="AR286" s="113"/>
      <c r="AS286" s="113"/>
      <c r="AT286" s="107">
        <v>100</v>
      </c>
      <c r="AU286" s="113"/>
      <c r="AV286" s="113"/>
      <c r="AW286" s="113"/>
      <c r="AX286" s="113"/>
      <c r="AY286" s="113"/>
      <c r="AZ286" s="113"/>
      <c r="BA286" s="113"/>
      <c r="BB286" s="113"/>
      <c r="BC286" s="113"/>
      <c r="BD286" s="113"/>
      <c r="BE286" s="113"/>
      <c r="BF286" s="113"/>
      <c r="BG286" s="113"/>
      <c r="BH286" s="113"/>
      <c r="BI286" s="113"/>
      <c r="BJ286" s="113"/>
      <c r="BK286" s="113"/>
      <c r="BL286" s="113"/>
      <c r="BM286" s="113"/>
      <c r="BN286" s="113"/>
      <c r="BO286" s="113"/>
      <c r="BP286" s="113"/>
      <c r="BQ286" s="113"/>
      <c r="BR286" s="113"/>
      <c r="BS286" s="113"/>
      <c r="BT286" s="113"/>
      <c r="BU286" s="113"/>
      <c r="BV286" s="113"/>
      <c r="BW286" s="113"/>
      <c r="BX286" s="113"/>
      <c r="BY286" s="113"/>
      <c r="BZ286" s="113"/>
      <c r="CA286" s="149"/>
      <c r="CB286" s="107">
        <v>2</v>
      </c>
      <c r="CC286" s="113"/>
      <c r="CD286" s="113"/>
      <c r="CE286" s="113"/>
      <c r="CF286" s="113"/>
      <c r="CG286" s="113"/>
      <c r="CH286" s="113"/>
      <c r="CI286" s="113"/>
      <c r="CJ286" s="113"/>
      <c r="CK286" s="113"/>
      <c r="CL286" s="113"/>
      <c r="CM286" s="113"/>
      <c r="CN286" s="113"/>
      <c r="CO286" s="99"/>
      <c r="CP286" s="99"/>
      <c r="CQ286" s="99"/>
      <c r="CR286" s="99"/>
      <c r="CS286" s="99"/>
      <c r="CT286" s="99"/>
      <c r="CU286" s="99"/>
      <c r="CV286" s="99"/>
      <c r="CW286" s="99"/>
      <c r="CX286" s="113"/>
      <c r="CY286" s="113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  <c r="DS286" s="60"/>
      <c r="DT286" s="60"/>
      <c r="DU286" s="60"/>
      <c r="DV286" s="60"/>
      <c r="DW286" s="60"/>
      <c r="DX286" s="60"/>
      <c r="DY286" s="60"/>
      <c r="DZ286" s="60"/>
      <c r="EA286" s="60"/>
      <c r="EB286" s="60"/>
      <c r="EC286" s="60"/>
      <c r="ED286" s="60"/>
      <c r="EE286" s="60"/>
      <c r="EF286" s="60"/>
      <c r="EG286" s="60"/>
      <c r="EH286" s="60"/>
      <c r="EI286" s="60"/>
      <c r="EJ286" s="60"/>
      <c r="EK286" s="60"/>
      <c r="EL286" s="60"/>
      <c r="EM286" s="60"/>
      <c r="EN286" s="60"/>
      <c r="EO286" s="60"/>
      <c r="EP286" s="60"/>
      <c r="EQ286" s="60"/>
      <c r="ER286" s="60"/>
      <c r="ES286" s="60"/>
      <c r="ET286" s="60"/>
      <c r="EU286" s="60"/>
      <c r="EV286" s="60"/>
      <c r="EW286" s="60"/>
      <c r="EX286" s="60"/>
      <c r="EY286" s="60"/>
      <c r="EZ286" s="60"/>
      <c r="FA286" s="60"/>
      <c r="FB286" s="60"/>
      <c r="FC286" s="60"/>
      <c r="FD286" s="60"/>
      <c r="FE286" s="60"/>
      <c r="FF286" s="60"/>
      <c r="FG286" s="60"/>
      <c r="FH286" s="60"/>
      <c r="FI286" s="60"/>
      <c r="FJ286" s="60"/>
      <c r="FK286" s="60"/>
      <c r="FL286" s="60"/>
      <c r="FM286" s="60"/>
      <c r="FN286" s="60"/>
      <c r="FO286" s="60"/>
      <c r="FP286" s="60"/>
      <c r="FQ286" s="60"/>
      <c r="FR286" s="60"/>
      <c r="FS286" s="60"/>
      <c r="FT286" s="60"/>
      <c r="FU286" s="60"/>
      <c r="FV286" s="60"/>
      <c r="FW286" s="60"/>
      <c r="FX286" s="60"/>
      <c r="FY286" s="60"/>
      <c r="FZ286" s="60"/>
      <c r="GA286" s="60"/>
      <c r="GB286" s="60"/>
      <c r="GC286" s="60"/>
      <c r="GD286" s="60"/>
      <c r="GE286" s="60"/>
      <c r="GF286" s="60"/>
      <c r="GG286" s="60"/>
      <c r="GH286" s="60"/>
      <c r="GI286" s="60"/>
      <c r="GJ286" s="60"/>
      <c r="GK286" s="60"/>
      <c r="GL286" s="60"/>
      <c r="GM286" s="60"/>
      <c r="GN286" s="60"/>
      <c r="GO286" s="60"/>
      <c r="GP286" s="60"/>
      <c r="GQ286" s="60"/>
      <c r="GR286" s="60"/>
      <c r="GS286" s="60"/>
      <c r="GT286" s="60"/>
      <c r="GU286" s="60"/>
      <c r="GV286" s="60"/>
      <c r="GW286" s="60"/>
      <c r="GX286" s="60"/>
      <c r="GY286" s="60"/>
      <c r="GZ286" s="60"/>
      <c r="HA286" s="60"/>
      <c r="HB286" s="60"/>
      <c r="HC286" s="60"/>
      <c r="HD286" s="60"/>
      <c r="HE286" s="60"/>
      <c r="HF286" s="60"/>
      <c r="HG286" s="60"/>
      <c r="HH286" s="60"/>
      <c r="HI286" s="60"/>
      <c r="HJ286" s="60"/>
      <c r="HK286" s="60"/>
      <c r="HL286" s="60"/>
      <c r="HM286" s="60"/>
      <c r="HN286" s="60"/>
      <c r="HO286" s="60"/>
      <c r="HP286" s="60"/>
      <c r="HQ286" s="60"/>
      <c r="HR286" s="60"/>
      <c r="HS286" s="60"/>
      <c r="HT286" s="60"/>
      <c r="HU286" s="60"/>
      <c r="HV286" s="60"/>
      <c r="HW286" s="60"/>
      <c r="HX286" s="60"/>
      <c r="HY286" s="60"/>
      <c r="HZ286" s="60"/>
      <c r="IA286" s="60"/>
      <c r="IB286" s="60"/>
      <c r="IC286" s="60"/>
      <c r="ID286" s="60"/>
      <c r="IE286" s="60"/>
      <c r="IF286" s="60"/>
      <c r="IG286" s="60"/>
      <c r="IH286" s="60"/>
      <c r="II286" s="60"/>
      <c r="IJ286" s="60"/>
      <c r="IK286" s="60"/>
      <c r="IL286" s="60"/>
      <c r="IM286" s="60"/>
      <c r="IN286" s="60"/>
      <c r="IO286" s="60"/>
      <c r="IP286" s="60"/>
      <c r="IQ286" s="60"/>
      <c r="IR286" s="60"/>
      <c r="IS286" s="60"/>
      <c r="IT286" s="60"/>
      <c r="IU286" s="60"/>
      <c r="IV286" s="60"/>
      <c r="IW286" s="60"/>
      <c r="IX286" s="60"/>
      <c r="IY286" s="60"/>
      <c r="IZ286" s="60"/>
      <c r="JA286" s="60"/>
      <c r="JB286" s="60"/>
      <c r="JC286" s="60"/>
      <c r="JD286" s="60"/>
      <c r="JE286" s="60"/>
      <c r="JF286" s="60"/>
      <c r="JG286" s="60"/>
      <c r="JH286" s="60"/>
      <c r="JI286" s="60"/>
      <c r="JJ286" s="60"/>
      <c r="JK286" s="60"/>
      <c r="JL286" s="60"/>
      <c r="JM286" s="60"/>
      <c r="JN286" s="60"/>
      <c r="JO286" s="60"/>
      <c r="JP286" s="60"/>
      <c r="JQ286" s="60"/>
      <c r="JR286" s="60"/>
      <c r="JS286" s="60"/>
      <c r="JT286" s="60"/>
      <c r="JU286" s="60"/>
      <c r="JV286" s="60"/>
      <c r="JW286" s="60"/>
      <c r="JX286" s="60"/>
      <c r="JY286" s="60"/>
      <c r="JZ286" s="60"/>
      <c r="KA286" s="60"/>
      <c r="KB286" s="60"/>
      <c r="KC286" s="60"/>
      <c r="KD286" s="60"/>
      <c r="KE286" s="60"/>
      <c r="KF286" s="60"/>
      <c r="KG286" s="60"/>
      <c r="KH286" s="60"/>
      <c r="KI286" s="60"/>
      <c r="KJ286" s="60"/>
      <c r="KK286" s="60"/>
      <c r="KL286" s="60"/>
      <c r="KM286" s="60"/>
      <c r="KN286" s="60"/>
      <c r="KO286" s="60"/>
    </row>
    <row r="287" spans="1:301" s="78" customFormat="1" ht="15" customHeight="1" x14ac:dyDescent="0.2">
      <c r="A287" s="58" t="s">
        <v>978</v>
      </c>
      <c r="B287" s="58">
        <v>41478</v>
      </c>
      <c r="C287" s="58" t="s">
        <v>452</v>
      </c>
      <c r="D287" s="2" t="s">
        <v>105</v>
      </c>
      <c r="E287" s="58"/>
      <c r="F287" s="58"/>
      <c r="G287" s="23">
        <v>315620.15999999997</v>
      </c>
      <c r="H287" s="23">
        <v>8447582.3540000003</v>
      </c>
      <c r="I287" s="23">
        <v>4973.58</v>
      </c>
      <c r="J287" s="61" t="s">
        <v>1040</v>
      </c>
      <c r="K287" s="58" t="s">
        <v>388</v>
      </c>
      <c r="L287" s="62">
        <v>1</v>
      </c>
      <c r="M287" s="62">
        <v>2</v>
      </c>
      <c r="N287" s="105">
        <v>2007</v>
      </c>
      <c r="O287" s="58"/>
      <c r="P287" s="60" t="s">
        <v>389</v>
      </c>
      <c r="Q287" s="1">
        <f>M287-L287</f>
        <v>1</v>
      </c>
      <c r="R287" s="2" t="s">
        <v>390</v>
      </c>
      <c r="S287" s="58" t="s">
        <v>979</v>
      </c>
      <c r="T287" s="60" t="s">
        <v>392</v>
      </c>
      <c r="U287" s="60"/>
      <c r="V287" s="60"/>
      <c r="W287" s="60"/>
      <c r="X287" s="134"/>
      <c r="Y287" s="113"/>
      <c r="Z287" s="113"/>
      <c r="AA287" s="113"/>
      <c r="AB287" s="113"/>
      <c r="AC287" s="113"/>
      <c r="AD287" s="113"/>
      <c r="AE287" s="113"/>
      <c r="AF287" s="113"/>
      <c r="AG287" s="113"/>
      <c r="AH287" s="113"/>
      <c r="AI287" s="113"/>
      <c r="AJ287" s="113"/>
      <c r="AK287" s="113"/>
      <c r="AL287" s="113"/>
      <c r="AM287" s="113"/>
      <c r="AN287" s="113"/>
      <c r="AO287" s="113"/>
      <c r="AP287" s="113"/>
      <c r="AQ287" s="113"/>
      <c r="AR287" s="113"/>
      <c r="AS287" s="113">
        <v>300</v>
      </c>
      <c r="AT287" s="113">
        <v>800</v>
      </c>
      <c r="AU287" s="113"/>
      <c r="AV287" s="113"/>
      <c r="AW287" s="113"/>
      <c r="AX287" s="113"/>
      <c r="AY287" s="113"/>
      <c r="AZ287" s="113"/>
      <c r="BA287" s="113"/>
      <c r="BB287" s="113"/>
      <c r="BC287" s="113"/>
      <c r="BD287" s="113"/>
      <c r="BE287" s="113"/>
      <c r="BF287" s="113"/>
      <c r="BG287" s="113"/>
      <c r="BH287" s="113"/>
      <c r="BI287" s="113"/>
      <c r="BJ287" s="113"/>
      <c r="BK287" s="113"/>
      <c r="BL287" s="113"/>
      <c r="BM287" s="113"/>
      <c r="BN287" s="113"/>
      <c r="BO287" s="113"/>
      <c r="BP287" s="113"/>
      <c r="BQ287" s="113"/>
      <c r="BR287" s="113"/>
      <c r="BS287" s="113"/>
      <c r="BT287" s="113"/>
      <c r="BU287" s="113"/>
      <c r="BV287" s="113"/>
      <c r="BW287" s="113"/>
      <c r="BX287" s="113">
        <v>8200</v>
      </c>
      <c r="BY287" s="113"/>
      <c r="BZ287" s="113"/>
      <c r="CA287" s="156"/>
      <c r="CB287" s="107">
        <v>54</v>
      </c>
      <c r="CC287" s="113"/>
      <c r="CD287" s="113"/>
      <c r="CE287" s="113"/>
      <c r="CF287" s="113"/>
      <c r="CG287" s="113"/>
      <c r="CH287" s="113"/>
      <c r="CI287" s="113"/>
      <c r="CJ287" s="113"/>
      <c r="CK287" s="113"/>
      <c r="CL287" s="113"/>
      <c r="CM287" s="113"/>
      <c r="CN287" s="113"/>
      <c r="CO287" s="99"/>
      <c r="CP287" s="99"/>
      <c r="CQ287" s="99"/>
      <c r="CR287" s="99"/>
      <c r="CS287" s="99"/>
      <c r="CT287" s="99"/>
      <c r="CU287" s="99"/>
      <c r="CV287" s="99"/>
      <c r="CW287" s="99"/>
      <c r="CX287" s="113"/>
      <c r="CY287" s="113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  <c r="DS287" s="60"/>
      <c r="DT287" s="60"/>
      <c r="DU287" s="60"/>
      <c r="DV287" s="60"/>
      <c r="DW287" s="60"/>
      <c r="DX287" s="60"/>
      <c r="DY287" s="60"/>
      <c r="DZ287" s="60"/>
      <c r="EA287" s="60"/>
      <c r="EB287" s="60"/>
      <c r="EC287" s="60"/>
      <c r="ED287" s="60"/>
      <c r="EE287" s="60"/>
      <c r="EF287" s="60"/>
      <c r="EG287" s="60"/>
      <c r="EH287" s="60"/>
      <c r="EI287" s="60"/>
      <c r="EJ287" s="60"/>
      <c r="EK287" s="60"/>
      <c r="EL287" s="60"/>
      <c r="EM287" s="60"/>
      <c r="EN287" s="60"/>
      <c r="EO287" s="60"/>
      <c r="EP287" s="60"/>
      <c r="EQ287" s="60"/>
      <c r="ER287" s="60"/>
      <c r="ES287" s="60"/>
      <c r="ET287" s="60"/>
      <c r="EU287" s="60"/>
      <c r="EV287" s="60"/>
      <c r="EW287" s="60"/>
      <c r="EX287" s="60"/>
      <c r="EY287" s="60"/>
      <c r="EZ287" s="60"/>
      <c r="FA287" s="60"/>
      <c r="FB287" s="60"/>
      <c r="FC287" s="60"/>
      <c r="FD287" s="60"/>
      <c r="FE287" s="60"/>
      <c r="FF287" s="60"/>
      <c r="FG287" s="60"/>
      <c r="FH287" s="60"/>
      <c r="FI287" s="60"/>
      <c r="FJ287" s="60"/>
      <c r="FK287" s="60"/>
      <c r="FL287" s="60"/>
      <c r="FM287" s="60"/>
      <c r="FN287" s="60"/>
      <c r="FO287" s="60"/>
      <c r="FP287" s="60"/>
      <c r="FQ287" s="60"/>
      <c r="FR287" s="60"/>
      <c r="FS287" s="60"/>
      <c r="FT287" s="60"/>
      <c r="FU287" s="60"/>
      <c r="FV287" s="60"/>
      <c r="FW287" s="60"/>
      <c r="FX287" s="60"/>
      <c r="FY287" s="60"/>
      <c r="FZ287" s="60"/>
      <c r="GA287" s="60"/>
      <c r="GB287" s="60"/>
      <c r="GC287" s="60"/>
      <c r="GD287" s="60"/>
      <c r="GE287" s="60"/>
      <c r="GF287" s="60"/>
      <c r="GG287" s="60"/>
      <c r="GH287" s="60"/>
      <c r="GI287" s="60"/>
      <c r="GJ287" s="60"/>
      <c r="GK287" s="60"/>
      <c r="GL287" s="60"/>
      <c r="GM287" s="60"/>
      <c r="GN287" s="60"/>
      <c r="GO287" s="60"/>
      <c r="GP287" s="60"/>
      <c r="GQ287" s="60"/>
      <c r="GR287" s="60"/>
      <c r="GS287" s="60"/>
      <c r="GT287" s="60"/>
      <c r="GU287" s="60"/>
      <c r="GV287" s="60"/>
      <c r="GW287" s="60"/>
      <c r="GX287" s="60"/>
      <c r="GY287" s="60"/>
      <c r="GZ287" s="60"/>
      <c r="HA287" s="60"/>
      <c r="HB287" s="60"/>
      <c r="HC287" s="60"/>
      <c r="HD287" s="60"/>
      <c r="HE287" s="60"/>
      <c r="HF287" s="60"/>
      <c r="HG287" s="60"/>
      <c r="HH287" s="60"/>
      <c r="HI287" s="60"/>
      <c r="HJ287" s="60"/>
      <c r="HK287" s="60"/>
      <c r="HL287" s="60"/>
      <c r="HM287" s="60"/>
      <c r="HN287" s="60"/>
      <c r="HO287" s="60"/>
      <c r="HP287" s="60"/>
      <c r="HQ287" s="60"/>
      <c r="HR287" s="60"/>
      <c r="HS287" s="60"/>
      <c r="HT287" s="60"/>
      <c r="HU287" s="60"/>
      <c r="HV287" s="60"/>
      <c r="HW287" s="60"/>
      <c r="HX287" s="60"/>
      <c r="HY287" s="60"/>
      <c r="HZ287" s="60"/>
      <c r="IA287" s="60"/>
      <c r="IB287" s="60"/>
      <c r="IC287" s="60"/>
      <c r="ID287" s="60"/>
      <c r="IE287" s="60"/>
      <c r="IF287" s="60"/>
      <c r="IG287" s="60"/>
      <c r="IH287" s="60"/>
      <c r="II287" s="60"/>
      <c r="IJ287" s="60"/>
      <c r="IK287" s="60"/>
      <c r="IL287" s="60"/>
      <c r="IM287" s="60"/>
      <c r="IN287" s="60"/>
      <c r="IO287" s="60"/>
      <c r="IP287" s="60"/>
      <c r="IQ287" s="60"/>
      <c r="IR287" s="60"/>
      <c r="IS287" s="60"/>
      <c r="IT287" s="60"/>
      <c r="IU287" s="60"/>
      <c r="IV287" s="60"/>
      <c r="IW287" s="60"/>
      <c r="IX287" s="60"/>
      <c r="IY287" s="60"/>
      <c r="IZ287" s="60"/>
      <c r="JA287" s="60"/>
      <c r="JB287" s="60"/>
      <c r="JC287" s="60"/>
      <c r="JD287" s="60"/>
      <c r="JE287" s="60"/>
      <c r="JF287" s="60"/>
      <c r="JG287" s="60"/>
      <c r="JH287" s="60"/>
      <c r="JI287" s="60"/>
      <c r="JJ287" s="60"/>
      <c r="JK287" s="60"/>
      <c r="JL287" s="60"/>
      <c r="JM287" s="60"/>
      <c r="JN287" s="60"/>
      <c r="JO287" s="60"/>
      <c r="JP287" s="60"/>
      <c r="JQ287" s="60"/>
      <c r="JR287" s="60"/>
      <c r="JS287" s="60"/>
      <c r="JT287" s="60"/>
      <c r="JU287" s="60"/>
      <c r="JV287" s="60"/>
      <c r="JW287" s="60"/>
      <c r="JX287" s="60"/>
      <c r="JY287" s="60"/>
      <c r="JZ287" s="60"/>
      <c r="KA287" s="60"/>
      <c r="KB287" s="60"/>
      <c r="KC287" s="60"/>
      <c r="KD287" s="60"/>
      <c r="KE287" s="60"/>
      <c r="KF287" s="60"/>
      <c r="KG287" s="60"/>
      <c r="KH287" s="60"/>
      <c r="KI287" s="60"/>
      <c r="KJ287" s="60"/>
      <c r="KK287" s="60"/>
      <c r="KL287" s="60"/>
      <c r="KM287" s="60"/>
      <c r="KN287" s="60"/>
      <c r="KO287" s="60"/>
    </row>
    <row r="288" spans="1:301" s="18" customFormat="1" ht="15" customHeight="1" x14ac:dyDescent="0.2">
      <c r="A288" s="77" t="s">
        <v>980</v>
      </c>
      <c r="B288" s="63" t="s">
        <v>981</v>
      </c>
      <c r="C288" s="59" t="s">
        <v>452</v>
      </c>
      <c r="D288" s="2" t="s">
        <v>105</v>
      </c>
      <c r="E288" s="77"/>
      <c r="F288" s="77"/>
      <c r="G288" s="24">
        <v>315620.79300000001</v>
      </c>
      <c r="H288" s="24">
        <v>8446957.7799999993</v>
      </c>
      <c r="I288" s="23">
        <v>5053.7479999999996</v>
      </c>
      <c r="J288" s="61" t="s">
        <v>1040</v>
      </c>
      <c r="K288" s="77" t="s">
        <v>388</v>
      </c>
      <c r="L288" s="83">
        <v>1</v>
      </c>
      <c r="M288" s="83">
        <v>2</v>
      </c>
      <c r="N288" s="104">
        <v>2019</v>
      </c>
      <c r="O288" s="77"/>
      <c r="P288" s="60" t="s">
        <v>389</v>
      </c>
      <c r="Q288" s="1">
        <f>M288-L288</f>
        <v>1</v>
      </c>
      <c r="R288" s="2" t="s">
        <v>390</v>
      </c>
      <c r="S288" s="77" t="s">
        <v>982</v>
      </c>
      <c r="T288" s="60" t="s">
        <v>392</v>
      </c>
      <c r="X288" s="137"/>
      <c r="Y288" s="116">
        <v>0.15012526096033402</v>
      </c>
      <c r="Z288" s="116">
        <v>1.7764849833147942</v>
      </c>
      <c r="AA288" s="116">
        <v>3.7887645478961507</v>
      </c>
      <c r="AB288" s="116"/>
      <c r="AC288" s="116">
        <v>0.57278820531488894</v>
      </c>
      <c r="AD288" s="116">
        <v>0.49736842105263157</v>
      </c>
      <c r="AE288" s="116"/>
      <c r="AF288" s="116">
        <v>2.6959547629404092E-2</v>
      </c>
      <c r="AG288" s="116">
        <v>0.56616368286445007</v>
      </c>
      <c r="AH288" s="116">
        <v>0.18330912025827284</v>
      </c>
      <c r="AI288" s="116"/>
      <c r="AJ288" s="116"/>
      <c r="AK288" s="116"/>
      <c r="AL288" s="116"/>
      <c r="AM288" s="116"/>
      <c r="AN288" s="116">
        <v>3.1</v>
      </c>
      <c r="AO288" s="116">
        <v>15</v>
      </c>
      <c r="AP288" s="116">
        <v>132</v>
      </c>
      <c r="AQ288" s="116">
        <v>4</v>
      </c>
      <c r="AR288" s="116">
        <v>9</v>
      </c>
      <c r="AS288" s="116">
        <v>101</v>
      </c>
      <c r="AT288" s="116">
        <v>508</v>
      </c>
      <c r="AU288" s="106">
        <v>0</v>
      </c>
      <c r="AV288" s="116">
        <v>1</v>
      </c>
      <c r="AW288" s="114">
        <v>0</v>
      </c>
      <c r="AX288" s="110">
        <v>0</v>
      </c>
      <c r="AY288" s="116">
        <v>63</v>
      </c>
      <c r="AZ288" s="116"/>
      <c r="BA288" s="116">
        <v>48.7</v>
      </c>
      <c r="BB288" s="116">
        <v>5.4</v>
      </c>
      <c r="BC288" s="108">
        <v>0</v>
      </c>
      <c r="BD288" s="116">
        <v>3.1</v>
      </c>
      <c r="BE288" s="116"/>
      <c r="BF288" s="116">
        <v>1</v>
      </c>
      <c r="BG288" s="116">
        <v>6639</v>
      </c>
      <c r="BH288" s="116">
        <v>10.7</v>
      </c>
      <c r="BI288" s="116"/>
      <c r="BJ288" s="116"/>
      <c r="BK288" s="116"/>
      <c r="BL288" s="116"/>
      <c r="BM288" s="116"/>
      <c r="BN288" s="116"/>
      <c r="BO288" s="116"/>
      <c r="BP288" s="116"/>
      <c r="BQ288" s="116"/>
      <c r="BR288" s="116"/>
      <c r="BS288" s="116"/>
      <c r="BT288" s="116"/>
      <c r="BU288" s="116"/>
      <c r="BV288" s="116"/>
      <c r="BW288" s="116"/>
      <c r="BX288" s="116">
        <v>2519</v>
      </c>
      <c r="BY288" s="116"/>
      <c r="BZ288" s="116"/>
      <c r="CA288" s="159"/>
      <c r="CB288" s="116">
        <v>11.8</v>
      </c>
      <c r="CC288" s="116">
        <v>0.13</v>
      </c>
      <c r="CD288" s="116">
        <v>106</v>
      </c>
      <c r="CE288" s="116"/>
      <c r="CF288" s="116"/>
      <c r="CG288" s="116"/>
      <c r="CH288" s="110">
        <v>0</v>
      </c>
      <c r="CI288" s="110">
        <v>0</v>
      </c>
      <c r="CJ288" s="116">
        <v>5.9</v>
      </c>
      <c r="CK288" s="116"/>
      <c r="CL288" s="116"/>
      <c r="CM288" s="116"/>
      <c r="CN288" s="116"/>
      <c r="CO288" s="99"/>
      <c r="CP288" s="99"/>
      <c r="CQ288" s="99"/>
      <c r="CR288" s="99">
        <f>AG288/AD288</f>
        <v>1.1383185158121218</v>
      </c>
      <c r="CS288" s="99"/>
      <c r="CT288" s="99"/>
      <c r="CU288" s="99">
        <f>BG288/BH288</f>
        <v>620.46728971962625</v>
      </c>
      <c r="CV288" s="99"/>
      <c r="CW288" s="99"/>
      <c r="CX288" s="116"/>
      <c r="CY288" s="114">
        <v>0</v>
      </c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  <c r="KO288" s="2"/>
    </row>
    <row r="289" spans="1:301" s="78" customFormat="1" x14ac:dyDescent="0.2">
      <c r="A289" s="93" t="s">
        <v>983</v>
      </c>
      <c r="B289" s="72">
        <v>241215</v>
      </c>
      <c r="C289" s="94" t="s">
        <v>400</v>
      </c>
      <c r="D289" s="2" t="s">
        <v>105</v>
      </c>
      <c r="E289" s="93"/>
      <c r="F289"/>
      <c r="G289">
        <v>315922.86997455516</v>
      </c>
      <c r="H289">
        <v>8447100.3042619731</v>
      </c>
      <c r="I289" s="18">
        <v>5120.0119999999997</v>
      </c>
      <c r="K289" s="93" t="s">
        <v>984</v>
      </c>
      <c r="L289" s="95">
        <v>0</v>
      </c>
      <c r="M289" s="95">
        <v>1.91</v>
      </c>
      <c r="N289" s="105">
        <v>2005</v>
      </c>
      <c r="O289" s="93"/>
      <c r="P289" s="60" t="s">
        <v>389</v>
      </c>
      <c r="Q289" s="1">
        <f>M289-L289</f>
        <v>1.91</v>
      </c>
      <c r="R289" s="2" t="s">
        <v>390</v>
      </c>
      <c r="S289" s="93" t="s">
        <v>983</v>
      </c>
      <c r="T289" s="60" t="s">
        <v>392</v>
      </c>
      <c r="X289" s="143"/>
      <c r="Y289" s="113"/>
      <c r="Z289" s="113"/>
      <c r="AA289" s="113"/>
      <c r="AB289" s="113"/>
      <c r="AC289" s="113"/>
      <c r="AD289" s="113"/>
      <c r="AE289" s="113"/>
      <c r="AF289" s="113"/>
      <c r="AG289" s="113"/>
      <c r="AH289" s="113"/>
      <c r="AI289" s="113"/>
      <c r="AJ289" s="113"/>
      <c r="AK289" s="113"/>
      <c r="AL289" s="113"/>
      <c r="AM289" s="113"/>
      <c r="AN289" s="113"/>
      <c r="AO289" s="113"/>
      <c r="AP289" s="113"/>
      <c r="AQ289" s="113"/>
      <c r="AR289" s="113"/>
      <c r="AS289" s="113"/>
      <c r="AT289" s="113"/>
      <c r="AU289" s="113"/>
      <c r="AV289" s="113"/>
      <c r="AW289" s="113"/>
      <c r="AX289" s="113"/>
      <c r="AY289" s="113"/>
      <c r="AZ289" s="113"/>
      <c r="BA289" s="113"/>
      <c r="BB289" s="113"/>
      <c r="BC289" s="113"/>
      <c r="BD289" s="113"/>
      <c r="BE289" s="113"/>
      <c r="BF289" s="113"/>
      <c r="BG289" s="113"/>
      <c r="BH289" s="113"/>
      <c r="BI289" s="113"/>
      <c r="BJ289" s="113"/>
      <c r="BK289" s="113"/>
      <c r="BL289" s="113"/>
      <c r="BM289" s="113"/>
      <c r="BN289" s="113"/>
      <c r="BO289" s="113"/>
      <c r="BP289" s="113"/>
      <c r="BQ289" s="113"/>
      <c r="BR289" s="113"/>
      <c r="BS289" s="113"/>
      <c r="BT289" s="113"/>
      <c r="BU289" s="113"/>
      <c r="BV289" s="113"/>
      <c r="BW289" s="113"/>
      <c r="BX289" s="113">
        <v>9400</v>
      </c>
      <c r="BY289" s="113"/>
      <c r="BZ289" s="113"/>
      <c r="CA289" s="156">
        <v>2.5000000000000001E-3</v>
      </c>
      <c r="CB289" s="107">
        <v>24</v>
      </c>
      <c r="CC289" s="113"/>
      <c r="CD289" s="113"/>
      <c r="CE289" s="113"/>
      <c r="CF289" s="113"/>
      <c r="CG289" s="113"/>
      <c r="CH289" s="113"/>
      <c r="CI289" s="113"/>
      <c r="CJ289" s="113"/>
      <c r="CK289" s="113"/>
      <c r="CL289" s="113"/>
      <c r="CM289" s="113"/>
      <c r="CN289" s="113"/>
      <c r="CO289" s="113"/>
      <c r="CP289" s="113"/>
      <c r="CQ289" s="113"/>
      <c r="CR289" s="113"/>
      <c r="CS289" s="113"/>
      <c r="CT289" s="113"/>
      <c r="CU289" s="113"/>
      <c r="CV289" s="113"/>
      <c r="CW289" s="113"/>
      <c r="CX289" s="113"/>
      <c r="CY289" s="113"/>
    </row>
    <row r="290" spans="1:301" s="78" customFormat="1" x14ac:dyDescent="0.2">
      <c r="A290" s="93" t="s">
        <v>985</v>
      </c>
      <c r="B290" s="72">
        <v>241274</v>
      </c>
      <c r="C290" s="94" t="s">
        <v>400</v>
      </c>
      <c r="D290" s="2" t="s">
        <v>105</v>
      </c>
      <c r="E290" s="93"/>
      <c r="F290"/>
      <c r="G290">
        <v>315940.0802961858</v>
      </c>
      <c r="H290">
        <v>8446943.2973605134</v>
      </c>
      <c r="I290" s="18">
        <v>5129.3270000000002</v>
      </c>
      <c r="K290" s="93" t="s">
        <v>984</v>
      </c>
      <c r="L290" s="95">
        <v>0</v>
      </c>
      <c r="M290" s="95">
        <v>1.67</v>
      </c>
      <c r="N290" s="105">
        <v>2005</v>
      </c>
      <c r="O290" s="93"/>
      <c r="P290" s="60" t="s">
        <v>389</v>
      </c>
      <c r="Q290" s="1">
        <f>M290-L290</f>
        <v>1.67</v>
      </c>
      <c r="R290" s="2" t="s">
        <v>390</v>
      </c>
      <c r="S290" s="93" t="s">
        <v>985</v>
      </c>
      <c r="T290" s="60" t="s">
        <v>392</v>
      </c>
      <c r="X290" s="143"/>
      <c r="Y290" s="113"/>
      <c r="Z290" s="113"/>
      <c r="AA290" s="113"/>
      <c r="AB290" s="113"/>
      <c r="AC290" s="113"/>
      <c r="AD290" s="113"/>
      <c r="AE290" s="113"/>
      <c r="AF290" s="113"/>
      <c r="AG290" s="113"/>
      <c r="AH290" s="113"/>
      <c r="AI290" s="113"/>
      <c r="AJ290" s="113"/>
      <c r="AK290" s="113"/>
      <c r="AL290" s="113"/>
      <c r="AM290" s="113"/>
      <c r="AN290" s="113"/>
      <c r="AO290" s="113"/>
      <c r="AP290" s="113"/>
      <c r="AQ290" s="113"/>
      <c r="AR290" s="113"/>
      <c r="AS290" s="113"/>
      <c r="AT290" s="113"/>
      <c r="AU290" s="113"/>
      <c r="AV290" s="113"/>
      <c r="AW290" s="113"/>
      <c r="AX290" s="113"/>
      <c r="AY290" s="113"/>
      <c r="AZ290" s="113"/>
      <c r="BA290" s="113"/>
      <c r="BB290" s="113"/>
      <c r="BC290" s="113"/>
      <c r="BD290" s="113"/>
      <c r="BE290" s="113"/>
      <c r="BF290" s="113"/>
      <c r="BG290" s="113"/>
      <c r="BH290" s="113"/>
      <c r="BI290" s="113"/>
      <c r="BJ290" s="113"/>
      <c r="BK290" s="113"/>
      <c r="BL290" s="113"/>
      <c r="BM290" s="113"/>
      <c r="BN290" s="113"/>
      <c r="BO290" s="113"/>
      <c r="BP290" s="113"/>
      <c r="BQ290" s="113"/>
      <c r="BR290" s="113"/>
      <c r="BS290" s="113"/>
      <c r="BT290" s="113"/>
      <c r="BU290" s="113"/>
      <c r="BV290" s="113"/>
      <c r="BW290" s="113"/>
      <c r="BX290" s="113">
        <v>28400</v>
      </c>
      <c r="BY290" s="113"/>
      <c r="BZ290" s="113"/>
      <c r="CA290" s="156">
        <v>1.2E-2</v>
      </c>
      <c r="CB290" s="107">
        <v>35</v>
      </c>
      <c r="CC290" s="113"/>
      <c r="CD290" s="113"/>
      <c r="CE290" s="113"/>
      <c r="CF290" s="113"/>
      <c r="CG290" s="113"/>
      <c r="CH290" s="113"/>
      <c r="CI290" s="113"/>
      <c r="CJ290" s="113"/>
      <c r="CK290" s="113"/>
      <c r="CL290" s="113"/>
      <c r="CM290" s="113"/>
      <c r="CN290" s="113"/>
      <c r="CO290" s="113"/>
      <c r="CP290" s="113"/>
      <c r="CQ290" s="113"/>
      <c r="CR290" s="113"/>
      <c r="CS290" s="113"/>
      <c r="CT290" s="113"/>
      <c r="CU290" s="113"/>
      <c r="CV290" s="113"/>
      <c r="CW290" s="113"/>
      <c r="CX290" s="113"/>
      <c r="CY290" s="113"/>
    </row>
    <row r="291" spans="1:301" s="78" customFormat="1" x14ac:dyDescent="0.2">
      <c r="A291" s="93" t="s">
        <v>986</v>
      </c>
      <c r="B291" s="72">
        <v>241314</v>
      </c>
      <c r="C291" s="94" t="s">
        <v>400</v>
      </c>
      <c r="D291" s="2" t="s">
        <v>105</v>
      </c>
      <c r="E291" s="93"/>
      <c r="F291"/>
      <c r="G291">
        <v>315973.80051938089</v>
      </c>
      <c r="H291">
        <v>8446804.2912503034</v>
      </c>
      <c r="I291" s="18">
        <v>5116.7790000000005</v>
      </c>
      <c r="K291" s="93" t="s">
        <v>984</v>
      </c>
      <c r="L291" s="95">
        <v>0</v>
      </c>
      <c r="M291" s="95">
        <v>1.96</v>
      </c>
      <c r="N291" s="105">
        <v>2005</v>
      </c>
      <c r="O291" s="93"/>
      <c r="P291" s="60" t="s">
        <v>389</v>
      </c>
      <c r="Q291" s="1">
        <f>M291-L291</f>
        <v>1.96</v>
      </c>
      <c r="R291" s="2" t="s">
        <v>390</v>
      </c>
      <c r="S291" s="93" t="s">
        <v>986</v>
      </c>
      <c r="T291" s="60" t="s">
        <v>392</v>
      </c>
      <c r="X291" s="143"/>
      <c r="Y291" s="113"/>
      <c r="Z291" s="113"/>
      <c r="AA291" s="113"/>
      <c r="AB291" s="113"/>
      <c r="AC291" s="113"/>
      <c r="AD291" s="113"/>
      <c r="AE291" s="113"/>
      <c r="AF291" s="113"/>
      <c r="AG291" s="113"/>
      <c r="AH291" s="113"/>
      <c r="AI291" s="113"/>
      <c r="AJ291" s="113"/>
      <c r="AK291" s="113"/>
      <c r="AL291" s="113"/>
      <c r="AM291" s="113"/>
      <c r="AN291" s="113"/>
      <c r="AO291" s="113"/>
      <c r="AP291" s="113"/>
      <c r="AQ291" s="113"/>
      <c r="AR291" s="113"/>
      <c r="AS291" s="113"/>
      <c r="AT291" s="113"/>
      <c r="AU291" s="113"/>
      <c r="AV291" s="113"/>
      <c r="AW291" s="113"/>
      <c r="AX291" s="113"/>
      <c r="AY291" s="113"/>
      <c r="AZ291" s="113"/>
      <c r="BA291" s="113"/>
      <c r="BB291" s="113"/>
      <c r="BC291" s="113"/>
      <c r="BD291" s="113"/>
      <c r="BE291" s="113"/>
      <c r="BF291" s="113"/>
      <c r="BG291" s="113"/>
      <c r="BH291" s="113"/>
      <c r="BI291" s="113"/>
      <c r="BJ291" s="113"/>
      <c r="BK291" s="113"/>
      <c r="BL291" s="113"/>
      <c r="BM291" s="113"/>
      <c r="BN291" s="113"/>
      <c r="BO291" s="113"/>
      <c r="BP291" s="113"/>
      <c r="BQ291" s="113"/>
      <c r="BR291" s="113"/>
      <c r="BS291" s="113"/>
      <c r="BT291" s="113"/>
      <c r="BU291" s="113"/>
      <c r="BV291" s="113"/>
      <c r="BW291" s="113"/>
      <c r="BX291" s="113">
        <v>7400</v>
      </c>
      <c r="BY291" s="113"/>
      <c r="BZ291" s="113"/>
      <c r="CA291" s="156">
        <v>1.4E-2</v>
      </c>
      <c r="CB291" s="107">
        <v>18</v>
      </c>
      <c r="CC291" s="113"/>
      <c r="CD291" s="113"/>
      <c r="CE291" s="113"/>
      <c r="CF291" s="113"/>
      <c r="CG291" s="113"/>
      <c r="CH291" s="113"/>
      <c r="CI291" s="113"/>
      <c r="CJ291" s="113"/>
      <c r="CK291" s="113"/>
      <c r="CL291" s="113"/>
      <c r="CM291" s="113"/>
      <c r="CN291" s="113"/>
      <c r="CO291" s="113"/>
      <c r="CP291" s="113"/>
      <c r="CQ291" s="113"/>
      <c r="CR291" s="113"/>
      <c r="CS291" s="113"/>
      <c r="CT291" s="113"/>
      <c r="CU291" s="113"/>
      <c r="CV291" s="113"/>
      <c r="CW291" s="113"/>
      <c r="CX291" s="113"/>
      <c r="CY291" s="113"/>
    </row>
    <row r="292" spans="1:301" s="78" customFormat="1" x14ac:dyDescent="0.2">
      <c r="A292" s="93" t="s">
        <v>987</v>
      </c>
      <c r="B292" s="72">
        <v>241342</v>
      </c>
      <c r="C292" s="94" t="s">
        <v>400</v>
      </c>
      <c r="D292" s="2" t="s">
        <v>105</v>
      </c>
      <c r="E292" s="93"/>
      <c r="F292"/>
      <c r="G292">
        <v>315981.20496008254</v>
      </c>
      <c r="H292">
        <v>8446623.2832938414</v>
      </c>
      <c r="I292" s="18">
        <v>5057.96</v>
      </c>
      <c r="K292" s="93" t="s">
        <v>984</v>
      </c>
      <c r="L292" s="95">
        <v>0</v>
      </c>
      <c r="M292" s="95">
        <v>2.2999999999999998</v>
      </c>
      <c r="N292" s="105">
        <v>2005</v>
      </c>
      <c r="O292" s="93"/>
      <c r="P292" s="60" t="s">
        <v>389</v>
      </c>
      <c r="Q292" s="1">
        <f>M292-L292</f>
        <v>2.2999999999999998</v>
      </c>
      <c r="R292" s="2" t="s">
        <v>390</v>
      </c>
      <c r="S292" s="93" t="s">
        <v>987</v>
      </c>
      <c r="T292" s="60" t="s">
        <v>392</v>
      </c>
      <c r="X292" s="143"/>
      <c r="Y292" s="113"/>
      <c r="Z292" s="113"/>
      <c r="AA292" s="113"/>
      <c r="AB292" s="113"/>
      <c r="AC292" s="113"/>
      <c r="AD292" s="113"/>
      <c r="AE292" s="113"/>
      <c r="AF292" s="113"/>
      <c r="AG292" s="113"/>
      <c r="AH292" s="113"/>
      <c r="AI292" s="113"/>
      <c r="AJ292" s="113"/>
      <c r="AK292" s="113"/>
      <c r="AL292" s="113"/>
      <c r="AM292" s="113"/>
      <c r="AN292" s="113"/>
      <c r="AO292" s="113"/>
      <c r="AP292" s="113"/>
      <c r="AQ292" s="113"/>
      <c r="AR292" s="113"/>
      <c r="AS292" s="113"/>
      <c r="AT292" s="113"/>
      <c r="AU292" s="113"/>
      <c r="AV292" s="113"/>
      <c r="AW292" s="113"/>
      <c r="AX292" s="113"/>
      <c r="AY292" s="113"/>
      <c r="AZ292" s="113"/>
      <c r="BA292" s="113"/>
      <c r="BB292" s="113"/>
      <c r="BC292" s="113"/>
      <c r="BD292" s="113"/>
      <c r="BE292" s="113"/>
      <c r="BF292" s="113"/>
      <c r="BG292" s="113"/>
      <c r="BH292" s="113"/>
      <c r="BI292" s="113"/>
      <c r="BJ292" s="113"/>
      <c r="BK292" s="113"/>
      <c r="BL292" s="113"/>
      <c r="BM292" s="113"/>
      <c r="BN292" s="113"/>
      <c r="BO292" s="113"/>
      <c r="BP292" s="113"/>
      <c r="BQ292" s="113"/>
      <c r="BR292" s="113"/>
      <c r="BS292" s="113"/>
      <c r="BT292" s="113"/>
      <c r="BU292" s="113"/>
      <c r="BV292" s="113"/>
      <c r="BW292" s="113"/>
      <c r="BX292" s="113">
        <v>4700</v>
      </c>
      <c r="BY292" s="113"/>
      <c r="BZ292" s="113"/>
      <c r="CA292" s="156">
        <v>0.25800000000000001</v>
      </c>
      <c r="CB292" s="107">
        <v>64</v>
      </c>
      <c r="CC292" s="113"/>
      <c r="CD292" s="113"/>
      <c r="CE292" s="113"/>
      <c r="CF292" s="113"/>
      <c r="CG292" s="113"/>
      <c r="CH292" s="113"/>
      <c r="CI292" s="113"/>
      <c r="CJ292" s="113"/>
      <c r="CK292" s="113"/>
      <c r="CL292" s="113"/>
      <c r="CM292" s="113"/>
      <c r="CN292" s="113"/>
      <c r="CO292" s="113"/>
      <c r="CP292" s="113"/>
      <c r="CQ292" s="113"/>
      <c r="CR292" s="113"/>
      <c r="CS292" s="113"/>
      <c r="CT292" s="113"/>
      <c r="CU292" s="113"/>
      <c r="CV292" s="113"/>
      <c r="CW292" s="113"/>
      <c r="CX292" s="113"/>
      <c r="CY292" s="113"/>
    </row>
    <row r="293" spans="1:301" s="78" customFormat="1" x14ac:dyDescent="0.2">
      <c r="A293" s="93" t="s">
        <v>988</v>
      </c>
      <c r="B293" s="72">
        <v>241507</v>
      </c>
      <c r="C293" s="94" t="s">
        <v>400</v>
      </c>
      <c r="D293" s="2" t="s">
        <v>105</v>
      </c>
      <c r="E293" s="93"/>
      <c r="F293"/>
      <c r="G293">
        <v>315983.50634030061</v>
      </c>
      <c r="H293">
        <v>8446557.2803925909</v>
      </c>
      <c r="I293" s="18">
        <v>5026.2299999999996</v>
      </c>
      <c r="K293" s="93" t="s">
        <v>984</v>
      </c>
      <c r="L293" s="95">
        <v>0</v>
      </c>
      <c r="M293" s="95">
        <v>1.87</v>
      </c>
      <c r="N293" s="105">
        <v>2005</v>
      </c>
      <c r="O293" s="93"/>
      <c r="P293" s="60" t="s">
        <v>389</v>
      </c>
      <c r="Q293" s="1">
        <f>M293-L293</f>
        <v>1.87</v>
      </c>
      <c r="R293" s="2" t="s">
        <v>390</v>
      </c>
      <c r="S293" s="93" t="s">
        <v>988</v>
      </c>
      <c r="T293" s="60" t="s">
        <v>392</v>
      </c>
      <c r="X293" s="143"/>
      <c r="Y293" s="113"/>
      <c r="Z293" s="113"/>
      <c r="AA293" s="113"/>
      <c r="AB293" s="113"/>
      <c r="AC293" s="113"/>
      <c r="AD293" s="113"/>
      <c r="AE293" s="113"/>
      <c r="AF293" s="113"/>
      <c r="AG293" s="113"/>
      <c r="AH293" s="113"/>
      <c r="AI293" s="113"/>
      <c r="AJ293" s="113"/>
      <c r="AK293" s="113"/>
      <c r="AL293" s="113"/>
      <c r="AM293" s="113"/>
      <c r="AN293" s="113"/>
      <c r="AO293" s="113"/>
      <c r="AP293" s="113"/>
      <c r="AQ293" s="113"/>
      <c r="AR293" s="113"/>
      <c r="AS293" s="113"/>
      <c r="AT293" s="113"/>
      <c r="AU293" s="113"/>
      <c r="AV293" s="113"/>
      <c r="AW293" s="113"/>
      <c r="AX293" s="113"/>
      <c r="AY293" s="113"/>
      <c r="AZ293" s="113"/>
      <c r="BA293" s="113"/>
      <c r="BB293" s="113"/>
      <c r="BC293" s="113"/>
      <c r="BD293" s="113"/>
      <c r="BE293" s="113"/>
      <c r="BF293" s="113"/>
      <c r="BG293" s="113"/>
      <c r="BH293" s="113"/>
      <c r="BI293" s="113"/>
      <c r="BJ293" s="113"/>
      <c r="BK293" s="113"/>
      <c r="BL293" s="113"/>
      <c r="BM293" s="113"/>
      <c r="BN293" s="113"/>
      <c r="BO293" s="113"/>
      <c r="BP293" s="113"/>
      <c r="BQ293" s="113"/>
      <c r="BR293" s="113"/>
      <c r="BS293" s="113"/>
      <c r="BT293" s="113"/>
      <c r="BU293" s="113"/>
      <c r="BV293" s="113"/>
      <c r="BW293" s="113"/>
      <c r="BX293" s="113">
        <v>2900</v>
      </c>
      <c r="BY293" s="113"/>
      <c r="BZ293" s="113"/>
      <c r="CA293" s="156">
        <v>1.56</v>
      </c>
      <c r="CB293" s="107">
        <v>20</v>
      </c>
      <c r="CC293" s="113"/>
      <c r="CD293" s="113"/>
      <c r="CE293" s="113"/>
      <c r="CF293" s="113"/>
      <c r="CG293" s="113"/>
      <c r="CH293" s="113"/>
      <c r="CI293" s="113"/>
      <c r="CJ293" s="113"/>
      <c r="CK293" s="113"/>
      <c r="CL293" s="113"/>
      <c r="CM293" s="113"/>
      <c r="CN293" s="113"/>
      <c r="CO293" s="113"/>
      <c r="CP293" s="113"/>
      <c r="CQ293" s="113"/>
      <c r="CR293" s="113"/>
      <c r="CS293" s="113"/>
      <c r="CT293" s="113"/>
      <c r="CU293" s="113"/>
      <c r="CV293" s="113"/>
      <c r="CW293" s="113"/>
      <c r="CX293" s="113"/>
      <c r="CY293" s="113"/>
    </row>
    <row r="294" spans="1:301" s="78" customFormat="1" x14ac:dyDescent="0.2">
      <c r="A294" s="93" t="s">
        <v>989</v>
      </c>
      <c r="B294" s="72">
        <v>241533</v>
      </c>
      <c r="C294" s="94" t="s">
        <v>400</v>
      </c>
      <c r="D294" s="2" t="s">
        <v>105</v>
      </c>
      <c r="E294" s="93"/>
      <c r="F294"/>
      <c r="G294">
        <v>316133.09605447459</v>
      </c>
      <c r="H294">
        <v>8447248.3107678089</v>
      </c>
      <c r="I294" s="18">
        <v>5071.0259999999998</v>
      </c>
      <c r="K294" s="93" t="s">
        <v>984</v>
      </c>
      <c r="L294" s="95">
        <v>0</v>
      </c>
      <c r="M294" s="95">
        <v>1.89</v>
      </c>
      <c r="N294" s="105">
        <v>2005</v>
      </c>
      <c r="O294" s="93"/>
      <c r="P294" s="60" t="s">
        <v>389</v>
      </c>
      <c r="Q294" s="1">
        <f>M294-L294</f>
        <v>1.89</v>
      </c>
      <c r="R294" s="2" t="s">
        <v>390</v>
      </c>
      <c r="S294" s="93" t="s">
        <v>989</v>
      </c>
      <c r="T294" s="60" t="s">
        <v>392</v>
      </c>
      <c r="X294" s="143"/>
      <c r="Y294" s="113"/>
      <c r="Z294" s="113"/>
      <c r="AA294" s="113"/>
      <c r="AB294" s="113"/>
      <c r="AC294" s="113"/>
      <c r="AD294" s="113"/>
      <c r="AE294" s="113"/>
      <c r="AF294" s="113"/>
      <c r="AG294" s="113"/>
      <c r="AH294" s="113"/>
      <c r="AI294" s="113"/>
      <c r="AJ294" s="113"/>
      <c r="AK294" s="113"/>
      <c r="AL294" s="113"/>
      <c r="AM294" s="113"/>
      <c r="AN294" s="113"/>
      <c r="AO294" s="113"/>
      <c r="AP294" s="113"/>
      <c r="AQ294" s="113"/>
      <c r="AR294" s="113"/>
      <c r="AS294" s="113"/>
      <c r="AT294" s="113"/>
      <c r="AU294" s="113"/>
      <c r="AV294" s="113"/>
      <c r="AW294" s="113"/>
      <c r="AX294" s="113"/>
      <c r="AY294" s="113"/>
      <c r="AZ294" s="113"/>
      <c r="BA294" s="113"/>
      <c r="BB294" s="113"/>
      <c r="BC294" s="113"/>
      <c r="BD294" s="113"/>
      <c r="BE294" s="113"/>
      <c r="BF294" s="113"/>
      <c r="BG294" s="113"/>
      <c r="BH294" s="113"/>
      <c r="BI294" s="113"/>
      <c r="BJ294" s="113"/>
      <c r="BK294" s="113"/>
      <c r="BL294" s="113"/>
      <c r="BM294" s="113"/>
      <c r="BN294" s="113"/>
      <c r="BO294" s="113"/>
      <c r="BP294" s="113"/>
      <c r="BQ294" s="113"/>
      <c r="BR294" s="113"/>
      <c r="BS294" s="113"/>
      <c r="BT294" s="113"/>
      <c r="BU294" s="113"/>
      <c r="BV294" s="113"/>
      <c r="BW294" s="113"/>
      <c r="BX294" s="113">
        <v>1800</v>
      </c>
      <c r="BY294" s="113"/>
      <c r="BZ294" s="113"/>
      <c r="CA294" s="156">
        <v>2.5000000000000001E-3</v>
      </c>
      <c r="CB294" s="107">
        <v>25</v>
      </c>
      <c r="CC294" s="113"/>
      <c r="CD294" s="113"/>
      <c r="CE294" s="113"/>
      <c r="CF294" s="113"/>
      <c r="CG294" s="113"/>
      <c r="CH294" s="113"/>
      <c r="CI294" s="113"/>
      <c r="CJ294" s="113"/>
      <c r="CK294" s="113"/>
      <c r="CL294" s="113"/>
      <c r="CM294" s="113"/>
      <c r="CN294" s="113"/>
      <c r="CO294" s="113"/>
      <c r="CP294" s="113"/>
      <c r="CQ294" s="113"/>
      <c r="CR294" s="113"/>
      <c r="CS294" s="113"/>
      <c r="CT294" s="113"/>
      <c r="CU294" s="113"/>
      <c r="CV294" s="113"/>
      <c r="CW294" s="113"/>
      <c r="CX294" s="113"/>
      <c r="CY294" s="113"/>
    </row>
    <row r="295" spans="1:301" s="78" customFormat="1" x14ac:dyDescent="0.2">
      <c r="A295" s="93" t="s">
        <v>990</v>
      </c>
      <c r="B295" s="72">
        <v>239936</v>
      </c>
      <c r="C295" s="94" t="s">
        <v>452</v>
      </c>
      <c r="D295" s="2" t="s">
        <v>105</v>
      </c>
      <c r="E295" s="93"/>
      <c r="F295"/>
      <c r="G295">
        <v>315803.69850326329</v>
      </c>
      <c r="H295">
        <v>8448271.3557372</v>
      </c>
      <c r="I295" s="18">
        <v>4974.9480000000003</v>
      </c>
      <c r="K295" s="93" t="s">
        <v>984</v>
      </c>
      <c r="L295" s="95">
        <v>0</v>
      </c>
      <c r="M295" s="95">
        <v>2.0499999999999998</v>
      </c>
      <c r="N295" s="105">
        <v>2005</v>
      </c>
      <c r="O295" s="93"/>
      <c r="P295" s="60" t="s">
        <v>389</v>
      </c>
      <c r="Q295" s="1">
        <f>M295-L295</f>
        <v>2.0499999999999998</v>
      </c>
      <c r="R295" s="2" t="s">
        <v>390</v>
      </c>
      <c r="S295" s="93" t="s">
        <v>990</v>
      </c>
      <c r="T295" s="60" t="s">
        <v>392</v>
      </c>
      <c r="X295" s="143"/>
      <c r="Y295" s="113"/>
      <c r="Z295" s="113"/>
      <c r="AA295" s="113"/>
      <c r="AB295" s="113"/>
      <c r="AC295" s="113"/>
      <c r="AD295" s="113"/>
      <c r="AE295" s="113"/>
      <c r="AF295" s="113"/>
      <c r="AG295" s="113"/>
      <c r="AH295" s="113"/>
      <c r="AI295" s="113"/>
      <c r="AJ295" s="113"/>
      <c r="AK295" s="113"/>
      <c r="AL295" s="113"/>
      <c r="AM295" s="113"/>
      <c r="AN295" s="113"/>
      <c r="AO295" s="113"/>
      <c r="AP295" s="113"/>
      <c r="AQ295" s="113"/>
      <c r="AR295" s="113"/>
      <c r="AS295" s="113"/>
      <c r="AT295" s="113"/>
      <c r="AU295" s="113"/>
      <c r="AV295" s="113"/>
      <c r="AW295" s="113"/>
      <c r="AX295" s="113"/>
      <c r="AY295" s="113"/>
      <c r="AZ295" s="113"/>
      <c r="BA295" s="113"/>
      <c r="BB295" s="113"/>
      <c r="BC295" s="113"/>
      <c r="BD295" s="113"/>
      <c r="BE295" s="113"/>
      <c r="BF295" s="113"/>
      <c r="BG295" s="113"/>
      <c r="BH295" s="113"/>
      <c r="BI295" s="113"/>
      <c r="BJ295" s="113"/>
      <c r="BK295" s="113"/>
      <c r="BL295" s="113"/>
      <c r="BM295" s="113"/>
      <c r="BN295" s="113"/>
      <c r="BO295" s="113"/>
      <c r="BP295" s="113"/>
      <c r="BQ295" s="113"/>
      <c r="BR295" s="113"/>
      <c r="BS295" s="113"/>
      <c r="BT295" s="113"/>
      <c r="BU295" s="113"/>
      <c r="BV295" s="113"/>
      <c r="BW295" s="113"/>
      <c r="BX295" s="113">
        <v>4700</v>
      </c>
      <c r="BY295" s="113"/>
      <c r="BZ295" s="113"/>
      <c r="CA295" s="156">
        <v>2.5000000000000001E-3</v>
      </c>
      <c r="CB295" s="107">
        <v>54</v>
      </c>
      <c r="CC295" s="113"/>
      <c r="CD295" s="113"/>
      <c r="CE295" s="113"/>
      <c r="CF295" s="113"/>
      <c r="CG295" s="113"/>
      <c r="CH295" s="113"/>
      <c r="CI295" s="113"/>
      <c r="CJ295" s="113"/>
      <c r="CK295" s="113"/>
      <c r="CL295" s="113"/>
      <c r="CM295" s="113"/>
      <c r="CN295" s="113"/>
      <c r="CO295" s="113"/>
      <c r="CP295" s="113"/>
      <c r="CQ295" s="113"/>
      <c r="CR295" s="113"/>
      <c r="CS295" s="113"/>
      <c r="CT295" s="113"/>
      <c r="CU295" s="113"/>
      <c r="CV295" s="113"/>
      <c r="CW295" s="113"/>
      <c r="CX295" s="113"/>
      <c r="CY295" s="113"/>
    </row>
    <row r="296" spans="1:301" s="78" customFormat="1" x14ac:dyDescent="0.2">
      <c r="A296" s="93" t="s">
        <v>991</v>
      </c>
      <c r="B296" s="72">
        <v>240002</v>
      </c>
      <c r="C296" s="94" t="s">
        <v>452</v>
      </c>
      <c r="D296" s="2" t="s">
        <v>105</v>
      </c>
      <c r="E296" s="93"/>
      <c r="F296"/>
      <c r="G296">
        <v>315559.45202012028</v>
      </c>
      <c r="H296">
        <v>8447931.3407913614</v>
      </c>
      <c r="I296" s="18">
        <v>5044.2240000000002</v>
      </c>
      <c r="K296" s="93" t="s">
        <v>984</v>
      </c>
      <c r="L296" s="95">
        <v>0</v>
      </c>
      <c r="M296" s="95">
        <v>2.1800000000000002</v>
      </c>
      <c r="N296" s="105">
        <v>2005</v>
      </c>
      <c r="O296" s="93"/>
      <c r="P296" s="60" t="s">
        <v>389</v>
      </c>
      <c r="Q296" s="1">
        <f>M296-L296</f>
        <v>2.1800000000000002</v>
      </c>
      <c r="R296" s="2" t="s">
        <v>390</v>
      </c>
      <c r="S296" s="93" t="s">
        <v>991</v>
      </c>
      <c r="T296" s="60" t="s">
        <v>392</v>
      </c>
      <c r="X296" s="143"/>
      <c r="Y296" s="113"/>
      <c r="Z296" s="113"/>
      <c r="AA296" s="113"/>
      <c r="AB296" s="113"/>
      <c r="AC296" s="113"/>
      <c r="AD296" s="113"/>
      <c r="AE296" s="113"/>
      <c r="AF296" s="113"/>
      <c r="AG296" s="113"/>
      <c r="AH296" s="113"/>
      <c r="AI296" s="113"/>
      <c r="AJ296" s="113"/>
      <c r="AK296" s="113"/>
      <c r="AL296" s="113"/>
      <c r="AM296" s="113"/>
      <c r="AN296" s="113"/>
      <c r="AO296" s="113"/>
      <c r="AP296" s="113"/>
      <c r="AQ296" s="113"/>
      <c r="AR296" s="113"/>
      <c r="AS296" s="113"/>
      <c r="AT296" s="113"/>
      <c r="AU296" s="113"/>
      <c r="AV296" s="113"/>
      <c r="AW296" s="113"/>
      <c r="AX296" s="113"/>
      <c r="AY296" s="113"/>
      <c r="AZ296" s="113"/>
      <c r="BA296" s="113"/>
      <c r="BB296" s="113"/>
      <c r="BC296" s="113"/>
      <c r="BD296" s="113"/>
      <c r="BE296" s="113"/>
      <c r="BF296" s="113"/>
      <c r="BG296" s="113"/>
      <c r="BH296" s="113"/>
      <c r="BI296" s="113"/>
      <c r="BJ296" s="113"/>
      <c r="BK296" s="113"/>
      <c r="BL296" s="113"/>
      <c r="BM296" s="113"/>
      <c r="BN296" s="113"/>
      <c r="BO296" s="113"/>
      <c r="BP296" s="113"/>
      <c r="BQ296" s="113"/>
      <c r="BR296" s="113"/>
      <c r="BS296" s="113"/>
      <c r="BT296" s="113"/>
      <c r="BU296" s="113"/>
      <c r="BV296" s="113"/>
      <c r="BW296" s="113"/>
      <c r="BX296" s="113">
        <v>3300</v>
      </c>
      <c r="BY296" s="113"/>
      <c r="BZ296" s="113"/>
      <c r="CA296" s="156">
        <v>2.5000000000000001E-3</v>
      </c>
      <c r="CB296" s="107">
        <v>40</v>
      </c>
      <c r="CC296" s="113"/>
      <c r="CD296" s="113"/>
      <c r="CE296" s="113"/>
      <c r="CF296" s="113"/>
      <c r="CG296" s="113"/>
      <c r="CH296" s="113"/>
      <c r="CI296" s="113"/>
      <c r="CJ296" s="113"/>
      <c r="CK296" s="113"/>
      <c r="CL296" s="113"/>
      <c r="CM296" s="113"/>
      <c r="CN296" s="113"/>
      <c r="CO296" s="113"/>
      <c r="CP296" s="113"/>
      <c r="CQ296" s="113"/>
      <c r="CR296" s="113"/>
      <c r="CS296" s="113"/>
      <c r="CT296" s="113"/>
      <c r="CU296" s="113"/>
      <c r="CV296" s="113"/>
      <c r="CW296" s="113"/>
      <c r="CX296" s="113"/>
      <c r="CY296" s="113"/>
    </row>
    <row r="297" spans="1:301" s="78" customFormat="1" x14ac:dyDescent="0.2">
      <c r="A297" s="93" t="s">
        <v>992</v>
      </c>
      <c r="B297" s="72">
        <v>238551</v>
      </c>
      <c r="C297" s="94" t="s">
        <v>452</v>
      </c>
      <c r="D297" s="2" t="s">
        <v>105</v>
      </c>
      <c r="E297" s="93"/>
      <c r="F297"/>
      <c r="G297">
        <v>315817.00648452423</v>
      </c>
      <c r="H297">
        <v>8448270.3556932416</v>
      </c>
      <c r="I297" s="18">
        <v>5019.348</v>
      </c>
      <c r="K297" s="93" t="s">
        <v>984</v>
      </c>
      <c r="L297" s="95">
        <v>0</v>
      </c>
      <c r="M297" s="95">
        <v>2.0099999999999998</v>
      </c>
      <c r="N297" s="105">
        <v>2005</v>
      </c>
      <c r="O297" s="93"/>
      <c r="P297" s="60" t="s">
        <v>389</v>
      </c>
      <c r="Q297" s="1">
        <f>M297-L297</f>
        <v>2.0099999999999998</v>
      </c>
      <c r="R297" s="2" t="s">
        <v>390</v>
      </c>
      <c r="S297" s="93" t="s">
        <v>992</v>
      </c>
      <c r="T297" s="60" t="s">
        <v>392</v>
      </c>
      <c r="X297" s="143"/>
      <c r="Y297" s="113"/>
      <c r="Z297" s="113"/>
      <c r="AA297" s="113"/>
      <c r="AB297" s="113"/>
      <c r="AC297" s="113"/>
      <c r="AD297" s="113"/>
      <c r="AE297" s="113"/>
      <c r="AF297" s="113"/>
      <c r="AG297" s="113"/>
      <c r="AH297" s="113"/>
      <c r="AI297" s="113"/>
      <c r="AJ297" s="113"/>
      <c r="AK297" s="113"/>
      <c r="AL297" s="113"/>
      <c r="AM297" s="113"/>
      <c r="AN297" s="113"/>
      <c r="AO297" s="113"/>
      <c r="AP297" s="113"/>
      <c r="AQ297" s="113"/>
      <c r="AR297" s="113"/>
      <c r="AS297" s="113"/>
      <c r="AT297" s="113"/>
      <c r="AU297" s="113"/>
      <c r="AV297" s="113"/>
      <c r="AW297" s="113"/>
      <c r="AX297" s="113"/>
      <c r="AY297" s="113"/>
      <c r="AZ297" s="113"/>
      <c r="BA297" s="113"/>
      <c r="BB297" s="113"/>
      <c r="BC297" s="113"/>
      <c r="BD297" s="113"/>
      <c r="BE297" s="113"/>
      <c r="BF297" s="113"/>
      <c r="BG297" s="113"/>
      <c r="BH297" s="113"/>
      <c r="BI297" s="113"/>
      <c r="BJ297" s="113"/>
      <c r="BK297" s="113"/>
      <c r="BL297" s="113"/>
      <c r="BM297" s="113"/>
      <c r="BN297" s="113"/>
      <c r="BO297" s="113"/>
      <c r="BP297" s="113"/>
      <c r="BQ297" s="113"/>
      <c r="BR297" s="113"/>
      <c r="BS297" s="113"/>
      <c r="BT297" s="113"/>
      <c r="BU297" s="113"/>
      <c r="BV297" s="113"/>
      <c r="BW297" s="113"/>
      <c r="BX297" s="113">
        <v>2600</v>
      </c>
      <c r="BY297" s="113"/>
      <c r="BZ297" s="113"/>
      <c r="CA297" s="156"/>
      <c r="CB297" s="107">
        <v>123</v>
      </c>
      <c r="CC297" s="113"/>
      <c r="CD297" s="113"/>
      <c r="CE297" s="113"/>
      <c r="CF297" s="113"/>
      <c r="CG297" s="113"/>
      <c r="CH297" s="113"/>
      <c r="CI297" s="113"/>
      <c r="CJ297" s="113"/>
      <c r="CK297" s="113"/>
      <c r="CL297" s="113"/>
      <c r="CM297" s="113"/>
      <c r="CN297" s="113"/>
      <c r="CO297" s="113"/>
      <c r="CP297" s="113"/>
      <c r="CQ297" s="113"/>
      <c r="CR297" s="113"/>
      <c r="CS297" s="113"/>
      <c r="CT297" s="113"/>
      <c r="CU297" s="113"/>
      <c r="CV297" s="113"/>
      <c r="CW297" s="113"/>
      <c r="CX297" s="113"/>
      <c r="CY297" s="113"/>
    </row>
    <row r="298" spans="1:301" s="78" customFormat="1" x14ac:dyDescent="0.2">
      <c r="A298" s="93" t="s">
        <v>993</v>
      </c>
      <c r="B298" s="72">
        <v>4701</v>
      </c>
      <c r="C298" s="94" t="s">
        <v>407</v>
      </c>
      <c r="D298" s="2" t="s">
        <v>105</v>
      </c>
      <c r="E298" s="93"/>
      <c r="F298"/>
      <c r="G298">
        <v>316761.67303403403</v>
      </c>
      <c r="H298">
        <v>8448200.3526161574</v>
      </c>
      <c r="I298" s="18">
        <v>4915.826</v>
      </c>
      <c r="K298" s="93" t="s">
        <v>984</v>
      </c>
      <c r="L298" s="95">
        <v>0</v>
      </c>
      <c r="M298" s="95">
        <v>2.31</v>
      </c>
      <c r="N298" s="105">
        <v>2005</v>
      </c>
      <c r="O298" s="93"/>
      <c r="P298" s="60" t="s">
        <v>389</v>
      </c>
      <c r="Q298" s="1">
        <f>M298-L298</f>
        <v>2.31</v>
      </c>
      <c r="R298" s="2" t="s">
        <v>390</v>
      </c>
      <c r="S298" s="93" t="s">
        <v>993</v>
      </c>
      <c r="T298" s="60" t="s">
        <v>392</v>
      </c>
      <c r="X298" s="143"/>
      <c r="Y298" s="113"/>
      <c r="Z298" s="113"/>
      <c r="AA298" s="113"/>
      <c r="AB298" s="113"/>
      <c r="AC298" s="113"/>
      <c r="AD298" s="113"/>
      <c r="AE298" s="113"/>
      <c r="AF298" s="113"/>
      <c r="AG298" s="113"/>
      <c r="AH298" s="113"/>
      <c r="AI298" s="113"/>
      <c r="AJ298" s="113"/>
      <c r="AK298" s="113"/>
      <c r="AL298" s="113"/>
      <c r="AM298" s="113"/>
      <c r="AN298" s="113"/>
      <c r="AO298" s="113"/>
      <c r="AP298" s="113"/>
      <c r="AQ298" s="113"/>
      <c r="AR298" s="113"/>
      <c r="AS298" s="136">
        <v>100</v>
      </c>
      <c r="AT298" s="113">
        <v>900</v>
      </c>
      <c r="AU298" s="113"/>
      <c r="AV298" s="113"/>
      <c r="AW298" s="113"/>
      <c r="AX298" s="113"/>
      <c r="AY298" s="113"/>
      <c r="AZ298" s="113"/>
      <c r="BA298" s="113"/>
      <c r="BB298" s="113"/>
      <c r="BC298" s="113"/>
      <c r="BD298" s="113"/>
      <c r="BE298" s="113"/>
      <c r="BF298" s="113"/>
      <c r="BG298" s="113"/>
      <c r="BH298" s="113"/>
      <c r="BI298" s="113"/>
      <c r="BJ298" s="113"/>
      <c r="BK298" s="113"/>
      <c r="BL298" s="113"/>
      <c r="BM298" s="113"/>
      <c r="BN298" s="113"/>
      <c r="BO298" s="113"/>
      <c r="BP298" s="113"/>
      <c r="BQ298" s="113"/>
      <c r="BR298" s="113"/>
      <c r="BS298" s="113"/>
      <c r="BT298" s="113"/>
      <c r="BU298" s="113"/>
      <c r="BV298" s="113"/>
      <c r="BW298" s="113"/>
      <c r="BX298" s="113">
        <v>15500</v>
      </c>
      <c r="BY298" s="113"/>
      <c r="BZ298" s="113"/>
      <c r="CA298" s="156">
        <v>2.5000000000000001E-3</v>
      </c>
      <c r="CB298" s="107">
        <v>90</v>
      </c>
      <c r="CC298" s="113"/>
      <c r="CD298" s="113"/>
      <c r="CE298" s="113"/>
      <c r="CF298" s="113"/>
      <c r="CG298" s="113"/>
      <c r="CH298" s="113"/>
      <c r="CI298" s="113"/>
      <c r="CJ298" s="113"/>
      <c r="CK298" s="113"/>
      <c r="CL298" s="113"/>
      <c r="CM298" s="113"/>
      <c r="CN298" s="113"/>
      <c r="CO298" s="113"/>
      <c r="CP298" s="113"/>
      <c r="CQ298" s="113"/>
      <c r="CR298" s="113"/>
      <c r="CS298" s="113"/>
      <c r="CT298" s="113"/>
      <c r="CU298" s="113"/>
      <c r="CV298" s="113"/>
      <c r="CW298" s="113"/>
      <c r="CX298" s="113"/>
      <c r="CY298" s="113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  <c r="DS298" s="60"/>
      <c r="DT298" s="60"/>
      <c r="DU298" s="60"/>
      <c r="DV298" s="60"/>
      <c r="DW298" s="60"/>
      <c r="DX298" s="60"/>
      <c r="DY298" s="60"/>
      <c r="DZ298" s="60"/>
      <c r="EA298" s="60"/>
      <c r="EB298" s="60"/>
      <c r="EC298" s="60"/>
      <c r="ED298" s="60"/>
      <c r="EE298" s="60"/>
      <c r="EF298" s="60"/>
      <c r="EG298" s="60"/>
      <c r="EH298" s="60"/>
      <c r="EI298" s="60"/>
      <c r="EJ298" s="60"/>
      <c r="EK298" s="60"/>
      <c r="EL298" s="60"/>
      <c r="EM298" s="60"/>
      <c r="EN298" s="60"/>
      <c r="EO298" s="60"/>
      <c r="EP298" s="60"/>
      <c r="EQ298" s="60"/>
      <c r="ER298" s="60"/>
      <c r="ES298" s="60"/>
      <c r="ET298" s="60"/>
      <c r="EU298" s="60"/>
      <c r="EV298" s="60"/>
      <c r="EW298" s="60"/>
      <c r="EX298" s="60"/>
      <c r="EY298" s="60"/>
      <c r="EZ298" s="60"/>
      <c r="FA298" s="60"/>
      <c r="FB298" s="60"/>
      <c r="FC298" s="60"/>
      <c r="FD298" s="60"/>
      <c r="FE298" s="60"/>
      <c r="FF298" s="60"/>
      <c r="FG298" s="60"/>
      <c r="FH298" s="60"/>
      <c r="FI298" s="60"/>
      <c r="FJ298" s="60"/>
      <c r="FK298" s="60"/>
      <c r="FL298" s="60"/>
      <c r="FM298" s="60"/>
      <c r="FN298" s="60"/>
      <c r="FO298" s="60"/>
      <c r="FP298" s="60"/>
      <c r="FQ298" s="60"/>
      <c r="FR298" s="60"/>
      <c r="FS298" s="60"/>
      <c r="FT298" s="60"/>
      <c r="FU298" s="60"/>
      <c r="FV298" s="60"/>
      <c r="FW298" s="60"/>
      <c r="FX298" s="60"/>
      <c r="FY298" s="60"/>
      <c r="FZ298" s="60"/>
      <c r="GA298" s="60"/>
      <c r="GB298" s="60"/>
      <c r="GC298" s="60"/>
      <c r="GD298" s="60"/>
      <c r="GE298" s="60"/>
      <c r="GF298" s="60"/>
      <c r="GG298" s="60"/>
      <c r="GH298" s="60"/>
      <c r="GI298" s="60"/>
      <c r="GJ298" s="60"/>
      <c r="GK298" s="60"/>
      <c r="GL298" s="60"/>
      <c r="GM298" s="60"/>
      <c r="GN298" s="60"/>
      <c r="GO298" s="60"/>
      <c r="GP298" s="60"/>
      <c r="GQ298" s="60"/>
      <c r="GR298" s="60"/>
      <c r="GS298" s="60"/>
      <c r="GT298" s="60"/>
      <c r="GU298" s="60"/>
      <c r="GV298" s="60"/>
      <c r="GW298" s="60"/>
      <c r="GX298" s="60"/>
      <c r="GY298" s="60"/>
      <c r="GZ298" s="60"/>
      <c r="HA298" s="60"/>
      <c r="HB298" s="60"/>
      <c r="HC298" s="60"/>
      <c r="HD298" s="60"/>
      <c r="HE298" s="60"/>
      <c r="HF298" s="60"/>
      <c r="HG298" s="60"/>
      <c r="HH298" s="60"/>
      <c r="HI298" s="60"/>
      <c r="HJ298" s="60"/>
      <c r="HK298" s="60"/>
      <c r="HL298" s="60"/>
      <c r="HM298" s="60"/>
      <c r="HN298" s="60"/>
      <c r="HO298" s="60"/>
      <c r="HP298" s="60"/>
      <c r="HQ298" s="60"/>
      <c r="HR298" s="60"/>
      <c r="HS298" s="60"/>
      <c r="HT298" s="60"/>
      <c r="HU298" s="60"/>
      <c r="HV298" s="60"/>
      <c r="HW298" s="60"/>
      <c r="HX298" s="60"/>
      <c r="HY298" s="60"/>
      <c r="HZ298" s="60"/>
      <c r="IA298" s="60"/>
      <c r="IB298" s="60"/>
      <c r="IC298" s="60"/>
      <c r="ID298" s="60"/>
      <c r="IE298" s="60"/>
      <c r="IF298" s="60"/>
      <c r="IG298" s="60"/>
      <c r="IH298" s="60"/>
      <c r="II298" s="60"/>
      <c r="IJ298" s="60"/>
      <c r="IK298" s="60"/>
      <c r="IL298" s="60"/>
      <c r="IM298" s="60"/>
      <c r="IN298" s="60"/>
      <c r="IO298" s="60"/>
      <c r="IP298" s="60"/>
      <c r="IQ298" s="60"/>
      <c r="IR298" s="60"/>
      <c r="IS298" s="60"/>
      <c r="IT298" s="60"/>
      <c r="IU298" s="60"/>
      <c r="IV298" s="60"/>
      <c r="IW298" s="60"/>
      <c r="IX298" s="60"/>
      <c r="IY298" s="60"/>
      <c r="IZ298" s="60"/>
      <c r="JA298" s="60"/>
      <c r="JB298" s="60"/>
      <c r="JC298" s="60"/>
      <c r="JD298" s="60"/>
      <c r="JE298" s="60"/>
      <c r="JF298" s="60"/>
      <c r="JG298" s="60"/>
      <c r="JH298" s="60"/>
      <c r="JI298" s="60"/>
      <c r="JJ298" s="60"/>
      <c r="JK298" s="60"/>
      <c r="JL298" s="60"/>
      <c r="JM298" s="60"/>
      <c r="JN298" s="60"/>
      <c r="JO298" s="60"/>
      <c r="JP298" s="60"/>
      <c r="JQ298" s="60"/>
      <c r="JR298" s="60"/>
      <c r="JS298" s="60"/>
      <c r="JT298" s="60"/>
      <c r="JU298" s="60"/>
      <c r="JV298" s="60"/>
      <c r="JW298" s="60"/>
      <c r="JX298" s="60"/>
      <c r="JY298" s="60"/>
      <c r="JZ298" s="60"/>
      <c r="KA298" s="60"/>
      <c r="KB298" s="60"/>
      <c r="KC298" s="60"/>
      <c r="KD298" s="60"/>
      <c r="KE298" s="60"/>
      <c r="KF298" s="60"/>
      <c r="KG298" s="60"/>
      <c r="KH298" s="60"/>
      <c r="KI298" s="60"/>
      <c r="KJ298" s="60"/>
      <c r="KK298" s="60"/>
      <c r="KL298" s="60"/>
      <c r="KM298" s="60"/>
      <c r="KN298" s="60"/>
      <c r="KO298" s="60"/>
    </row>
    <row r="299" spans="1:301" s="78" customFormat="1" x14ac:dyDescent="0.2">
      <c r="A299" s="93" t="s">
        <v>994</v>
      </c>
      <c r="B299" s="72">
        <v>4751</v>
      </c>
      <c r="C299" s="94" t="s">
        <v>407</v>
      </c>
      <c r="D299" s="2" t="s">
        <v>105</v>
      </c>
      <c r="E299" s="93"/>
      <c r="F299"/>
      <c r="G299">
        <v>316521.92925131758</v>
      </c>
      <c r="H299">
        <v>8448524.366858663</v>
      </c>
      <c r="I299" s="18">
        <v>4929.5919999999996</v>
      </c>
      <c r="K299" s="93" t="s">
        <v>984</v>
      </c>
      <c r="L299" s="95">
        <v>0</v>
      </c>
      <c r="M299" s="95">
        <v>2.92</v>
      </c>
      <c r="N299" s="105">
        <v>2005</v>
      </c>
      <c r="O299" s="93"/>
      <c r="P299" s="60" t="s">
        <v>389</v>
      </c>
      <c r="Q299" s="1">
        <f>M299-L299</f>
        <v>2.92</v>
      </c>
      <c r="R299" s="2" t="s">
        <v>390</v>
      </c>
      <c r="S299" s="93" t="s">
        <v>994</v>
      </c>
      <c r="T299" s="60" t="s">
        <v>392</v>
      </c>
      <c r="X299" s="143"/>
      <c r="Y299" s="113"/>
      <c r="Z299" s="113"/>
      <c r="AA299" s="113"/>
      <c r="AB299" s="113"/>
      <c r="AC299" s="113"/>
      <c r="AD299" s="113"/>
      <c r="AE299" s="113"/>
      <c r="AF299" s="113"/>
      <c r="AG299" s="113"/>
      <c r="AH299" s="113"/>
      <c r="AI299" s="113"/>
      <c r="AJ299" s="113"/>
      <c r="AK299" s="113"/>
      <c r="AL299" s="113"/>
      <c r="AM299" s="113"/>
      <c r="AN299" s="113"/>
      <c r="AO299" s="113"/>
      <c r="AP299" s="113"/>
      <c r="AQ299" s="113"/>
      <c r="AR299" s="113"/>
      <c r="AS299" s="136">
        <v>100</v>
      </c>
      <c r="AT299" s="113">
        <v>600</v>
      </c>
      <c r="AU299" s="113"/>
      <c r="AV299" s="113"/>
      <c r="AW299" s="113"/>
      <c r="AX299" s="113"/>
      <c r="AY299" s="113"/>
      <c r="AZ299" s="113"/>
      <c r="BA299" s="113"/>
      <c r="BB299" s="113"/>
      <c r="BC299" s="113"/>
      <c r="BD299" s="113"/>
      <c r="BE299" s="113"/>
      <c r="BF299" s="113"/>
      <c r="BG299" s="113"/>
      <c r="BH299" s="113"/>
      <c r="BI299" s="113"/>
      <c r="BJ299" s="113"/>
      <c r="BK299" s="113"/>
      <c r="BL299" s="113"/>
      <c r="BM299" s="113"/>
      <c r="BN299" s="113"/>
      <c r="BO299" s="113"/>
      <c r="BP299" s="113"/>
      <c r="BQ299" s="113"/>
      <c r="BR299" s="113"/>
      <c r="BS299" s="113"/>
      <c r="BT299" s="113"/>
      <c r="BU299" s="113"/>
      <c r="BV299" s="113"/>
      <c r="BW299" s="113"/>
      <c r="BX299" s="113">
        <v>2100</v>
      </c>
      <c r="BY299" s="113"/>
      <c r="BZ299" s="113"/>
      <c r="CA299" s="156">
        <v>2.5000000000000001E-3</v>
      </c>
      <c r="CB299" s="107">
        <v>26</v>
      </c>
      <c r="CC299" s="113"/>
      <c r="CD299" s="113"/>
      <c r="CE299" s="113"/>
      <c r="CF299" s="113"/>
      <c r="CG299" s="113"/>
      <c r="CH299" s="113"/>
      <c r="CI299" s="113"/>
      <c r="CJ299" s="113"/>
      <c r="CK299" s="113"/>
      <c r="CL299" s="113"/>
      <c r="CM299" s="113"/>
      <c r="CN299" s="113"/>
      <c r="CO299" s="113"/>
      <c r="CP299" s="113"/>
      <c r="CQ299" s="113"/>
      <c r="CR299" s="113"/>
      <c r="CS299" s="113"/>
      <c r="CT299" s="113"/>
      <c r="CU299" s="113"/>
      <c r="CV299" s="113"/>
      <c r="CW299" s="113"/>
      <c r="CX299" s="113"/>
      <c r="CY299" s="113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  <c r="DS299" s="60"/>
      <c r="DT299" s="60"/>
      <c r="DU299" s="60"/>
      <c r="DV299" s="60"/>
      <c r="DW299" s="60"/>
      <c r="DX299" s="60"/>
      <c r="DY299" s="60"/>
      <c r="DZ299" s="60"/>
      <c r="EA299" s="60"/>
      <c r="EB299" s="60"/>
      <c r="EC299" s="60"/>
      <c r="ED299" s="60"/>
      <c r="EE299" s="60"/>
      <c r="EF299" s="60"/>
      <c r="EG299" s="60"/>
      <c r="EH299" s="60"/>
      <c r="EI299" s="60"/>
      <c r="EJ299" s="60"/>
      <c r="EK299" s="60"/>
      <c r="EL299" s="60"/>
      <c r="EM299" s="60"/>
      <c r="EN299" s="60"/>
      <c r="EO299" s="60"/>
      <c r="EP299" s="60"/>
      <c r="EQ299" s="60"/>
      <c r="ER299" s="60"/>
      <c r="ES299" s="60"/>
      <c r="ET299" s="60"/>
      <c r="EU299" s="60"/>
      <c r="EV299" s="60"/>
      <c r="EW299" s="60"/>
      <c r="EX299" s="60"/>
      <c r="EY299" s="60"/>
      <c r="EZ299" s="60"/>
      <c r="FA299" s="60"/>
      <c r="FB299" s="60"/>
      <c r="FC299" s="60"/>
      <c r="FD299" s="60"/>
      <c r="FE299" s="60"/>
      <c r="FF299" s="60"/>
      <c r="FG299" s="60"/>
      <c r="FH299" s="60"/>
      <c r="FI299" s="60"/>
      <c r="FJ299" s="60"/>
      <c r="FK299" s="60"/>
      <c r="FL299" s="60"/>
      <c r="FM299" s="60"/>
      <c r="FN299" s="60"/>
      <c r="FO299" s="60"/>
      <c r="FP299" s="60"/>
      <c r="FQ299" s="60"/>
      <c r="FR299" s="60"/>
      <c r="FS299" s="60"/>
      <c r="FT299" s="60"/>
      <c r="FU299" s="60"/>
      <c r="FV299" s="60"/>
      <c r="FW299" s="60"/>
      <c r="FX299" s="60"/>
      <c r="FY299" s="60"/>
      <c r="FZ299" s="60"/>
      <c r="GA299" s="60"/>
      <c r="GB299" s="60"/>
      <c r="GC299" s="60"/>
      <c r="GD299" s="60"/>
      <c r="GE299" s="60"/>
      <c r="GF299" s="60"/>
      <c r="GG299" s="60"/>
      <c r="GH299" s="60"/>
      <c r="GI299" s="60"/>
      <c r="GJ299" s="60"/>
      <c r="GK299" s="60"/>
      <c r="GL299" s="60"/>
      <c r="GM299" s="60"/>
      <c r="GN299" s="60"/>
      <c r="GO299" s="60"/>
      <c r="GP299" s="60"/>
      <c r="GQ299" s="60"/>
      <c r="GR299" s="60"/>
      <c r="GS299" s="60"/>
      <c r="GT299" s="60"/>
      <c r="GU299" s="60"/>
      <c r="GV299" s="60"/>
      <c r="GW299" s="60"/>
      <c r="GX299" s="60"/>
      <c r="GY299" s="60"/>
      <c r="GZ299" s="60"/>
      <c r="HA299" s="60"/>
      <c r="HB299" s="60"/>
      <c r="HC299" s="60"/>
      <c r="HD299" s="60"/>
      <c r="HE299" s="60"/>
      <c r="HF299" s="60"/>
      <c r="HG299" s="60"/>
      <c r="HH299" s="60"/>
      <c r="HI299" s="60"/>
      <c r="HJ299" s="60"/>
      <c r="HK299" s="60"/>
      <c r="HL299" s="60"/>
      <c r="HM299" s="60"/>
      <c r="HN299" s="60"/>
      <c r="HO299" s="60"/>
      <c r="HP299" s="60"/>
      <c r="HQ299" s="60"/>
      <c r="HR299" s="60"/>
      <c r="HS299" s="60"/>
      <c r="HT299" s="60"/>
      <c r="HU299" s="60"/>
      <c r="HV299" s="60"/>
      <c r="HW299" s="60"/>
      <c r="HX299" s="60"/>
      <c r="HY299" s="60"/>
      <c r="HZ299" s="60"/>
      <c r="IA299" s="60"/>
      <c r="IB299" s="60"/>
      <c r="IC299" s="60"/>
      <c r="ID299" s="60"/>
      <c r="IE299" s="60"/>
      <c r="IF299" s="60"/>
      <c r="IG299" s="60"/>
      <c r="IH299" s="60"/>
      <c r="II299" s="60"/>
      <c r="IJ299" s="60"/>
      <c r="IK299" s="60"/>
      <c r="IL299" s="60"/>
      <c r="IM299" s="60"/>
      <c r="IN299" s="60"/>
      <c r="IO299" s="60"/>
      <c r="IP299" s="60"/>
      <c r="IQ299" s="60"/>
      <c r="IR299" s="60"/>
      <c r="IS299" s="60"/>
      <c r="IT299" s="60"/>
      <c r="IU299" s="60"/>
      <c r="IV299" s="60"/>
      <c r="IW299" s="60"/>
      <c r="IX299" s="60"/>
      <c r="IY299" s="60"/>
      <c r="IZ299" s="60"/>
      <c r="JA299" s="60"/>
      <c r="JB299" s="60"/>
      <c r="JC299" s="60"/>
      <c r="JD299" s="60"/>
      <c r="JE299" s="60"/>
      <c r="JF299" s="60"/>
      <c r="JG299" s="60"/>
      <c r="JH299" s="60"/>
      <c r="JI299" s="60"/>
      <c r="JJ299" s="60"/>
      <c r="JK299" s="60"/>
      <c r="JL299" s="60"/>
      <c r="JM299" s="60"/>
      <c r="JN299" s="60"/>
      <c r="JO299" s="60"/>
      <c r="JP299" s="60"/>
      <c r="JQ299" s="60"/>
      <c r="JR299" s="60"/>
      <c r="JS299" s="60"/>
      <c r="JT299" s="60"/>
      <c r="JU299" s="60"/>
      <c r="JV299" s="60"/>
      <c r="JW299" s="60"/>
      <c r="JX299" s="60"/>
      <c r="JY299" s="60"/>
      <c r="JZ299" s="60"/>
      <c r="KA299" s="60"/>
      <c r="KB299" s="60"/>
      <c r="KC299" s="60"/>
      <c r="KD299" s="60"/>
      <c r="KE299" s="60"/>
      <c r="KF299" s="60"/>
      <c r="KG299" s="60"/>
      <c r="KH299" s="60"/>
      <c r="KI299" s="60"/>
      <c r="KJ299" s="60"/>
      <c r="KK299" s="60"/>
      <c r="KL299" s="60"/>
      <c r="KM299" s="60"/>
      <c r="KN299" s="60"/>
      <c r="KO299" s="60"/>
    </row>
    <row r="300" spans="1:301" s="78" customFormat="1" x14ac:dyDescent="0.2">
      <c r="A300" s="93" t="s">
        <v>995</v>
      </c>
      <c r="B300" s="72">
        <v>239101</v>
      </c>
      <c r="C300" s="94" t="s">
        <v>400</v>
      </c>
      <c r="D300" s="2" t="s">
        <v>105</v>
      </c>
      <c r="E300" s="93"/>
      <c r="F300"/>
      <c r="G300">
        <v>315946.28401677363</v>
      </c>
      <c r="H300">
        <v>8447205.3088776004</v>
      </c>
      <c r="I300" s="18">
        <v>5111.567</v>
      </c>
      <c r="K300" s="93" t="s">
        <v>984</v>
      </c>
      <c r="L300" s="95">
        <v>0</v>
      </c>
      <c r="M300" s="95">
        <v>2.17</v>
      </c>
      <c r="N300" s="105">
        <v>2005</v>
      </c>
      <c r="O300" s="93"/>
      <c r="P300" s="60" t="s">
        <v>389</v>
      </c>
      <c r="Q300" s="1">
        <f>M300-L300</f>
        <v>2.17</v>
      </c>
      <c r="R300" s="2" t="s">
        <v>390</v>
      </c>
      <c r="S300" s="93" t="s">
        <v>995</v>
      </c>
      <c r="T300" s="60" t="s">
        <v>392</v>
      </c>
      <c r="X300" s="143"/>
      <c r="Y300" s="113"/>
      <c r="Z300" s="113"/>
      <c r="AA300" s="113"/>
      <c r="AB300" s="113"/>
      <c r="AC300" s="113"/>
      <c r="AD300" s="113"/>
      <c r="AE300" s="113"/>
      <c r="AF300" s="113"/>
      <c r="AG300" s="113"/>
      <c r="AH300" s="113"/>
      <c r="AI300" s="113"/>
      <c r="AJ300" s="113"/>
      <c r="AK300" s="113"/>
      <c r="AL300" s="113"/>
      <c r="AM300" s="113"/>
      <c r="AN300" s="113"/>
      <c r="AO300" s="113"/>
      <c r="AP300" s="113"/>
      <c r="AQ300" s="113"/>
      <c r="AR300" s="113"/>
      <c r="AS300" s="113">
        <v>466</v>
      </c>
      <c r="AT300" s="113">
        <v>918.00000000000011</v>
      </c>
      <c r="AU300" s="113"/>
      <c r="AV300" s="113"/>
      <c r="AW300" s="113"/>
      <c r="AX300" s="113"/>
      <c r="AY300" s="113"/>
      <c r="AZ300" s="113"/>
      <c r="BA300" s="113"/>
      <c r="BB300" s="113"/>
      <c r="BC300" s="113"/>
      <c r="BD300" s="113"/>
      <c r="BE300" s="113"/>
      <c r="BF300" s="113"/>
      <c r="BG300" s="113"/>
      <c r="BH300" s="113"/>
      <c r="BI300" s="113"/>
      <c r="BJ300" s="113"/>
      <c r="BK300" s="113"/>
      <c r="BL300" s="113"/>
      <c r="BM300" s="113"/>
      <c r="BN300" s="113"/>
      <c r="BO300" s="113"/>
      <c r="BP300" s="113"/>
      <c r="BQ300" s="113"/>
      <c r="BR300" s="113"/>
      <c r="BS300" s="113"/>
      <c r="BT300" s="113"/>
      <c r="BU300" s="113"/>
      <c r="BV300" s="113"/>
      <c r="BW300" s="113"/>
      <c r="BX300" s="113">
        <v>12800</v>
      </c>
      <c r="BY300" s="113"/>
      <c r="BZ300" s="113"/>
      <c r="CA300" s="156">
        <v>2.1000000000000001E-2</v>
      </c>
      <c r="CB300" s="107">
        <v>80</v>
      </c>
      <c r="CC300" s="113"/>
      <c r="CD300" s="113"/>
      <c r="CE300" s="113"/>
      <c r="CF300" s="113"/>
      <c r="CG300" s="113"/>
      <c r="CH300" s="113"/>
      <c r="CI300" s="113"/>
      <c r="CJ300" s="113"/>
      <c r="CK300" s="113"/>
      <c r="CL300" s="113"/>
      <c r="CM300" s="113"/>
      <c r="CN300" s="113"/>
      <c r="CO300" s="113"/>
      <c r="CP300" s="113"/>
      <c r="CQ300" s="113"/>
      <c r="CR300" s="113"/>
      <c r="CS300" s="113"/>
      <c r="CT300" s="113"/>
      <c r="CU300" s="113"/>
      <c r="CV300" s="113"/>
      <c r="CW300" s="113"/>
      <c r="CX300" s="113"/>
      <c r="CY300" s="113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  <c r="DS300" s="60"/>
      <c r="DT300" s="60"/>
      <c r="DU300" s="60"/>
      <c r="DV300" s="60"/>
      <c r="DW300" s="60"/>
      <c r="DX300" s="60"/>
      <c r="DY300" s="60"/>
      <c r="DZ300" s="60"/>
      <c r="EA300" s="60"/>
      <c r="EB300" s="60"/>
      <c r="EC300" s="60"/>
      <c r="ED300" s="60"/>
      <c r="EE300" s="60"/>
      <c r="EF300" s="60"/>
      <c r="EG300" s="60"/>
      <c r="EH300" s="60"/>
      <c r="EI300" s="60"/>
      <c r="EJ300" s="60"/>
      <c r="EK300" s="60"/>
      <c r="EL300" s="60"/>
      <c r="EM300" s="60"/>
      <c r="EN300" s="60"/>
      <c r="EO300" s="60"/>
      <c r="EP300" s="60"/>
      <c r="EQ300" s="60"/>
      <c r="ER300" s="60"/>
      <c r="ES300" s="60"/>
      <c r="ET300" s="60"/>
      <c r="EU300" s="60"/>
      <c r="EV300" s="60"/>
      <c r="EW300" s="60"/>
      <c r="EX300" s="60"/>
      <c r="EY300" s="60"/>
      <c r="EZ300" s="60"/>
      <c r="FA300" s="60"/>
      <c r="FB300" s="60"/>
      <c r="FC300" s="60"/>
      <c r="FD300" s="60"/>
      <c r="FE300" s="60"/>
      <c r="FF300" s="60"/>
      <c r="FG300" s="60"/>
      <c r="FH300" s="60"/>
      <c r="FI300" s="60"/>
      <c r="FJ300" s="60"/>
      <c r="FK300" s="60"/>
      <c r="FL300" s="60"/>
      <c r="FM300" s="60"/>
      <c r="FN300" s="60"/>
      <c r="FO300" s="60"/>
      <c r="FP300" s="60"/>
      <c r="FQ300" s="60"/>
      <c r="FR300" s="60"/>
      <c r="FS300" s="60"/>
      <c r="FT300" s="60"/>
      <c r="FU300" s="60"/>
      <c r="FV300" s="60"/>
      <c r="FW300" s="60"/>
      <c r="FX300" s="60"/>
      <c r="FY300" s="60"/>
      <c r="FZ300" s="60"/>
      <c r="GA300" s="60"/>
      <c r="GB300" s="60"/>
      <c r="GC300" s="60"/>
      <c r="GD300" s="60"/>
      <c r="GE300" s="60"/>
      <c r="GF300" s="60"/>
      <c r="GG300" s="60"/>
      <c r="GH300" s="60"/>
      <c r="GI300" s="60"/>
      <c r="GJ300" s="60"/>
      <c r="GK300" s="60"/>
      <c r="GL300" s="60"/>
      <c r="GM300" s="60"/>
      <c r="GN300" s="60"/>
      <c r="GO300" s="60"/>
      <c r="GP300" s="60"/>
      <c r="GQ300" s="60"/>
      <c r="GR300" s="60"/>
      <c r="GS300" s="60"/>
      <c r="GT300" s="60"/>
      <c r="GU300" s="60"/>
      <c r="GV300" s="60"/>
      <c r="GW300" s="60"/>
      <c r="GX300" s="60"/>
      <c r="GY300" s="60"/>
      <c r="GZ300" s="60"/>
      <c r="HA300" s="60"/>
      <c r="HB300" s="60"/>
      <c r="HC300" s="60"/>
      <c r="HD300" s="60"/>
      <c r="HE300" s="60"/>
      <c r="HF300" s="60"/>
      <c r="HG300" s="60"/>
      <c r="HH300" s="60"/>
      <c r="HI300" s="60"/>
      <c r="HJ300" s="60"/>
      <c r="HK300" s="60"/>
      <c r="HL300" s="60"/>
      <c r="HM300" s="60"/>
      <c r="HN300" s="60"/>
      <c r="HO300" s="60"/>
      <c r="HP300" s="60"/>
      <c r="HQ300" s="60"/>
      <c r="HR300" s="60"/>
      <c r="HS300" s="60"/>
      <c r="HT300" s="60"/>
      <c r="HU300" s="60"/>
      <c r="HV300" s="60"/>
      <c r="HW300" s="60"/>
      <c r="HX300" s="60"/>
      <c r="HY300" s="60"/>
      <c r="HZ300" s="60"/>
      <c r="IA300" s="60"/>
      <c r="IB300" s="60"/>
      <c r="IC300" s="60"/>
      <c r="ID300" s="60"/>
      <c r="IE300" s="60"/>
      <c r="IF300" s="60"/>
      <c r="IG300" s="60"/>
      <c r="IH300" s="60"/>
      <c r="II300" s="60"/>
      <c r="IJ300" s="60"/>
      <c r="IK300" s="60"/>
      <c r="IL300" s="60"/>
      <c r="IM300" s="60"/>
      <c r="IN300" s="60"/>
      <c r="IO300" s="60"/>
      <c r="IP300" s="60"/>
      <c r="IQ300" s="60"/>
      <c r="IR300" s="60"/>
      <c r="IS300" s="60"/>
      <c r="IT300" s="60"/>
      <c r="IU300" s="60"/>
      <c r="IV300" s="60"/>
      <c r="IW300" s="60"/>
      <c r="IX300" s="60"/>
      <c r="IY300" s="60"/>
      <c r="IZ300" s="60"/>
      <c r="JA300" s="60"/>
      <c r="JB300" s="60"/>
      <c r="JC300" s="60"/>
      <c r="JD300" s="60"/>
      <c r="JE300" s="60"/>
      <c r="JF300" s="60"/>
      <c r="JG300" s="60"/>
      <c r="JH300" s="60"/>
      <c r="JI300" s="60"/>
      <c r="JJ300" s="60"/>
      <c r="JK300" s="60"/>
      <c r="JL300" s="60"/>
      <c r="JM300" s="60"/>
      <c r="JN300" s="60"/>
      <c r="JO300" s="60"/>
      <c r="JP300" s="60"/>
      <c r="JQ300" s="60"/>
      <c r="JR300" s="60"/>
      <c r="JS300" s="60"/>
      <c r="JT300" s="60"/>
      <c r="JU300" s="60"/>
      <c r="JV300" s="60"/>
      <c r="JW300" s="60"/>
      <c r="JX300" s="60"/>
      <c r="JY300" s="60"/>
      <c r="JZ300" s="60"/>
      <c r="KA300" s="60"/>
      <c r="KB300" s="60"/>
      <c r="KC300" s="60"/>
      <c r="KD300" s="60"/>
      <c r="KE300" s="60"/>
      <c r="KF300" s="60"/>
      <c r="KG300" s="60"/>
      <c r="KH300" s="60"/>
      <c r="KI300" s="60"/>
      <c r="KJ300" s="60"/>
      <c r="KK300" s="60"/>
      <c r="KL300" s="60"/>
      <c r="KM300" s="60"/>
      <c r="KN300" s="60"/>
      <c r="KO300" s="60"/>
    </row>
    <row r="301" spans="1:301" s="78" customFormat="1" x14ac:dyDescent="0.2">
      <c r="A301" s="93" t="s">
        <v>996</v>
      </c>
      <c r="B301" s="72">
        <v>4766</v>
      </c>
      <c r="C301" s="94" t="s">
        <v>407</v>
      </c>
      <c r="D301" s="2" t="s">
        <v>105</v>
      </c>
      <c r="E301" s="93"/>
      <c r="F301"/>
      <c r="G301">
        <v>316676.12172592781</v>
      </c>
      <c r="H301">
        <v>8448366.3599132448</v>
      </c>
      <c r="I301" s="18">
        <v>4968.5600000000004</v>
      </c>
      <c r="K301" s="93" t="s">
        <v>984</v>
      </c>
      <c r="L301" s="95">
        <v>0</v>
      </c>
      <c r="M301" s="95">
        <v>2.85</v>
      </c>
      <c r="N301" s="105">
        <v>2005</v>
      </c>
      <c r="O301" s="93"/>
      <c r="P301" s="60" t="s">
        <v>389</v>
      </c>
      <c r="Q301" s="1">
        <f>M301-L301</f>
        <v>2.85</v>
      </c>
      <c r="R301" s="2" t="s">
        <v>390</v>
      </c>
      <c r="S301" s="93" t="s">
        <v>996</v>
      </c>
      <c r="T301" s="60" t="s">
        <v>392</v>
      </c>
      <c r="X301" s="143"/>
      <c r="Y301" s="113"/>
      <c r="Z301" s="113"/>
      <c r="AA301" s="113"/>
      <c r="AB301" s="113"/>
      <c r="AC301" s="113"/>
      <c r="AD301" s="113"/>
      <c r="AE301" s="113"/>
      <c r="AF301" s="113"/>
      <c r="AG301" s="113"/>
      <c r="AH301" s="113"/>
      <c r="AI301" s="113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>
        <v>300</v>
      </c>
      <c r="AT301" s="113">
        <v>300</v>
      </c>
      <c r="AU301" s="113"/>
      <c r="AV301" s="113"/>
      <c r="AW301" s="113"/>
      <c r="AX301" s="113"/>
      <c r="AY301" s="113"/>
      <c r="AZ301" s="113"/>
      <c r="BA301" s="113"/>
      <c r="BB301" s="113"/>
      <c r="BC301" s="113"/>
      <c r="BD301" s="113"/>
      <c r="BE301" s="113"/>
      <c r="BF301" s="113"/>
      <c r="BG301" s="113"/>
      <c r="BH301" s="113"/>
      <c r="BI301" s="113"/>
      <c r="BJ301" s="113"/>
      <c r="BK301" s="113"/>
      <c r="BL301" s="113"/>
      <c r="BM301" s="113"/>
      <c r="BN301" s="113"/>
      <c r="BO301" s="113"/>
      <c r="BP301" s="113"/>
      <c r="BQ301" s="113"/>
      <c r="BR301" s="113"/>
      <c r="BS301" s="113"/>
      <c r="BT301" s="113"/>
      <c r="BU301" s="113"/>
      <c r="BV301" s="113"/>
      <c r="BW301" s="113"/>
      <c r="BX301" s="113">
        <v>13700.000000000002</v>
      </c>
      <c r="BY301" s="113"/>
      <c r="BZ301" s="113"/>
      <c r="CA301" s="156"/>
      <c r="CB301" s="107">
        <v>92</v>
      </c>
      <c r="CC301" s="113"/>
      <c r="CD301" s="113"/>
      <c r="CE301" s="113"/>
      <c r="CF301" s="113"/>
      <c r="CG301" s="113"/>
      <c r="CH301" s="113"/>
      <c r="CI301" s="113"/>
      <c r="CJ301" s="113"/>
      <c r="CK301" s="113"/>
      <c r="CL301" s="113"/>
      <c r="CM301" s="113"/>
      <c r="CN301" s="113"/>
      <c r="CO301" s="113"/>
      <c r="CP301" s="113"/>
      <c r="CQ301" s="113"/>
      <c r="CR301" s="113"/>
      <c r="CS301" s="113"/>
      <c r="CT301" s="113"/>
      <c r="CU301" s="113"/>
      <c r="CV301" s="113"/>
      <c r="CW301" s="113"/>
      <c r="CX301" s="113"/>
      <c r="CY301" s="113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  <c r="DS301" s="60"/>
      <c r="DT301" s="60"/>
      <c r="DU301" s="60"/>
      <c r="DV301" s="60"/>
      <c r="DW301" s="60"/>
      <c r="DX301" s="60"/>
      <c r="DY301" s="60"/>
      <c r="DZ301" s="60"/>
      <c r="EA301" s="60"/>
      <c r="EB301" s="60"/>
      <c r="EC301" s="60"/>
      <c r="ED301" s="60"/>
      <c r="EE301" s="60"/>
      <c r="EF301" s="60"/>
      <c r="EG301" s="60"/>
      <c r="EH301" s="60"/>
      <c r="EI301" s="60"/>
      <c r="EJ301" s="60"/>
      <c r="EK301" s="60"/>
      <c r="EL301" s="60"/>
      <c r="EM301" s="60"/>
      <c r="EN301" s="60"/>
      <c r="EO301" s="60"/>
      <c r="EP301" s="60"/>
      <c r="EQ301" s="60"/>
      <c r="ER301" s="60"/>
      <c r="ES301" s="60"/>
      <c r="ET301" s="60"/>
      <c r="EU301" s="60"/>
      <c r="EV301" s="60"/>
      <c r="EW301" s="60"/>
      <c r="EX301" s="60"/>
      <c r="EY301" s="60"/>
      <c r="EZ301" s="60"/>
      <c r="FA301" s="60"/>
      <c r="FB301" s="60"/>
      <c r="FC301" s="60"/>
      <c r="FD301" s="60"/>
      <c r="FE301" s="60"/>
      <c r="FF301" s="60"/>
      <c r="FG301" s="60"/>
      <c r="FH301" s="60"/>
      <c r="FI301" s="60"/>
      <c r="FJ301" s="60"/>
      <c r="FK301" s="60"/>
      <c r="FL301" s="60"/>
      <c r="FM301" s="60"/>
      <c r="FN301" s="60"/>
      <c r="FO301" s="60"/>
      <c r="FP301" s="60"/>
      <c r="FQ301" s="60"/>
      <c r="FR301" s="60"/>
      <c r="FS301" s="60"/>
      <c r="FT301" s="60"/>
      <c r="FU301" s="60"/>
      <c r="FV301" s="60"/>
      <c r="FW301" s="60"/>
      <c r="FX301" s="60"/>
      <c r="FY301" s="60"/>
      <c r="FZ301" s="60"/>
      <c r="GA301" s="60"/>
      <c r="GB301" s="60"/>
      <c r="GC301" s="60"/>
      <c r="GD301" s="60"/>
      <c r="GE301" s="60"/>
      <c r="GF301" s="60"/>
      <c r="GG301" s="60"/>
      <c r="GH301" s="60"/>
      <c r="GI301" s="60"/>
      <c r="GJ301" s="60"/>
      <c r="GK301" s="60"/>
      <c r="GL301" s="60"/>
      <c r="GM301" s="60"/>
      <c r="GN301" s="60"/>
      <c r="GO301" s="60"/>
      <c r="GP301" s="60"/>
      <c r="GQ301" s="60"/>
      <c r="GR301" s="60"/>
      <c r="GS301" s="60"/>
      <c r="GT301" s="60"/>
      <c r="GU301" s="60"/>
      <c r="GV301" s="60"/>
      <c r="GW301" s="60"/>
      <c r="GX301" s="60"/>
      <c r="GY301" s="60"/>
      <c r="GZ301" s="60"/>
      <c r="HA301" s="60"/>
      <c r="HB301" s="60"/>
      <c r="HC301" s="60"/>
      <c r="HD301" s="60"/>
      <c r="HE301" s="60"/>
      <c r="HF301" s="60"/>
      <c r="HG301" s="60"/>
      <c r="HH301" s="60"/>
      <c r="HI301" s="60"/>
      <c r="HJ301" s="60"/>
      <c r="HK301" s="60"/>
      <c r="HL301" s="60"/>
      <c r="HM301" s="60"/>
      <c r="HN301" s="60"/>
      <c r="HO301" s="60"/>
      <c r="HP301" s="60"/>
      <c r="HQ301" s="60"/>
      <c r="HR301" s="60"/>
      <c r="HS301" s="60"/>
      <c r="HT301" s="60"/>
      <c r="HU301" s="60"/>
      <c r="HV301" s="60"/>
      <c r="HW301" s="60"/>
      <c r="HX301" s="60"/>
      <c r="HY301" s="60"/>
      <c r="HZ301" s="60"/>
      <c r="IA301" s="60"/>
      <c r="IB301" s="60"/>
      <c r="IC301" s="60"/>
      <c r="ID301" s="60"/>
      <c r="IE301" s="60"/>
      <c r="IF301" s="60"/>
      <c r="IG301" s="60"/>
      <c r="IH301" s="60"/>
      <c r="II301" s="60"/>
      <c r="IJ301" s="60"/>
      <c r="IK301" s="60"/>
      <c r="IL301" s="60"/>
      <c r="IM301" s="60"/>
      <c r="IN301" s="60"/>
      <c r="IO301" s="60"/>
      <c r="IP301" s="60"/>
      <c r="IQ301" s="60"/>
      <c r="IR301" s="60"/>
      <c r="IS301" s="60"/>
      <c r="IT301" s="60"/>
      <c r="IU301" s="60"/>
      <c r="IV301" s="60"/>
      <c r="IW301" s="60"/>
      <c r="IX301" s="60"/>
      <c r="IY301" s="60"/>
      <c r="IZ301" s="60"/>
      <c r="JA301" s="60"/>
      <c r="JB301" s="60"/>
      <c r="JC301" s="60"/>
      <c r="JD301" s="60"/>
      <c r="JE301" s="60"/>
      <c r="JF301" s="60"/>
      <c r="JG301" s="60"/>
      <c r="JH301" s="60"/>
      <c r="JI301" s="60"/>
      <c r="JJ301" s="60"/>
      <c r="JK301" s="60"/>
      <c r="JL301" s="60"/>
      <c r="JM301" s="60"/>
      <c r="JN301" s="60"/>
      <c r="JO301" s="60"/>
      <c r="JP301" s="60"/>
      <c r="JQ301" s="60"/>
      <c r="JR301" s="60"/>
      <c r="JS301" s="60"/>
      <c r="JT301" s="60"/>
      <c r="JU301" s="60"/>
      <c r="JV301" s="60"/>
      <c r="JW301" s="60"/>
      <c r="JX301" s="60"/>
      <c r="JY301" s="60"/>
      <c r="JZ301" s="60"/>
      <c r="KA301" s="60"/>
      <c r="KB301" s="60"/>
      <c r="KC301" s="60"/>
      <c r="KD301" s="60"/>
      <c r="KE301" s="60"/>
      <c r="KF301" s="60"/>
      <c r="KG301" s="60"/>
      <c r="KH301" s="60"/>
      <c r="KI301" s="60"/>
      <c r="KJ301" s="60"/>
      <c r="KK301" s="60"/>
      <c r="KL301" s="60"/>
      <c r="KM301" s="60"/>
      <c r="KN301" s="60"/>
      <c r="KO301" s="60"/>
    </row>
    <row r="302" spans="1:301" s="78" customFormat="1" x14ac:dyDescent="0.2">
      <c r="A302" s="93" t="s">
        <v>997</v>
      </c>
      <c r="B302" s="72">
        <v>5024</v>
      </c>
      <c r="C302" s="94" t="s">
        <v>407</v>
      </c>
      <c r="D302" s="2" t="s">
        <v>105</v>
      </c>
      <c r="E302" s="97"/>
      <c r="F302"/>
      <c r="G302">
        <v>316744.06247236533</v>
      </c>
      <c r="H302">
        <v>8448317.3577592857</v>
      </c>
      <c r="I302" s="18">
        <v>4965.585</v>
      </c>
      <c r="K302" s="93" t="s">
        <v>984</v>
      </c>
      <c r="L302" s="95">
        <v>0</v>
      </c>
      <c r="M302" s="95">
        <v>2.09</v>
      </c>
      <c r="N302" s="105">
        <v>2005</v>
      </c>
      <c r="O302" s="97"/>
      <c r="P302" s="60" t="s">
        <v>389</v>
      </c>
      <c r="Q302" s="1">
        <f>M302-L302</f>
        <v>2.09</v>
      </c>
      <c r="R302" s="2" t="s">
        <v>390</v>
      </c>
      <c r="S302" s="97" t="s">
        <v>997</v>
      </c>
      <c r="T302" s="60" t="s">
        <v>392</v>
      </c>
      <c r="X302" s="14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3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36">
        <v>100</v>
      </c>
      <c r="AT302" s="113">
        <v>400</v>
      </c>
      <c r="AU302" s="113"/>
      <c r="AV302" s="113"/>
      <c r="AW302" s="113"/>
      <c r="AX302" s="113"/>
      <c r="AY302" s="113"/>
      <c r="AZ302" s="113"/>
      <c r="BA302" s="113"/>
      <c r="BB302" s="113"/>
      <c r="BC302" s="113"/>
      <c r="BD302" s="113"/>
      <c r="BE302" s="113"/>
      <c r="BF302" s="113"/>
      <c r="BG302" s="113"/>
      <c r="BH302" s="113"/>
      <c r="BI302" s="113"/>
      <c r="BJ302" s="113"/>
      <c r="BK302" s="113"/>
      <c r="BL302" s="113"/>
      <c r="BM302" s="113"/>
      <c r="BN302" s="113"/>
      <c r="BO302" s="113"/>
      <c r="BP302" s="113"/>
      <c r="BQ302" s="113"/>
      <c r="BR302" s="113"/>
      <c r="BS302" s="113"/>
      <c r="BT302" s="113"/>
      <c r="BU302" s="113"/>
      <c r="BV302" s="113"/>
      <c r="BW302" s="113"/>
      <c r="BX302" s="113">
        <v>4500</v>
      </c>
      <c r="BY302" s="113"/>
      <c r="BZ302" s="113"/>
      <c r="CA302" s="156"/>
      <c r="CB302" s="107">
        <v>49</v>
      </c>
      <c r="CC302" s="113"/>
      <c r="CD302" s="113"/>
      <c r="CE302" s="113"/>
      <c r="CF302" s="113"/>
      <c r="CG302" s="113"/>
      <c r="CH302" s="113"/>
      <c r="CI302" s="113"/>
      <c r="CJ302" s="113"/>
      <c r="CK302" s="113"/>
      <c r="CL302" s="113"/>
      <c r="CM302" s="113"/>
      <c r="CN302" s="113"/>
      <c r="CO302" s="113"/>
      <c r="CP302" s="113"/>
      <c r="CQ302" s="113"/>
      <c r="CR302" s="113"/>
      <c r="CS302" s="113"/>
      <c r="CT302" s="113"/>
      <c r="CU302" s="113"/>
      <c r="CV302" s="113"/>
      <c r="CW302" s="113"/>
      <c r="CX302" s="113"/>
      <c r="CY302" s="113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  <c r="DS302" s="60"/>
      <c r="DT302" s="60"/>
      <c r="DU302" s="60"/>
      <c r="DV302" s="60"/>
      <c r="DW302" s="60"/>
      <c r="DX302" s="60"/>
      <c r="DY302" s="60"/>
      <c r="DZ302" s="60"/>
      <c r="EA302" s="60"/>
      <c r="EB302" s="60"/>
      <c r="EC302" s="60"/>
      <c r="ED302" s="60"/>
      <c r="EE302" s="60"/>
      <c r="EF302" s="60"/>
      <c r="EG302" s="60"/>
      <c r="EH302" s="60"/>
      <c r="EI302" s="60"/>
      <c r="EJ302" s="60"/>
      <c r="EK302" s="60"/>
      <c r="EL302" s="60"/>
      <c r="EM302" s="60"/>
      <c r="EN302" s="60"/>
      <c r="EO302" s="60"/>
      <c r="EP302" s="60"/>
      <c r="EQ302" s="60"/>
      <c r="ER302" s="60"/>
      <c r="ES302" s="60"/>
      <c r="ET302" s="60"/>
      <c r="EU302" s="60"/>
      <c r="EV302" s="60"/>
      <c r="EW302" s="60"/>
      <c r="EX302" s="60"/>
      <c r="EY302" s="60"/>
      <c r="EZ302" s="60"/>
      <c r="FA302" s="60"/>
      <c r="FB302" s="60"/>
      <c r="FC302" s="60"/>
      <c r="FD302" s="60"/>
      <c r="FE302" s="60"/>
      <c r="FF302" s="60"/>
      <c r="FG302" s="60"/>
      <c r="FH302" s="60"/>
      <c r="FI302" s="60"/>
      <c r="FJ302" s="60"/>
      <c r="FK302" s="60"/>
      <c r="FL302" s="60"/>
      <c r="FM302" s="60"/>
      <c r="FN302" s="60"/>
      <c r="FO302" s="60"/>
      <c r="FP302" s="60"/>
      <c r="FQ302" s="60"/>
      <c r="FR302" s="60"/>
      <c r="FS302" s="60"/>
      <c r="FT302" s="60"/>
      <c r="FU302" s="60"/>
      <c r="FV302" s="60"/>
      <c r="FW302" s="60"/>
      <c r="FX302" s="60"/>
      <c r="FY302" s="60"/>
      <c r="FZ302" s="60"/>
      <c r="GA302" s="60"/>
      <c r="GB302" s="60"/>
      <c r="GC302" s="60"/>
      <c r="GD302" s="60"/>
      <c r="GE302" s="60"/>
      <c r="GF302" s="60"/>
      <c r="GG302" s="60"/>
      <c r="GH302" s="60"/>
      <c r="GI302" s="60"/>
      <c r="GJ302" s="60"/>
      <c r="GK302" s="60"/>
      <c r="GL302" s="60"/>
      <c r="GM302" s="60"/>
      <c r="GN302" s="60"/>
      <c r="GO302" s="60"/>
      <c r="GP302" s="60"/>
      <c r="GQ302" s="60"/>
      <c r="GR302" s="60"/>
      <c r="GS302" s="60"/>
      <c r="GT302" s="60"/>
      <c r="GU302" s="60"/>
      <c r="GV302" s="60"/>
      <c r="GW302" s="60"/>
      <c r="GX302" s="60"/>
      <c r="GY302" s="60"/>
      <c r="GZ302" s="60"/>
      <c r="HA302" s="60"/>
      <c r="HB302" s="60"/>
      <c r="HC302" s="60"/>
      <c r="HD302" s="60"/>
      <c r="HE302" s="60"/>
      <c r="HF302" s="60"/>
      <c r="HG302" s="60"/>
      <c r="HH302" s="60"/>
      <c r="HI302" s="60"/>
      <c r="HJ302" s="60"/>
      <c r="HK302" s="60"/>
      <c r="HL302" s="60"/>
      <c r="HM302" s="60"/>
      <c r="HN302" s="60"/>
      <c r="HO302" s="60"/>
      <c r="HP302" s="60"/>
      <c r="HQ302" s="60"/>
      <c r="HR302" s="60"/>
      <c r="HS302" s="60"/>
      <c r="HT302" s="60"/>
      <c r="HU302" s="60"/>
      <c r="HV302" s="60"/>
      <c r="HW302" s="60"/>
      <c r="HX302" s="60"/>
      <c r="HY302" s="60"/>
      <c r="HZ302" s="60"/>
      <c r="IA302" s="60"/>
      <c r="IB302" s="60"/>
      <c r="IC302" s="60"/>
      <c r="ID302" s="60"/>
      <c r="IE302" s="60"/>
      <c r="IF302" s="60"/>
      <c r="IG302" s="60"/>
      <c r="IH302" s="60"/>
      <c r="II302" s="60"/>
      <c r="IJ302" s="60"/>
      <c r="IK302" s="60"/>
      <c r="IL302" s="60"/>
      <c r="IM302" s="60"/>
      <c r="IN302" s="60"/>
      <c r="IO302" s="60"/>
      <c r="IP302" s="60"/>
      <c r="IQ302" s="60"/>
      <c r="IR302" s="60"/>
      <c r="IS302" s="60"/>
      <c r="IT302" s="60"/>
      <c r="IU302" s="60"/>
      <c r="IV302" s="60"/>
      <c r="IW302" s="60"/>
      <c r="IX302" s="60"/>
      <c r="IY302" s="60"/>
      <c r="IZ302" s="60"/>
      <c r="JA302" s="60"/>
      <c r="JB302" s="60"/>
      <c r="JC302" s="60"/>
      <c r="JD302" s="60"/>
      <c r="JE302" s="60"/>
      <c r="JF302" s="60"/>
      <c r="JG302" s="60"/>
      <c r="JH302" s="60"/>
      <c r="JI302" s="60"/>
      <c r="JJ302" s="60"/>
      <c r="JK302" s="60"/>
      <c r="JL302" s="60"/>
      <c r="JM302" s="60"/>
      <c r="JN302" s="60"/>
      <c r="JO302" s="60"/>
      <c r="JP302" s="60"/>
      <c r="JQ302" s="60"/>
      <c r="JR302" s="60"/>
      <c r="JS302" s="60"/>
      <c r="JT302" s="60"/>
      <c r="JU302" s="60"/>
      <c r="JV302" s="60"/>
      <c r="JW302" s="60"/>
      <c r="JX302" s="60"/>
      <c r="JY302" s="60"/>
      <c r="JZ302" s="60"/>
      <c r="KA302" s="60"/>
      <c r="KB302" s="60"/>
      <c r="KC302" s="60"/>
      <c r="KD302" s="60"/>
      <c r="KE302" s="60"/>
      <c r="KF302" s="60"/>
      <c r="KG302" s="60"/>
      <c r="KH302" s="60"/>
      <c r="KI302" s="60"/>
      <c r="KJ302" s="60"/>
      <c r="KK302" s="60"/>
      <c r="KL302" s="60"/>
      <c r="KM302" s="60"/>
      <c r="KN302" s="60"/>
      <c r="KO302" s="60"/>
    </row>
    <row r="303" spans="1:301" s="78" customFormat="1" x14ac:dyDescent="0.2">
      <c r="A303" s="93" t="s">
        <v>998</v>
      </c>
      <c r="B303" s="72">
        <v>5033</v>
      </c>
      <c r="C303" s="94" t="s">
        <v>407</v>
      </c>
      <c r="D303" s="2" t="s">
        <v>105</v>
      </c>
      <c r="E303" s="93"/>
      <c r="F303"/>
      <c r="G303">
        <v>316536.33789268287</v>
      </c>
      <c r="H303">
        <v>8448478.3648365792</v>
      </c>
      <c r="I303" s="18">
        <v>4915.8779999999997</v>
      </c>
      <c r="K303" s="93" t="s">
        <v>984</v>
      </c>
      <c r="L303" s="95">
        <v>0</v>
      </c>
      <c r="M303" s="95">
        <v>2.5299999999999998</v>
      </c>
      <c r="N303" s="105">
        <v>2005</v>
      </c>
      <c r="O303" s="93"/>
      <c r="P303" s="60" t="s">
        <v>389</v>
      </c>
      <c r="Q303" s="1">
        <f>M303-L303</f>
        <v>2.5299999999999998</v>
      </c>
      <c r="R303" s="2" t="s">
        <v>390</v>
      </c>
      <c r="S303" s="93" t="s">
        <v>998</v>
      </c>
      <c r="T303" s="60" t="s">
        <v>392</v>
      </c>
      <c r="X303" s="143"/>
      <c r="Y303" s="113"/>
      <c r="Z303" s="113"/>
      <c r="AA303" s="113"/>
      <c r="AB303" s="113"/>
      <c r="AC303" s="113"/>
      <c r="AD303" s="113"/>
      <c r="AE303" s="113"/>
      <c r="AF303" s="113"/>
      <c r="AG303" s="113"/>
      <c r="AH303" s="113"/>
      <c r="AI303" s="113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>
        <v>400</v>
      </c>
      <c r="AT303" s="113">
        <v>1700.0000000000002</v>
      </c>
      <c r="AU303" s="113"/>
      <c r="AV303" s="113"/>
      <c r="AW303" s="113"/>
      <c r="AX303" s="113"/>
      <c r="AY303" s="113"/>
      <c r="AZ303" s="113"/>
      <c r="BA303" s="113"/>
      <c r="BB303" s="113"/>
      <c r="BC303" s="113"/>
      <c r="BD303" s="113"/>
      <c r="BE303" s="113"/>
      <c r="BF303" s="113"/>
      <c r="BG303" s="113"/>
      <c r="BH303" s="113"/>
      <c r="BI303" s="113"/>
      <c r="BJ303" s="113"/>
      <c r="BK303" s="113"/>
      <c r="BL303" s="113"/>
      <c r="BM303" s="113"/>
      <c r="BN303" s="113"/>
      <c r="BO303" s="113"/>
      <c r="BP303" s="113"/>
      <c r="BQ303" s="113"/>
      <c r="BR303" s="113"/>
      <c r="BS303" s="113"/>
      <c r="BT303" s="113"/>
      <c r="BU303" s="113"/>
      <c r="BV303" s="113"/>
      <c r="BW303" s="113"/>
      <c r="BX303" s="113">
        <v>31200</v>
      </c>
      <c r="BY303" s="113"/>
      <c r="BZ303" s="113"/>
      <c r="CA303" s="156"/>
      <c r="CB303" s="107">
        <v>295</v>
      </c>
      <c r="CC303" s="113"/>
      <c r="CD303" s="113"/>
      <c r="CE303" s="113"/>
      <c r="CF303" s="113"/>
      <c r="CG303" s="113"/>
      <c r="CH303" s="113"/>
      <c r="CI303" s="113"/>
      <c r="CJ303" s="113"/>
      <c r="CK303" s="113"/>
      <c r="CL303" s="113"/>
      <c r="CM303" s="113"/>
      <c r="CN303" s="113"/>
      <c r="CO303" s="113"/>
      <c r="CP303" s="113"/>
      <c r="CQ303" s="113"/>
      <c r="CR303" s="113"/>
      <c r="CS303" s="113"/>
      <c r="CT303" s="113"/>
      <c r="CU303" s="113"/>
      <c r="CV303" s="113"/>
      <c r="CW303" s="113"/>
      <c r="CX303" s="113"/>
      <c r="CY303" s="113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  <c r="DS303" s="64"/>
      <c r="DT303" s="64"/>
      <c r="DU303" s="64"/>
      <c r="DV303" s="64"/>
      <c r="DW303" s="64"/>
      <c r="DX303" s="64"/>
      <c r="DY303" s="64"/>
      <c r="DZ303" s="64"/>
      <c r="EA303" s="64"/>
      <c r="EB303" s="64"/>
      <c r="EC303" s="64"/>
      <c r="ED303" s="64"/>
      <c r="EE303" s="64"/>
      <c r="EF303" s="64"/>
      <c r="EG303" s="64"/>
      <c r="EH303" s="64"/>
      <c r="EI303" s="64"/>
      <c r="EJ303" s="64"/>
      <c r="EK303" s="64"/>
      <c r="EL303" s="64"/>
      <c r="EM303" s="64"/>
      <c r="EN303" s="64"/>
      <c r="EO303" s="64"/>
      <c r="EP303" s="64"/>
      <c r="EQ303" s="64"/>
      <c r="ER303" s="64"/>
      <c r="ES303" s="64"/>
      <c r="ET303" s="64"/>
      <c r="EU303" s="64"/>
      <c r="EV303" s="64"/>
      <c r="EW303" s="64"/>
      <c r="EX303" s="64"/>
      <c r="EY303" s="64"/>
      <c r="EZ303" s="64"/>
      <c r="FA303" s="64"/>
      <c r="FB303" s="64"/>
      <c r="FC303" s="64"/>
      <c r="FD303" s="64"/>
      <c r="FE303" s="64"/>
      <c r="FF303" s="64"/>
      <c r="FG303" s="64"/>
      <c r="FH303" s="64"/>
      <c r="FI303" s="64"/>
      <c r="FJ303" s="64"/>
      <c r="FK303" s="64"/>
      <c r="FL303" s="64"/>
      <c r="FM303" s="64"/>
      <c r="FN303" s="64"/>
      <c r="FO303" s="64"/>
      <c r="FP303" s="64"/>
      <c r="FQ303" s="64"/>
      <c r="FR303" s="64"/>
      <c r="FS303" s="64"/>
      <c r="FT303" s="64"/>
      <c r="FU303" s="64"/>
      <c r="FV303" s="64"/>
      <c r="FW303" s="64"/>
      <c r="FX303" s="64"/>
      <c r="FY303" s="64"/>
      <c r="FZ303" s="64"/>
      <c r="GA303" s="64"/>
      <c r="GB303" s="64"/>
      <c r="GC303" s="64"/>
      <c r="GD303" s="64"/>
      <c r="GE303" s="64"/>
      <c r="GF303" s="64"/>
      <c r="GG303" s="64"/>
      <c r="GH303" s="64"/>
      <c r="GI303" s="64"/>
      <c r="GJ303" s="64"/>
      <c r="GK303" s="64"/>
      <c r="GL303" s="64"/>
      <c r="GM303" s="64"/>
      <c r="GN303" s="64"/>
      <c r="GO303" s="64"/>
      <c r="GP303" s="64"/>
      <c r="GQ303" s="64"/>
      <c r="GR303" s="64"/>
      <c r="GS303" s="64"/>
      <c r="GT303" s="64"/>
      <c r="GU303" s="64"/>
      <c r="GV303" s="64"/>
      <c r="GW303" s="64"/>
      <c r="GX303" s="64"/>
      <c r="GY303" s="64"/>
      <c r="GZ303" s="64"/>
      <c r="HA303" s="64"/>
      <c r="HB303" s="64"/>
      <c r="HC303" s="64"/>
      <c r="HD303" s="64"/>
      <c r="HE303" s="64"/>
      <c r="HF303" s="64"/>
      <c r="HG303" s="64"/>
      <c r="HH303" s="64"/>
      <c r="HI303" s="64"/>
      <c r="HJ303" s="64"/>
      <c r="HK303" s="64"/>
      <c r="HL303" s="64"/>
      <c r="HM303" s="64"/>
      <c r="HN303" s="64"/>
      <c r="HO303" s="64"/>
      <c r="HP303" s="64"/>
      <c r="HQ303" s="64"/>
      <c r="HR303" s="64"/>
      <c r="HS303" s="64"/>
      <c r="HT303" s="64"/>
      <c r="HU303" s="64"/>
      <c r="HV303" s="64"/>
      <c r="HW303" s="64"/>
      <c r="HX303" s="64"/>
      <c r="HY303" s="64"/>
      <c r="HZ303" s="64"/>
      <c r="IA303" s="64"/>
      <c r="IB303" s="64"/>
      <c r="IC303" s="64"/>
      <c r="ID303" s="64"/>
      <c r="IE303" s="64"/>
      <c r="IF303" s="64"/>
      <c r="IG303" s="64"/>
      <c r="IH303" s="64"/>
      <c r="II303" s="64"/>
      <c r="IJ303" s="64"/>
      <c r="IK303" s="64"/>
      <c r="IL303" s="64"/>
      <c r="IM303" s="64"/>
      <c r="IN303" s="64"/>
      <c r="IO303" s="64"/>
      <c r="IP303" s="64"/>
      <c r="IQ303" s="64"/>
      <c r="IR303" s="64"/>
      <c r="IS303" s="64"/>
      <c r="IT303" s="64"/>
      <c r="IU303" s="64"/>
      <c r="IV303" s="64"/>
      <c r="IW303" s="64"/>
      <c r="IX303" s="64"/>
      <c r="IY303" s="64"/>
      <c r="IZ303" s="64"/>
      <c r="JA303" s="64"/>
      <c r="JB303" s="64"/>
      <c r="JC303" s="64"/>
      <c r="JD303" s="64"/>
      <c r="JE303" s="64"/>
      <c r="JF303" s="64"/>
      <c r="JG303" s="64"/>
      <c r="JH303" s="64"/>
      <c r="JI303" s="64"/>
      <c r="JJ303" s="64"/>
      <c r="JK303" s="64"/>
      <c r="JL303" s="64"/>
      <c r="JM303" s="64"/>
      <c r="JN303" s="64"/>
      <c r="JO303" s="64"/>
      <c r="JP303" s="64"/>
      <c r="JQ303" s="64"/>
      <c r="JR303" s="64"/>
      <c r="JS303" s="64"/>
      <c r="JT303" s="64"/>
      <c r="JU303" s="64"/>
      <c r="JV303" s="64"/>
      <c r="JW303" s="64"/>
      <c r="JX303" s="64"/>
      <c r="JY303" s="64"/>
      <c r="JZ303" s="64"/>
      <c r="KA303" s="64"/>
      <c r="KB303" s="64"/>
      <c r="KC303" s="64"/>
      <c r="KD303" s="64"/>
      <c r="KE303" s="64"/>
      <c r="KF303" s="64"/>
      <c r="KG303" s="64"/>
      <c r="KH303" s="64"/>
      <c r="KI303" s="64"/>
      <c r="KJ303" s="64"/>
      <c r="KK303" s="64"/>
      <c r="KL303" s="64"/>
      <c r="KM303" s="64"/>
      <c r="KN303" s="64"/>
      <c r="KO303" s="64"/>
    </row>
    <row r="304" spans="1:301" s="78" customFormat="1" x14ac:dyDescent="0.2">
      <c r="A304" s="93" t="s">
        <v>999</v>
      </c>
      <c r="B304" s="72">
        <v>5062</v>
      </c>
      <c r="C304" s="94" t="s">
        <v>400</v>
      </c>
      <c r="D304" s="2" t="s">
        <v>105</v>
      </c>
      <c r="E304" s="93"/>
      <c r="F304"/>
      <c r="G304">
        <v>315761.87341930025</v>
      </c>
      <c r="H304">
        <v>8447631.327603858</v>
      </c>
      <c r="I304" s="18">
        <v>4950.6959999999999</v>
      </c>
      <c r="K304" s="93" t="s">
        <v>984</v>
      </c>
      <c r="L304" s="95">
        <v>0</v>
      </c>
      <c r="M304" s="95">
        <v>1.94</v>
      </c>
      <c r="N304" s="105">
        <v>2005</v>
      </c>
      <c r="O304" s="93"/>
      <c r="P304" s="60" t="s">
        <v>389</v>
      </c>
      <c r="Q304" s="1">
        <f>M304-L304</f>
        <v>1.94</v>
      </c>
      <c r="R304" s="2" t="s">
        <v>390</v>
      </c>
      <c r="S304" s="93" t="s">
        <v>999</v>
      </c>
      <c r="T304" s="60" t="s">
        <v>392</v>
      </c>
      <c r="X304" s="143"/>
      <c r="Y304" s="113"/>
      <c r="Z304" s="113"/>
      <c r="AA304" s="113"/>
      <c r="AB304" s="113"/>
      <c r="AC304" s="113"/>
      <c r="AD304" s="113"/>
      <c r="AE304" s="113"/>
      <c r="AF304" s="113"/>
      <c r="AG304" s="113"/>
      <c r="AH304" s="113"/>
      <c r="AI304" s="113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>
        <v>300</v>
      </c>
      <c r="AT304" s="113">
        <v>500</v>
      </c>
      <c r="AU304" s="113"/>
      <c r="AV304" s="113"/>
      <c r="AW304" s="113"/>
      <c r="AX304" s="113"/>
      <c r="AY304" s="113"/>
      <c r="AZ304" s="113"/>
      <c r="BA304" s="113"/>
      <c r="BB304" s="113"/>
      <c r="BC304" s="113"/>
      <c r="BD304" s="113"/>
      <c r="BE304" s="113"/>
      <c r="BF304" s="113"/>
      <c r="BG304" s="113"/>
      <c r="BH304" s="113"/>
      <c r="BI304" s="113"/>
      <c r="BJ304" s="113"/>
      <c r="BK304" s="113"/>
      <c r="BL304" s="113"/>
      <c r="BM304" s="113"/>
      <c r="BN304" s="113"/>
      <c r="BO304" s="113"/>
      <c r="BP304" s="113"/>
      <c r="BQ304" s="113"/>
      <c r="BR304" s="113"/>
      <c r="BS304" s="113"/>
      <c r="BT304" s="113"/>
      <c r="BU304" s="113"/>
      <c r="BV304" s="113"/>
      <c r="BW304" s="113"/>
      <c r="BX304" s="113">
        <v>3700</v>
      </c>
      <c r="BY304" s="113"/>
      <c r="BZ304" s="113"/>
      <c r="CA304" s="156"/>
      <c r="CB304" s="107">
        <v>42</v>
      </c>
      <c r="CC304" s="113"/>
      <c r="CD304" s="113"/>
      <c r="CE304" s="113"/>
      <c r="CF304" s="113"/>
      <c r="CG304" s="113"/>
      <c r="CH304" s="113"/>
      <c r="CI304" s="113"/>
      <c r="CJ304" s="113"/>
      <c r="CK304" s="113"/>
      <c r="CL304" s="113"/>
      <c r="CM304" s="113"/>
      <c r="CN304" s="113"/>
      <c r="CO304" s="113"/>
      <c r="CP304" s="113"/>
      <c r="CQ304" s="113"/>
      <c r="CR304" s="113"/>
      <c r="CS304" s="113"/>
      <c r="CT304" s="113"/>
      <c r="CU304" s="113"/>
      <c r="CV304" s="113"/>
      <c r="CW304" s="113"/>
      <c r="CX304" s="113"/>
      <c r="CY304" s="113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  <c r="DS304" s="60"/>
      <c r="DT304" s="60"/>
      <c r="DU304" s="60"/>
      <c r="DV304" s="60"/>
      <c r="DW304" s="60"/>
      <c r="DX304" s="60"/>
      <c r="DY304" s="60"/>
      <c r="DZ304" s="60"/>
      <c r="EA304" s="60"/>
      <c r="EB304" s="60"/>
      <c r="EC304" s="60"/>
      <c r="ED304" s="60"/>
      <c r="EE304" s="60"/>
      <c r="EF304" s="60"/>
      <c r="EG304" s="60"/>
      <c r="EH304" s="60"/>
      <c r="EI304" s="60"/>
      <c r="EJ304" s="60"/>
      <c r="EK304" s="60"/>
      <c r="EL304" s="60"/>
      <c r="EM304" s="60"/>
      <c r="EN304" s="60"/>
      <c r="EO304" s="60"/>
      <c r="EP304" s="60"/>
      <c r="EQ304" s="60"/>
      <c r="ER304" s="60"/>
      <c r="ES304" s="60"/>
      <c r="ET304" s="60"/>
      <c r="EU304" s="60"/>
      <c r="EV304" s="60"/>
      <c r="EW304" s="60"/>
      <c r="EX304" s="60"/>
      <c r="EY304" s="60"/>
      <c r="EZ304" s="60"/>
      <c r="FA304" s="60"/>
      <c r="FB304" s="60"/>
      <c r="FC304" s="60"/>
      <c r="FD304" s="60"/>
      <c r="FE304" s="60"/>
      <c r="FF304" s="60"/>
      <c r="FG304" s="60"/>
      <c r="FH304" s="60"/>
      <c r="FI304" s="60"/>
      <c r="FJ304" s="60"/>
      <c r="FK304" s="60"/>
      <c r="FL304" s="60"/>
      <c r="FM304" s="60"/>
      <c r="FN304" s="60"/>
      <c r="FO304" s="60"/>
      <c r="FP304" s="60"/>
      <c r="FQ304" s="60"/>
      <c r="FR304" s="60"/>
      <c r="FS304" s="60"/>
      <c r="FT304" s="60"/>
      <c r="FU304" s="60"/>
      <c r="FV304" s="60"/>
      <c r="FW304" s="60"/>
      <c r="FX304" s="60"/>
      <c r="FY304" s="60"/>
      <c r="FZ304" s="60"/>
      <c r="GA304" s="60"/>
      <c r="GB304" s="60"/>
      <c r="GC304" s="60"/>
      <c r="GD304" s="60"/>
      <c r="GE304" s="60"/>
      <c r="GF304" s="60"/>
      <c r="GG304" s="60"/>
      <c r="GH304" s="60"/>
      <c r="GI304" s="60"/>
      <c r="GJ304" s="60"/>
      <c r="GK304" s="60"/>
      <c r="GL304" s="60"/>
      <c r="GM304" s="60"/>
      <c r="GN304" s="60"/>
      <c r="GO304" s="60"/>
      <c r="GP304" s="60"/>
      <c r="GQ304" s="60"/>
      <c r="GR304" s="60"/>
      <c r="GS304" s="60"/>
      <c r="GT304" s="60"/>
      <c r="GU304" s="60"/>
      <c r="GV304" s="60"/>
      <c r="GW304" s="60"/>
      <c r="GX304" s="60"/>
      <c r="GY304" s="60"/>
      <c r="GZ304" s="60"/>
      <c r="HA304" s="60"/>
      <c r="HB304" s="60"/>
      <c r="HC304" s="60"/>
      <c r="HD304" s="60"/>
      <c r="HE304" s="60"/>
      <c r="HF304" s="60"/>
      <c r="HG304" s="60"/>
      <c r="HH304" s="60"/>
      <c r="HI304" s="60"/>
      <c r="HJ304" s="60"/>
      <c r="HK304" s="60"/>
      <c r="HL304" s="60"/>
      <c r="HM304" s="60"/>
      <c r="HN304" s="60"/>
      <c r="HO304" s="60"/>
      <c r="HP304" s="60"/>
      <c r="HQ304" s="60"/>
      <c r="HR304" s="60"/>
      <c r="HS304" s="60"/>
      <c r="HT304" s="60"/>
      <c r="HU304" s="60"/>
      <c r="HV304" s="60"/>
      <c r="HW304" s="60"/>
      <c r="HX304" s="60"/>
      <c r="HY304" s="60"/>
      <c r="HZ304" s="60"/>
      <c r="IA304" s="60"/>
      <c r="IB304" s="60"/>
      <c r="IC304" s="60"/>
      <c r="ID304" s="60"/>
      <c r="IE304" s="60"/>
      <c r="IF304" s="60"/>
      <c r="IG304" s="60"/>
      <c r="IH304" s="60"/>
      <c r="II304" s="60"/>
      <c r="IJ304" s="60"/>
      <c r="IK304" s="60"/>
      <c r="IL304" s="60"/>
      <c r="IM304" s="60"/>
      <c r="IN304" s="60"/>
      <c r="IO304" s="60"/>
      <c r="IP304" s="60"/>
      <c r="IQ304" s="60"/>
      <c r="IR304" s="60"/>
      <c r="IS304" s="60"/>
      <c r="IT304" s="60"/>
      <c r="IU304" s="60"/>
      <c r="IV304" s="60"/>
      <c r="IW304" s="60"/>
      <c r="IX304" s="60"/>
      <c r="IY304" s="60"/>
      <c r="IZ304" s="60"/>
      <c r="JA304" s="60"/>
      <c r="JB304" s="60"/>
      <c r="JC304" s="60"/>
      <c r="JD304" s="60"/>
      <c r="JE304" s="60"/>
      <c r="JF304" s="60"/>
      <c r="JG304" s="60"/>
      <c r="JH304" s="60"/>
      <c r="JI304" s="60"/>
      <c r="JJ304" s="60"/>
      <c r="JK304" s="60"/>
      <c r="JL304" s="60"/>
      <c r="JM304" s="60"/>
      <c r="JN304" s="60"/>
      <c r="JO304" s="60"/>
      <c r="JP304" s="60"/>
      <c r="JQ304" s="60"/>
      <c r="JR304" s="60"/>
      <c r="JS304" s="60"/>
      <c r="JT304" s="60"/>
      <c r="JU304" s="60"/>
      <c r="JV304" s="60"/>
      <c r="JW304" s="60"/>
      <c r="JX304" s="60"/>
      <c r="JY304" s="60"/>
      <c r="JZ304" s="60"/>
      <c r="KA304" s="60"/>
      <c r="KB304" s="60"/>
      <c r="KC304" s="60"/>
      <c r="KD304" s="60"/>
      <c r="KE304" s="60"/>
      <c r="KF304" s="60"/>
      <c r="KG304" s="60"/>
      <c r="KH304" s="60"/>
      <c r="KI304" s="60"/>
      <c r="KJ304" s="60"/>
      <c r="KK304" s="60"/>
      <c r="KL304" s="60"/>
      <c r="KM304" s="60"/>
      <c r="KN304" s="60"/>
      <c r="KO304" s="60"/>
    </row>
    <row r="305" spans="1:301" s="78" customFormat="1" x14ac:dyDescent="0.2">
      <c r="A305" s="93" t="s">
        <v>1000</v>
      </c>
      <c r="B305" s="72" t="s">
        <v>1001</v>
      </c>
      <c r="C305" s="94" t="s">
        <v>400</v>
      </c>
      <c r="D305" s="2" t="s">
        <v>105</v>
      </c>
      <c r="E305" s="93"/>
      <c r="F305"/>
      <c r="G305">
        <v>316844.82290191267</v>
      </c>
      <c r="H305">
        <v>8446589.2817992568</v>
      </c>
      <c r="I305" s="18">
        <v>5023.1369999999997</v>
      </c>
      <c r="K305" s="93" t="s">
        <v>984</v>
      </c>
      <c r="L305" s="95">
        <v>0</v>
      </c>
      <c r="M305" s="95">
        <v>1.79</v>
      </c>
      <c r="N305" s="105">
        <v>2005</v>
      </c>
      <c r="O305" s="93"/>
      <c r="P305" s="60" t="s">
        <v>389</v>
      </c>
      <c r="Q305" s="1">
        <f>M305-L305</f>
        <v>1.79</v>
      </c>
      <c r="R305" s="2" t="s">
        <v>390</v>
      </c>
      <c r="S305" s="93" t="s">
        <v>1000</v>
      </c>
      <c r="T305" s="60" t="s">
        <v>392</v>
      </c>
      <c r="X305" s="143"/>
      <c r="Y305" s="113"/>
      <c r="Z305" s="113"/>
      <c r="AA305" s="113"/>
      <c r="AB305" s="113"/>
      <c r="AC305" s="113"/>
      <c r="AD305" s="113"/>
      <c r="AE305" s="113"/>
      <c r="AF305" s="113"/>
      <c r="AG305" s="113"/>
      <c r="AH305" s="113"/>
      <c r="AI305" s="113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>
        <v>50</v>
      </c>
      <c r="AT305" s="113">
        <v>100</v>
      </c>
      <c r="AU305" s="113"/>
      <c r="AV305" s="113"/>
      <c r="AW305" s="113"/>
      <c r="AX305" s="113"/>
      <c r="AY305" s="113"/>
      <c r="AZ305" s="113"/>
      <c r="BA305" s="113"/>
      <c r="BB305" s="113"/>
      <c r="BC305" s="113"/>
      <c r="BD305" s="113"/>
      <c r="BE305" s="113"/>
      <c r="BF305" s="113"/>
      <c r="BG305" s="113"/>
      <c r="BH305" s="113"/>
      <c r="BI305" s="113"/>
      <c r="BJ305" s="113"/>
      <c r="BK305" s="113"/>
      <c r="BL305" s="113"/>
      <c r="BM305" s="113"/>
      <c r="BN305" s="113"/>
      <c r="BO305" s="113"/>
      <c r="BP305" s="113"/>
      <c r="BQ305" s="113"/>
      <c r="BR305" s="113"/>
      <c r="BS305" s="113"/>
      <c r="BT305" s="113"/>
      <c r="BU305" s="113"/>
      <c r="BV305" s="113"/>
      <c r="BW305" s="113"/>
      <c r="BX305" s="113">
        <v>700.00000000000011</v>
      </c>
      <c r="BY305" s="113"/>
      <c r="BZ305" s="113"/>
      <c r="CA305" s="156">
        <v>7.0000000000000001E-3</v>
      </c>
      <c r="CB305" s="107">
        <v>2</v>
      </c>
      <c r="CC305" s="113"/>
      <c r="CD305" s="113"/>
      <c r="CE305" s="113"/>
      <c r="CF305" s="113"/>
      <c r="CG305" s="113"/>
      <c r="CH305" s="113"/>
      <c r="CI305" s="113"/>
      <c r="CJ305" s="113"/>
      <c r="CK305" s="113"/>
      <c r="CL305" s="113"/>
      <c r="CM305" s="113"/>
      <c r="CN305" s="113"/>
      <c r="CO305" s="113"/>
      <c r="CP305" s="113"/>
      <c r="CQ305" s="113"/>
      <c r="CR305" s="113"/>
      <c r="CS305" s="113"/>
      <c r="CT305" s="113"/>
      <c r="CU305" s="113"/>
      <c r="CV305" s="113"/>
      <c r="CW305" s="113"/>
      <c r="CX305" s="113"/>
      <c r="CY305" s="113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  <c r="DS305" s="60"/>
      <c r="DT305" s="60"/>
      <c r="DU305" s="60"/>
      <c r="DV305" s="60"/>
      <c r="DW305" s="60"/>
      <c r="DX305" s="60"/>
      <c r="DY305" s="60"/>
      <c r="DZ305" s="60"/>
      <c r="EA305" s="60"/>
      <c r="EB305" s="60"/>
      <c r="EC305" s="60"/>
      <c r="ED305" s="60"/>
      <c r="EE305" s="60"/>
      <c r="EF305" s="60"/>
      <c r="EG305" s="60"/>
      <c r="EH305" s="60"/>
      <c r="EI305" s="60"/>
      <c r="EJ305" s="60"/>
      <c r="EK305" s="60"/>
      <c r="EL305" s="60"/>
      <c r="EM305" s="60"/>
      <c r="EN305" s="60"/>
      <c r="EO305" s="60"/>
      <c r="EP305" s="60"/>
      <c r="EQ305" s="60"/>
      <c r="ER305" s="60"/>
      <c r="ES305" s="60"/>
      <c r="ET305" s="60"/>
      <c r="EU305" s="60"/>
      <c r="EV305" s="60"/>
      <c r="EW305" s="60"/>
      <c r="EX305" s="60"/>
      <c r="EY305" s="60"/>
      <c r="EZ305" s="60"/>
      <c r="FA305" s="60"/>
      <c r="FB305" s="60"/>
      <c r="FC305" s="60"/>
      <c r="FD305" s="60"/>
      <c r="FE305" s="60"/>
      <c r="FF305" s="60"/>
      <c r="FG305" s="60"/>
      <c r="FH305" s="60"/>
      <c r="FI305" s="60"/>
      <c r="FJ305" s="60"/>
      <c r="FK305" s="60"/>
      <c r="FL305" s="60"/>
      <c r="FM305" s="60"/>
      <c r="FN305" s="60"/>
      <c r="FO305" s="60"/>
      <c r="FP305" s="60"/>
      <c r="FQ305" s="60"/>
      <c r="FR305" s="60"/>
      <c r="FS305" s="60"/>
      <c r="FT305" s="60"/>
      <c r="FU305" s="60"/>
      <c r="FV305" s="60"/>
      <c r="FW305" s="60"/>
      <c r="FX305" s="60"/>
      <c r="FY305" s="60"/>
      <c r="FZ305" s="60"/>
      <c r="GA305" s="60"/>
      <c r="GB305" s="60"/>
      <c r="GC305" s="60"/>
      <c r="GD305" s="60"/>
      <c r="GE305" s="60"/>
      <c r="GF305" s="60"/>
      <c r="GG305" s="60"/>
      <c r="GH305" s="60"/>
      <c r="GI305" s="60"/>
      <c r="GJ305" s="60"/>
      <c r="GK305" s="60"/>
      <c r="GL305" s="60"/>
      <c r="GM305" s="60"/>
      <c r="GN305" s="60"/>
      <c r="GO305" s="60"/>
      <c r="GP305" s="60"/>
      <c r="GQ305" s="60"/>
      <c r="GR305" s="60"/>
      <c r="GS305" s="60"/>
      <c r="GT305" s="60"/>
      <c r="GU305" s="60"/>
      <c r="GV305" s="60"/>
      <c r="GW305" s="60"/>
      <c r="GX305" s="60"/>
      <c r="GY305" s="60"/>
      <c r="GZ305" s="60"/>
      <c r="HA305" s="60"/>
      <c r="HB305" s="60"/>
      <c r="HC305" s="60"/>
      <c r="HD305" s="60"/>
      <c r="HE305" s="60"/>
      <c r="HF305" s="60"/>
      <c r="HG305" s="60"/>
      <c r="HH305" s="60"/>
      <c r="HI305" s="60"/>
      <c r="HJ305" s="60"/>
      <c r="HK305" s="60"/>
      <c r="HL305" s="60"/>
      <c r="HM305" s="60"/>
      <c r="HN305" s="60"/>
      <c r="HO305" s="60"/>
      <c r="HP305" s="60"/>
      <c r="HQ305" s="60"/>
      <c r="HR305" s="60"/>
      <c r="HS305" s="60"/>
      <c r="HT305" s="60"/>
      <c r="HU305" s="60"/>
      <c r="HV305" s="60"/>
      <c r="HW305" s="60"/>
      <c r="HX305" s="60"/>
      <c r="HY305" s="60"/>
      <c r="HZ305" s="60"/>
      <c r="IA305" s="60"/>
      <c r="IB305" s="60"/>
      <c r="IC305" s="60"/>
      <c r="ID305" s="60"/>
      <c r="IE305" s="60"/>
      <c r="IF305" s="60"/>
      <c r="IG305" s="60"/>
      <c r="IH305" s="60"/>
      <c r="II305" s="60"/>
      <c r="IJ305" s="60"/>
      <c r="IK305" s="60"/>
      <c r="IL305" s="60"/>
      <c r="IM305" s="60"/>
      <c r="IN305" s="60"/>
      <c r="IO305" s="60"/>
      <c r="IP305" s="60"/>
      <c r="IQ305" s="60"/>
      <c r="IR305" s="60"/>
      <c r="IS305" s="60"/>
      <c r="IT305" s="60"/>
      <c r="IU305" s="60"/>
      <c r="IV305" s="60"/>
      <c r="IW305" s="60"/>
      <c r="IX305" s="60"/>
      <c r="IY305" s="60"/>
      <c r="IZ305" s="60"/>
      <c r="JA305" s="60"/>
      <c r="JB305" s="60"/>
      <c r="JC305" s="60"/>
      <c r="JD305" s="60"/>
      <c r="JE305" s="60"/>
      <c r="JF305" s="60"/>
      <c r="JG305" s="60"/>
      <c r="JH305" s="60"/>
      <c r="JI305" s="60"/>
      <c r="JJ305" s="60"/>
      <c r="JK305" s="60"/>
      <c r="JL305" s="60"/>
      <c r="JM305" s="60"/>
      <c r="JN305" s="60"/>
      <c r="JO305" s="60"/>
      <c r="JP305" s="60"/>
      <c r="JQ305" s="60"/>
      <c r="JR305" s="60"/>
      <c r="JS305" s="60"/>
      <c r="JT305" s="60"/>
      <c r="JU305" s="60"/>
      <c r="JV305" s="60"/>
      <c r="JW305" s="60"/>
      <c r="JX305" s="60"/>
      <c r="JY305" s="60"/>
      <c r="JZ305" s="60"/>
      <c r="KA305" s="60"/>
      <c r="KB305" s="60"/>
      <c r="KC305" s="60"/>
      <c r="KD305" s="60"/>
      <c r="KE305" s="60"/>
      <c r="KF305" s="60"/>
      <c r="KG305" s="60"/>
      <c r="KH305" s="60"/>
      <c r="KI305" s="60"/>
      <c r="KJ305" s="60"/>
      <c r="KK305" s="60"/>
      <c r="KL305" s="60"/>
      <c r="KM305" s="60"/>
      <c r="KN305" s="60"/>
      <c r="KO305" s="60"/>
    </row>
    <row r="306" spans="1:301" s="78" customFormat="1" x14ac:dyDescent="0.2">
      <c r="A306" s="93" t="s">
        <v>1002</v>
      </c>
      <c r="B306" s="72" t="s">
        <v>1003</v>
      </c>
      <c r="C306" s="94" t="s">
        <v>452</v>
      </c>
      <c r="D306" s="2" t="s">
        <v>105</v>
      </c>
      <c r="E306" s="93"/>
      <c r="F306"/>
      <c r="G306">
        <v>315461.59333084791</v>
      </c>
      <c r="H306">
        <v>8448125.3493192811</v>
      </c>
      <c r="I306" s="18">
        <v>5034.942</v>
      </c>
      <c r="K306" s="93" t="s">
        <v>984</v>
      </c>
      <c r="L306" s="95">
        <v>0</v>
      </c>
      <c r="M306" s="95">
        <v>1.88</v>
      </c>
      <c r="N306" s="105">
        <v>2005</v>
      </c>
      <c r="O306" s="93"/>
      <c r="P306" s="60" t="s">
        <v>389</v>
      </c>
      <c r="Q306" s="1">
        <f>M306-L306</f>
        <v>1.88</v>
      </c>
      <c r="R306" s="2" t="s">
        <v>390</v>
      </c>
      <c r="S306" s="93" t="s">
        <v>1002</v>
      </c>
      <c r="T306" s="60" t="s">
        <v>392</v>
      </c>
      <c r="X306" s="14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>
        <v>50</v>
      </c>
      <c r="AT306" s="113">
        <v>700.00000000000011</v>
      </c>
      <c r="AU306" s="113"/>
      <c r="AV306" s="113"/>
      <c r="AW306" s="113"/>
      <c r="AX306" s="113"/>
      <c r="AY306" s="113"/>
      <c r="AZ306" s="113"/>
      <c r="BA306" s="113"/>
      <c r="BB306" s="113"/>
      <c r="BC306" s="113"/>
      <c r="BD306" s="113"/>
      <c r="BE306" s="113"/>
      <c r="BF306" s="113"/>
      <c r="BG306" s="113"/>
      <c r="BH306" s="113"/>
      <c r="BI306" s="113"/>
      <c r="BJ306" s="113"/>
      <c r="BK306" s="113"/>
      <c r="BL306" s="113"/>
      <c r="BM306" s="113"/>
      <c r="BN306" s="113"/>
      <c r="BO306" s="113"/>
      <c r="BP306" s="113"/>
      <c r="BQ306" s="113"/>
      <c r="BR306" s="113"/>
      <c r="BS306" s="113"/>
      <c r="BT306" s="113"/>
      <c r="BU306" s="113"/>
      <c r="BV306" s="113"/>
      <c r="BW306" s="113"/>
      <c r="BX306" s="113">
        <v>1000</v>
      </c>
      <c r="BY306" s="113"/>
      <c r="BZ306" s="113"/>
      <c r="CA306" s="156"/>
      <c r="CB306" s="107">
        <v>6</v>
      </c>
      <c r="CC306" s="113"/>
      <c r="CD306" s="113"/>
      <c r="CE306" s="113"/>
      <c r="CF306" s="113"/>
      <c r="CG306" s="113"/>
      <c r="CH306" s="113"/>
      <c r="CI306" s="113"/>
      <c r="CJ306" s="113"/>
      <c r="CK306" s="113"/>
      <c r="CL306" s="113"/>
      <c r="CM306" s="113"/>
      <c r="CN306" s="113"/>
      <c r="CO306" s="113"/>
      <c r="CP306" s="113"/>
      <c r="CQ306" s="113"/>
      <c r="CR306" s="113"/>
      <c r="CS306" s="113"/>
      <c r="CT306" s="113"/>
      <c r="CU306" s="113"/>
      <c r="CV306" s="113"/>
      <c r="CW306" s="113"/>
      <c r="CX306" s="113"/>
      <c r="CY306" s="113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  <c r="DS306" s="60"/>
      <c r="DT306" s="60"/>
      <c r="DU306" s="60"/>
      <c r="DV306" s="60"/>
      <c r="DW306" s="60"/>
      <c r="DX306" s="60"/>
      <c r="DY306" s="60"/>
      <c r="DZ306" s="60"/>
      <c r="EA306" s="60"/>
      <c r="EB306" s="60"/>
      <c r="EC306" s="60"/>
      <c r="ED306" s="60"/>
      <c r="EE306" s="60"/>
      <c r="EF306" s="60"/>
      <c r="EG306" s="60"/>
      <c r="EH306" s="60"/>
      <c r="EI306" s="60"/>
      <c r="EJ306" s="60"/>
      <c r="EK306" s="60"/>
      <c r="EL306" s="60"/>
      <c r="EM306" s="60"/>
      <c r="EN306" s="60"/>
      <c r="EO306" s="60"/>
      <c r="EP306" s="60"/>
      <c r="EQ306" s="60"/>
      <c r="ER306" s="60"/>
      <c r="ES306" s="60"/>
      <c r="ET306" s="60"/>
      <c r="EU306" s="60"/>
      <c r="EV306" s="60"/>
      <c r="EW306" s="60"/>
      <c r="EX306" s="60"/>
      <c r="EY306" s="60"/>
      <c r="EZ306" s="60"/>
      <c r="FA306" s="60"/>
      <c r="FB306" s="60"/>
      <c r="FC306" s="60"/>
      <c r="FD306" s="60"/>
      <c r="FE306" s="60"/>
      <c r="FF306" s="60"/>
      <c r="FG306" s="60"/>
      <c r="FH306" s="60"/>
      <c r="FI306" s="60"/>
      <c r="FJ306" s="60"/>
      <c r="FK306" s="60"/>
      <c r="FL306" s="60"/>
      <c r="FM306" s="60"/>
      <c r="FN306" s="60"/>
      <c r="FO306" s="60"/>
      <c r="FP306" s="60"/>
      <c r="FQ306" s="60"/>
      <c r="FR306" s="60"/>
      <c r="FS306" s="60"/>
      <c r="FT306" s="60"/>
      <c r="FU306" s="60"/>
      <c r="FV306" s="60"/>
      <c r="FW306" s="60"/>
      <c r="FX306" s="60"/>
      <c r="FY306" s="60"/>
      <c r="FZ306" s="60"/>
      <c r="GA306" s="60"/>
      <c r="GB306" s="60"/>
      <c r="GC306" s="60"/>
      <c r="GD306" s="60"/>
      <c r="GE306" s="60"/>
      <c r="GF306" s="60"/>
      <c r="GG306" s="60"/>
      <c r="GH306" s="60"/>
      <c r="GI306" s="60"/>
      <c r="GJ306" s="60"/>
      <c r="GK306" s="60"/>
      <c r="GL306" s="60"/>
      <c r="GM306" s="60"/>
      <c r="GN306" s="60"/>
      <c r="GO306" s="60"/>
      <c r="GP306" s="60"/>
      <c r="GQ306" s="60"/>
      <c r="GR306" s="60"/>
      <c r="GS306" s="60"/>
      <c r="GT306" s="60"/>
      <c r="GU306" s="60"/>
      <c r="GV306" s="60"/>
      <c r="GW306" s="60"/>
      <c r="GX306" s="60"/>
      <c r="GY306" s="60"/>
      <c r="GZ306" s="60"/>
      <c r="HA306" s="60"/>
      <c r="HB306" s="60"/>
      <c r="HC306" s="60"/>
      <c r="HD306" s="60"/>
      <c r="HE306" s="60"/>
      <c r="HF306" s="60"/>
      <c r="HG306" s="60"/>
      <c r="HH306" s="60"/>
      <c r="HI306" s="60"/>
      <c r="HJ306" s="60"/>
      <c r="HK306" s="60"/>
      <c r="HL306" s="60"/>
      <c r="HM306" s="60"/>
      <c r="HN306" s="60"/>
      <c r="HO306" s="60"/>
      <c r="HP306" s="60"/>
      <c r="HQ306" s="60"/>
      <c r="HR306" s="60"/>
      <c r="HS306" s="60"/>
      <c r="HT306" s="60"/>
      <c r="HU306" s="60"/>
      <c r="HV306" s="60"/>
      <c r="HW306" s="60"/>
      <c r="HX306" s="60"/>
      <c r="HY306" s="60"/>
      <c r="HZ306" s="60"/>
      <c r="IA306" s="60"/>
      <c r="IB306" s="60"/>
      <c r="IC306" s="60"/>
      <c r="ID306" s="60"/>
      <c r="IE306" s="60"/>
      <c r="IF306" s="60"/>
      <c r="IG306" s="60"/>
      <c r="IH306" s="60"/>
      <c r="II306" s="60"/>
      <c r="IJ306" s="60"/>
      <c r="IK306" s="60"/>
      <c r="IL306" s="60"/>
      <c r="IM306" s="60"/>
      <c r="IN306" s="60"/>
      <c r="IO306" s="60"/>
      <c r="IP306" s="60"/>
      <c r="IQ306" s="60"/>
      <c r="IR306" s="60"/>
      <c r="IS306" s="60"/>
      <c r="IT306" s="60"/>
      <c r="IU306" s="60"/>
      <c r="IV306" s="60"/>
      <c r="IW306" s="60"/>
      <c r="IX306" s="60"/>
      <c r="IY306" s="60"/>
      <c r="IZ306" s="60"/>
      <c r="JA306" s="60"/>
      <c r="JB306" s="60"/>
      <c r="JC306" s="60"/>
      <c r="JD306" s="60"/>
      <c r="JE306" s="60"/>
      <c r="JF306" s="60"/>
      <c r="JG306" s="60"/>
      <c r="JH306" s="60"/>
      <c r="JI306" s="60"/>
      <c r="JJ306" s="60"/>
      <c r="JK306" s="60"/>
      <c r="JL306" s="60"/>
      <c r="JM306" s="60"/>
      <c r="JN306" s="60"/>
      <c r="JO306" s="60"/>
      <c r="JP306" s="60"/>
      <c r="JQ306" s="60"/>
      <c r="JR306" s="60"/>
      <c r="JS306" s="60"/>
      <c r="JT306" s="60"/>
      <c r="JU306" s="60"/>
      <c r="JV306" s="60"/>
      <c r="JW306" s="60"/>
      <c r="JX306" s="60"/>
      <c r="JY306" s="60"/>
      <c r="JZ306" s="60"/>
      <c r="KA306" s="60"/>
      <c r="KB306" s="60"/>
      <c r="KC306" s="60"/>
      <c r="KD306" s="60"/>
      <c r="KE306" s="60"/>
      <c r="KF306" s="60"/>
      <c r="KG306" s="60"/>
      <c r="KH306" s="60"/>
      <c r="KI306" s="60"/>
      <c r="KJ306" s="60"/>
      <c r="KK306" s="60"/>
      <c r="KL306" s="60"/>
      <c r="KM306" s="60"/>
      <c r="KN306" s="60"/>
      <c r="KO306" s="60"/>
    </row>
    <row r="307" spans="1:301" s="78" customFormat="1" x14ac:dyDescent="0.2">
      <c r="A307" s="93" t="s">
        <v>1004</v>
      </c>
      <c r="B307" s="72">
        <v>239147</v>
      </c>
      <c r="C307" s="94" t="s">
        <v>400</v>
      </c>
      <c r="D307" s="2" t="s">
        <v>105</v>
      </c>
      <c r="E307" s="93"/>
      <c r="F307"/>
      <c r="G307">
        <v>315915.96583390096</v>
      </c>
      <c r="H307">
        <v>8447261.3113392685</v>
      </c>
      <c r="I307" s="18">
        <v>5096.8890000000001</v>
      </c>
      <c r="K307" s="93" t="s">
        <v>984</v>
      </c>
      <c r="L307" s="95">
        <v>0</v>
      </c>
      <c r="M307" s="95">
        <v>1.88</v>
      </c>
      <c r="N307" s="105">
        <v>2005</v>
      </c>
      <c r="O307" s="93"/>
      <c r="P307" s="60" t="s">
        <v>389</v>
      </c>
      <c r="Q307" s="1">
        <f>M307-L307</f>
        <v>1.88</v>
      </c>
      <c r="R307" s="2" t="s">
        <v>390</v>
      </c>
      <c r="S307" s="93" t="s">
        <v>1004</v>
      </c>
      <c r="T307" s="60" t="s">
        <v>392</v>
      </c>
      <c r="X307" s="14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/>
      <c r="AI307" s="113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  <c r="AX307" s="113"/>
      <c r="AY307" s="113"/>
      <c r="AZ307" s="113"/>
      <c r="BA307" s="113"/>
      <c r="BB307" s="113"/>
      <c r="BC307" s="113"/>
      <c r="BD307" s="113"/>
      <c r="BE307" s="113"/>
      <c r="BF307" s="113"/>
      <c r="BG307" s="113"/>
      <c r="BH307" s="113"/>
      <c r="BI307" s="113"/>
      <c r="BJ307" s="113"/>
      <c r="BK307" s="113"/>
      <c r="BL307" s="113"/>
      <c r="BM307" s="113"/>
      <c r="BN307" s="113"/>
      <c r="BO307" s="113"/>
      <c r="BP307" s="113"/>
      <c r="BQ307" s="113"/>
      <c r="BR307" s="113"/>
      <c r="BS307" s="113"/>
      <c r="BT307" s="113"/>
      <c r="BU307" s="113"/>
      <c r="BV307" s="113"/>
      <c r="BW307" s="113"/>
      <c r="BX307" s="113">
        <v>15200</v>
      </c>
      <c r="BY307" s="113"/>
      <c r="BZ307" s="113"/>
      <c r="CA307" s="156">
        <v>2.5000000000000001E-3</v>
      </c>
      <c r="CB307" s="107">
        <v>59</v>
      </c>
      <c r="CC307" s="113"/>
      <c r="CD307" s="113"/>
      <c r="CE307" s="113"/>
      <c r="CF307" s="113"/>
      <c r="CG307" s="113"/>
      <c r="CH307" s="113"/>
      <c r="CI307" s="113"/>
      <c r="CJ307" s="113"/>
      <c r="CK307" s="113"/>
      <c r="CL307" s="113"/>
      <c r="CM307" s="113"/>
      <c r="CN307" s="113"/>
      <c r="CO307" s="113"/>
      <c r="CP307" s="113"/>
      <c r="CQ307" s="113"/>
      <c r="CR307" s="113"/>
      <c r="CS307" s="113"/>
      <c r="CT307" s="113"/>
      <c r="CU307" s="113"/>
      <c r="CV307" s="113"/>
      <c r="CW307" s="113"/>
      <c r="CX307" s="113"/>
      <c r="CY307" s="113"/>
    </row>
    <row r="308" spans="1:301" s="78" customFormat="1" x14ac:dyDescent="0.2">
      <c r="A308" s="93" t="s">
        <v>1005</v>
      </c>
      <c r="B308" s="72">
        <v>239214</v>
      </c>
      <c r="C308" s="94" t="s">
        <v>400</v>
      </c>
      <c r="D308" s="2" t="s">
        <v>105</v>
      </c>
      <c r="E308" s="93"/>
      <c r="F308"/>
      <c r="G308">
        <v>315865.5355891225</v>
      </c>
      <c r="H308">
        <v>8447367.3159988541</v>
      </c>
      <c r="I308" s="18">
        <v>5056.1440000000002</v>
      </c>
      <c r="K308" s="93" t="s">
        <v>984</v>
      </c>
      <c r="L308" s="95">
        <v>0</v>
      </c>
      <c r="M308" s="95">
        <v>2.17</v>
      </c>
      <c r="N308" s="105">
        <v>2005</v>
      </c>
      <c r="O308" s="93"/>
      <c r="P308" s="60" t="s">
        <v>389</v>
      </c>
      <c r="Q308" s="1">
        <f>M308-L308</f>
        <v>2.17</v>
      </c>
      <c r="R308" s="2" t="s">
        <v>390</v>
      </c>
      <c r="S308" s="93" t="s">
        <v>1005</v>
      </c>
      <c r="T308" s="60" t="s">
        <v>392</v>
      </c>
      <c r="X308" s="14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  <c r="AI308" s="113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  <c r="AX308" s="113"/>
      <c r="AY308" s="113"/>
      <c r="AZ308" s="113"/>
      <c r="BA308" s="113"/>
      <c r="BB308" s="113"/>
      <c r="BC308" s="113"/>
      <c r="BD308" s="113"/>
      <c r="BE308" s="113"/>
      <c r="BF308" s="113"/>
      <c r="BG308" s="113"/>
      <c r="BH308" s="113"/>
      <c r="BI308" s="113"/>
      <c r="BJ308" s="113"/>
      <c r="BK308" s="113"/>
      <c r="BL308" s="113"/>
      <c r="BM308" s="113"/>
      <c r="BN308" s="113"/>
      <c r="BO308" s="113"/>
      <c r="BP308" s="113"/>
      <c r="BQ308" s="113"/>
      <c r="BR308" s="113"/>
      <c r="BS308" s="113"/>
      <c r="BT308" s="113"/>
      <c r="BU308" s="113"/>
      <c r="BV308" s="113"/>
      <c r="BW308" s="113"/>
      <c r="BX308" s="113">
        <v>5699.9999999999991</v>
      </c>
      <c r="BY308" s="113"/>
      <c r="BZ308" s="113"/>
      <c r="CA308" s="156">
        <v>2.5000000000000001E-3</v>
      </c>
      <c r="CB308" s="107">
        <v>29</v>
      </c>
      <c r="CC308" s="113"/>
      <c r="CD308" s="113"/>
      <c r="CE308" s="113"/>
      <c r="CF308" s="113"/>
      <c r="CG308" s="113"/>
      <c r="CH308" s="113"/>
      <c r="CI308" s="113"/>
      <c r="CJ308" s="113"/>
      <c r="CK308" s="113"/>
      <c r="CL308" s="113"/>
      <c r="CM308" s="113"/>
      <c r="CN308" s="113"/>
      <c r="CO308" s="113"/>
      <c r="CP308" s="113"/>
      <c r="CQ308" s="113"/>
      <c r="CR308" s="113"/>
      <c r="CS308" s="113"/>
      <c r="CT308" s="113"/>
      <c r="CU308" s="113"/>
      <c r="CV308" s="113"/>
      <c r="CW308" s="113"/>
      <c r="CX308" s="113"/>
      <c r="CY308" s="113"/>
    </row>
    <row r="309" spans="1:301" s="78" customFormat="1" x14ac:dyDescent="0.2">
      <c r="A309" s="93" t="s">
        <v>1006</v>
      </c>
      <c r="B309" s="72">
        <v>239274</v>
      </c>
      <c r="C309" s="94" t="s">
        <v>400</v>
      </c>
      <c r="D309" s="2" t="s">
        <v>105</v>
      </c>
      <c r="E309" s="93"/>
      <c r="F309"/>
      <c r="G309">
        <v>315830.31446578528</v>
      </c>
      <c r="H309">
        <v>8447429.3187242709</v>
      </c>
      <c r="I309" s="18">
        <v>5035.3339999999998</v>
      </c>
      <c r="K309" s="93" t="s">
        <v>984</v>
      </c>
      <c r="L309" s="95">
        <v>0</v>
      </c>
      <c r="M309" s="95">
        <v>2.2400000000000002</v>
      </c>
      <c r="N309" s="105">
        <v>2005</v>
      </c>
      <c r="O309" s="93"/>
      <c r="P309" s="60" t="s">
        <v>389</v>
      </c>
      <c r="Q309" s="1">
        <f>M309-L309</f>
        <v>2.2400000000000002</v>
      </c>
      <c r="R309" s="2" t="s">
        <v>390</v>
      </c>
      <c r="S309" s="93" t="s">
        <v>1006</v>
      </c>
      <c r="T309" s="60" t="s">
        <v>392</v>
      </c>
      <c r="X309" s="143"/>
      <c r="Y309" s="113"/>
      <c r="Z309" s="113"/>
      <c r="AA309" s="113"/>
      <c r="AB309" s="113"/>
      <c r="AC309" s="113"/>
      <c r="AD309" s="113"/>
      <c r="AE309" s="113"/>
      <c r="AF309" s="113"/>
      <c r="AG309" s="113"/>
      <c r="AH309" s="113"/>
      <c r="AI309" s="113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  <c r="AX309" s="113"/>
      <c r="AY309" s="113"/>
      <c r="AZ309" s="113"/>
      <c r="BA309" s="113"/>
      <c r="BB309" s="113"/>
      <c r="BC309" s="113"/>
      <c r="BD309" s="113"/>
      <c r="BE309" s="113"/>
      <c r="BF309" s="113"/>
      <c r="BG309" s="113"/>
      <c r="BH309" s="113"/>
      <c r="BI309" s="113"/>
      <c r="BJ309" s="113"/>
      <c r="BK309" s="113"/>
      <c r="BL309" s="113"/>
      <c r="BM309" s="113"/>
      <c r="BN309" s="113"/>
      <c r="BO309" s="113"/>
      <c r="BP309" s="113"/>
      <c r="BQ309" s="113"/>
      <c r="BR309" s="113"/>
      <c r="BS309" s="113"/>
      <c r="BT309" s="113"/>
      <c r="BU309" s="113"/>
      <c r="BV309" s="113"/>
      <c r="BW309" s="113"/>
      <c r="BX309" s="113">
        <v>4800</v>
      </c>
      <c r="BY309" s="113"/>
      <c r="BZ309" s="113"/>
      <c r="CA309" s="156">
        <v>2.5000000000000001E-3</v>
      </c>
      <c r="CB309" s="107">
        <v>31</v>
      </c>
      <c r="CC309" s="113"/>
      <c r="CD309" s="113"/>
      <c r="CE309" s="113"/>
      <c r="CF309" s="113"/>
      <c r="CG309" s="113"/>
      <c r="CH309" s="113"/>
      <c r="CI309" s="113"/>
      <c r="CJ309" s="113"/>
      <c r="CK309" s="113"/>
      <c r="CL309" s="113"/>
      <c r="CM309" s="113"/>
      <c r="CN309" s="113"/>
      <c r="CO309" s="113"/>
      <c r="CP309" s="113"/>
      <c r="CQ309" s="113"/>
      <c r="CR309" s="113"/>
      <c r="CS309" s="113"/>
      <c r="CT309" s="113"/>
      <c r="CU309" s="113"/>
      <c r="CV309" s="113"/>
      <c r="CW309" s="113"/>
      <c r="CX309" s="113"/>
      <c r="CY309" s="113"/>
    </row>
    <row r="310" spans="1:301" s="78" customFormat="1" x14ac:dyDescent="0.2">
      <c r="A310" s="93" t="s">
        <v>1007</v>
      </c>
      <c r="B310" s="72">
        <v>239382</v>
      </c>
      <c r="C310" s="94" t="s">
        <v>400</v>
      </c>
      <c r="D310" s="2" t="s">
        <v>105</v>
      </c>
      <c r="E310" s="93"/>
      <c r="F310"/>
      <c r="G310">
        <v>315809.70210383215</v>
      </c>
      <c r="H310">
        <v>8447548.3239553142</v>
      </c>
      <c r="I310" s="18">
        <v>5002.4129999999996</v>
      </c>
      <c r="K310" s="93" t="s">
        <v>984</v>
      </c>
      <c r="L310" s="95">
        <v>0</v>
      </c>
      <c r="M310" s="95">
        <v>1.77</v>
      </c>
      <c r="N310" s="105">
        <v>2005</v>
      </c>
      <c r="O310" s="93"/>
      <c r="P310" s="60" t="s">
        <v>389</v>
      </c>
      <c r="Q310" s="1">
        <f>M310-L310</f>
        <v>1.77</v>
      </c>
      <c r="R310" s="2" t="s">
        <v>390</v>
      </c>
      <c r="S310" s="93" t="s">
        <v>1007</v>
      </c>
      <c r="T310" s="60" t="s">
        <v>392</v>
      </c>
      <c r="X310" s="143"/>
      <c r="Y310" s="113"/>
      <c r="Z310" s="113"/>
      <c r="AA310" s="113"/>
      <c r="AB310" s="113"/>
      <c r="AC310" s="113"/>
      <c r="AD310" s="113"/>
      <c r="AE310" s="113"/>
      <c r="AF310" s="113"/>
      <c r="AG310" s="113"/>
      <c r="AH310" s="113"/>
      <c r="AI310" s="113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  <c r="AX310" s="113"/>
      <c r="AY310" s="113"/>
      <c r="AZ310" s="113"/>
      <c r="BA310" s="113"/>
      <c r="BB310" s="113"/>
      <c r="BC310" s="113"/>
      <c r="BD310" s="113"/>
      <c r="BE310" s="113"/>
      <c r="BF310" s="113"/>
      <c r="BG310" s="113"/>
      <c r="BH310" s="113"/>
      <c r="BI310" s="113"/>
      <c r="BJ310" s="113"/>
      <c r="BK310" s="113"/>
      <c r="BL310" s="113"/>
      <c r="BM310" s="113"/>
      <c r="BN310" s="113"/>
      <c r="BO310" s="113"/>
      <c r="BP310" s="113"/>
      <c r="BQ310" s="113"/>
      <c r="BR310" s="113"/>
      <c r="BS310" s="113"/>
      <c r="BT310" s="113"/>
      <c r="BU310" s="113"/>
      <c r="BV310" s="113"/>
      <c r="BW310" s="113"/>
      <c r="BX310" s="113">
        <v>1800</v>
      </c>
      <c r="BY310" s="113"/>
      <c r="BZ310" s="113"/>
      <c r="CA310" s="156">
        <v>2.5000000000000001E-3</v>
      </c>
      <c r="CB310" s="107">
        <v>19</v>
      </c>
      <c r="CC310" s="113"/>
      <c r="CD310" s="113"/>
      <c r="CE310" s="113"/>
      <c r="CF310" s="113"/>
      <c r="CG310" s="113"/>
      <c r="CH310" s="113"/>
      <c r="CI310" s="113"/>
      <c r="CJ310" s="113"/>
      <c r="CK310" s="113"/>
      <c r="CL310" s="113"/>
      <c r="CM310" s="113"/>
      <c r="CN310" s="113"/>
      <c r="CO310" s="113"/>
      <c r="CP310" s="113"/>
      <c r="CQ310" s="113"/>
      <c r="CR310" s="113"/>
      <c r="CS310" s="113"/>
      <c r="CT310" s="113"/>
      <c r="CU310" s="113"/>
      <c r="CV310" s="113"/>
      <c r="CW310" s="113"/>
      <c r="CX310" s="113"/>
      <c r="CY310" s="113"/>
    </row>
    <row r="311" spans="1:301" s="78" customFormat="1" x14ac:dyDescent="0.2">
      <c r="A311" s="93" t="s">
        <v>1008</v>
      </c>
      <c r="B311" s="72">
        <v>239450</v>
      </c>
      <c r="C311" s="94" t="s">
        <v>400</v>
      </c>
      <c r="D311" s="2" t="s">
        <v>105</v>
      </c>
      <c r="E311" s="93"/>
      <c r="F311"/>
      <c r="G311">
        <v>316060.45248759148</v>
      </c>
      <c r="H311">
        <v>8447587.3256696891</v>
      </c>
      <c r="I311" s="18">
        <v>4970.1019999999999</v>
      </c>
      <c r="K311" s="93" t="s">
        <v>984</v>
      </c>
      <c r="L311" s="95">
        <v>0</v>
      </c>
      <c r="M311" s="95">
        <v>2.1800000000000002</v>
      </c>
      <c r="N311" s="105">
        <v>2005</v>
      </c>
      <c r="O311" s="93"/>
      <c r="P311" s="60" t="s">
        <v>389</v>
      </c>
      <c r="Q311" s="1">
        <f>M311-L311</f>
        <v>2.1800000000000002</v>
      </c>
      <c r="R311" s="2" t="s">
        <v>390</v>
      </c>
      <c r="S311" s="93" t="s">
        <v>1008</v>
      </c>
      <c r="T311" s="60" t="s">
        <v>392</v>
      </c>
      <c r="X311" s="14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3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  <c r="AX311" s="113"/>
      <c r="AY311" s="113"/>
      <c r="AZ311" s="113"/>
      <c r="BA311" s="113"/>
      <c r="BB311" s="113"/>
      <c r="BC311" s="113"/>
      <c r="BD311" s="113"/>
      <c r="BE311" s="113"/>
      <c r="BF311" s="113"/>
      <c r="BG311" s="113"/>
      <c r="BH311" s="113"/>
      <c r="BI311" s="113"/>
      <c r="BJ311" s="113"/>
      <c r="BK311" s="113"/>
      <c r="BL311" s="113"/>
      <c r="BM311" s="113"/>
      <c r="BN311" s="113"/>
      <c r="BO311" s="113"/>
      <c r="BP311" s="113"/>
      <c r="BQ311" s="113"/>
      <c r="BR311" s="113"/>
      <c r="BS311" s="113"/>
      <c r="BT311" s="113"/>
      <c r="BU311" s="113"/>
      <c r="BV311" s="113"/>
      <c r="BW311" s="113"/>
      <c r="BX311" s="113">
        <v>15900</v>
      </c>
      <c r="BY311" s="113"/>
      <c r="BZ311" s="113"/>
      <c r="CA311" s="156">
        <v>4.8000000000000001E-2</v>
      </c>
      <c r="CB311" s="107">
        <v>135</v>
      </c>
      <c r="CC311" s="113"/>
      <c r="CD311" s="113"/>
      <c r="CE311" s="113"/>
      <c r="CF311" s="113"/>
      <c r="CG311" s="113"/>
      <c r="CH311" s="113"/>
      <c r="CI311" s="113"/>
      <c r="CJ311" s="113"/>
      <c r="CK311" s="113"/>
      <c r="CL311" s="113"/>
      <c r="CM311" s="113"/>
      <c r="CN311" s="113"/>
      <c r="CO311" s="113"/>
      <c r="CP311" s="113"/>
      <c r="CQ311" s="113"/>
      <c r="CR311" s="113"/>
      <c r="CS311" s="113"/>
      <c r="CT311" s="113"/>
      <c r="CU311" s="113"/>
      <c r="CV311" s="113"/>
      <c r="CW311" s="113"/>
      <c r="CX311" s="113"/>
      <c r="CY311" s="113"/>
    </row>
    <row r="312" spans="1:301" s="78" customFormat="1" x14ac:dyDescent="0.2">
      <c r="A312" s="93" t="s">
        <v>1009</v>
      </c>
      <c r="B312" s="72">
        <v>239498</v>
      </c>
      <c r="C312" s="94" t="s">
        <v>452</v>
      </c>
      <c r="D312" s="2" t="s">
        <v>105</v>
      </c>
      <c r="E312" s="93"/>
      <c r="F312"/>
      <c r="G312">
        <v>315831.51518589898</v>
      </c>
      <c r="H312">
        <v>8448069.3468576148</v>
      </c>
      <c r="I312" s="18">
        <v>4958.0379999999996</v>
      </c>
      <c r="K312" s="93" t="s">
        <v>984</v>
      </c>
      <c r="L312" s="96">
        <v>0</v>
      </c>
      <c r="M312" s="96">
        <v>1.83</v>
      </c>
      <c r="N312" s="105">
        <v>2005</v>
      </c>
      <c r="O312" s="93"/>
      <c r="P312" s="60" t="s">
        <v>389</v>
      </c>
      <c r="Q312" s="1">
        <f>M312-L312</f>
        <v>1.83</v>
      </c>
      <c r="R312" s="2" t="s">
        <v>390</v>
      </c>
      <c r="S312" s="93" t="s">
        <v>1009</v>
      </c>
      <c r="T312" s="60" t="s">
        <v>392</v>
      </c>
      <c r="X312" s="143"/>
      <c r="Y312" s="113"/>
      <c r="Z312" s="113"/>
      <c r="AA312" s="113"/>
      <c r="AB312" s="113"/>
      <c r="AC312" s="113"/>
      <c r="AD312" s="113"/>
      <c r="AE312" s="113"/>
      <c r="AF312" s="113"/>
      <c r="AG312" s="113"/>
      <c r="AH312" s="113"/>
      <c r="AI312" s="113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  <c r="AX312" s="113"/>
      <c r="AY312" s="113"/>
      <c r="AZ312" s="113"/>
      <c r="BA312" s="113"/>
      <c r="BB312" s="113"/>
      <c r="BC312" s="113"/>
      <c r="BD312" s="113"/>
      <c r="BE312" s="113"/>
      <c r="BF312" s="113"/>
      <c r="BG312" s="113"/>
      <c r="BH312" s="113"/>
      <c r="BI312" s="113"/>
      <c r="BJ312" s="113"/>
      <c r="BK312" s="113"/>
      <c r="BL312" s="113"/>
      <c r="BM312" s="113"/>
      <c r="BN312" s="113"/>
      <c r="BO312" s="113"/>
      <c r="BP312" s="113"/>
      <c r="BQ312" s="113"/>
      <c r="BR312" s="113"/>
      <c r="BS312" s="113"/>
      <c r="BT312" s="113"/>
      <c r="BU312" s="113"/>
      <c r="BV312" s="113"/>
      <c r="BW312" s="113"/>
      <c r="BX312" s="113">
        <v>3700</v>
      </c>
      <c r="BY312" s="113"/>
      <c r="BZ312" s="113"/>
      <c r="CA312" s="156">
        <v>6.0000000000000001E-3</v>
      </c>
      <c r="CB312" s="107">
        <v>58</v>
      </c>
      <c r="CC312" s="113"/>
      <c r="CD312" s="113"/>
      <c r="CE312" s="113"/>
      <c r="CF312" s="113"/>
      <c r="CG312" s="113"/>
      <c r="CH312" s="113"/>
      <c r="CI312" s="113"/>
      <c r="CJ312" s="113"/>
      <c r="CK312" s="113"/>
      <c r="CL312" s="113"/>
      <c r="CM312" s="113"/>
      <c r="CN312" s="113"/>
      <c r="CO312" s="113"/>
      <c r="CP312" s="113"/>
      <c r="CQ312" s="113"/>
      <c r="CR312" s="113"/>
      <c r="CS312" s="113"/>
      <c r="CT312" s="113"/>
      <c r="CU312" s="113"/>
      <c r="CV312" s="113"/>
      <c r="CW312" s="113"/>
      <c r="CX312" s="113"/>
      <c r="CY312" s="113"/>
    </row>
    <row r="313" spans="1:301" s="78" customFormat="1" x14ac:dyDescent="0.2">
      <c r="A313" s="93" t="s">
        <v>1010</v>
      </c>
      <c r="B313" s="72">
        <v>241216</v>
      </c>
      <c r="C313" s="94" t="s">
        <v>400</v>
      </c>
      <c r="D313" s="2" t="s">
        <v>105</v>
      </c>
      <c r="E313" s="93"/>
      <c r="F313"/>
      <c r="G313">
        <v>315963.89457844233</v>
      </c>
      <c r="H313">
        <v>8447033.3013167642</v>
      </c>
      <c r="I313" s="18">
        <v>5130.7030000000004</v>
      </c>
      <c r="K313" s="93" t="s">
        <v>984</v>
      </c>
      <c r="L313" s="96">
        <v>0</v>
      </c>
      <c r="M313" s="96">
        <v>2.0299999999999998</v>
      </c>
      <c r="N313" s="105">
        <v>2005</v>
      </c>
      <c r="O313" s="93"/>
      <c r="P313" s="60" t="s">
        <v>389</v>
      </c>
      <c r="Q313" s="1">
        <f>M313-L313</f>
        <v>2.0299999999999998</v>
      </c>
      <c r="R313" s="2" t="s">
        <v>390</v>
      </c>
      <c r="S313" s="93" t="s">
        <v>1010</v>
      </c>
      <c r="T313" s="60" t="s">
        <v>392</v>
      </c>
      <c r="X313" s="143"/>
      <c r="Y313" s="113"/>
      <c r="Z313" s="113"/>
      <c r="AA313" s="113"/>
      <c r="AB313" s="113"/>
      <c r="AC313" s="113"/>
      <c r="AD313" s="113"/>
      <c r="AE313" s="113"/>
      <c r="AF313" s="113"/>
      <c r="AG313" s="113"/>
      <c r="AH313" s="113"/>
      <c r="AI313" s="113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  <c r="AX313" s="113"/>
      <c r="AY313" s="113"/>
      <c r="AZ313" s="113"/>
      <c r="BA313" s="113"/>
      <c r="BB313" s="113"/>
      <c r="BC313" s="113"/>
      <c r="BD313" s="113"/>
      <c r="BE313" s="113"/>
      <c r="BF313" s="113"/>
      <c r="BG313" s="113"/>
      <c r="BH313" s="113"/>
      <c r="BI313" s="113"/>
      <c r="BJ313" s="113"/>
      <c r="BK313" s="113"/>
      <c r="BL313" s="113"/>
      <c r="BM313" s="113"/>
      <c r="BN313" s="113"/>
      <c r="BO313" s="113"/>
      <c r="BP313" s="113"/>
      <c r="BQ313" s="113"/>
      <c r="BR313" s="113"/>
      <c r="BS313" s="113"/>
      <c r="BT313" s="113"/>
      <c r="BU313" s="113"/>
      <c r="BV313" s="113"/>
      <c r="BW313" s="113"/>
      <c r="BX313" s="113">
        <v>10500</v>
      </c>
      <c r="BY313" s="113"/>
      <c r="BZ313" s="113"/>
      <c r="CA313" s="156">
        <v>1.4999999999999999E-2</v>
      </c>
      <c r="CB313" s="107">
        <v>42</v>
      </c>
      <c r="CC313" s="113"/>
      <c r="CD313" s="113"/>
      <c r="CE313" s="113"/>
      <c r="CF313" s="113"/>
      <c r="CG313" s="113"/>
      <c r="CH313" s="113"/>
      <c r="CI313" s="113"/>
      <c r="CJ313" s="113"/>
      <c r="CK313" s="113"/>
      <c r="CL313" s="113"/>
      <c r="CM313" s="113"/>
      <c r="CN313" s="113"/>
      <c r="CO313" s="113"/>
      <c r="CP313" s="113"/>
      <c r="CQ313" s="113"/>
      <c r="CR313" s="113"/>
      <c r="CS313" s="113"/>
      <c r="CT313" s="113"/>
      <c r="CU313" s="113"/>
      <c r="CV313" s="113"/>
      <c r="CW313" s="113"/>
      <c r="CX313" s="113"/>
      <c r="CY313" s="1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5786-888D-4745-85F8-3A6DDAD00B5A}">
  <dimension ref="A1:V321"/>
  <sheetViews>
    <sheetView topLeftCell="A281" workbookViewId="0">
      <selection activeCell="M315" sqref="M315:V321"/>
    </sheetView>
  </sheetViews>
  <sheetFormatPr baseColWidth="10" defaultColWidth="10.6640625" defaultRowHeight="16" x14ac:dyDescent="0.2"/>
  <cols>
    <col min="13" max="13" width="10.83203125" style="52"/>
    <col min="22" max="22" width="10.83203125" style="54"/>
  </cols>
  <sheetData>
    <row r="1" spans="1:22" ht="80" x14ac:dyDescent="0.2">
      <c r="A1" s="19" t="s">
        <v>1015</v>
      </c>
      <c r="B1" s="20" t="s">
        <v>1027</v>
      </c>
      <c r="C1" s="20" t="s">
        <v>1028</v>
      </c>
      <c r="D1" s="20" t="s">
        <v>1029</v>
      </c>
      <c r="E1" s="20"/>
      <c r="F1" s="20" t="s">
        <v>1030</v>
      </c>
      <c r="G1" s="20" t="s">
        <v>1031</v>
      </c>
      <c r="H1" s="20" t="s">
        <v>1032</v>
      </c>
      <c r="I1" s="20" t="s">
        <v>1033</v>
      </c>
      <c r="J1" s="20" t="s">
        <v>1034</v>
      </c>
      <c r="K1" s="20" t="s">
        <v>1035</v>
      </c>
      <c r="M1" s="55" t="s">
        <v>1016</v>
      </c>
      <c r="N1" s="53" t="s">
        <v>1017</v>
      </c>
      <c r="O1" s="53" t="s">
        <v>1018</v>
      </c>
      <c r="P1" s="53"/>
      <c r="Q1" s="53" t="s">
        <v>1019</v>
      </c>
      <c r="R1" s="53" t="s">
        <v>1020</v>
      </c>
      <c r="S1" s="53" t="s">
        <v>1021</v>
      </c>
      <c r="T1" s="53" t="s">
        <v>1022</v>
      </c>
      <c r="U1" s="53" t="s">
        <v>1023</v>
      </c>
      <c r="V1" s="56" t="s">
        <v>1024</v>
      </c>
    </row>
    <row r="2" spans="1:22" x14ac:dyDescent="0.2">
      <c r="A2" s="21" t="s">
        <v>399</v>
      </c>
      <c r="B2" s="24">
        <v>0.04</v>
      </c>
      <c r="C2" s="24">
        <v>0.62</v>
      </c>
      <c r="D2" s="24">
        <v>4.32</v>
      </c>
      <c r="E2" s="24"/>
      <c r="F2" s="24">
        <v>3860</v>
      </c>
      <c r="G2" s="24">
        <v>0.13</v>
      </c>
      <c r="H2" s="24">
        <v>0.03</v>
      </c>
      <c r="I2" s="24">
        <v>0.02</v>
      </c>
      <c r="J2" s="24">
        <v>0.27</v>
      </c>
      <c r="K2" s="24">
        <v>1210</v>
      </c>
      <c r="M2" s="52">
        <f>B2*((79.9)/(79.9-32))</f>
        <v>6.6722338204592904E-2</v>
      </c>
      <c r="N2" s="51">
        <f>C2*(101.94)/(101.94-48)</f>
        <v>1.1717241379310344</v>
      </c>
      <c r="O2" s="51">
        <f>D2*159.7/(159.7-48)</f>
        <v>6.1764010743061775</v>
      </c>
      <c r="Q2" s="52">
        <f>(F2/10000)*70.94/(70.94-16)</f>
        <v>0.49841354204586819</v>
      </c>
      <c r="R2" s="51">
        <f>G2*40.32/(40.32-16)</f>
        <v>0.21552631578947368</v>
      </c>
      <c r="S2" s="51">
        <f>H2*56.08/(56.08-16)</f>
        <v>4.1976047904191613E-2</v>
      </c>
      <c r="T2" s="51">
        <f>I2*61.98/(61.98-16)</f>
        <v>2.6959547629404092E-2</v>
      </c>
      <c r="U2" s="51">
        <f>J2*94.2/(94.2-16)</f>
        <v>0.32524296675191816</v>
      </c>
      <c r="V2" s="54">
        <f>(K2/10000)*141.95/(141.95-80)</f>
        <v>0.27725504439063758</v>
      </c>
    </row>
    <row r="3" spans="1:22" x14ac:dyDescent="0.2">
      <c r="A3" s="21" t="s">
        <v>403</v>
      </c>
      <c r="B3" s="26"/>
      <c r="C3" s="25"/>
      <c r="D3" s="25"/>
      <c r="E3" s="25"/>
      <c r="F3" s="25"/>
      <c r="G3" s="25"/>
      <c r="H3" s="25"/>
      <c r="I3" s="25"/>
      <c r="J3" s="25"/>
      <c r="K3" s="25"/>
      <c r="N3" s="51"/>
      <c r="O3" s="51"/>
      <c r="Q3" s="52"/>
      <c r="R3" s="51"/>
      <c r="S3" s="51"/>
      <c r="T3" s="51"/>
      <c r="U3" s="51"/>
    </row>
    <row r="4" spans="1:22" x14ac:dyDescent="0.2">
      <c r="A4" s="21" t="s">
        <v>415</v>
      </c>
      <c r="B4" s="25"/>
      <c r="C4" s="25"/>
      <c r="D4" s="25"/>
      <c r="E4" s="25"/>
      <c r="F4" s="25"/>
      <c r="G4" s="25"/>
      <c r="H4" s="25"/>
      <c r="I4" s="25"/>
      <c r="J4" s="25"/>
      <c r="K4" s="25"/>
      <c r="N4" s="51"/>
      <c r="O4" s="51"/>
      <c r="Q4" s="52"/>
      <c r="R4" s="51"/>
      <c r="S4" s="51"/>
      <c r="T4" s="51"/>
      <c r="U4" s="51"/>
    </row>
    <row r="5" spans="1:22" x14ac:dyDescent="0.2">
      <c r="A5" s="21" t="s">
        <v>425</v>
      </c>
      <c r="B5" s="25"/>
      <c r="C5" s="25"/>
      <c r="D5" s="25"/>
      <c r="E5" s="25"/>
      <c r="F5" s="25"/>
      <c r="G5" s="25"/>
      <c r="H5" s="25"/>
      <c r="I5" s="25"/>
      <c r="J5" s="25"/>
      <c r="K5" s="25"/>
      <c r="N5" s="51"/>
      <c r="O5" s="51"/>
      <c r="Q5" s="52"/>
      <c r="R5" s="51"/>
      <c r="S5" s="51"/>
      <c r="T5" s="51"/>
      <c r="U5" s="51"/>
    </row>
    <row r="6" spans="1:22" x14ac:dyDescent="0.2">
      <c r="A6" s="21" t="s">
        <v>427</v>
      </c>
      <c r="B6" s="25"/>
      <c r="C6" s="25"/>
      <c r="D6" s="25"/>
      <c r="E6" s="25"/>
      <c r="F6" s="25"/>
      <c r="G6" s="25"/>
      <c r="H6" s="25"/>
      <c r="I6" s="25"/>
      <c r="J6" s="25"/>
      <c r="K6" s="25"/>
      <c r="N6" s="51"/>
      <c r="O6" s="51"/>
      <c r="Q6" s="52"/>
      <c r="R6" s="51"/>
      <c r="S6" s="51"/>
      <c r="T6" s="51"/>
      <c r="U6" s="51"/>
    </row>
    <row r="7" spans="1:22" x14ac:dyDescent="0.2">
      <c r="A7" s="21" t="s">
        <v>447</v>
      </c>
      <c r="B7" s="29">
        <v>0.08</v>
      </c>
      <c r="C7" s="29">
        <v>0.89</v>
      </c>
      <c r="D7" s="29">
        <v>3.85</v>
      </c>
      <c r="E7" s="29"/>
      <c r="F7" s="29">
        <v>6392</v>
      </c>
      <c r="G7" s="29">
        <v>0.28000000000000003</v>
      </c>
      <c r="H7" s="29">
        <v>0.06</v>
      </c>
      <c r="I7" s="29">
        <v>0.02</v>
      </c>
      <c r="J7" s="29">
        <v>0.46</v>
      </c>
      <c r="K7" s="29">
        <v>900</v>
      </c>
      <c r="M7" s="52">
        <f t="shared" ref="M7:M64" si="0">B7*((79.9)/(79.9-32))</f>
        <v>0.13344467640918581</v>
      </c>
      <c r="N7" s="51">
        <f t="shared" ref="N7:N66" si="1">C7*(101.94)/(101.94-48)</f>
        <v>1.681991101223582</v>
      </c>
      <c r="O7" s="51">
        <f t="shared" ref="O7:O66" si="2">D7*159.7/(159.7-48)</f>
        <v>5.5044315129811991</v>
      </c>
      <c r="Q7" s="52">
        <f t="shared" ref="Q7:Q66" si="3">(F7/10000)*70.94/(70.94-16)</f>
        <v>0.82535216599927197</v>
      </c>
      <c r="R7" s="51">
        <f t="shared" ref="R7:R64" si="4">G7*40.32/(40.32-16)</f>
        <v>0.46421052631578952</v>
      </c>
      <c r="S7" s="51">
        <f t="shared" ref="S7:S63" si="5">H7*56.08/(56.08-16)</f>
        <v>8.3952095808383226E-2</v>
      </c>
      <c r="T7" s="51">
        <f t="shared" ref="T7:T63" si="6">I7*61.98/(61.98-16)</f>
        <v>2.6959547629404092E-2</v>
      </c>
      <c r="U7" s="51">
        <f t="shared" ref="U7:U66" si="7">J7*94.2/(94.2-16)</f>
        <v>0.55411764705882349</v>
      </c>
      <c r="V7" s="54">
        <f t="shared" ref="V7:V66" si="8">(K7/10000)*141.95/(141.95-80)</f>
        <v>0.20622276029055692</v>
      </c>
    </row>
    <row r="8" spans="1:22" x14ac:dyDescent="0.2">
      <c r="A8" s="21" t="s">
        <v>449</v>
      </c>
      <c r="B8" s="29">
        <v>0.06</v>
      </c>
      <c r="C8" s="29">
        <v>0.77</v>
      </c>
      <c r="D8" s="29"/>
      <c r="E8" s="29"/>
      <c r="F8" s="29">
        <v>107000</v>
      </c>
      <c r="G8" s="29">
        <v>0.16</v>
      </c>
      <c r="H8" s="29">
        <v>11</v>
      </c>
      <c r="I8" s="29">
        <v>0.01</v>
      </c>
      <c r="J8" s="29">
        <v>0.3</v>
      </c>
      <c r="K8" s="29">
        <v>400</v>
      </c>
      <c r="M8" s="52">
        <f t="shared" si="0"/>
        <v>0.10008350730688935</v>
      </c>
      <c r="N8" s="51">
        <f t="shared" si="1"/>
        <v>1.4552057842046717</v>
      </c>
      <c r="O8" s="51">
        <f t="shared" si="2"/>
        <v>0</v>
      </c>
      <c r="Q8" s="52">
        <f t="shared" si="3"/>
        <v>13.816126683654895</v>
      </c>
      <c r="R8" s="51">
        <f t="shared" si="4"/>
        <v>0.26526315789473687</v>
      </c>
      <c r="S8" s="51">
        <f t="shared" si="5"/>
        <v>15.39121756487026</v>
      </c>
      <c r="T8" s="51">
        <f t="shared" si="6"/>
        <v>1.3479773814702046E-2</v>
      </c>
      <c r="U8" s="51">
        <f t="shared" si="7"/>
        <v>0.36138107416879794</v>
      </c>
      <c r="V8" s="54">
        <f t="shared" si="8"/>
        <v>9.165456012913642E-2</v>
      </c>
    </row>
    <row r="9" spans="1:22" x14ac:dyDescent="0.2">
      <c r="A9" s="21" t="s">
        <v>460</v>
      </c>
      <c r="B9" s="29">
        <v>7.0000000000000007E-2</v>
      </c>
      <c r="C9" s="29">
        <v>0.68</v>
      </c>
      <c r="D9" s="29">
        <v>4.18</v>
      </c>
      <c r="E9" s="29"/>
      <c r="F9" s="29">
        <v>7689</v>
      </c>
      <c r="G9" s="29">
        <v>0.22</v>
      </c>
      <c r="H9" s="29">
        <v>0.01</v>
      </c>
      <c r="I9" s="29">
        <v>0.01</v>
      </c>
      <c r="J9" s="29">
        <v>0.34</v>
      </c>
      <c r="K9" s="29">
        <v>1000</v>
      </c>
      <c r="M9" s="52">
        <f t="shared" si="0"/>
        <v>0.11676409185803759</v>
      </c>
      <c r="N9" s="51">
        <f t="shared" si="1"/>
        <v>1.2851167964404897</v>
      </c>
      <c r="O9" s="51">
        <f t="shared" si="2"/>
        <v>5.976239928379588</v>
      </c>
      <c r="Q9" s="52">
        <f t="shared" si="3"/>
        <v>0.99282428103385512</v>
      </c>
      <c r="R9" s="51">
        <f t="shared" si="4"/>
        <v>0.36473684210526314</v>
      </c>
      <c r="S9" s="51">
        <f t="shared" si="5"/>
        <v>1.3992015968063872E-2</v>
      </c>
      <c r="T9" s="51">
        <f t="shared" si="6"/>
        <v>1.3479773814702046E-2</v>
      </c>
      <c r="U9" s="51">
        <f t="shared" si="7"/>
        <v>0.40956521739130441</v>
      </c>
      <c r="V9" s="54">
        <f t="shared" si="8"/>
        <v>0.22913640032284105</v>
      </c>
    </row>
    <row r="10" spans="1:22" x14ac:dyDescent="0.2">
      <c r="A10" s="21" t="s">
        <v>491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N10" s="51"/>
      <c r="O10" s="51"/>
      <c r="Q10" s="52"/>
      <c r="R10" s="51"/>
      <c r="S10" s="51"/>
      <c r="T10" s="51"/>
      <c r="U10" s="51"/>
    </row>
    <row r="11" spans="1:22" x14ac:dyDescent="0.2">
      <c r="A11" s="21" t="s">
        <v>514</v>
      </c>
      <c r="B11" s="23" t="s">
        <v>1026</v>
      </c>
      <c r="C11" s="23">
        <v>0.2</v>
      </c>
      <c r="D11" s="23">
        <v>5.65</v>
      </c>
      <c r="E11" s="23"/>
      <c r="F11" s="23">
        <v>104</v>
      </c>
      <c r="G11" s="23" t="s">
        <v>1026</v>
      </c>
      <c r="H11" s="23">
        <v>0.01</v>
      </c>
      <c r="I11" s="23" t="s">
        <v>1026</v>
      </c>
      <c r="J11" s="23">
        <v>0.01</v>
      </c>
      <c r="K11" s="23">
        <v>0.08</v>
      </c>
      <c r="N11" s="51">
        <f t="shared" si="1"/>
        <v>0.37797552836484988</v>
      </c>
      <c r="O11" s="51">
        <f t="shared" si="2"/>
        <v>8.0779319606087743</v>
      </c>
      <c r="Q11" s="52">
        <f t="shared" si="3"/>
        <v>1.3428758645795413E-2</v>
      </c>
      <c r="R11" s="51"/>
      <c r="S11" s="51">
        <f t="shared" si="5"/>
        <v>1.3992015968063872E-2</v>
      </c>
      <c r="T11" s="51"/>
      <c r="U11" s="51">
        <f t="shared" si="7"/>
        <v>1.2046035805626598E-2</v>
      </c>
      <c r="V11" s="54">
        <f t="shared" si="8"/>
        <v>1.8330912025827282E-5</v>
      </c>
    </row>
    <row r="12" spans="1:22" x14ac:dyDescent="0.2">
      <c r="A12" s="32" t="s">
        <v>524</v>
      </c>
      <c r="B12" s="23" t="s">
        <v>1026</v>
      </c>
      <c r="C12" s="23">
        <v>0.47</v>
      </c>
      <c r="D12" s="23">
        <v>3.41</v>
      </c>
      <c r="E12" s="23"/>
      <c r="F12" s="23">
        <v>117</v>
      </c>
      <c r="G12" s="23">
        <v>0.01</v>
      </c>
      <c r="H12" s="23">
        <v>0.02</v>
      </c>
      <c r="I12" s="23" t="s">
        <v>1026</v>
      </c>
      <c r="J12" s="23">
        <v>0.03</v>
      </c>
      <c r="K12" s="23">
        <v>0.18</v>
      </c>
      <c r="N12" s="51">
        <f t="shared" si="1"/>
        <v>0.8882424916573971</v>
      </c>
      <c r="O12" s="51">
        <f t="shared" si="2"/>
        <v>4.8753536257833483</v>
      </c>
      <c r="Q12" s="52">
        <f t="shared" si="3"/>
        <v>1.5107353476519841E-2</v>
      </c>
      <c r="R12" s="51">
        <f t="shared" si="4"/>
        <v>1.6578947368421054E-2</v>
      </c>
      <c r="S12" s="51">
        <f t="shared" si="5"/>
        <v>2.7984031936127744E-2</v>
      </c>
      <c r="T12" s="51"/>
      <c r="U12" s="51">
        <f t="shared" si="7"/>
        <v>3.6138107416879797E-2</v>
      </c>
      <c r="V12" s="54">
        <f t="shared" si="8"/>
        <v>4.1244552058111383E-5</v>
      </c>
    </row>
    <row r="13" spans="1:22" x14ac:dyDescent="0.2">
      <c r="A13" s="21" t="s">
        <v>526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51"/>
      <c r="O13" s="51"/>
      <c r="Q13" s="52"/>
      <c r="R13" s="51"/>
      <c r="S13" s="51"/>
      <c r="T13" s="51"/>
      <c r="U13" s="51"/>
    </row>
    <row r="14" spans="1:22" x14ac:dyDescent="0.2">
      <c r="A14" s="21" t="s">
        <v>548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51"/>
      <c r="O14" s="51"/>
      <c r="Q14" s="52"/>
      <c r="R14" s="51"/>
      <c r="S14" s="51"/>
      <c r="T14" s="51"/>
      <c r="U14" s="51"/>
    </row>
    <row r="15" spans="1:22" x14ac:dyDescent="0.2">
      <c r="A15" s="21" t="s">
        <v>562</v>
      </c>
      <c r="B15" s="29" t="s">
        <v>1026</v>
      </c>
      <c r="C15" s="29">
        <v>0.4</v>
      </c>
      <c r="D15" s="29">
        <v>0.47</v>
      </c>
      <c r="E15" s="29"/>
      <c r="F15" s="29">
        <v>236</v>
      </c>
      <c r="G15" s="29" t="s">
        <v>1026</v>
      </c>
      <c r="H15" s="29" t="s">
        <v>1026</v>
      </c>
      <c r="I15" s="29" t="s">
        <v>1026</v>
      </c>
      <c r="J15" s="29">
        <v>7.0000000000000007E-2</v>
      </c>
      <c r="K15" s="29">
        <v>0.09</v>
      </c>
      <c r="N15" s="51">
        <f t="shared" si="1"/>
        <v>0.75595105672969976</v>
      </c>
      <c r="O15" s="51">
        <f t="shared" si="2"/>
        <v>0.67196956132497765</v>
      </c>
      <c r="Q15" s="52">
        <f t="shared" si="3"/>
        <v>3.0472952311612667E-2</v>
      </c>
      <c r="R15" s="51"/>
      <c r="S15" s="51"/>
      <c r="T15" s="51"/>
      <c r="U15" s="51">
        <f t="shared" si="7"/>
        <v>8.4322250639386198E-2</v>
      </c>
      <c r="V15" s="54">
        <f t="shared" si="8"/>
        <v>2.0622276029055692E-5</v>
      </c>
    </row>
    <row r="16" spans="1:22" x14ac:dyDescent="0.2">
      <c r="A16" s="21" t="s">
        <v>564</v>
      </c>
      <c r="B16" s="24">
        <v>0.05</v>
      </c>
      <c r="C16" s="24">
        <v>0.73</v>
      </c>
      <c r="D16" s="24">
        <v>19.8</v>
      </c>
      <c r="E16" s="24"/>
      <c r="F16" s="24" t="s">
        <v>1036</v>
      </c>
      <c r="G16" s="24" t="s">
        <v>1026</v>
      </c>
      <c r="H16" s="24">
        <v>0.28000000000000003</v>
      </c>
      <c r="I16" s="24">
        <v>0.04</v>
      </c>
      <c r="J16" s="24">
        <v>0.15</v>
      </c>
      <c r="K16" s="24">
        <v>2750</v>
      </c>
      <c r="M16" s="52">
        <f t="shared" si="0"/>
        <v>8.3402922755741127E-2</v>
      </c>
      <c r="N16" s="51">
        <f t="shared" si="1"/>
        <v>1.3796106785317019</v>
      </c>
      <c r="O16" s="51">
        <f t="shared" si="2"/>
        <v>28.308504923903314</v>
      </c>
      <c r="Q16" s="52"/>
      <c r="R16" s="51"/>
      <c r="S16" s="51">
        <f t="shared" si="5"/>
        <v>0.39177644710578846</v>
      </c>
      <c r="T16" s="51">
        <f t="shared" si="6"/>
        <v>5.3919095258808183E-2</v>
      </c>
      <c r="U16" s="51">
        <f t="shared" si="7"/>
        <v>0.18069053708439897</v>
      </c>
      <c r="V16" s="54">
        <f t="shared" si="8"/>
        <v>0.63012510088781293</v>
      </c>
    </row>
    <row r="17" spans="1:22" x14ac:dyDescent="0.2">
      <c r="A17" s="21" t="s">
        <v>590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51"/>
      <c r="O17" s="51"/>
      <c r="Q17" s="52"/>
      <c r="R17" s="51"/>
      <c r="S17" s="51"/>
      <c r="T17" s="51"/>
      <c r="U17" s="51"/>
    </row>
    <row r="18" spans="1:22" x14ac:dyDescent="0.2">
      <c r="A18" s="21" t="s">
        <v>602</v>
      </c>
      <c r="B18" s="29">
        <v>0.09</v>
      </c>
      <c r="C18" s="29">
        <v>0.8</v>
      </c>
      <c r="D18" s="29"/>
      <c r="E18" s="29"/>
      <c r="F18" s="29">
        <v>321</v>
      </c>
      <c r="G18" s="29">
        <v>0.21</v>
      </c>
      <c r="H18" s="29" t="s">
        <v>1025</v>
      </c>
      <c r="I18" s="29">
        <v>0.02</v>
      </c>
      <c r="J18" s="29">
        <v>0.36</v>
      </c>
      <c r="K18" s="29">
        <v>0.06</v>
      </c>
      <c r="M18" s="52">
        <f t="shared" si="0"/>
        <v>0.15012526096033402</v>
      </c>
      <c r="N18" s="51">
        <f t="shared" si="1"/>
        <v>1.5119021134593995</v>
      </c>
      <c r="O18" s="51">
        <f t="shared" si="2"/>
        <v>0</v>
      </c>
      <c r="Q18" s="52">
        <f t="shared" si="3"/>
        <v>4.1448380050964684E-2</v>
      </c>
      <c r="R18" s="51">
        <f t="shared" si="4"/>
        <v>0.34815789473684211</v>
      </c>
      <c r="S18" s="51"/>
      <c r="T18" s="51">
        <f t="shared" si="6"/>
        <v>2.6959547629404092E-2</v>
      </c>
      <c r="U18" s="51">
        <f t="shared" si="7"/>
        <v>0.43365728900255751</v>
      </c>
      <c r="V18" s="54">
        <f t="shared" si="8"/>
        <v>1.3748184019370462E-5</v>
      </c>
    </row>
    <row r="19" spans="1:22" x14ac:dyDescent="0.2">
      <c r="A19" s="21" t="s">
        <v>604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51"/>
      <c r="O19" s="51"/>
      <c r="Q19" s="52"/>
      <c r="R19" s="51"/>
      <c r="S19" s="51"/>
      <c r="T19" s="51"/>
      <c r="U19" s="51"/>
    </row>
    <row r="20" spans="1:22" x14ac:dyDescent="0.2">
      <c r="A20" s="21" t="s">
        <v>634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N20" s="51"/>
      <c r="O20" s="51"/>
      <c r="Q20" s="52"/>
      <c r="R20" s="51"/>
      <c r="S20" s="51"/>
      <c r="T20" s="51"/>
      <c r="U20" s="51"/>
    </row>
    <row r="21" spans="1:22" x14ac:dyDescent="0.2">
      <c r="A21" s="21" t="s">
        <v>636</v>
      </c>
      <c r="B21" s="29" t="s">
        <v>1026</v>
      </c>
      <c r="C21" s="29">
        <v>1</v>
      </c>
      <c r="D21" s="29">
        <v>1.29</v>
      </c>
      <c r="E21" s="29"/>
      <c r="F21" s="29">
        <v>590</v>
      </c>
      <c r="G21" s="29">
        <v>0.05</v>
      </c>
      <c r="H21" s="29">
        <v>0.14000000000000001</v>
      </c>
      <c r="I21" s="29">
        <v>0.01</v>
      </c>
      <c r="J21" s="29">
        <v>0.11</v>
      </c>
      <c r="K21" s="29">
        <v>0.1</v>
      </c>
      <c r="N21" s="51">
        <f t="shared" si="1"/>
        <v>1.8898776418242491</v>
      </c>
      <c r="O21" s="51">
        <f t="shared" si="2"/>
        <v>1.844341987466428</v>
      </c>
      <c r="Q21" s="52">
        <f t="shared" si="3"/>
        <v>7.6182380779031666E-2</v>
      </c>
      <c r="R21" s="51">
        <f t="shared" si="4"/>
        <v>8.2894736842105257E-2</v>
      </c>
      <c r="S21" s="51">
        <f t="shared" si="5"/>
        <v>0.19588822355289423</v>
      </c>
      <c r="T21" s="51">
        <f t="shared" si="6"/>
        <v>1.3479773814702046E-2</v>
      </c>
      <c r="U21" s="51">
        <f t="shared" si="7"/>
        <v>0.13250639386189259</v>
      </c>
      <c r="V21" s="54">
        <f t="shared" si="8"/>
        <v>2.2913640032284105E-5</v>
      </c>
    </row>
    <row r="22" spans="1:22" x14ac:dyDescent="0.2">
      <c r="A22" s="32" t="s">
        <v>638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N22" s="51"/>
      <c r="O22" s="51"/>
      <c r="Q22" s="52"/>
      <c r="R22" s="51"/>
      <c r="S22" s="51"/>
      <c r="T22" s="51"/>
      <c r="U22" s="51"/>
    </row>
    <row r="23" spans="1:22" x14ac:dyDescent="0.2">
      <c r="A23" s="21" t="s">
        <v>640</v>
      </c>
      <c r="B23" s="29">
        <v>0.02</v>
      </c>
      <c r="C23" s="29">
        <v>0.85</v>
      </c>
      <c r="D23" s="29">
        <v>7.33</v>
      </c>
      <c r="E23" s="29"/>
      <c r="F23" s="29">
        <v>1375</v>
      </c>
      <c r="G23" s="29">
        <v>0.11</v>
      </c>
      <c r="H23" s="29">
        <v>0.27</v>
      </c>
      <c r="I23" s="29" t="s">
        <v>1026</v>
      </c>
      <c r="J23" s="29">
        <v>0.13</v>
      </c>
      <c r="K23" s="29">
        <v>0.13</v>
      </c>
      <c r="M23" s="52">
        <f t="shared" si="0"/>
        <v>3.3361169102296452E-2</v>
      </c>
      <c r="N23" s="51">
        <f t="shared" si="1"/>
        <v>1.606395995550612</v>
      </c>
      <c r="O23" s="51">
        <f t="shared" si="2"/>
        <v>10.479865711727843</v>
      </c>
      <c r="Q23" s="52">
        <f t="shared" si="3"/>
        <v>0.17754368401892975</v>
      </c>
      <c r="R23" s="51">
        <f t="shared" si="4"/>
        <v>0.18236842105263157</v>
      </c>
      <c r="S23" s="51">
        <f t="shared" si="5"/>
        <v>0.37778443113772459</v>
      </c>
      <c r="T23" s="51"/>
      <c r="U23" s="51">
        <f t="shared" si="7"/>
        <v>0.15659846547314579</v>
      </c>
      <c r="V23" s="54">
        <f t="shared" si="8"/>
        <v>2.9787732041969334E-5</v>
      </c>
    </row>
    <row r="24" spans="1:22" x14ac:dyDescent="0.2">
      <c r="A24" s="21" t="s">
        <v>643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N24" s="51"/>
      <c r="O24" s="51"/>
      <c r="Q24" s="52"/>
      <c r="R24" s="51"/>
      <c r="S24" s="51"/>
      <c r="T24" s="51"/>
      <c r="U24" s="51"/>
    </row>
    <row r="25" spans="1:22" x14ac:dyDescent="0.2">
      <c r="A25" s="21" t="s">
        <v>648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N25" s="51"/>
      <c r="O25" s="51"/>
      <c r="Q25" s="52"/>
      <c r="R25" s="51"/>
      <c r="S25" s="51"/>
      <c r="T25" s="51"/>
      <c r="U25" s="51"/>
    </row>
    <row r="26" spans="1:22" x14ac:dyDescent="0.2">
      <c r="A26" s="21" t="s">
        <v>650</v>
      </c>
      <c r="B26" s="29">
        <v>0.03</v>
      </c>
      <c r="C26" s="29">
        <v>0.43</v>
      </c>
      <c r="D26" s="29"/>
      <c r="E26" s="29"/>
      <c r="F26" s="29">
        <v>1648</v>
      </c>
      <c r="G26" s="29">
        <v>0.1</v>
      </c>
      <c r="H26" s="29">
        <v>8</v>
      </c>
      <c r="I26" s="29" t="s">
        <v>1026</v>
      </c>
      <c r="J26" s="29">
        <v>0.2</v>
      </c>
      <c r="K26" s="29">
        <v>0.1</v>
      </c>
      <c r="M26" s="52">
        <f t="shared" si="0"/>
        <v>5.0041753653444675E-2</v>
      </c>
      <c r="N26" s="51">
        <f t="shared" si="1"/>
        <v>0.8126473859844271</v>
      </c>
      <c r="O26" s="51">
        <f t="shared" si="2"/>
        <v>0</v>
      </c>
      <c r="Q26" s="52">
        <f t="shared" si="3"/>
        <v>0.2127941754641427</v>
      </c>
      <c r="R26" s="51">
        <f t="shared" si="4"/>
        <v>0.16578947368421051</v>
      </c>
      <c r="S26" s="51">
        <f t="shared" si="5"/>
        <v>11.193612774451099</v>
      </c>
      <c r="T26" s="51"/>
      <c r="U26" s="51">
        <f t="shared" si="7"/>
        <v>0.24092071611253196</v>
      </c>
      <c r="V26" s="54">
        <f t="shared" si="8"/>
        <v>2.2913640032284105E-5</v>
      </c>
    </row>
    <row r="27" spans="1:22" x14ac:dyDescent="0.2">
      <c r="A27" s="21" t="s">
        <v>652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N27" s="51"/>
      <c r="O27" s="51"/>
      <c r="Q27" s="52"/>
      <c r="R27" s="51"/>
      <c r="S27" s="51"/>
      <c r="T27" s="51"/>
      <c r="U27" s="51"/>
    </row>
    <row r="28" spans="1:22" x14ac:dyDescent="0.2">
      <c r="A28" s="21" t="s">
        <v>655</v>
      </c>
      <c r="B28" s="29" t="s">
        <v>1026</v>
      </c>
      <c r="C28" s="29">
        <v>0.53</v>
      </c>
      <c r="D28" s="29">
        <v>2.38</v>
      </c>
      <c r="E28" s="29"/>
      <c r="F28" s="29">
        <v>48</v>
      </c>
      <c r="G28" s="29" t="s">
        <v>1026</v>
      </c>
      <c r="H28" s="29">
        <v>0.08</v>
      </c>
      <c r="I28" s="29" t="s">
        <v>1026</v>
      </c>
      <c r="J28" s="29">
        <v>0.09</v>
      </c>
      <c r="K28" s="29">
        <v>0.17</v>
      </c>
      <c r="N28" s="51">
        <f t="shared" si="1"/>
        <v>1.0016351501668521</v>
      </c>
      <c r="O28" s="51">
        <f t="shared" si="2"/>
        <v>3.4027394807520142</v>
      </c>
      <c r="Q28" s="52">
        <f t="shared" si="3"/>
        <v>6.1978886057517286E-3</v>
      </c>
      <c r="R28" s="51"/>
      <c r="S28" s="51">
        <f t="shared" si="5"/>
        <v>0.11193612774451098</v>
      </c>
      <c r="T28" s="51"/>
      <c r="U28" s="51">
        <f t="shared" si="7"/>
        <v>0.10841432225063938</v>
      </c>
      <c r="V28" s="54">
        <f t="shared" si="8"/>
        <v>3.895318805488297E-5</v>
      </c>
    </row>
    <row r="29" spans="1:22" x14ac:dyDescent="0.2">
      <c r="A29" s="21" t="s">
        <v>657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N29" s="51"/>
      <c r="O29" s="51"/>
      <c r="Q29" s="52"/>
      <c r="R29" s="51"/>
      <c r="S29" s="51"/>
      <c r="T29" s="51"/>
      <c r="U29" s="51"/>
    </row>
    <row r="30" spans="1:22" x14ac:dyDescent="0.2">
      <c r="A30" s="21" t="s">
        <v>660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N30" s="51"/>
      <c r="O30" s="51"/>
      <c r="Q30" s="52"/>
      <c r="R30" s="51"/>
      <c r="S30" s="51"/>
      <c r="T30" s="51"/>
      <c r="U30" s="51"/>
    </row>
    <row r="31" spans="1:22" x14ac:dyDescent="0.2">
      <c r="A31" s="32" t="s">
        <v>662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N31" s="51"/>
      <c r="O31" s="51"/>
      <c r="Q31" s="52"/>
      <c r="R31" s="51"/>
      <c r="S31" s="51"/>
      <c r="T31" s="51"/>
      <c r="U31" s="51"/>
    </row>
    <row r="32" spans="1:22" x14ac:dyDescent="0.2">
      <c r="A32" s="21" t="s">
        <v>664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N32" s="51"/>
      <c r="O32" s="51"/>
      <c r="Q32" s="52"/>
      <c r="R32" s="51"/>
      <c r="S32" s="51"/>
      <c r="T32" s="51"/>
      <c r="U32" s="51"/>
    </row>
    <row r="33" spans="1:22" x14ac:dyDescent="0.2">
      <c r="A33" s="21" t="s">
        <v>667</v>
      </c>
      <c r="B33" s="29">
        <v>7.0000000000000007E-2</v>
      </c>
      <c r="C33" s="29">
        <v>1.45</v>
      </c>
      <c r="D33" s="29">
        <v>25.19</v>
      </c>
      <c r="E33" s="29"/>
      <c r="F33" s="29">
        <v>1112</v>
      </c>
      <c r="G33" s="29">
        <v>0.25</v>
      </c>
      <c r="H33" s="29">
        <v>0.05</v>
      </c>
      <c r="I33" s="29">
        <v>0.01</v>
      </c>
      <c r="J33" s="29">
        <v>0.21</v>
      </c>
      <c r="K33" s="29">
        <v>0.03</v>
      </c>
      <c r="M33" s="52">
        <f t="shared" si="0"/>
        <v>0.11676409185803759</v>
      </c>
      <c r="N33" s="51">
        <f t="shared" si="1"/>
        <v>2.7403225806451612</v>
      </c>
      <c r="O33" s="51">
        <f t="shared" si="2"/>
        <v>36.014709042076994</v>
      </c>
      <c r="Q33" s="52">
        <f t="shared" si="3"/>
        <v>0.14358441936658173</v>
      </c>
      <c r="R33" s="51">
        <f t="shared" si="4"/>
        <v>0.41447368421052633</v>
      </c>
      <c r="S33" s="51">
        <f t="shared" si="5"/>
        <v>6.9960079840319364E-2</v>
      </c>
      <c r="T33" s="51">
        <f t="shared" si="6"/>
        <v>1.3479773814702046E-2</v>
      </c>
      <c r="U33" s="51">
        <f t="shared" si="7"/>
        <v>0.25296675191815854</v>
      </c>
      <c r="V33" s="54">
        <f t="shared" si="8"/>
        <v>6.8740920096852311E-6</v>
      </c>
    </row>
    <row r="34" spans="1:22" x14ac:dyDescent="0.2">
      <c r="A34" s="21" t="s">
        <v>669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N34" s="51"/>
      <c r="O34" s="51"/>
      <c r="Q34" s="52"/>
      <c r="R34" s="51"/>
      <c r="S34" s="51"/>
      <c r="T34" s="51"/>
      <c r="U34" s="51"/>
    </row>
    <row r="35" spans="1:22" x14ac:dyDescent="0.2">
      <c r="A35" s="21" t="s">
        <v>671</v>
      </c>
      <c r="B35" s="24">
        <v>0.15</v>
      </c>
      <c r="C35" s="24">
        <v>1.45</v>
      </c>
      <c r="D35" s="24">
        <v>6.28</v>
      </c>
      <c r="E35" s="24"/>
      <c r="F35" s="24">
        <v>9180</v>
      </c>
      <c r="G35" s="24">
        <v>0.36</v>
      </c>
      <c r="H35" s="24">
        <v>0.08</v>
      </c>
      <c r="I35" s="24">
        <v>0.05</v>
      </c>
      <c r="J35" s="24">
        <v>0.41</v>
      </c>
      <c r="K35" s="24">
        <v>2940</v>
      </c>
      <c r="M35" s="52">
        <f t="shared" si="0"/>
        <v>0.25020876826722338</v>
      </c>
      <c r="N35" s="51">
        <f t="shared" si="1"/>
        <v>2.7403225806451612</v>
      </c>
      <c r="O35" s="51">
        <f t="shared" si="2"/>
        <v>8.9786571172784253</v>
      </c>
      <c r="Q35" s="52">
        <f t="shared" si="3"/>
        <v>1.1853461958500184</v>
      </c>
      <c r="R35" s="51">
        <f t="shared" si="4"/>
        <v>0.59684210526315784</v>
      </c>
      <c r="S35" s="51">
        <f t="shared" si="5"/>
        <v>0.11193612774451098</v>
      </c>
      <c r="T35" s="51">
        <f t="shared" si="6"/>
        <v>6.7398869073510226E-2</v>
      </c>
      <c r="U35" s="51">
        <f t="shared" si="7"/>
        <v>0.4938874680306905</v>
      </c>
      <c r="V35" s="54">
        <f t="shared" si="8"/>
        <v>0.67366101694915259</v>
      </c>
    </row>
    <row r="36" spans="1:22" x14ac:dyDescent="0.2">
      <c r="A36" s="21" t="s">
        <v>673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N36" s="51"/>
      <c r="O36" s="51"/>
      <c r="Q36" s="52"/>
      <c r="R36" s="51"/>
      <c r="S36" s="51"/>
      <c r="T36" s="51"/>
      <c r="U36" s="51"/>
    </row>
    <row r="37" spans="1:22" x14ac:dyDescent="0.2">
      <c r="A37" s="33" t="s">
        <v>675</v>
      </c>
      <c r="B37" s="35">
        <v>0.01</v>
      </c>
      <c r="C37" s="23">
        <v>0.57999999999999996</v>
      </c>
      <c r="D37" s="23">
        <v>13.35</v>
      </c>
      <c r="E37" s="23"/>
      <c r="F37" s="23">
        <v>26900</v>
      </c>
      <c r="G37" s="23" t="s">
        <v>1026</v>
      </c>
      <c r="H37" s="23">
        <v>0.01</v>
      </c>
      <c r="I37" s="23">
        <v>0.01</v>
      </c>
      <c r="J37" s="23">
        <v>0.12</v>
      </c>
      <c r="K37" s="23">
        <v>910</v>
      </c>
      <c r="M37" s="52">
        <f t="shared" si="0"/>
        <v>1.6680584551148226E-2</v>
      </c>
      <c r="N37" s="51">
        <f t="shared" si="1"/>
        <v>1.0961290322580644</v>
      </c>
      <c r="O37" s="51">
        <f t="shared" si="2"/>
        <v>19.086794986571174</v>
      </c>
      <c r="Q37" s="52">
        <f t="shared" si="3"/>
        <v>3.4734000728066983</v>
      </c>
      <c r="R37" s="51"/>
      <c r="S37" s="51">
        <f t="shared" si="5"/>
        <v>1.3992015968063872E-2</v>
      </c>
      <c r="T37" s="51">
        <f t="shared" si="6"/>
        <v>1.3479773814702046E-2</v>
      </c>
      <c r="U37" s="51">
        <f t="shared" si="7"/>
        <v>0.14455242966751919</v>
      </c>
      <c r="V37" s="54">
        <f t="shared" si="8"/>
        <v>0.20851412429378532</v>
      </c>
    </row>
    <row r="38" spans="1:22" x14ac:dyDescent="0.2">
      <c r="A38" s="21" t="s">
        <v>677</v>
      </c>
      <c r="B38" s="29">
        <v>0.09</v>
      </c>
      <c r="C38" s="29">
        <v>0.93</v>
      </c>
      <c r="D38" s="29"/>
      <c r="E38" s="29"/>
      <c r="F38" s="29">
        <v>101000</v>
      </c>
      <c r="G38" s="29">
        <v>0.24</v>
      </c>
      <c r="H38" s="29">
        <v>6</v>
      </c>
      <c r="I38" s="29">
        <v>0.02</v>
      </c>
      <c r="J38" s="29">
        <v>0.47</v>
      </c>
      <c r="K38" s="29">
        <v>0.1</v>
      </c>
      <c r="M38" s="52">
        <f t="shared" si="0"/>
        <v>0.15012526096033402</v>
      </c>
      <c r="N38" s="51">
        <f t="shared" si="1"/>
        <v>1.757586206896552</v>
      </c>
      <c r="O38" s="51">
        <f t="shared" si="2"/>
        <v>0</v>
      </c>
      <c r="Q38" s="52">
        <f t="shared" si="3"/>
        <v>13.041390607935929</v>
      </c>
      <c r="R38" s="51">
        <f t="shared" si="4"/>
        <v>0.39789473684210525</v>
      </c>
      <c r="S38" s="51">
        <f t="shared" si="5"/>
        <v>8.3952095808383245</v>
      </c>
      <c r="T38" s="51">
        <f t="shared" si="6"/>
        <v>2.6959547629404092E-2</v>
      </c>
      <c r="U38" s="51">
        <f t="shared" si="7"/>
        <v>0.56616368286445007</v>
      </c>
      <c r="V38" s="54">
        <f t="shared" si="8"/>
        <v>2.2913640032284105E-5</v>
      </c>
    </row>
    <row r="39" spans="1:22" x14ac:dyDescent="0.2">
      <c r="A39" s="32" t="s">
        <v>680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N39" s="51"/>
      <c r="O39" s="51"/>
      <c r="Q39" s="52"/>
      <c r="R39" s="51"/>
      <c r="S39" s="51"/>
      <c r="T39" s="51"/>
      <c r="U39" s="51"/>
    </row>
    <row r="40" spans="1:22" x14ac:dyDescent="0.2">
      <c r="A40" s="32" t="s">
        <v>682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N40" s="51"/>
      <c r="O40" s="51"/>
      <c r="Q40" s="52"/>
      <c r="R40" s="51"/>
      <c r="S40" s="51"/>
      <c r="T40" s="51"/>
      <c r="U40" s="51"/>
    </row>
    <row r="41" spans="1:22" x14ac:dyDescent="0.2">
      <c r="A41" s="32" t="s">
        <v>684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N41" s="51"/>
      <c r="O41" s="51"/>
      <c r="Q41" s="52"/>
      <c r="R41" s="51"/>
      <c r="S41" s="51"/>
      <c r="T41" s="51"/>
      <c r="U41" s="51"/>
    </row>
    <row r="42" spans="1:22" x14ac:dyDescent="0.2">
      <c r="A42" s="32" t="s">
        <v>686</v>
      </c>
      <c r="B42" s="29">
        <v>0.08</v>
      </c>
      <c r="C42" s="29">
        <v>0.79</v>
      </c>
      <c r="D42" s="29"/>
      <c r="E42" s="29"/>
      <c r="F42" s="29">
        <v>5298</v>
      </c>
      <c r="G42" s="29">
        <v>0.22</v>
      </c>
      <c r="H42" s="29">
        <v>2</v>
      </c>
      <c r="I42" s="29">
        <v>0.02</v>
      </c>
      <c r="J42" s="29">
        <v>0.38</v>
      </c>
      <c r="K42" s="29">
        <v>0.08</v>
      </c>
      <c r="M42" s="52">
        <f t="shared" si="0"/>
        <v>0.13344467640918581</v>
      </c>
      <c r="N42" s="51">
        <f t="shared" si="1"/>
        <v>1.4930033370411568</v>
      </c>
      <c r="O42" s="51">
        <f t="shared" si="2"/>
        <v>0</v>
      </c>
      <c r="Q42" s="52">
        <f t="shared" si="3"/>
        <v>0.6840919548598472</v>
      </c>
      <c r="R42" s="51">
        <f t="shared" si="4"/>
        <v>0.36473684210526314</v>
      </c>
      <c r="S42" s="51">
        <f t="shared" si="5"/>
        <v>2.7984031936127747</v>
      </c>
      <c r="T42" s="51">
        <f t="shared" si="6"/>
        <v>2.6959547629404092E-2</v>
      </c>
      <c r="U42" s="51">
        <f t="shared" si="7"/>
        <v>0.45774936061381072</v>
      </c>
      <c r="V42" s="54">
        <f t="shared" si="8"/>
        <v>1.8330912025827282E-5</v>
      </c>
    </row>
    <row r="43" spans="1:22" x14ac:dyDescent="0.2">
      <c r="A43" s="22" t="s">
        <v>688</v>
      </c>
      <c r="B43" s="29">
        <v>0.09</v>
      </c>
      <c r="C43" s="29">
        <v>0.95</v>
      </c>
      <c r="D43" s="29"/>
      <c r="E43" s="29"/>
      <c r="F43" s="29">
        <v>319000</v>
      </c>
      <c r="G43" s="29">
        <v>0.27</v>
      </c>
      <c r="H43" s="29">
        <v>4</v>
      </c>
      <c r="I43" s="29">
        <v>0.01</v>
      </c>
      <c r="J43" s="29">
        <v>0.32</v>
      </c>
      <c r="K43" s="29">
        <v>0.49</v>
      </c>
      <c r="M43" s="52">
        <f t="shared" si="0"/>
        <v>0.15012526096033402</v>
      </c>
      <c r="N43" s="51">
        <f t="shared" si="1"/>
        <v>1.7953837597330367</v>
      </c>
      <c r="O43" s="51">
        <f t="shared" si="2"/>
        <v>0</v>
      </c>
      <c r="Q43" s="52">
        <f t="shared" si="3"/>
        <v>41.190134692391702</v>
      </c>
      <c r="R43" s="51">
        <f t="shared" si="4"/>
        <v>0.44763157894736844</v>
      </c>
      <c r="S43" s="51">
        <f t="shared" si="5"/>
        <v>5.5968063872255494</v>
      </c>
      <c r="T43" s="51">
        <f t="shared" si="6"/>
        <v>1.3479773814702046E-2</v>
      </c>
      <c r="U43" s="51">
        <f t="shared" si="7"/>
        <v>0.38547314578005115</v>
      </c>
      <c r="V43" s="54">
        <f t="shared" si="8"/>
        <v>1.122768361581921E-4</v>
      </c>
    </row>
    <row r="44" spans="1:22" x14ac:dyDescent="0.2">
      <c r="A44" s="32" t="s">
        <v>690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N44" s="51"/>
      <c r="O44" s="51"/>
      <c r="Q44" s="52"/>
      <c r="R44" s="51"/>
      <c r="S44" s="51"/>
      <c r="T44" s="51"/>
      <c r="U44" s="51"/>
    </row>
    <row r="45" spans="1:22" x14ac:dyDescent="0.2">
      <c r="A45" s="32" t="s">
        <v>692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N45" s="51"/>
      <c r="O45" s="51"/>
      <c r="Q45" s="52"/>
      <c r="R45" s="51"/>
      <c r="S45" s="51"/>
      <c r="T45" s="51"/>
      <c r="U45" s="51"/>
    </row>
    <row r="46" spans="1:22" x14ac:dyDescent="0.2">
      <c r="A46" s="32" t="s">
        <v>694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N46" s="51"/>
      <c r="O46" s="51"/>
      <c r="Q46" s="52"/>
      <c r="R46" s="51"/>
      <c r="S46" s="51"/>
      <c r="T46" s="51"/>
      <c r="U46" s="51"/>
    </row>
    <row r="47" spans="1:22" x14ac:dyDescent="0.2">
      <c r="A47" s="32" t="s">
        <v>702</v>
      </c>
      <c r="B47" s="26"/>
      <c r="C47" s="25"/>
      <c r="D47" s="25"/>
      <c r="E47" s="25"/>
      <c r="F47" s="25"/>
      <c r="G47" s="25"/>
      <c r="H47" s="25"/>
      <c r="I47" s="25"/>
      <c r="J47" s="25"/>
      <c r="K47" s="25"/>
      <c r="N47" s="51"/>
      <c r="O47" s="51"/>
      <c r="Q47" s="52"/>
      <c r="R47" s="51"/>
      <c r="S47" s="51"/>
      <c r="T47" s="51"/>
      <c r="U47" s="51"/>
    </row>
    <row r="48" spans="1:22" x14ac:dyDescent="0.2">
      <c r="A48" s="32" t="s">
        <v>704</v>
      </c>
      <c r="B48" s="26"/>
      <c r="C48" s="25"/>
      <c r="D48" s="25"/>
      <c r="E48" s="25"/>
      <c r="F48" s="25"/>
      <c r="G48" s="25"/>
      <c r="H48" s="25"/>
      <c r="I48" s="25"/>
      <c r="J48" s="25"/>
      <c r="K48" s="25"/>
      <c r="N48" s="51"/>
      <c r="O48" s="51"/>
      <c r="Q48" s="52"/>
      <c r="R48" s="51"/>
      <c r="S48" s="51"/>
      <c r="T48" s="51"/>
      <c r="U48" s="51"/>
    </row>
    <row r="49" spans="1:22" x14ac:dyDescent="0.2">
      <c r="A49" s="32" t="s">
        <v>706</v>
      </c>
      <c r="B49" s="26"/>
      <c r="C49" s="25"/>
      <c r="D49" s="25"/>
      <c r="E49" s="25"/>
      <c r="F49" s="25"/>
      <c r="G49" s="25"/>
      <c r="H49" s="25"/>
      <c r="I49" s="25"/>
      <c r="J49" s="25"/>
      <c r="K49" s="25"/>
      <c r="N49" s="51"/>
      <c r="O49" s="51"/>
      <c r="Q49" s="52"/>
      <c r="R49" s="51"/>
      <c r="S49" s="51"/>
      <c r="T49" s="51"/>
      <c r="U49" s="51"/>
    </row>
    <row r="50" spans="1:22" x14ac:dyDescent="0.2">
      <c r="A50" s="21" t="s">
        <v>722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N50" s="51"/>
      <c r="O50" s="51"/>
      <c r="Q50" s="52"/>
      <c r="R50" s="51"/>
      <c r="S50" s="51"/>
      <c r="T50" s="51"/>
      <c r="U50" s="51"/>
    </row>
    <row r="51" spans="1:22" x14ac:dyDescent="0.2">
      <c r="A51" s="21" t="s">
        <v>724</v>
      </c>
      <c r="B51" s="26"/>
      <c r="C51" s="25"/>
      <c r="D51" s="25"/>
      <c r="E51" s="25"/>
      <c r="F51" s="25"/>
      <c r="G51" s="25"/>
      <c r="H51" s="25"/>
      <c r="I51" s="25"/>
      <c r="J51" s="25"/>
      <c r="K51" s="26"/>
      <c r="N51" s="51"/>
      <c r="O51" s="51"/>
      <c r="Q51" s="52"/>
      <c r="R51" s="51"/>
      <c r="S51" s="51"/>
      <c r="T51" s="51"/>
      <c r="U51" s="51"/>
    </row>
    <row r="52" spans="1:22" x14ac:dyDescent="0.2">
      <c r="A52" s="21" t="s">
        <v>772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N52" s="51"/>
      <c r="O52" s="51"/>
      <c r="Q52" s="52"/>
      <c r="R52" s="51"/>
      <c r="S52" s="51"/>
      <c r="T52" s="51"/>
      <c r="U52" s="51"/>
    </row>
    <row r="53" spans="1:22" x14ac:dyDescent="0.2">
      <c r="A53" s="21" t="s">
        <v>774</v>
      </c>
      <c r="B53" s="30">
        <v>7.0000000000000007E-2</v>
      </c>
      <c r="C53" s="29">
        <v>1.28</v>
      </c>
      <c r="D53" s="29">
        <v>5.69</v>
      </c>
      <c r="E53" s="29"/>
      <c r="F53" s="29">
        <v>7079</v>
      </c>
      <c r="G53" s="29">
        <v>0.16</v>
      </c>
      <c r="H53" s="29" t="s">
        <v>1026</v>
      </c>
      <c r="I53" s="29">
        <v>0.01</v>
      </c>
      <c r="J53" s="29">
        <v>0.24</v>
      </c>
      <c r="K53" s="29">
        <v>0.21</v>
      </c>
      <c r="M53" s="52">
        <f t="shared" si="0"/>
        <v>0.11676409185803759</v>
      </c>
      <c r="N53" s="51">
        <f t="shared" si="1"/>
        <v>2.4190433815350394</v>
      </c>
      <c r="O53" s="51">
        <f t="shared" si="2"/>
        <v>8.1351208594449425</v>
      </c>
      <c r="Q53" s="52">
        <f t="shared" si="3"/>
        <v>0.91405944666909344</v>
      </c>
      <c r="R53" s="51">
        <f t="shared" si="4"/>
        <v>0.26526315789473687</v>
      </c>
      <c r="S53" s="51"/>
      <c r="T53" s="51">
        <f t="shared" si="6"/>
        <v>1.3479773814702046E-2</v>
      </c>
      <c r="U53" s="51">
        <f t="shared" si="7"/>
        <v>0.28910485933503838</v>
      </c>
      <c r="V53" s="54">
        <f t="shared" si="8"/>
        <v>4.8118644067796609E-5</v>
      </c>
    </row>
    <row r="54" spans="1:22" x14ac:dyDescent="0.2">
      <c r="A54" s="21" t="s">
        <v>822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N54" s="51"/>
      <c r="O54" s="51"/>
      <c r="Q54" s="52"/>
      <c r="R54" s="51"/>
      <c r="S54" s="51"/>
      <c r="T54" s="51"/>
      <c r="U54" s="51"/>
    </row>
    <row r="55" spans="1:22" x14ac:dyDescent="0.2">
      <c r="A55" s="21" t="s">
        <v>824</v>
      </c>
      <c r="B55" s="26"/>
      <c r="C55" s="25"/>
      <c r="D55" s="25"/>
      <c r="E55" s="25"/>
      <c r="F55" s="25"/>
      <c r="G55" s="25"/>
      <c r="H55" s="25"/>
      <c r="I55" s="25"/>
      <c r="J55" s="25"/>
      <c r="K55" s="25"/>
      <c r="N55" s="51"/>
      <c r="O55" s="51"/>
      <c r="Q55" s="52"/>
      <c r="R55" s="51"/>
      <c r="S55" s="51"/>
      <c r="T55" s="51"/>
      <c r="U55" s="51"/>
    </row>
    <row r="56" spans="1:22" x14ac:dyDescent="0.2">
      <c r="A56" s="21" t="s">
        <v>858</v>
      </c>
      <c r="B56" s="26"/>
      <c r="C56" s="25"/>
      <c r="D56" s="25"/>
      <c r="E56" s="25"/>
      <c r="F56" s="25"/>
      <c r="G56" s="25"/>
      <c r="H56" s="25"/>
      <c r="I56" s="25"/>
      <c r="J56" s="25"/>
      <c r="K56" s="25"/>
      <c r="N56" s="51"/>
      <c r="O56" s="51"/>
      <c r="Q56" s="52"/>
      <c r="R56" s="51"/>
      <c r="S56" s="51"/>
      <c r="T56" s="51"/>
      <c r="U56" s="51"/>
    </row>
    <row r="57" spans="1:22" x14ac:dyDescent="0.2">
      <c r="A57" s="21" t="s">
        <v>880</v>
      </c>
      <c r="B57" s="26"/>
      <c r="C57" s="25"/>
      <c r="D57" s="25"/>
      <c r="E57" s="25"/>
      <c r="F57" s="25"/>
      <c r="G57" s="25"/>
      <c r="H57" s="25"/>
      <c r="I57" s="25"/>
      <c r="J57" s="25"/>
      <c r="K57" s="25"/>
      <c r="N57" s="51"/>
      <c r="O57" s="51"/>
      <c r="Q57" s="52"/>
      <c r="R57" s="51"/>
      <c r="S57" s="51"/>
      <c r="T57" s="51"/>
      <c r="U57" s="51"/>
    </row>
    <row r="58" spans="1:22" x14ac:dyDescent="0.2">
      <c r="A58" s="21" t="s">
        <v>882</v>
      </c>
      <c r="B58" s="26"/>
      <c r="C58" s="25"/>
      <c r="D58" s="25"/>
      <c r="E58" s="25"/>
      <c r="F58" s="25"/>
      <c r="G58" s="25"/>
      <c r="H58" s="25"/>
      <c r="I58" s="25"/>
      <c r="J58" s="25"/>
      <c r="K58" s="25"/>
      <c r="N58" s="51"/>
      <c r="O58" s="51"/>
      <c r="Q58" s="52"/>
      <c r="R58" s="51"/>
      <c r="S58" s="51"/>
      <c r="T58" s="51"/>
      <c r="U58" s="51"/>
    </row>
    <row r="59" spans="1:22" x14ac:dyDescent="0.2">
      <c r="A59" s="21" t="s">
        <v>886</v>
      </c>
      <c r="B59" s="26"/>
      <c r="C59" s="25"/>
      <c r="D59" s="25"/>
      <c r="E59" s="25"/>
      <c r="F59" s="25"/>
      <c r="G59" s="25"/>
      <c r="H59" s="25"/>
      <c r="I59" s="25"/>
      <c r="J59" s="25"/>
      <c r="K59" s="25"/>
      <c r="N59" s="51"/>
      <c r="O59" s="51"/>
      <c r="Q59" s="52"/>
      <c r="R59" s="51"/>
      <c r="S59" s="51"/>
      <c r="T59" s="51"/>
      <c r="U59" s="51"/>
    </row>
    <row r="60" spans="1:22" x14ac:dyDescent="0.2">
      <c r="A60" s="21" t="s">
        <v>888</v>
      </c>
      <c r="B60" s="26"/>
      <c r="C60" s="25"/>
      <c r="D60" s="25"/>
      <c r="E60" s="25"/>
      <c r="F60" s="25"/>
      <c r="G60" s="25"/>
      <c r="H60" s="25"/>
      <c r="I60" s="25"/>
      <c r="J60" s="25"/>
      <c r="K60" s="25"/>
      <c r="N60" s="51"/>
      <c r="O60" s="51"/>
      <c r="Q60" s="52"/>
      <c r="R60" s="51"/>
      <c r="S60" s="51"/>
      <c r="T60" s="51"/>
      <c r="U60" s="51"/>
    </row>
    <row r="61" spans="1:22" x14ac:dyDescent="0.2">
      <c r="A61" s="21" t="s">
        <v>900</v>
      </c>
      <c r="B61" s="26"/>
      <c r="C61" s="25"/>
      <c r="D61" s="25"/>
      <c r="E61" s="25"/>
      <c r="F61" s="25"/>
      <c r="G61" s="25"/>
      <c r="H61" s="25"/>
      <c r="I61" s="25"/>
      <c r="J61" s="25"/>
      <c r="K61" s="25"/>
      <c r="N61" s="51"/>
      <c r="O61" s="51"/>
      <c r="Q61" s="52"/>
      <c r="R61" s="51"/>
      <c r="S61" s="51"/>
      <c r="T61" s="51"/>
      <c r="U61" s="51"/>
    </row>
    <row r="62" spans="1:22" x14ac:dyDescent="0.2">
      <c r="A62" s="22" t="s">
        <v>406</v>
      </c>
      <c r="B62" s="30" t="s">
        <v>1026</v>
      </c>
      <c r="C62" s="30">
        <v>0.32</v>
      </c>
      <c r="D62" s="30">
        <v>0.44</v>
      </c>
      <c r="E62" s="30"/>
      <c r="F62" s="30">
        <v>24</v>
      </c>
      <c r="G62" s="30" t="s">
        <v>1026</v>
      </c>
      <c r="H62" s="30" t="s">
        <v>1026</v>
      </c>
      <c r="I62" s="30" t="s">
        <v>1026</v>
      </c>
      <c r="J62" s="30">
        <v>0.12</v>
      </c>
      <c r="K62" s="30">
        <v>200</v>
      </c>
      <c r="N62" s="51">
        <f t="shared" si="1"/>
        <v>0.60476084538375985</v>
      </c>
      <c r="O62" s="51">
        <f t="shared" si="2"/>
        <v>0.6290778871978514</v>
      </c>
      <c r="Q62" s="52">
        <f t="shared" si="3"/>
        <v>3.0989443028758643E-3</v>
      </c>
      <c r="R62" s="51"/>
      <c r="S62" s="51"/>
      <c r="T62" s="51"/>
      <c r="U62" s="51">
        <f t="shared" si="7"/>
        <v>0.14455242966751919</v>
      </c>
      <c r="V62" s="54">
        <f t="shared" si="8"/>
        <v>4.582728006456821E-2</v>
      </c>
    </row>
    <row r="63" spans="1:22" x14ac:dyDescent="0.2">
      <c r="A63" s="22" t="s">
        <v>409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M63" s="52">
        <f t="shared" si="0"/>
        <v>0</v>
      </c>
      <c r="N63" s="51">
        <f t="shared" si="1"/>
        <v>0</v>
      </c>
      <c r="O63" s="51">
        <f t="shared" si="2"/>
        <v>0</v>
      </c>
      <c r="Q63" s="52">
        <f t="shared" si="3"/>
        <v>0</v>
      </c>
      <c r="R63" s="51">
        <f t="shared" si="4"/>
        <v>0</v>
      </c>
      <c r="S63" s="51">
        <f t="shared" si="5"/>
        <v>0</v>
      </c>
      <c r="T63" s="51">
        <f t="shared" si="6"/>
        <v>0</v>
      </c>
      <c r="U63" s="51">
        <f t="shared" si="7"/>
        <v>0</v>
      </c>
      <c r="V63" s="54">
        <f t="shared" si="8"/>
        <v>0</v>
      </c>
    </row>
    <row r="64" spans="1:22" x14ac:dyDescent="0.2">
      <c r="A64" s="22" t="s">
        <v>411</v>
      </c>
      <c r="B64" s="30">
        <v>0.01</v>
      </c>
      <c r="C64" s="30">
        <v>0.47</v>
      </c>
      <c r="D64" s="30">
        <v>2.12</v>
      </c>
      <c r="E64" s="30"/>
      <c r="F64" s="30">
        <v>29</v>
      </c>
      <c r="G64" s="30">
        <v>0.03</v>
      </c>
      <c r="H64" s="30" t="s">
        <v>1026</v>
      </c>
      <c r="I64" s="30" t="s">
        <v>1026</v>
      </c>
      <c r="J64" s="30">
        <v>0.22</v>
      </c>
      <c r="K64" s="30">
        <v>500</v>
      </c>
      <c r="M64" s="52">
        <f t="shared" si="0"/>
        <v>1.6680584551148226E-2</v>
      </c>
      <c r="N64" s="51">
        <f t="shared" si="1"/>
        <v>0.8882424916573971</v>
      </c>
      <c r="O64" s="51">
        <f t="shared" si="2"/>
        <v>3.0310116383169201</v>
      </c>
      <c r="Q64" s="52">
        <f t="shared" si="3"/>
        <v>3.7445576993083364E-3</v>
      </c>
      <c r="R64" s="51">
        <f t="shared" si="4"/>
        <v>4.9736842105263156E-2</v>
      </c>
      <c r="S64" s="51"/>
      <c r="T64" s="51"/>
      <c r="U64" s="51">
        <f t="shared" si="7"/>
        <v>0.26501278772378517</v>
      </c>
      <c r="V64" s="54">
        <f t="shared" si="8"/>
        <v>0.11456820016142052</v>
      </c>
    </row>
    <row r="65" spans="1:22" x14ac:dyDescent="0.2">
      <c r="A65" s="22" t="s">
        <v>413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N65" s="51"/>
      <c r="O65" s="51"/>
      <c r="Q65" s="52"/>
      <c r="R65" s="51"/>
      <c r="S65" s="51"/>
      <c r="T65" s="51"/>
      <c r="U65" s="51"/>
    </row>
    <row r="66" spans="1:22" x14ac:dyDescent="0.2">
      <c r="A66" s="22" t="s">
        <v>417</v>
      </c>
      <c r="B66" s="31" t="s">
        <v>1026</v>
      </c>
      <c r="C66" s="31">
        <v>0.31</v>
      </c>
      <c r="D66" s="31">
        <v>1.36</v>
      </c>
      <c r="E66" s="31"/>
      <c r="F66" s="31">
        <v>74</v>
      </c>
      <c r="G66" s="31" t="s">
        <v>1026</v>
      </c>
      <c r="H66" s="31" t="s">
        <v>1026</v>
      </c>
      <c r="I66" s="31" t="s">
        <v>1026</v>
      </c>
      <c r="J66" s="31">
        <v>0.19</v>
      </c>
      <c r="K66" s="30">
        <v>200</v>
      </c>
      <c r="N66" s="51">
        <f t="shared" si="1"/>
        <v>0.58586206896551718</v>
      </c>
      <c r="O66" s="51">
        <f t="shared" si="2"/>
        <v>1.9444225604297227</v>
      </c>
      <c r="Q66" s="52">
        <f t="shared" si="3"/>
        <v>9.5550782672005827E-3</v>
      </c>
      <c r="R66" s="51"/>
      <c r="S66" s="51"/>
      <c r="T66" s="51"/>
      <c r="U66" s="51">
        <f t="shared" si="7"/>
        <v>0.22887468030690536</v>
      </c>
      <c r="V66" s="54">
        <f t="shared" si="8"/>
        <v>4.582728006456821E-2</v>
      </c>
    </row>
    <row r="67" spans="1:22" x14ac:dyDescent="0.2">
      <c r="A67" s="22" t="s">
        <v>419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N67" s="51"/>
      <c r="O67" s="51"/>
      <c r="Q67" s="52"/>
      <c r="R67" s="51"/>
      <c r="S67" s="51"/>
      <c r="T67" s="51"/>
      <c r="U67" s="51"/>
    </row>
    <row r="68" spans="1:22" x14ac:dyDescent="0.2">
      <c r="A68" s="22" t="s">
        <v>421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N68" s="51"/>
      <c r="O68" s="51"/>
      <c r="Q68" s="52"/>
      <c r="R68" s="51"/>
      <c r="S68" s="51"/>
      <c r="T68" s="51"/>
      <c r="U68" s="51"/>
    </row>
    <row r="69" spans="1:22" x14ac:dyDescent="0.2">
      <c r="A69" s="22" t="s">
        <v>423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N69" s="51"/>
      <c r="O69" s="51"/>
      <c r="Q69" s="52"/>
      <c r="R69" s="51"/>
      <c r="S69" s="51"/>
      <c r="T69" s="51"/>
      <c r="U69" s="51"/>
    </row>
    <row r="70" spans="1:22" x14ac:dyDescent="0.2">
      <c r="A70" s="22" t="s">
        <v>429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N70" s="51"/>
      <c r="O70" s="51"/>
      <c r="Q70" s="52"/>
      <c r="R70" s="51"/>
      <c r="S70" s="51"/>
      <c r="T70" s="51"/>
      <c r="U70" s="51"/>
    </row>
    <row r="71" spans="1:22" x14ac:dyDescent="0.2">
      <c r="A71" s="22" t="s">
        <v>431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N71" s="51"/>
      <c r="O71" s="51"/>
      <c r="Q71" s="52"/>
      <c r="R71" s="51"/>
      <c r="S71" s="51"/>
      <c r="T71" s="51"/>
      <c r="U71" s="51"/>
    </row>
    <row r="72" spans="1:22" x14ac:dyDescent="0.2">
      <c r="A72" s="22" t="s">
        <v>433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N72" s="51"/>
      <c r="O72" s="51"/>
      <c r="Q72" s="52"/>
      <c r="R72" s="51"/>
      <c r="S72" s="51"/>
      <c r="T72" s="51"/>
      <c r="U72" s="51"/>
    </row>
    <row r="73" spans="1:22" x14ac:dyDescent="0.2">
      <c r="A73" s="22" t="s">
        <v>435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N73" s="51"/>
      <c r="O73" s="51"/>
      <c r="Q73" s="52"/>
      <c r="R73" s="51"/>
      <c r="S73" s="51"/>
      <c r="T73" s="51"/>
      <c r="U73" s="51"/>
    </row>
    <row r="74" spans="1:22" x14ac:dyDescent="0.2">
      <c r="A74" s="22" t="s">
        <v>437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N74" s="51"/>
      <c r="O74" s="51"/>
      <c r="Q74" s="52"/>
      <c r="R74" s="51"/>
      <c r="S74" s="51"/>
      <c r="T74" s="51"/>
      <c r="U74" s="51"/>
    </row>
    <row r="75" spans="1:22" x14ac:dyDescent="0.2">
      <c r="A75" s="22" t="s">
        <v>439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N75" s="51"/>
      <c r="O75" s="51"/>
      <c r="Q75" s="52"/>
      <c r="R75" s="51"/>
      <c r="S75" s="51"/>
      <c r="T75" s="51"/>
      <c r="U75" s="51"/>
    </row>
    <row r="76" spans="1:22" x14ac:dyDescent="0.2">
      <c r="A76" s="22" t="s">
        <v>441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N76" s="51"/>
      <c r="O76" s="51"/>
      <c r="Q76" s="52"/>
      <c r="R76" s="51"/>
      <c r="S76" s="51"/>
      <c r="T76" s="51"/>
      <c r="U76" s="51"/>
    </row>
    <row r="77" spans="1:22" x14ac:dyDescent="0.2">
      <c r="A77" s="22" t="s">
        <v>443</v>
      </c>
      <c r="B77" s="31" t="s">
        <v>1026</v>
      </c>
      <c r="C77" s="31">
        <v>0.63</v>
      </c>
      <c r="D77" s="31">
        <v>3.37</v>
      </c>
      <c r="E77" s="31"/>
      <c r="F77" s="31">
        <v>135</v>
      </c>
      <c r="G77" s="31" t="s">
        <v>1026</v>
      </c>
      <c r="H77" s="31" t="s">
        <v>1026</v>
      </c>
      <c r="I77" s="31" t="s">
        <v>1026</v>
      </c>
      <c r="J77" s="31">
        <v>0.12</v>
      </c>
      <c r="K77" s="30">
        <v>600</v>
      </c>
      <c r="N77" s="51">
        <f t="shared" ref="N77:N130" si="9">C77*(101.94)/(101.94-48)</f>
        <v>1.190622914349277</v>
      </c>
      <c r="O77" s="51">
        <f t="shared" ref="O77:O130" si="10">D77*159.7/(159.7-48)</f>
        <v>4.8181647269471801</v>
      </c>
      <c r="Q77" s="52">
        <f t="shared" ref="Q77:Q130" si="11">(F77/10000)*70.94/(70.94-16)</f>
        <v>1.7431561703676737E-2</v>
      </c>
      <c r="R77" s="51"/>
      <c r="S77" s="51"/>
      <c r="T77" s="51"/>
      <c r="U77" s="51">
        <f t="shared" ref="U77:U130" si="12">J77*94.2/(94.2-16)</f>
        <v>0.14455242966751919</v>
      </c>
      <c r="V77" s="54">
        <f t="shared" ref="V77:V130" si="13">(K77/10000)*141.95/(141.95-80)</f>
        <v>0.13748184019370463</v>
      </c>
    </row>
    <row r="78" spans="1:22" x14ac:dyDescent="0.2">
      <c r="A78" s="22" t="s">
        <v>445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N78" s="51"/>
      <c r="O78" s="51"/>
      <c r="Q78" s="52"/>
      <c r="R78" s="51"/>
      <c r="S78" s="51"/>
      <c r="T78" s="51"/>
      <c r="U78" s="51"/>
    </row>
    <row r="79" spans="1:22" x14ac:dyDescent="0.2">
      <c r="A79" s="22" t="s">
        <v>451</v>
      </c>
      <c r="B79" s="31">
        <v>0.12</v>
      </c>
      <c r="C79" s="31">
        <v>1.63</v>
      </c>
      <c r="D79" s="31">
        <v>3.31</v>
      </c>
      <c r="E79" s="31"/>
      <c r="F79" s="31">
        <v>2929</v>
      </c>
      <c r="G79" s="31">
        <v>0.43</v>
      </c>
      <c r="H79" s="31">
        <v>0.03</v>
      </c>
      <c r="I79" s="31">
        <v>0.02</v>
      </c>
      <c r="J79" s="31">
        <v>0.4</v>
      </c>
      <c r="K79" s="30">
        <v>1900</v>
      </c>
      <c r="M79" s="52">
        <f t="shared" ref="M79:M130" si="14">B79*((79.9)/(79.9-32))</f>
        <v>0.2001670146137787</v>
      </c>
      <c r="N79" s="51">
        <f t="shared" si="9"/>
        <v>3.0805005561735261</v>
      </c>
      <c r="O79" s="51">
        <f t="shared" si="10"/>
        <v>4.7323813786929279</v>
      </c>
      <c r="Q79" s="52">
        <f t="shared" si="11"/>
        <v>0.378200327630142</v>
      </c>
      <c r="R79" s="51">
        <f t="shared" ref="R79:R130" si="15">G79*40.32/(40.32-16)</f>
        <v>0.71289473684210514</v>
      </c>
      <c r="S79" s="51">
        <f t="shared" ref="S79:S127" si="16">H79*56.08/(56.08-16)</f>
        <v>4.1976047904191613E-2</v>
      </c>
      <c r="T79" s="51">
        <f t="shared" ref="T79:T130" si="17">I79*61.98/(61.98-16)</f>
        <v>2.6959547629404092E-2</v>
      </c>
      <c r="U79" s="51">
        <f t="shared" si="12"/>
        <v>0.48184143222506393</v>
      </c>
      <c r="V79" s="54">
        <f t="shared" si="13"/>
        <v>0.43535916061339797</v>
      </c>
    </row>
    <row r="80" spans="1:22" x14ac:dyDescent="0.2">
      <c r="A80" s="22" t="s">
        <v>454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N80" s="51"/>
      <c r="O80" s="51"/>
      <c r="Q80" s="52"/>
      <c r="R80" s="51"/>
      <c r="S80" s="51"/>
      <c r="T80" s="51"/>
      <c r="U80" s="51"/>
    </row>
    <row r="81" spans="1:22" x14ac:dyDescent="0.2">
      <c r="A81" s="22" t="s">
        <v>456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N81" s="51"/>
      <c r="O81" s="51"/>
      <c r="Q81" s="52"/>
      <c r="R81" s="51"/>
      <c r="S81" s="51"/>
      <c r="T81" s="51"/>
      <c r="U81" s="51"/>
    </row>
    <row r="82" spans="1:22" x14ac:dyDescent="0.2">
      <c r="A82" s="22" t="s">
        <v>462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N82" s="51"/>
      <c r="O82" s="51"/>
      <c r="Q82" s="52"/>
      <c r="R82" s="51"/>
      <c r="S82" s="51"/>
      <c r="T82" s="51"/>
      <c r="U82" s="51"/>
    </row>
    <row r="83" spans="1:22" x14ac:dyDescent="0.2">
      <c r="A83" s="22" t="s">
        <v>464</v>
      </c>
      <c r="B83" s="30">
        <v>0.09</v>
      </c>
      <c r="C83" s="30">
        <v>1.73</v>
      </c>
      <c r="D83" s="30">
        <v>5.04</v>
      </c>
      <c r="E83" s="30"/>
      <c r="F83" s="30">
        <v>6957</v>
      </c>
      <c r="G83" s="30">
        <v>0.37</v>
      </c>
      <c r="H83" s="30">
        <v>0.05</v>
      </c>
      <c r="I83" s="30">
        <v>0.02</v>
      </c>
      <c r="J83" s="30">
        <v>0.33</v>
      </c>
      <c r="K83" s="30">
        <v>2300</v>
      </c>
      <c r="M83" s="52">
        <f t="shared" si="14"/>
        <v>0.15012526096033402</v>
      </c>
      <c r="N83" s="51">
        <f t="shared" si="9"/>
        <v>3.269488320355951</v>
      </c>
      <c r="O83" s="51">
        <f t="shared" si="10"/>
        <v>7.2058012533572064</v>
      </c>
      <c r="Q83" s="52">
        <f t="shared" si="11"/>
        <v>0.8983064797961412</v>
      </c>
      <c r="R83" s="51">
        <f t="shared" si="15"/>
        <v>0.61342105263157898</v>
      </c>
      <c r="S83" s="51">
        <f t="shared" si="16"/>
        <v>6.9960079840319364E-2</v>
      </c>
      <c r="T83" s="51">
        <f t="shared" si="17"/>
        <v>2.6959547629404092E-2</v>
      </c>
      <c r="U83" s="51">
        <f t="shared" si="12"/>
        <v>0.39751918158567778</v>
      </c>
      <c r="V83" s="54">
        <f t="shared" si="13"/>
        <v>0.52701372074253439</v>
      </c>
    </row>
    <row r="84" spans="1:22" x14ac:dyDescent="0.2">
      <c r="A84" s="22" t="s">
        <v>466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N84" s="51"/>
      <c r="O84" s="51"/>
      <c r="Q84" s="52"/>
      <c r="R84" s="51"/>
      <c r="S84" s="51"/>
      <c r="T84" s="51"/>
      <c r="U84" s="51"/>
    </row>
    <row r="85" spans="1:22" x14ac:dyDescent="0.2">
      <c r="A85" s="22" t="s">
        <v>468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N85" s="51"/>
      <c r="O85" s="51"/>
      <c r="Q85" s="52"/>
      <c r="R85" s="51"/>
      <c r="S85" s="51"/>
      <c r="T85" s="51"/>
      <c r="U85" s="51"/>
    </row>
    <row r="86" spans="1:22" x14ac:dyDescent="0.2">
      <c r="A86" s="22" t="s">
        <v>470</v>
      </c>
      <c r="B86" s="30">
        <v>0.26</v>
      </c>
      <c r="C86" s="30">
        <v>1.24</v>
      </c>
      <c r="D86" s="30">
        <v>2.93</v>
      </c>
      <c r="E86" s="30"/>
      <c r="F86" s="30">
        <v>1980</v>
      </c>
      <c r="G86" s="30">
        <v>0.51</v>
      </c>
      <c r="H86" s="30">
        <v>0.14000000000000001</v>
      </c>
      <c r="I86" s="30">
        <v>0.02</v>
      </c>
      <c r="J86" s="30">
        <v>0.57999999999999996</v>
      </c>
      <c r="K86" s="30">
        <v>2200</v>
      </c>
      <c r="M86" s="52">
        <f t="shared" si="14"/>
        <v>0.43369519832985387</v>
      </c>
      <c r="N86" s="51">
        <f t="shared" si="9"/>
        <v>2.3434482758620687</v>
      </c>
      <c r="O86" s="51">
        <f t="shared" si="10"/>
        <v>4.1890868397493293</v>
      </c>
      <c r="Q86" s="52">
        <f t="shared" si="11"/>
        <v>0.25566290498725885</v>
      </c>
      <c r="R86" s="51">
        <f t="shared" si="15"/>
        <v>0.84552631578947379</v>
      </c>
      <c r="S86" s="51">
        <f t="shared" si="16"/>
        <v>0.19588822355289423</v>
      </c>
      <c r="T86" s="51">
        <f t="shared" si="17"/>
        <v>2.6959547629404092E-2</v>
      </c>
      <c r="U86" s="51">
        <f t="shared" si="12"/>
        <v>0.69867007672634263</v>
      </c>
      <c r="V86" s="54">
        <f t="shared" si="13"/>
        <v>0.50410008071025025</v>
      </c>
    </row>
    <row r="87" spans="1:22" x14ac:dyDescent="0.2">
      <c r="A87" s="22" t="s">
        <v>475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N87" s="51"/>
      <c r="O87" s="51"/>
      <c r="Q87" s="52"/>
      <c r="R87" s="51"/>
      <c r="S87" s="51"/>
      <c r="T87" s="51"/>
      <c r="U87" s="51"/>
    </row>
    <row r="88" spans="1:22" x14ac:dyDescent="0.2">
      <c r="A88" s="22" t="s">
        <v>477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N88" s="51"/>
      <c r="O88" s="51"/>
      <c r="Q88" s="52"/>
      <c r="R88" s="51"/>
      <c r="S88" s="51"/>
      <c r="T88" s="51"/>
      <c r="U88" s="51"/>
    </row>
    <row r="89" spans="1:22" x14ac:dyDescent="0.2">
      <c r="A89" s="22" t="s">
        <v>479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N89" s="51"/>
      <c r="O89" s="51"/>
      <c r="Q89" s="52"/>
      <c r="R89" s="51"/>
      <c r="S89" s="51"/>
      <c r="T89" s="51"/>
      <c r="U89" s="51"/>
    </row>
    <row r="90" spans="1:22" x14ac:dyDescent="0.2">
      <c r="A90" s="22" t="s">
        <v>481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N90" s="51"/>
      <c r="O90" s="51"/>
      <c r="Q90" s="52"/>
      <c r="R90" s="51"/>
      <c r="S90" s="51"/>
      <c r="T90" s="51"/>
      <c r="U90" s="51"/>
    </row>
    <row r="91" spans="1:22" x14ac:dyDescent="0.2">
      <c r="A91" s="22" t="s">
        <v>483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N91" s="51"/>
      <c r="O91" s="51"/>
      <c r="Q91" s="52"/>
      <c r="R91" s="51"/>
      <c r="S91" s="51"/>
      <c r="T91" s="51"/>
      <c r="U91" s="51"/>
    </row>
    <row r="92" spans="1:22" x14ac:dyDescent="0.2">
      <c r="A92" s="22" t="s">
        <v>485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N92" s="51"/>
      <c r="O92" s="51"/>
      <c r="Q92" s="52"/>
      <c r="R92" s="51"/>
      <c r="S92" s="51"/>
      <c r="T92" s="51"/>
      <c r="U92" s="51"/>
    </row>
    <row r="93" spans="1:22" x14ac:dyDescent="0.2">
      <c r="A93" s="22" t="s">
        <v>487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N93" s="51"/>
      <c r="O93" s="51"/>
      <c r="Q93" s="52"/>
      <c r="R93" s="51"/>
      <c r="S93" s="51"/>
      <c r="T93" s="51"/>
      <c r="U93" s="51"/>
    </row>
    <row r="94" spans="1:22" x14ac:dyDescent="0.2">
      <c r="A94" s="22" t="s">
        <v>489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N94" s="51"/>
      <c r="O94" s="51"/>
      <c r="Q94" s="52"/>
      <c r="R94" s="51"/>
      <c r="S94" s="51"/>
      <c r="T94" s="51"/>
      <c r="U94" s="51"/>
    </row>
    <row r="95" spans="1:22" x14ac:dyDescent="0.2">
      <c r="A95" s="22" t="s">
        <v>493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N95" s="51"/>
      <c r="O95" s="51"/>
      <c r="Q95" s="52"/>
      <c r="R95" s="51"/>
      <c r="S95" s="51"/>
      <c r="T95" s="51"/>
      <c r="U95" s="51"/>
    </row>
    <row r="96" spans="1:22" x14ac:dyDescent="0.2">
      <c r="A96" s="22" t="s">
        <v>495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N96" s="51"/>
      <c r="O96" s="51"/>
      <c r="Q96" s="52"/>
      <c r="R96" s="51"/>
      <c r="S96" s="51"/>
      <c r="T96" s="51"/>
      <c r="U96" s="51"/>
    </row>
    <row r="97" spans="1:22" x14ac:dyDescent="0.2">
      <c r="A97" s="22" t="s">
        <v>497</v>
      </c>
      <c r="B97" s="31" t="s">
        <v>1026</v>
      </c>
      <c r="C97" s="31">
        <v>0.68</v>
      </c>
      <c r="D97" s="31">
        <v>1.34</v>
      </c>
      <c r="E97" s="31"/>
      <c r="F97" s="31">
        <v>720</v>
      </c>
      <c r="G97" s="31">
        <v>0.04</v>
      </c>
      <c r="H97" s="31" t="s">
        <v>1026</v>
      </c>
      <c r="I97" s="31" t="s">
        <v>1026</v>
      </c>
      <c r="J97" s="31">
        <v>0.14000000000000001</v>
      </c>
      <c r="K97" s="30">
        <v>1200</v>
      </c>
      <c r="N97" s="51">
        <f t="shared" si="9"/>
        <v>1.2851167964404897</v>
      </c>
      <c r="O97" s="51">
        <f t="shared" si="10"/>
        <v>1.9158281110116384</v>
      </c>
      <c r="Q97" s="52">
        <f t="shared" si="11"/>
        <v>9.2968329086275933E-2</v>
      </c>
      <c r="R97" s="51">
        <f t="shared" si="15"/>
        <v>6.6315789473684217E-2</v>
      </c>
      <c r="S97" s="51"/>
      <c r="T97" s="51"/>
      <c r="U97" s="51">
        <f t="shared" si="12"/>
        <v>0.1686445012787724</v>
      </c>
      <c r="V97" s="54">
        <f t="shared" si="13"/>
        <v>0.27496368038740926</v>
      </c>
    </row>
    <row r="98" spans="1:22" x14ac:dyDescent="0.2">
      <c r="A98" s="22" t="s">
        <v>502</v>
      </c>
      <c r="B98" s="31">
        <v>0.04</v>
      </c>
      <c r="C98" s="31">
        <v>1.1299999999999999</v>
      </c>
      <c r="D98" s="31">
        <v>8.91</v>
      </c>
      <c r="E98" s="31"/>
      <c r="F98" s="31">
        <v>384000</v>
      </c>
      <c r="G98" s="31">
        <v>7.0000000000000007E-2</v>
      </c>
      <c r="H98" s="31">
        <v>0.15</v>
      </c>
      <c r="I98" s="31" t="s">
        <v>1026</v>
      </c>
      <c r="J98" s="31">
        <v>0.17</v>
      </c>
      <c r="K98" s="30">
        <v>5500</v>
      </c>
      <c r="M98" s="52">
        <f t="shared" si="14"/>
        <v>6.6722338204592904E-2</v>
      </c>
      <c r="N98" s="51">
        <f t="shared" si="9"/>
        <v>2.1355617352614016</v>
      </c>
      <c r="O98" s="51">
        <f t="shared" si="10"/>
        <v>12.738827215756491</v>
      </c>
      <c r="Q98" s="52">
        <f t="shared" si="11"/>
        <v>49.583108846013836</v>
      </c>
      <c r="R98" s="51">
        <f t="shared" si="15"/>
        <v>0.11605263157894738</v>
      </c>
      <c r="S98" s="51">
        <f t="shared" si="16"/>
        <v>0.20988023952095808</v>
      </c>
      <c r="T98" s="51"/>
      <c r="U98" s="51">
        <f t="shared" si="12"/>
        <v>0.20478260869565221</v>
      </c>
      <c r="V98" s="54">
        <f t="shared" si="13"/>
        <v>1.2602502017756259</v>
      </c>
    </row>
    <row r="99" spans="1:22" x14ac:dyDescent="0.2">
      <c r="A99" s="22" t="s">
        <v>504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N99" s="51"/>
      <c r="O99" s="51"/>
      <c r="Q99" s="52"/>
      <c r="R99" s="51"/>
      <c r="S99" s="51"/>
      <c r="T99" s="51"/>
      <c r="U99" s="51"/>
    </row>
    <row r="100" spans="1:22" x14ac:dyDescent="0.2">
      <c r="A100" s="22" t="s">
        <v>506</v>
      </c>
      <c r="B100" s="31">
        <v>7.0000000000000007E-2</v>
      </c>
      <c r="C100" s="31">
        <v>0.64</v>
      </c>
      <c r="D100" s="31">
        <v>1.79</v>
      </c>
      <c r="E100" s="31"/>
      <c r="F100" s="31">
        <v>100</v>
      </c>
      <c r="G100" s="31">
        <v>0.17</v>
      </c>
      <c r="H100" s="31" t="s">
        <v>1026</v>
      </c>
      <c r="I100" s="31">
        <v>0.02</v>
      </c>
      <c r="J100" s="31">
        <v>0.35</v>
      </c>
      <c r="K100" s="30">
        <v>700.00000000000011</v>
      </c>
      <c r="M100" s="52">
        <f t="shared" si="14"/>
        <v>0.11676409185803759</v>
      </c>
      <c r="N100" s="51">
        <f t="shared" si="9"/>
        <v>1.2095216907675197</v>
      </c>
      <c r="O100" s="51">
        <f t="shared" si="10"/>
        <v>2.5592032229185322</v>
      </c>
      <c r="Q100" s="52">
        <f t="shared" si="11"/>
        <v>1.2912267928649437E-2</v>
      </c>
      <c r="R100" s="51">
        <f t="shared" si="15"/>
        <v>0.28184210526315795</v>
      </c>
      <c r="S100" s="51"/>
      <c r="T100" s="51">
        <f t="shared" si="17"/>
        <v>2.6959547629404092E-2</v>
      </c>
      <c r="U100" s="51">
        <f t="shared" si="12"/>
        <v>0.42161125319693094</v>
      </c>
      <c r="V100" s="54">
        <f t="shared" si="13"/>
        <v>0.16039548022598873</v>
      </c>
    </row>
    <row r="101" spans="1:22" x14ac:dyDescent="0.2">
      <c r="A101" s="22" t="s">
        <v>508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N101" s="51"/>
      <c r="O101" s="51"/>
      <c r="Q101" s="52"/>
      <c r="R101" s="51"/>
      <c r="S101" s="51"/>
      <c r="T101" s="51"/>
      <c r="U101" s="51"/>
    </row>
    <row r="102" spans="1:22" x14ac:dyDescent="0.2">
      <c r="A102" s="22" t="s">
        <v>510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N102" s="51"/>
      <c r="O102" s="51"/>
      <c r="Q102" s="52"/>
      <c r="R102" s="51"/>
      <c r="S102" s="51"/>
      <c r="T102" s="51"/>
      <c r="U102" s="51"/>
    </row>
    <row r="103" spans="1:22" x14ac:dyDescent="0.2">
      <c r="A103" s="40" t="s">
        <v>512</v>
      </c>
      <c r="B103" s="30">
        <v>0.12</v>
      </c>
      <c r="C103" s="30">
        <v>1.37</v>
      </c>
      <c r="D103" s="30">
        <v>2.93</v>
      </c>
      <c r="E103" s="30"/>
      <c r="F103" s="30">
        <v>6486</v>
      </c>
      <c r="G103" s="30">
        <v>0.6</v>
      </c>
      <c r="H103" s="30">
        <v>0.05</v>
      </c>
      <c r="I103" s="30">
        <v>0.02</v>
      </c>
      <c r="J103" s="30">
        <v>0.87</v>
      </c>
      <c r="K103" s="30">
        <v>1600</v>
      </c>
      <c r="M103" s="52">
        <f t="shared" si="14"/>
        <v>0.2001670146137787</v>
      </c>
      <c r="N103" s="51">
        <f t="shared" si="9"/>
        <v>2.5891323692992216</v>
      </c>
      <c r="O103" s="51">
        <f t="shared" si="10"/>
        <v>4.1890868397493293</v>
      </c>
      <c r="Q103" s="52">
        <f t="shared" si="11"/>
        <v>0.8374896978522024</v>
      </c>
      <c r="R103" s="51">
        <f t="shared" si="15"/>
        <v>0.99473684210526314</v>
      </c>
      <c r="S103" s="51">
        <f t="shared" si="16"/>
        <v>6.9960079840319364E-2</v>
      </c>
      <c r="T103" s="51">
        <f t="shared" si="17"/>
        <v>2.6959547629404092E-2</v>
      </c>
      <c r="U103" s="51">
        <f t="shared" si="12"/>
        <v>1.0480051150895142</v>
      </c>
      <c r="V103" s="54">
        <f t="shared" si="13"/>
        <v>0.36661824051654568</v>
      </c>
    </row>
    <row r="104" spans="1:22" x14ac:dyDescent="0.2">
      <c r="A104" s="22" t="s">
        <v>516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N104" s="51"/>
      <c r="O104" s="51"/>
      <c r="Q104" s="52"/>
      <c r="R104" s="51"/>
      <c r="S104" s="51"/>
      <c r="T104" s="51"/>
      <c r="U104" s="51"/>
    </row>
    <row r="105" spans="1:22" x14ac:dyDescent="0.2">
      <c r="A105" s="22" t="s">
        <v>518</v>
      </c>
      <c r="B105" s="31" t="s">
        <v>1026</v>
      </c>
      <c r="C105" s="31">
        <v>1.27</v>
      </c>
      <c r="D105" s="31">
        <v>5.1100000000000003</v>
      </c>
      <c r="E105" s="31"/>
      <c r="F105" s="31">
        <v>5604</v>
      </c>
      <c r="G105" s="31">
        <v>0.05</v>
      </c>
      <c r="H105" s="31">
        <v>0.06</v>
      </c>
      <c r="I105" s="31" t="s">
        <v>1026</v>
      </c>
      <c r="J105" s="31">
        <v>0.06</v>
      </c>
      <c r="K105" s="30">
        <v>1500</v>
      </c>
      <c r="N105" s="51">
        <f t="shared" si="9"/>
        <v>2.4001446051167963</v>
      </c>
      <c r="O105" s="51">
        <f t="shared" si="10"/>
        <v>7.3058818263205021</v>
      </c>
      <c r="Q105" s="52">
        <f t="shared" si="11"/>
        <v>0.72360349472151442</v>
      </c>
      <c r="R105" s="51">
        <f t="shared" si="15"/>
        <v>8.2894736842105257E-2</v>
      </c>
      <c r="S105" s="51">
        <f t="shared" si="16"/>
        <v>8.3952095808383226E-2</v>
      </c>
      <c r="T105" s="51"/>
      <c r="U105" s="51">
        <f t="shared" si="12"/>
        <v>7.2276214833759594E-2</v>
      </c>
      <c r="V105" s="54">
        <f t="shared" si="13"/>
        <v>0.34370460048426149</v>
      </c>
    </row>
    <row r="106" spans="1:22" x14ac:dyDescent="0.2">
      <c r="A106" s="22" t="s">
        <v>520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N106" s="51"/>
      <c r="O106" s="51"/>
      <c r="Q106" s="52"/>
      <c r="R106" s="51"/>
      <c r="S106" s="51"/>
      <c r="T106" s="51"/>
      <c r="U106" s="51"/>
    </row>
    <row r="107" spans="1:22" x14ac:dyDescent="0.2">
      <c r="A107" s="22" t="s">
        <v>522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N107" s="51"/>
      <c r="O107" s="51"/>
      <c r="Q107" s="52"/>
      <c r="R107" s="51"/>
      <c r="S107" s="51"/>
      <c r="T107" s="51"/>
      <c r="U107" s="51"/>
    </row>
    <row r="108" spans="1:22" x14ac:dyDescent="0.2">
      <c r="A108" s="22" t="s">
        <v>528</v>
      </c>
      <c r="B108" s="31">
        <v>0.03</v>
      </c>
      <c r="C108" s="31">
        <v>0.42</v>
      </c>
      <c r="D108" s="31">
        <v>0.89</v>
      </c>
      <c r="E108" s="31"/>
      <c r="F108" s="31">
        <v>110</v>
      </c>
      <c r="G108" s="31">
        <v>0.11</v>
      </c>
      <c r="H108" s="31" t="s">
        <v>1026</v>
      </c>
      <c r="I108" s="31" t="s">
        <v>1026</v>
      </c>
      <c r="J108" s="31">
        <v>0.34</v>
      </c>
      <c r="K108" s="30">
        <v>300</v>
      </c>
      <c r="M108" s="52">
        <f t="shared" si="14"/>
        <v>5.0041753653444675E-2</v>
      </c>
      <c r="N108" s="51">
        <f t="shared" si="9"/>
        <v>0.79374860956618465</v>
      </c>
      <c r="O108" s="51">
        <f t="shared" si="10"/>
        <v>1.2724529991047449</v>
      </c>
      <c r="Q108" s="52">
        <f t="shared" si="11"/>
        <v>1.4203494721514378E-2</v>
      </c>
      <c r="R108" s="51">
        <f t="shared" si="15"/>
        <v>0.18236842105263157</v>
      </c>
      <c r="S108" s="51" t="e">
        <f t="shared" si="16"/>
        <v>#VALUE!</v>
      </c>
      <c r="T108" s="51" t="e">
        <f t="shared" si="17"/>
        <v>#VALUE!</v>
      </c>
      <c r="U108" s="51">
        <f t="shared" si="12"/>
        <v>0.40956521739130441</v>
      </c>
      <c r="V108" s="54">
        <f t="shared" si="13"/>
        <v>6.8740920096852315E-2</v>
      </c>
    </row>
    <row r="109" spans="1:22" x14ac:dyDescent="0.2">
      <c r="A109" s="22" t="s">
        <v>530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N109" s="51"/>
      <c r="O109" s="51"/>
      <c r="Q109" s="52"/>
      <c r="R109" s="51"/>
      <c r="S109" s="51"/>
      <c r="T109" s="51"/>
      <c r="U109" s="51"/>
    </row>
    <row r="110" spans="1:22" x14ac:dyDescent="0.2">
      <c r="A110" s="22" t="s">
        <v>532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N110" s="51"/>
      <c r="O110" s="51"/>
      <c r="Q110" s="52"/>
      <c r="R110" s="51"/>
      <c r="S110" s="51"/>
      <c r="T110" s="51"/>
      <c r="U110" s="51"/>
    </row>
    <row r="111" spans="1:22" x14ac:dyDescent="0.2">
      <c r="A111" s="22" t="s">
        <v>534</v>
      </c>
      <c r="B111" s="31" t="s">
        <v>1026</v>
      </c>
      <c r="C111" s="31">
        <v>0.21</v>
      </c>
      <c r="D111" s="31">
        <v>2.98</v>
      </c>
      <c r="E111" s="31"/>
      <c r="F111" s="31">
        <v>27</v>
      </c>
      <c r="G111" s="31" t="s">
        <v>1026</v>
      </c>
      <c r="H111" s="31" t="s">
        <v>1026</v>
      </c>
      <c r="I111" s="31" t="s">
        <v>1026</v>
      </c>
      <c r="J111" s="31">
        <v>0.21</v>
      </c>
      <c r="K111" s="30" t="s">
        <v>1037</v>
      </c>
      <c r="N111" s="51">
        <f t="shared" si="9"/>
        <v>0.39687430478309232</v>
      </c>
      <c r="O111" s="51">
        <f t="shared" si="10"/>
        <v>4.2605729632945391</v>
      </c>
      <c r="Q111" s="52">
        <f t="shared" si="11"/>
        <v>3.486312340735348E-3</v>
      </c>
      <c r="R111" s="51"/>
      <c r="S111" s="51"/>
      <c r="T111" s="51"/>
      <c r="U111" s="51">
        <f t="shared" si="12"/>
        <v>0.25296675191815854</v>
      </c>
    </row>
    <row r="112" spans="1:22" x14ac:dyDescent="0.2">
      <c r="A112" s="22" t="s">
        <v>536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N112" s="51"/>
      <c r="O112" s="51"/>
      <c r="Q112" s="52"/>
      <c r="R112" s="51"/>
      <c r="S112" s="51"/>
      <c r="T112" s="51"/>
      <c r="U112" s="51"/>
    </row>
    <row r="113" spans="1:22" x14ac:dyDescent="0.2">
      <c r="A113" s="22" t="s">
        <v>538</v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N113" s="51"/>
      <c r="O113" s="51"/>
      <c r="Q113" s="52"/>
      <c r="R113" s="51"/>
      <c r="S113" s="51"/>
      <c r="T113" s="51"/>
      <c r="U113" s="51"/>
    </row>
    <row r="114" spans="1:22" x14ac:dyDescent="0.2">
      <c r="A114" s="22" t="s">
        <v>540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N114" s="51"/>
      <c r="O114" s="51"/>
      <c r="Q114" s="52"/>
      <c r="R114" s="51"/>
      <c r="S114" s="51"/>
      <c r="T114" s="51"/>
      <c r="U114" s="51"/>
    </row>
    <row r="115" spans="1:22" x14ac:dyDescent="0.2">
      <c r="A115" s="22" t="s">
        <v>542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N115" s="51"/>
      <c r="O115" s="51"/>
      <c r="Q115" s="52"/>
      <c r="R115" s="51"/>
      <c r="S115" s="51"/>
      <c r="T115" s="51"/>
      <c r="U115" s="51"/>
    </row>
    <row r="116" spans="1:22" x14ac:dyDescent="0.2">
      <c r="A116" s="22" t="s">
        <v>544</v>
      </c>
      <c r="B116" s="27" t="s">
        <v>1026</v>
      </c>
      <c r="C116" s="27">
        <v>0.25</v>
      </c>
      <c r="D116" s="27">
        <v>0.56999999999999995</v>
      </c>
      <c r="E116" s="27"/>
      <c r="F116" s="27">
        <v>24</v>
      </c>
      <c r="G116" s="27">
        <v>0.01</v>
      </c>
      <c r="H116" s="27">
        <v>0.01</v>
      </c>
      <c r="I116" s="27">
        <v>0.01</v>
      </c>
      <c r="J116" s="27">
        <v>0.2</v>
      </c>
      <c r="K116" s="27">
        <v>130</v>
      </c>
      <c r="N116" s="51">
        <f t="shared" si="9"/>
        <v>0.47246941045606228</v>
      </c>
      <c r="O116" s="51">
        <f t="shared" si="10"/>
        <v>0.81494180841539832</v>
      </c>
      <c r="Q116" s="52">
        <f t="shared" si="11"/>
        <v>3.0989443028758643E-3</v>
      </c>
      <c r="R116" s="51">
        <f t="shared" si="15"/>
        <v>1.6578947368421054E-2</v>
      </c>
      <c r="S116" s="51">
        <f t="shared" si="16"/>
        <v>1.3992015968063872E-2</v>
      </c>
      <c r="T116" s="51">
        <f t="shared" si="17"/>
        <v>1.3479773814702046E-2</v>
      </c>
      <c r="U116" s="51">
        <f t="shared" si="12"/>
        <v>0.24092071611253196</v>
      </c>
      <c r="V116" s="54">
        <f t="shared" si="13"/>
        <v>2.9787732041969332E-2</v>
      </c>
    </row>
    <row r="117" spans="1:22" x14ac:dyDescent="0.2">
      <c r="A117" s="22" t="s">
        <v>546</v>
      </c>
      <c r="B117" s="27" t="s">
        <v>1026</v>
      </c>
      <c r="C117" s="27">
        <v>0.19</v>
      </c>
      <c r="D117" s="27">
        <v>1.1399999999999999</v>
      </c>
      <c r="E117" s="27"/>
      <c r="F117" s="27">
        <v>20</v>
      </c>
      <c r="G117" s="27">
        <v>0.01</v>
      </c>
      <c r="H117" s="27">
        <v>0.01</v>
      </c>
      <c r="I117" s="27" t="s">
        <v>1026</v>
      </c>
      <c r="J117" s="27">
        <v>0.15</v>
      </c>
      <c r="K117" s="27">
        <v>110</v>
      </c>
      <c r="N117" s="51">
        <f t="shared" si="9"/>
        <v>0.35907675194660738</v>
      </c>
      <c r="O117" s="51">
        <f t="shared" si="10"/>
        <v>1.6298836168307966</v>
      </c>
      <c r="Q117" s="52">
        <f t="shared" si="11"/>
        <v>2.5824535857298875E-3</v>
      </c>
      <c r="R117" s="51">
        <f t="shared" si="15"/>
        <v>1.6578947368421054E-2</v>
      </c>
      <c r="S117" s="51">
        <f t="shared" si="16"/>
        <v>1.3992015968063872E-2</v>
      </c>
      <c r="T117" s="51"/>
      <c r="U117" s="51">
        <f t="shared" si="12"/>
        <v>0.18069053708439897</v>
      </c>
      <c r="V117" s="54">
        <f t="shared" si="13"/>
        <v>2.5205004035512513E-2</v>
      </c>
    </row>
    <row r="118" spans="1:22" x14ac:dyDescent="0.2">
      <c r="A118" s="22" t="s">
        <v>550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N118" s="51"/>
      <c r="O118" s="51"/>
      <c r="Q118" s="52"/>
      <c r="R118" s="51"/>
      <c r="S118" s="51"/>
      <c r="T118" s="51"/>
      <c r="U118" s="51"/>
    </row>
    <row r="119" spans="1:22" x14ac:dyDescent="0.2">
      <c r="A119" s="22" t="s">
        <v>552</v>
      </c>
      <c r="B119" s="31" t="s">
        <v>1026</v>
      </c>
      <c r="C119" s="31">
        <v>0.43</v>
      </c>
      <c r="D119" s="31">
        <v>1.44</v>
      </c>
      <c r="E119" s="31"/>
      <c r="F119" s="31">
        <v>49</v>
      </c>
      <c r="G119" s="31" t="s">
        <v>1026</v>
      </c>
      <c r="H119" s="31" t="s">
        <v>1026</v>
      </c>
      <c r="I119" s="31">
        <v>0.01</v>
      </c>
      <c r="J119" s="31">
        <v>0.1</v>
      </c>
      <c r="K119" s="30">
        <v>300</v>
      </c>
      <c r="N119" s="51">
        <f t="shared" si="9"/>
        <v>0.8126473859844271</v>
      </c>
      <c r="O119" s="51">
        <f t="shared" si="10"/>
        <v>2.0588003581020593</v>
      </c>
      <c r="Q119" s="52">
        <f t="shared" si="11"/>
        <v>6.3270112850382235E-3</v>
      </c>
      <c r="R119" s="51"/>
      <c r="S119" s="51"/>
      <c r="T119" s="51">
        <f t="shared" si="17"/>
        <v>1.3479773814702046E-2</v>
      </c>
      <c r="U119" s="51">
        <f t="shared" si="12"/>
        <v>0.12046035805626598</v>
      </c>
      <c r="V119" s="54">
        <f t="shared" si="13"/>
        <v>6.8740920096852315E-2</v>
      </c>
    </row>
    <row r="120" spans="1:22" x14ac:dyDescent="0.2">
      <c r="A120" s="22" t="s">
        <v>554</v>
      </c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N120" s="51"/>
      <c r="O120" s="51"/>
      <c r="Q120" s="52"/>
      <c r="R120" s="51"/>
      <c r="S120" s="51"/>
      <c r="T120" s="51"/>
      <c r="U120" s="51"/>
    </row>
    <row r="121" spans="1:22" x14ac:dyDescent="0.2">
      <c r="A121" s="22" t="s">
        <v>646</v>
      </c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N121" s="51"/>
      <c r="O121" s="51"/>
      <c r="Q121" s="52"/>
      <c r="R121" s="51"/>
      <c r="S121" s="51"/>
      <c r="T121" s="51"/>
      <c r="U121" s="51"/>
    </row>
    <row r="122" spans="1:22" x14ac:dyDescent="0.2">
      <c r="A122" s="39" t="s">
        <v>696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N122" s="51"/>
      <c r="O122" s="51"/>
      <c r="Q122" s="52"/>
      <c r="R122" s="51"/>
      <c r="S122" s="51"/>
      <c r="T122" s="51"/>
      <c r="U122" s="51"/>
    </row>
    <row r="123" spans="1:22" x14ac:dyDescent="0.2">
      <c r="A123" s="39" t="s">
        <v>698</v>
      </c>
      <c r="B123" s="30">
        <v>0.04</v>
      </c>
      <c r="C123" s="30">
        <v>0.54</v>
      </c>
      <c r="D123" s="30">
        <v>1.74</v>
      </c>
      <c r="E123" s="30"/>
      <c r="F123" s="30">
        <v>52</v>
      </c>
      <c r="G123" s="30">
        <v>0.1</v>
      </c>
      <c r="H123" s="30" t="s">
        <v>1026</v>
      </c>
      <c r="I123" s="30">
        <v>0.01</v>
      </c>
      <c r="J123" s="30">
        <v>0.24</v>
      </c>
      <c r="K123" s="30">
        <v>900</v>
      </c>
      <c r="M123" s="52">
        <f t="shared" si="14"/>
        <v>6.6722338204592904E-2</v>
      </c>
      <c r="N123" s="51">
        <f t="shared" si="9"/>
        <v>1.0205339265850946</v>
      </c>
      <c r="O123" s="51">
        <f t="shared" si="10"/>
        <v>2.4877170993733215</v>
      </c>
      <c r="Q123" s="52">
        <f t="shared" si="11"/>
        <v>6.7143793228977063E-3</v>
      </c>
      <c r="R123" s="51">
        <f t="shared" si="15"/>
        <v>0.16578947368421051</v>
      </c>
      <c r="S123" s="51"/>
      <c r="T123" s="51">
        <f t="shared" si="17"/>
        <v>1.3479773814702046E-2</v>
      </c>
      <c r="U123" s="51">
        <f t="shared" si="12"/>
        <v>0.28910485933503838</v>
      </c>
      <c r="V123" s="54">
        <f t="shared" si="13"/>
        <v>0.20622276029055692</v>
      </c>
    </row>
    <row r="124" spans="1:22" x14ac:dyDescent="0.2">
      <c r="A124" s="22" t="s">
        <v>700</v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N124" s="51"/>
      <c r="O124" s="51"/>
      <c r="Q124" s="52"/>
      <c r="R124" s="51"/>
      <c r="S124" s="51"/>
      <c r="T124" s="51"/>
      <c r="U124" s="51"/>
    </row>
    <row r="125" spans="1:22" x14ac:dyDescent="0.2">
      <c r="A125" s="22" t="s">
        <v>708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N125" s="51"/>
      <c r="O125" s="51"/>
      <c r="Q125" s="52"/>
      <c r="R125" s="51"/>
      <c r="S125" s="51"/>
      <c r="T125" s="51"/>
      <c r="U125" s="51"/>
    </row>
    <row r="126" spans="1:22" x14ac:dyDescent="0.2">
      <c r="A126" s="22" t="s">
        <v>710</v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N126" s="51"/>
      <c r="O126" s="51"/>
      <c r="Q126" s="52"/>
      <c r="R126" s="51"/>
      <c r="S126" s="51"/>
      <c r="T126" s="51"/>
      <c r="U126" s="51"/>
    </row>
    <row r="127" spans="1:22" x14ac:dyDescent="0.2">
      <c r="A127" s="22" t="s">
        <v>712</v>
      </c>
      <c r="B127" s="30">
        <v>0.06</v>
      </c>
      <c r="C127" s="30">
        <v>0.93</v>
      </c>
      <c r="D127" s="30">
        <v>1.35</v>
      </c>
      <c r="E127" s="30"/>
      <c r="F127" s="30">
        <v>107</v>
      </c>
      <c r="G127" s="30">
        <v>0.16</v>
      </c>
      <c r="H127" s="30">
        <v>0.04</v>
      </c>
      <c r="I127" s="30">
        <v>0.01</v>
      </c>
      <c r="J127" s="30">
        <v>0.37</v>
      </c>
      <c r="K127" s="30">
        <v>1200</v>
      </c>
      <c r="M127" s="52">
        <f t="shared" si="14"/>
        <v>0.10008350730688935</v>
      </c>
      <c r="N127" s="51">
        <f t="shared" si="9"/>
        <v>1.757586206896552</v>
      </c>
      <c r="O127" s="51">
        <f t="shared" si="10"/>
        <v>1.9301253357206807</v>
      </c>
      <c r="Q127" s="52">
        <f t="shared" si="11"/>
        <v>1.3816126683654895E-2</v>
      </c>
      <c r="R127" s="51">
        <f t="shared" si="15"/>
        <v>0.26526315789473687</v>
      </c>
      <c r="S127" s="51">
        <f t="shared" si="16"/>
        <v>5.5968063872255489E-2</v>
      </c>
      <c r="T127" s="51">
        <f t="shared" si="17"/>
        <v>1.3479773814702046E-2</v>
      </c>
      <c r="U127" s="51">
        <f t="shared" si="12"/>
        <v>0.44570332480818414</v>
      </c>
      <c r="V127" s="54">
        <f t="shared" si="13"/>
        <v>0.27496368038740926</v>
      </c>
    </row>
    <row r="128" spans="1:22" x14ac:dyDescent="0.2">
      <c r="A128" s="22" t="s">
        <v>714</v>
      </c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N128" s="51"/>
      <c r="O128" s="51"/>
      <c r="Q128" s="52"/>
      <c r="R128" s="51"/>
      <c r="S128" s="51"/>
      <c r="T128" s="51"/>
      <c r="U128" s="51"/>
    </row>
    <row r="129" spans="1:22" x14ac:dyDescent="0.2">
      <c r="A129" s="22" t="s">
        <v>716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N129" s="51"/>
      <c r="O129" s="51"/>
      <c r="Q129" s="52"/>
      <c r="R129" s="51"/>
      <c r="S129" s="51"/>
      <c r="T129" s="51"/>
      <c r="U129" s="51"/>
    </row>
    <row r="130" spans="1:22" x14ac:dyDescent="0.2">
      <c r="A130" s="22" t="s">
        <v>718</v>
      </c>
      <c r="B130" s="30">
        <v>0.09</v>
      </c>
      <c r="C130" s="30">
        <v>0.93</v>
      </c>
      <c r="D130" s="30">
        <v>1.92</v>
      </c>
      <c r="E130" s="30"/>
      <c r="F130" s="30">
        <v>2662</v>
      </c>
      <c r="G130" s="30">
        <v>0.28000000000000003</v>
      </c>
      <c r="H130" s="30" t="s">
        <v>1026</v>
      </c>
      <c r="I130" s="30">
        <v>0.02</v>
      </c>
      <c r="J130" s="30">
        <v>0.47</v>
      </c>
      <c r="K130" s="30">
        <v>1500</v>
      </c>
      <c r="M130" s="52">
        <f t="shared" si="14"/>
        <v>0.15012526096033402</v>
      </c>
      <c r="N130" s="51">
        <f t="shared" si="9"/>
        <v>1.757586206896552</v>
      </c>
      <c r="O130" s="51">
        <f t="shared" si="10"/>
        <v>2.7450671441360788</v>
      </c>
      <c r="Q130" s="52">
        <f t="shared" si="11"/>
        <v>0.34372457226064801</v>
      </c>
      <c r="R130" s="51">
        <f t="shared" si="15"/>
        <v>0.46421052631578952</v>
      </c>
      <c r="S130" s="51"/>
      <c r="T130" s="51">
        <f t="shared" si="17"/>
        <v>2.6959547629404092E-2</v>
      </c>
      <c r="U130" s="51">
        <f t="shared" si="12"/>
        <v>0.56616368286445007</v>
      </c>
      <c r="V130" s="54">
        <f t="shared" si="13"/>
        <v>0.34370460048426149</v>
      </c>
    </row>
    <row r="131" spans="1:22" x14ac:dyDescent="0.2">
      <c r="A131" s="22" t="s">
        <v>720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N131" s="51"/>
      <c r="O131" s="51"/>
      <c r="Q131" s="52"/>
      <c r="R131" s="51"/>
      <c r="S131" s="51"/>
      <c r="T131" s="51"/>
      <c r="U131" s="51"/>
    </row>
    <row r="132" spans="1:22" x14ac:dyDescent="0.2">
      <c r="A132" s="22" t="s">
        <v>726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N132" s="51"/>
      <c r="O132" s="51"/>
      <c r="Q132" s="52"/>
      <c r="R132" s="51"/>
      <c r="S132" s="51"/>
      <c r="T132" s="51"/>
      <c r="U132" s="51"/>
    </row>
    <row r="133" spans="1:22" x14ac:dyDescent="0.2">
      <c r="A133" s="22" t="s">
        <v>728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N133" s="51"/>
      <c r="O133" s="51"/>
      <c r="Q133" s="52"/>
      <c r="R133" s="51"/>
      <c r="S133" s="51"/>
      <c r="T133" s="51"/>
      <c r="U133" s="51"/>
    </row>
    <row r="134" spans="1:22" x14ac:dyDescent="0.2">
      <c r="A134" s="22" t="s">
        <v>730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N134" s="51"/>
      <c r="O134" s="51"/>
      <c r="Q134" s="52"/>
      <c r="R134" s="51"/>
      <c r="S134" s="51"/>
      <c r="T134" s="51"/>
      <c r="U134" s="51"/>
    </row>
    <row r="135" spans="1:22" x14ac:dyDescent="0.2">
      <c r="A135" s="22" t="s">
        <v>732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N135" s="51"/>
      <c r="O135" s="51"/>
      <c r="Q135" s="52"/>
      <c r="R135" s="51"/>
      <c r="S135" s="51"/>
      <c r="T135" s="51"/>
      <c r="U135" s="51"/>
    </row>
    <row r="136" spans="1:22" x14ac:dyDescent="0.2">
      <c r="A136" s="22" t="s">
        <v>734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N136" s="51"/>
      <c r="O136" s="51"/>
      <c r="Q136" s="52"/>
      <c r="R136" s="51"/>
      <c r="S136" s="51"/>
      <c r="T136" s="51"/>
      <c r="U136" s="51"/>
    </row>
    <row r="137" spans="1:22" x14ac:dyDescent="0.2">
      <c r="A137" s="41" t="s">
        <v>736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N137" s="51"/>
      <c r="O137" s="51"/>
      <c r="Q137" s="52"/>
      <c r="R137" s="51"/>
      <c r="S137" s="51"/>
      <c r="T137" s="51"/>
      <c r="U137" s="51"/>
    </row>
    <row r="138" spans="1:22" x14ac:dyDescent="0.2">
      <c r="A138" s="22" t="s">
        <v>738</v>
      </c>
      <c r="B138" s="30">
        <v>0.04</v>
      </c>
      <c r="C138" s="30">
        <v>0.55000000000000004</v>
      </c>
      <c r="D138" s="30">
        <v>1.75</v>
      </c>
      <c r="E138" s="30"/>
      <c r="F138" s="30">
        <v>64</v>
      </c>
      <c r="G138" s="30">
        <v>0.09</v>
      </c>
      <c r="H138" s="30">
        <v>0.01</v>
      </c>
      <c r="I138" s="30">
        <v>0.01</v>
      </c>
      <c r="J138" s="30">
        <v>0.22</v>
      </c>
      <c r="K138" s="30">
        <v>500</v>
      </c>
      <c r="M138" s="52">
        <f t="shared" ref="M138:M194" si="18">B138*((79.9)/(79.9-32))</f>
        <v>6.6722338204592904E-2</v>
      </c>
      <c r="N138" s="51">
        <f t="shared" ref="N138:N194" si="19">C138*(101.94)/(101.94-48)</f>
        <v>1.039432703003337</v>
      </c>
      <c r="O138" s="51">
        <f t="shared" ref="O138:O194" si="20">D138*159.7/(159.7-48)</f>
        <v>2.5020143240823636</v>
      </c>
      <c r="Q138" s="52">
        <f t="shared" ref="Q138:Q194" si="21">(F138/10000)*70.94/(70.94-16)</f>
        <v>8.2638514743356394E-3</v>
      </c>
      <c r="R138" s="51">
        <f t="shared" ref="R138:R194" si="22">G138*40.32/(40.32-16)</f>
        <v>0.14921052631578946</v>
      </c>
      <c r="S138" s="51">
        <f t="shared" ref="S138:S194" si="23">H138*56.08/(56.08-16)</f>
        <v>1.3992015968063872E-2</v>
      </c>
      <c r="T138" s="51">
        <f t="shared" ref="T138:T194" si="24">I138*61.98/(61.98-16)</f>
        <v>1.3479773814702046E-2</v>
      </c>
      <c r="U138" s="51">
        <f t="shared" ref="U138:U194" si="25">J138*94.2/(94.2-16)</f>
        <v>0.26501278772378517</v>
      </c>
      <c r="V138" s="54">
        <f t="shared" ref="V138:V194" si="26">(K138/10000)*141.95/(141.95-80)</f>
        <v>0.11456820016142052</v>
      </c>
    </row>
    <row r="139" spans="1:22" x14ac:dyDescent="0.2">
      <c r="A139" s="22" t="s">
        <v>740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N139" s="51"/>
      <c r="O139" s="51"/>
      <c r="Q139" s="52"/>
      <c r="R139" s="51"/>
      <c r="S139" s="51"/>
      <c r="T139" s="51"/>
      <c r="U139" s="51"/>
    </row>
    <row r="140" spans="1:22" x14ac:dyDescent="0.2">
      <c r="A140" s="22" t="s">
        <v>742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N140" s="51"/>
      <c r="O140" s="51"/>
      <c r="Q140" s="52"/>
      <c r="R140" s="51"/>
      <c r="S140" s="51"/>
      <c r="T140" s="51"/>
      <c r="U140" s="51"/>
    </row>
    <row r="141" spans="1:22" x14ac:dyDescent="0.2">
      <c r="A141" s="22" t="s">
        <v>744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N141" s="51"/>
      <c r="O141" s="51"/>
      <c r="Q141" s="52"/>
      <c r="R141" s="51"/>
      <c r="S141" s="51"/>
      <c r="T141" s="51"/>
      <c r="U141" s="51"/>
    </row>
    <row r="142" spans="1:22" x14ac:dyDescent="0.2">
      <c r="A142" s="22" t="s">
        <v>746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N142" s="51"/>
      <c r="O142" s="51"/>
      <c r="Q142" s="52"/>
      <c r="R142" s="51"/>
      <c r="S142" s="51"/>
      <c r="T142" s="51"/>
      <c r="U142" s="51"/>
    </row>
    <row r="143" spans="1:22" x14ac:dyDescent="0.2">
      <c r="A143" s="22" t="s">
        <v>748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N143" s="51"/>
      <c r="O143" s="51"/>
      <c r="Q143" s="52"/>
      <c r="R143" s="51"/>
      <c r="S143" s="51"/>
      <c r="T143" s="51"/>
      <c r="U143" s="51"/>
    </row>
    <row r="144" spans="1:22" x14ac:dyDescent="0.2">
      <c r="A144" s="22" t="s">
        <v>750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N144" s="51"/>
      <c r="O144" s="51"/>
      <c r="Q144" s="52"/>
      <c r="R144" s="51"/>
      <c r="S144" s="51"/>
      <c r="T144" s="51"/>
      <c r="U144" s="51"/>
    </row>
    <row r="145" spans="1:21" x14ac:dyDescent="0.2">
      <c r="A145" s="22" t="s">
        <v>752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N145" s="51"/>
      <c r="O145" s="51"/>
      <c r="Q145" s="52"/>
      <c r="R145" s="51"/>
      <c r="S145" s="51"/>
      <c r="T145" s="51"/>
      <c r="U145" s="51"/>
    </row>
    <row r="146" spans="1:21" x14ac:dyDescent="0.2">
      <c r="A146" s="22" t="s">
        <v>754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N146" s="51"/>
      <c r="O146" s="51"/>
      <c r="Q146" s="52"/>
      <c r="R146" s="51"/>
      <c r="S146" s="51"/>
      <c r="T146" s="51"/>
      <c r="U146" s="51"/>
    </row>
    <row r="147" spans="1:21" x14ac:dyDescent="0.2">
      <c r="A147" s="22" t="s">
        <v>756</v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N147" s="51"/>
      <c r="O147" s="51"/>
      <c r="Q147" s="52"/>
      <c r="R147" s="51"/>
      <c r="S147" s="51"/>
      <c r="T147" s="51"/>
      <c r="U147" s="51"/>
    </row>
    <row r="148" spans="1:21" x14ac:dyDescent="0.2">
      <c r="A148" s="22" t="s">
        <v>758</v>
      </c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N148" s="51"/>
      <c r="O148" s="51"/>
      <c r="Q148" s="52"/>
      <c r="R148" s="51"/>
      <c r="S148" s="51"/>
      <c r="T148" s="51"/>
      <c r="U148" s="51"/>
    </row>
    <row r="149" spans="1:21" x14ac:dyDescent="0.2">
      <c r="A149" s="22" t="s">
        <v>760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N149" s="51"/>
      <c r="O149" s="51"/>
      <c r="Q149" s="52"/>
      <c r="R149" s="51"/>
      <c r="S149" s="51"/>
      <c r="T149" s="51"/>
      <c r="U149" s="51"/>
    </row>
    <row r="150" spans="1:21" x14ac:dyDescent="0.2">
      <c r="A150" s="22" t="s">
        <v>762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N150" s="51"/>
      <c r="O150" s="51"/>
      <c r="Q150" s="52"/>
      <c r="R150" s="51"/>
      <c r="S150" s="51"/>
      <c r="T150" s="51"/>
      <c r="U150" s="51"/>
    </row>
    <row r="151" spans="1:21" x14ac:dyDescent="0.2">
      <c r="A151" s="22" t="s">
        <v>764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N151" s="51"/>
      <c r="O151" s="51"/>
      <c r="Q151" s="52"/>
      <c r="R151" s="51"/>
      <c r="S151" s="51"/>
      <c r="T151" s="51"/>
      <c r="U151" s="51"/>
    </row>
    <row r="152" spans="1:21" x14ac:dyDescent="0.2">
      <c r="A152" s="22" t="s">
        <v>766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N152" s="51"/>
      <c r="O152" s="51"/>
      <c r="Q152" s="52"/>
      <c r="R152" s="51"/>
      <c r="S152" s="51"/>
      <c r="T152" s="51"/>
      <c r="U152" s="51"/>
    </row>
    <row r="153" spans="1:21" x14ac:dyDescent="0.2">
      <c r="A153" s="22" t="s">
        <v>768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N153" s="51"/>
      <c r="O153" s="51"/>
      <c r="Q153" s="52"/>
      <c r="R153" s="51"/>
      <c r="S153" s="51"/>
      <c r="T153" s="51"/>
      <c r="U153" s="51"/>
    </row>
    <row r="154" spans="1:21" x14ac:dyDescent="0.2">
      <c r="A154" s="22" t="s">
        <v>770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N154" s="51"/>
      <c r="O154" s="51"/>
      <c r="Q154" s="52"/>
      <c r="R154" s="51"/>
      <c r="S154" s="51"/>
      <c r="T154" s="51"/>
      <c r="U154" s="51"/>
    </row>
    <row r="155" spans="1:21" x14ac:dyDescent="0.2">
      <c r="A155" s="22" t="s">
        <v>776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N155" s="51"/>
      <c r="O155" s="51"/>
      <c r="Q155" s="52"/>
      <c r="R155" s="51"/>
      <c r="S155" s="51"/>
      <c r="T155" s="51"/>
      <c r="U155" s="51"/>
    </row>
    <row r="156" spans="1:21" x14ac:dyDescent="0.2">
      <c r="A156" s="22" t="s">
        <v>778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N156" s="51"/>
      <c r="O156" s="51"/>
      <c r="Q156" s="52"/>
      <c r="R156" s="51"/>
      <c r="S156" s="51"/>
      <c r="T156" s="51"/>
      <c r="U156" s="51"/>
    </row>
    <row r="157" spans="1:21" x14ac:dyDescent="0.2">
      <c r="A157" s="22" t="s">
        <v>780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N157" s="51"/>
      <c r="O157" s="51"/>
      <c r="Q157" s="52"/>
      <c r="R157" s="51"/>
      <c r="S157" s="51"/>
      <c r="T157" s="51"/>
      <c r="U157" s="51"/>
    </row>
    <row r="158" spans="1:21" x14ac:dyDescent="0.2">
      <c r="A158" s="22" t="s">
        <v>782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N158" s="51"/>
      <c r="O158" s="51"/>
      <c r="Q158" s="52"/>
      <c r="R158" s="51"/>
      <c r="S158" s="51"/>
      <c r="T158" s="51"/>
      <c r="U158" s="51"/>
    </row>
    <row r="159" spans="1:21" x14ac:dyDescent="0.2">
      <c r="A159" s="22" t="s">
        <v>784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N159" s="51"/>
      <c r="O159" s="51"/>
      <c r="Q159" s="52"/>
      <c r="R159" s="51"/>
      <c r="S159" s="51"/>
      <c r="T159" s="51"/>
      <c r="U159" s="51"/>
    </row>
    <row r="160" spans="1:21" x14ac:dyDescent="0.2">
      <c r="A160" s="22" t="s">
        <v>786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N160" s="51"/>
      <c r="O160" s="51"/>
      <c r="Q160" s="52"/>
      <c r="R160" s="51"/>
      <c r="S160" s="51"/>
      <c r="T160" s="51"/>
      <c r="U160" s="51"/>
    </row>
    <row r="161" spans="1:21" x14ac:dyDescent="0.2">
      <c r="A161" s="22" t="s">
        <v>788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N161" s="51"/>
      <c r="O161" s="51"/>
      <c r="Q161" s="52"/>
      <c r="R161" s="51"/>
      <c r="S161" s="51"/>
      <c r="T161" s="51"/>
      <c r="U161" s="51"/>
    </row>
    <row r="162" spans="1:21" x14ac:dyDescent="0.2">
      <c r="A162" s="22" t="s">
        <v>790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N162" s="51"/>
      <c r="O162" s="51"/>
      <c r="Q162" s="52"/>
      <c r="R162" s="51"/>
      <c r="S162" s="51"/>
      <c r="T162" s="51"/>
      <c r="U162" s="51"/>
    </row>
    <row r="163" spans="1:21" x14ac:dyDescent="0.2">
      <c r="A163" s="22" t="s">
        <v>792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N163" s="51"/>
      <c r="O163" s="51"/>
      <c r="Q163" s="52"/>
      <c r="R163" s="51"/>
      <c r="S163" s="51"/>
      <c r="T163" s="51"/>
      <c r="U163" s="51"/>
    </row>
    <row r="164" spans="1:21" x14ac:dyDescent="0.2">
      <c r="A164" s="22" t="s">
        <v>794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N164" s="51"/>
      <c r="O164" s="51"/>
      <c r="Q164" s="52"/>
      <c r="R164" s="51"/>
      <c r="S164" s="51"/>
      <c r="T164" s="51"/>
      <c r="U164" s="51"/>
    </row>
    <row r="165" spans="1:21" x14ac:dyDescent="0.2">
      <c r="A165" s="22" t="s">
        <v>796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N165" s="51"/>
      <c r="O165" s="51"/>
      <c r="Q165" s="52"/>
      <c r="R165" s="51"/>
      <c r="S165" s="51"/>
      <c r="T165" s="51"/>
      <c r="U165" s="51"/>
    </row>
    <row r="166" spans="1:21" x14ac:dyDescent="0.2">
      <c r="A166" s="22" t="s">
        <v>798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N166" s="51"/>
      <c r="O166" s="51"/>
      <c r="Q166" s="52"/>
      <c r="R166" s="51"/>
      <c r="S166" s="51"/>
      <c r="T166" s="51"/>
      <c r="U166" s="51"/>
    </row>
    <row r="167" spans="1:21" x14ac:dyDescent="0.2">
      <c r="A167" s="22" t="s">
        <v>800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N167" s="51"/>
      <c r="O167" s="51"/>
      <c r="Q167" s="52"/>
      <c r="R167" s="51"/>
      <c r="S167" s="51"/>
      <c r="T167" s="51"/>
      <c r="U167" s="51"/>
    </row>
    <row r="168" spans="1:21" x14ac:dyDescent="0.2">
      <c r="A168" s="22" t="s">
        <v>802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N168" s="51"/>
      <c r="O168" s="51"/>
      <c r="Q168" s="52"/>
      <c r="R168" s="51"/>
      <c r="S168" s="51"/>
      <c r="T168" s="51"/>
      <c r="U168" s="51"/>
    </row>
    <row r="169" spans="1:21" x14ac:dyDescent="0.2">
      <c r="A169" s="22" t="s">
        <v>804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N169" s="51"/>
      <c r="O169" s="51"/>
      <c r="Q169" s="52"/>
      <c r="R169" s="51"/>
      <c r="S169" s="51"/>
      <c r="T169" s="51"/>
      <c r="U169" s="51"/>
    </row>
    <row r="170" spans="1:21" x14ac:dyDescent="0.2">
      <c r="A170" s="22" t="s">
        <v>806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N170" s="51"/>
      <c r="O170" s="51"/>
      <c r="Q170" s="52"/>
      <c r="R170" s="51"/>
      <c r="S170" s="51"/>
      <c r="T170" s="51"/>
      <c r="U170" s="51"/>
    </row>
    <row r="171" spans="1:21" x14ac:dyDescent="0.2">
      <c r="A171" s="22" t="s">
        <v>808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N171" s="51"/>
      <c r="O171" s="51"/>
      <c r="Q171" s="52"/>
      <c r="R171" s="51"/>
      <c r="S171" s="51"/>
      <c r="T171" s="51"/>
      <c r="U171" s="51"/>
    </row>
    <row r="172" spans="1:21" x14ac:dyDescent="0.2">
      <c r="A172" s="22" t="s">
        <v>810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N172" s="51"/>
      <c r="O172" s="51"/>
      <c r="Q172" s="52"/>
      <c r="R172" s="51"/>
      <c r="S172" s="51"/>
      <c r="T172" s="51"/>
      <c r="U172" s="51"/>
    </row>
    <row r="173" spans="1:21" x14ac:dyDescent="0.2">
      <c r="A173" s="22" t="s">
        <v>812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N173" s="51"/>
      <c r="O173" s="51"/>
      <c r="Q173" s="52"/>
      <c r="R173" s="51"/>
      <c r="S173" s="51"/>
      <c r="T173" s="51"/>
      <c r="U173" s="51"/>
    </row>
    <row r="174" spans="1:21" x14ac:dyDescent="0.2">
      <c r="A174" s="22" t="s">
        <v>814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N174" s="51"/>
      <c r="O174" s="51"/>
      <c r="Q174" s="52"/>
      <c r="R174" s="51"/>
      <c r="S174" s="51"/>
      <c r="T174" s="51"/>
      <c r="U174" s="51"/>
    </row>
    <row r="175" spans="1:21" x14ac:dyDescent="0.2">
      <c r="A175" s="22" t="s">
        <v>816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N175" s="51"/>
      <c r="O175" s="51"/>
      <c r="Q175" s="52"/>
      <c r="R175" s="51"/>
      <c r="S175" s="51"/>
      <c r="T175" s="51"/>
      <c r="U175" s="51"/>
    </row>
    <row r="176" spans="1:21" x14ac:dyDescent="0.2">
      <c r="A176" s="22" t="s">
        <v>818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N176" s="51"/>
      <c r="O176" s="51"/>
      <c r="Q176" s="52"/>
      <c r="R176" s="51"/>
      <c r="S176" s="51"/>
      <c r="T176" s="51"/>
      <c r="U176" s="51"/>
    </row>
    <row r="177" spans="1:22" x14ac:dyDescent="0.2">
      <c r="A177" s="22" t="s">
        <v>820</v>
      </c>
      <c r="B177" s="30">
        <v>0.02</v>
      </c>
      <c r="C177" s="30">
        <v>1.49</v>
      </c>
      <c r="D177" s="30">
        <v>0.8</v>
      </c>
      <c r="E177" s="30"/>
      <c r="F177" s="30">
        <v>329</v>
      </c>
      <c r="G177" s="30">
        <v>0.05</v>
      </c>
      <c r="H177" s="30">
        <v>0.47</v>
      </c>
      <c r="I177" s="30">
        <v>0.06</v>
      </c>
      <c r="J177" s="30">
        <v>0.34</v>
      </c>
      <c r="K177" s="30">
        <v>900</v>
      </c>
      <c r="M177" s="52">
        <f t="shared" si="18"/>
        <v>3.3361169102296452E-2</v>
      </c>
      <c r="N177" s="51">
        <f t="shared" si="19"/>
        <v>2.8159176863181314</v>
      </c>
      <c r="O177" s="51">
        <f t="shared" si="20"/>
        <v>1.1437779767233662</v>
      </c>
      <c r="Q177" s="52">
        <f t="shared" si="21"/>
        <v>4.2481361485256643E-2</v>
      </c>
      <c r="R177" s="51">
        <f t="shared" si="22"/>
        <v>8.2894736842105257E-2</v>
      </c>
      <c r="S177" s="51">
        <f t="shared" si="23"/>
        <v>0.65762475049900193</v>
      </c>
      <c r="T177" s="51">
        <f t="shared" si="24"/>
        <v>8.0878642888212268E-2</v>
      </c>
      <c r="U177" s="51">
        <f t="shared" si="25"/>
        <v>0.40956521739130441</v>
      </c>
      <c r="V177" s="54">
        <f t="shared" si="26"/>
        <v>0.20622276029055692</v>
      </c>
    </row>
    <row r="178" spans="1:22" x14ac:dyDescent="0.2">
      <c r="A178" s="22" t="s">
        <v>826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N178" s="51"/>
      <c r="O178" s="51"/>
      <c r="Q178" s="52"/>
      <c r="R178" s="51"/>
      <c r="S178" s="51"/>
      <c r="T178" s="51"/>
      <c r="U178" s="51"/>
    </row>
    <row r="179" spans="1:22" x14ac:dyDescent="0.2">
      <c r="A179" s="22" t="s">
        <v>828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N179" s="51"/>
      <c r="O179" s="51"/>
      <c r="Q179" s="52"/>
      <c r="R179" s="51"/>
      <c r="S179" s="51"/>
      <c r="T179" s="51"/>
      <c r="U179" s="51"/>
    </row>
    <row r="180" spans="1:22" x14ac:dyDescent="0.2">
      <c r="A180" s="22" t="s">
        <v>830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N180" s="51"/>
      <c r="O180" s="51"/>
      <c r="Q180" s="52"/>
      <c r="R180" s="51"/>
      <c r="S180" s="51"/>
      <c r="T180" s="51"/>
      <c r="U180" s="51"/>
    </row>
    <row r="181" spans="1:22" x14ac:dyDescent="0.2">
      <c r="A181" s="22" t="s">
        <v>832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N181" s="51"/>
      <c r="O181" s="51"/>
      <c r="Q181" s="52"/>
      <c r="R181" s="51"/>
      <c r="S181" s="51"/>
      <c r="T181" s="51"/>
      <c r="U181" s="51"/>
    </row>
    <row r="182" spans="1:22" x14ac:dyDescent="0.2">
      <c r="A182" s="22" t="s">
        <v>834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N182" s="51"/>
      <c r="O182" s="51"/>
      <c r="Q182" s="52"/>
      <c r="R182" s="51"/>
      <c r="S182" s="51"/>
      <c r="T182" s="51"/>
      <c r="U182" s="51"/>
    </row>
    <row r="183" spans="1:22" x14ac:dyDescent="0.2">
      <c r="A183" s="22" t="s">
        <v>836</v>
      </c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N183" s="51"/>
      <c r="O183" s="51"/>
      <c r="Q183" s="52"/>
      <c r="R183" s="51"/>
      <c r="S183" s="51"/>
      <c r="T183" s="51"/>
      <c r="U183" s="51"/>
    </row>
    <row r="184" spans="1:22" x14ac:dyDescent="0.2">
      <c r="A184" s="22" t="s">
        <v>838</v>
      </c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N184" s="51"/>
      <c r="O184" s="51"/>
      <c r="Q184" s="52"/>
      <c r="R184" s="51"/>
      <c r="S184" s="51"/>
      <c r="T184" s="51"/>
      <c r="U184" s="51"/>
    </row>
    <row r="185" spans="1:22" x14ac:dyDescent="0.2">
      <c r="A185" s="22" t="s">
        <v>840</v>
      </c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N185" s="51"/>
      <c r="O185" s="51"/>
      <c r="Q185" s="52"/>
      <c r="R185" s="51"/>
      <c r="S185" s="51"/>
      <c r="T185" s="51"/>
      <c r="U185" s="51"/>
    </row>
    <row r="186" spans="1:22" x14ac:dyDescent="0.2">
      <c r="A186" s="22" t="s">
        <v>842</v>
      </c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N186" s="51"/>
      <c r="O186" s="51"/>
      <c r="Q186" s="52"/>
      <c r="R186" s="51"/>
      <c r="S186" s="51"/>
      <c r="T186" s="51"/>
      <c r="U186" s="51"/>
    </row>
    <row r="187" spans="1:22" x14ac:dyDescent="0.2">
      <c r="A187" s="22" t="s">
        <v>844</v>
      </c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N187" s="51"/>
      <c r="O187" s="51"/>
      <c r="Q187" s="52"/>
      <c r="R187" s="51"/>
      <c r="S187" s="51"/>
      <c r="T187" s="51"/>
      <c r="U187" s="51"/>
    </row>
    <row r="188" spans="1:22" x14ac:dyDescent="0.2">
      <c r="A188" s="22" t="s">
        <v>846</v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N188" s="51"/>
      <c r="O188" s="51"/>
      <c r="Q188" s="52"/>
      <c r="R188" s="51"/>
      <c r="S188" s="51"/>
      <c r="T188" s="51"/>
      <c r="U188" s="51"/>
    </row>
    <row r="189" spans="1:22" x14ac:dyDescent="0.2">
      <c r="A189" s="22" t="s">
        <v>848</v>
      </c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N189" s="51"/>
      <c r="O189" s="51"/>
      <c r="Q189" s="52"/>
      <c r="R189" s="51"/>
      <c r="S189" s="51"/>
      <c r="T189" s="51"/>
      <c r="U189" s="51"/>
    </row>
    <row r="190" spans="1:22" x14ac:dyDescent="0.2">
      <c r="A190" s="22" t="s">
        <v>850</v>
      </c>
      <c r="B190" s="31">
        <v>0.03</v>
      </c>
      <c r="C190" s="31">
        <v>0.8</v>
      </c>
      <c r="D190" s="31">
        <v>13.93</v>
      </c>
      <c r="E190" s="31"/>
      <c r="F190" s="31">
        <v>1758000</v>
      </c>
      <c r="G190" s="31">
        <v>0.05</v>
      </c>
      <c r="H190" s="31">
        <v>0.44</v>
      </c>
      <c r="I190" s="31">
        <v>0.02</v>
      </c>
      <c r="J190" s="31">
        <v>0.04</v>
      </c>
      <c r="K190" s="30">
        <v>1100</v>
      </c>
      <c r="M190" s="52">
        <f t="shared" si="18"/>
        <v>5.0041753653444675E-2</v>
      </c>
      <c r="N190" s="51">
        <f t="shared" si="19"/>
        <v>1.5119021134593995</v>
      </c>
      <c r="O190" s="51">
        <f t="shared" si="20"/>
        <v>19.916034019695612</v>
      </c>
      <c r="Q190" s="52">
        <f t="shared" si="21"/>
        <v>226.99767018565709</v>
      </c>
      <c r="R190" s="51">
        <f t="shared" si="22"/>
        <v>8.2894736842105257E-2</v>
      </c>
      <c r="S190" s="51">
        <f t="shared" si="23"/>
        <v>0.61564870259481042</v>
      </c>
      <c r="T190" s="51">
        <f t="shared" si="24"/>
        <v>2.6959547629404092E-2</v>
      </c>
      <c r="U190" s="51">
        <f t="shared" si="25"/>
        <v>4.8184143222506394E-2</v>
      </c>
      <c r="V190" s="54">
        <f t="shared" si="26"/>
        <v>0.25205004035512513</v>
      </c>
    </row>
    <row r="191" spans="1:22" x14ac:dyDescent="0.2">
      <c r="A191" s="22" t="s">
        <v>852</v>
      </c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N191" s="51"/>
      <c r="O191" s="51"/>
      <c r="Q191" s="52"/>
      <c r="R191" s="51"/>
      <c r="S191" s="51"/>
      <c r="T191" s="51"/>
      <c r="U191" s="51"/>
    </row>
    <row r="192" spans="1:22" x14ac:dyDescent="0.2">
      <c r="A192" s="22" t="s">
        <v>854</v>
      </c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N192" s="51"/>
      <c r="O192" s="51"/>
      <c r="Q192" s="52"/>
      <c r="R192" s="51"/>
      <c r="S192" s="51"/>
      <c r="T192" s="51"/>
      <c r="U192" s="51"/>
    </row>
    <row r="193" spans="1:22" x14ac:dyDescent="0.2">
      <c r="A193" s="22" t="s">
        <v>856</v>
      </c>
      <c r="B193" s="31">
        <v>0.08</v>
      </c>
      <c r="C193" s="31">
        <v>0.73</v>
      </c>
      <c r="D193" s="31">
        <v>2.78</v>
      </c>
      <c r="E193" s="31"/>
      <c r="F193" s="31">
        <v>1009</v>
      </c>
      <c r="G193" s="31">
        <v>0.2</v>
      </c>
      <c r="H193" s="31" t="s">
        <v>1026</v>
      </c>
      <c r="I193" s="31">
        <v>0.02</v>
      </c>
      <c r="J193" s="31">
        <v>0.42</v>
      </c>
      <c r="K193" s="30">
        <v>800</v>
      </c>
      <c r="M193" s="52">
        <f t="shared" si="18"/>
        <v>0.13344467640918581</v>
      </c>
      <c r="N193" s="51">
        <f t="shared" si="19"/>
        <v>1.3796106785317019</v>
      </c>
      <c r="O193" s="51">
        <f t="shared" si="20"/>
        <v>3.9746284691136973</v>
      </c>
      <c r="Q193" s="52">
        <f t="shared" si="21"/>
        <v>0.13028478340007282</v>
      </c>
      <c r="R193" s="51">
        <f t="shared" si="22"/>
        <v>0.33157894736842103</v>
      </c>
      <c r="S193" s="51"/>
      <c r="T193" s="51">
        <f t="shared" si="24"/>
        <v>2.6959547629404092E-2</v>
      </c>
      <c r="U193" s="51">
        <f t="shared" si="25"/>
        <v>0.50593350383631708</v>
      </c>
      <c r="V193" s="54">
        <f t="shared" si="26"/>
        <v>0.18330912025827284</v>
      </c>
    </row>
    <row r="194" spans="1:22" x14ac:dyDescent="0.2">
      <c r="A194" s="22" t="s">
        <v>860</v>
      </c>
      <c r="B194" s="30">
        <v>0.12</v>
      </c>
      <c r="C194" s="30">
        <v>1.29</v>
      </c>
      <c r="D194" s="30">
        <v>3.36</v>
      </c>
      <c r="E194" s="30"/>
      <c r="F194" s="30">
        <v>4925</v>
      </c>
      <c r="G194" s="30">
        <v>0.54</v>
      </c>
      <c r="H194" s="30">
        <v>0.02</v>
      </c>
      <c r="I194" s="30">
        <v>0.02</v>
      </c>
      <c r="J194" s="30">
        <v>0.56999999999999995</v>
      </c>
      <c r="K194" s="30">
        <v>1700.0000000000002</v>
      </c>
      <c r="M194" s="52">
        <f t="shared" si="18"/>
        <v>0.2001670146137787</v>
      </c>
      <c r="N194" s="51">
        <f t="shared" si="19"/>
        <v>2.4379421579532816</v>
      </c>
      <c r="O194" s="51">
        <f t="shared" si="20"/>
        <v>4.8038675022381385</v>
      </c>
      <c r="Q194" s="52">
        <f t="shared" si="21"/>
        <v>0.6359291954859847</v>
      </c>
      <c r="R194" s="51">
        <f t="shared" si="22"/>
        <v>0.89526315789473687</v>
      </c>
      <c r="S194" s="51">
        <f t="shared" si="23"/>
        <v>2.7984031936127744E-2</v>
      </c>
      <c r="T194" s="51">
        <f t="shared" si="24"/>
        <v>2.6959547629404092E-2</v>
      </c>
      <c r="U194" s="51">
        <f t="shared" si="25"/>
        <v>0.68662404092071605</v>
      </c>
      <c r="V194" s="54">
        <f t="shared" si="26"/>
        <v>0.38953188054882976</v>
      </c>
    </row>
    <row r="195" spans="1:22" x14ac:dyDescent="0.2">
      <c r="A195" s="22" t="s">
        <v>862</v>
      </c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N195" s="51"/>
      <c r="O195" s="51"/>
      <c r="Q195" s="52"/>
      <c r="R195" s="51"/>
      <c r="S195" s="51"/>
      <c r="T195" s="51"/>
      <c r="U195" s="51"/>
    </row>
    <row r="196" spans="1:22" x14ac:dyDescent="0.2">
      <c r="A196" s="22" t="s">
        <v>864</v>
      </c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N196" s="51"/>
      <c r="O196" s="51"/>
      <c r="Q196" s="52"/>
      <c r="R196" s="51"/>
      <c r="S196" s="51"/>
      <c r="T196" s="51"/>
      <c r="U196" s="51"/>
    </row>
    <row r="197" spans="1:22" x14ac:dyDescent="0.2">
      <c r="A197" s="22" t="s">
        <v>866</v>
      </c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N197" s="51"/>
      <c r="O197" s="51"/>
      <c r="Q197" s="52"/>
      <c r="R197" s="51"/>
      <c r="S197" s="51"/>
      <c r="T197" s="51"/>
      <c r="U197" s="51"/>
    </row>
    <row r="198" spans="1:22" x14ac:dyDescent="0.2">
      <c r="A198" s="22" t="s">
        <v>868</v>
      </c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N198" s="51"/>
      <c r="O198" s="51"/>
      <c r="Q198" s="52"/>
      <c r="R198" s="51"/>
      <c r="S198" s="51"/>
      <c r="T198" s="51"/>
      <c r="U198" s="51"/>
    </row>
    <row r="199" spans="1:22" x14ac:dyDescent="0.2">
      <c r="A199" s="28" t="s">
        <v>870</v>
      </c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N199" s="51"/>
      <c r="O199" s="51"/>
      <c r="Q199" s="52"/>
      <c r="R199" s="51"/>
      <c r="S199" s="51"/>
      <c r="T199" s="51"/>
      <c r="U199" s="51"/>
    </row>
    <row r="200" spans="1:22" x14ac:dyDescent="0.2">
      <c r="A200" s="22" t="s">
        <v>872</v>
      </c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N200" s="51"/>
      <c r="O200" s="51"/>
      <c r="Q200" s="52"/>
      <c r="R200" s="51"/>
      <c r="S200" s="51"/>
      <c r="T200" s="51"/>
      <c r="U200" s="51"/>
    </row>
    <row r="201" spans="1:22" x14ac:dyDescent="0.2">
      <c r="A201" s="22" t="s">
        <v>874</v>
      </c>
      <c r="B201" s="30">
        <v>0.04</v>
      </c>
      <c r="C201" s="30">
        <v>0.95</v>
      </c>
      <c r="D201" s="30">
        <v>6.68</v>
      </c>
      <c r="E201" s="30"/>
      <c r="F201" s="30">
        <v>2566</v>
      </c>
      <c r="G201" s="30">
        <v>0.01</v>
      </c>
      <c r="H201" s="30" t="s">
        <v>1026</v>
      </c>
      <c r="I201" s="30" t="s">
        <v>1026</v>
      </c>
      <c r="J201" s="30">
        <v>0.12</v>
      </c>
      <c r="K201" s="30">
        <v>2800.0000000000005</v>
      </c>
      <c r="M201" s="52">
        <f t="shared" ref="M201:M225" si="27">B201*((79.9)/(79.9-32))</f>
        <v>6.6722338204592904E-2</v>
      </c>
      <c r="N201" s="51">
        <f t="shared" ref="N201:N258" si="28">C201*(101.94)/(101.94-48)</f>
        <v>1.7953837597330367</v>
      </c>
      <c r="O201" s="51">
        <f t="shared" ref="O201:O258" si="29">D201*159.7/(159.7-48)</f>
        <v>9.5505461056401071</v>
      </c>
      <c r="Q201" s="52">
        <f t="shared" ref="Q201:Q258" si="30">(F201/10000)*70.94/(70.94-16)</f>
        <v>0.33132879504914453</v>
      </c>
      <c r="R201" s="51">
        <f t="shared" ref="R201:R258" si="31">G201*40.32/(40.32-16)</f>
        <v>1.6578947368421054E-2</v>
      </c>
      <c r="S201" s="51"/>
      <c r="T201" s="51"/>
      <c r="U201" s="51">
        <f t="shared" ref="U201:U258" si="32">J201*94.2/(94.2-16)</f>
        <v>0.14455242966751919</v>
      </c>
      <c r="V201" s="54">
        <f t="shared" ref="V201:V258" si="33">(K201/10000)*141.95/(141.95-80)</f>
        <v>0.64158192090395494</v>
      </c>
    </row>
    <row r="202" spans="1:22" x14ac:dyDescent="0.2">
      <c r="A202" s="22" t="s">
        <v>876</v>
      </c>
      <c r="B202" s="32" t="s">
        <v>1026</v>
      </c>
      <c r="C202" s="32">
        <v>0.59</v>
      </c>
      <c r="D202" s="32">
        <v>2.56</v>
      </c>
      <c r="E202" s="32"/>
      <c r="F202" s="32">
        <v>27</v>
      </c>
      <c r="G202" s="32" t="s">
        <v>1026</v>
      </c>
      <c r="H202" s="32">
        <v>0.03</v>
      </c>
      <c r="I202" s="32" t="s">
        <v>1026</v>
      </c>
      <c r="J202" s="32">
        <v>0.03</v>
      </c>
      <c r="K202" s="30">
        <v>900</v>
      </c>
      <c r="N202" s="51">
        <f t="shared" si="28"/>
        <v>1.115027808676307</v>
      </c>
      <c r="O202" s="51">
        <f t="shared" si="29"/>
        <v>3.6600895255147718</v>
      </c>
      <c r="Q202" s="52">
        <f t="shared" si="30"/>
        <v>3.486312340735348E-3</v>
      </c>
      <c r="R202" s="51"/>
      <c r="S202" s="51">
        <f t="shared" ref="S202:S258" si="34">H202*56.08/(56.08-16)</f>
        <v>4.1976047904191613E-2</v>
      </c>
      <c r="T202" s="51"/>
      <c r="U202" s="51">
        <f t="shared" si="32"/>
        <v>3.6138107416879797E-2</v>
      </c>
      <c r="V202" s="54">
        <f t="shared" si="33"/>
        <v>0.20622276029055692</v>
      </c>
    </row>
    <row r="203" spans="1:22" x14ac:dyDescent="0.2">
      <c r="A203" s="22" t="s">
        <v>878</v>
      </c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N203" s="51"/>
      <c r="O203" s="51"/>
      <c r="Q203" s="52"/>
      <c r="R203" s="51"/>
      <c r="S203" s="51"/>
      <c r="T203" s="51"/>
      <c r="U203" s="51"/>
    </row>
    <row r="204" spans="1:22" x14ac:dyDescent="0.2">
      <c r="A204" s="22" t="s">
        <v>890</v>
      </c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N204" s="51"/>
      <c r="O204" s="51"/>
      <c r="Q204" s="52"/>
      <c r="R204" s="51"/>
      <c r="S204" s="51"/>
      <c r="T204" s="51"/>
      <c r="U204" s="51"/>
    </row>
    <row r="205" spans="1:22" x14ac:dyDescent="0.2">
      <c r="A205" s="22" t="s">
        <v>892</v>
      </c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N205" s="51"/>
      <c r="O205" s="51"/>
      <c r="Q205" s="52"/>
      <c r="R205" s="51"/>
      <c r="S205" s="51"/>
      <c r="T205" s="51"/>
      <c r="U205" s="51"/>
    </row>
    <row r="206" spans="1:22" x14ac:dyDescent="0.2">
      <c r="A206" s="22" t="s">
        <v>894</v>
      </c>
      <c r="B206" s="30">
        <v>0.02</v>
      </c>
      <c r="C206" s="30">
        <v>0.72</v>
      </c>
      <c r="D206" s="30">
        <v>3.29</v>
      </c>
      <c r="E206" s="30"/>
      <c r="F206" s="30">
        <v>275</v>
      </c>
      <c r="G206" s="30">
        <v>7.0000000000000007E-2</v>
      </c>
      <c r="H206" s="30">
        <v>0.01</v>
      </c>
      <c r="I206" s="30" t="s">
        <v>1026</v>
      </c>
      <c r="J206" s="30">
        <v>0.12</v>
      </c>
      <c r="K206" s="30">
        <v>900</v>
      </c>
      <c r="M206" s="52">
        <f t="shared" si="27"/>
        <v>3.3361169102296452E-2</v>
      </c>
      <c r="N206" s="51">
        <f t="shared" si="28"/>
        <v>1.3607119021134595</v>
      </c>
      <c r="O206" s="51">
        <f t="shared" si="29"/>
        <v>4.7037869292748438</v>
      </c>
      <c r="Q206" s="52">
        <f t="shared" si="30"/>
        <v>3.5508736803785947E-2</v>
      </c>
      <c r="R206" s="51">
        <f t="shared" si="31"/>
        <v>0.11605263157894738</v>
      </c>
      <c r="S206" s="51">
        <f t="shared" si="34"/>
        <v>1.3992015968063872E-2</v>
      </c>
      <c r="T206" s="51"/>
      <c r="U206" s="51">
        <f t="shared" si="32"/>
        <v>0.14455242966751919</v>
      </c>
      <c r="V206" s="54">
        <f t="shared" si="33"/>
        <v>0.20622276029055692</v>
      </c>
    </row>
    <row r="207" spans="1:22" x14ac:dyDescent="0.2">
      <c r="A207" s="22" t="s">
        <v>896</v>
      </c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N207" s="51"/>
      <c r="O207" s="51"/>
      <c r="Q207" s="52"/>
      <c r="R207" s="51"/>
      <c r="S207" s="51"/>
      <c r="T207" s="51"/>
      <c r="U207" s="51"/>
    </row>
    <row r="208" spans="1:22" x14ac:dyDescent="0.2">
      <c r="A208" s="22" t="s">
        <v>898</v>
      </c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N208" s="51"/>
      <c r="O208" s="51"/>
      <c r="Q208" s="52"/>
      <c r="R208" s="51"/>
      <c r="S208" s="51"/>
      <c r="T208" s="51"/>
      <c r="U208" s="51"/>
    </row>
    <row r="209" spans="1:22" x14ac:dyDescent="0.2">
      <c r="A209" s="22" t="s">
        <v>556</v>
      </c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N209" s="51"/>
      <c r="O209" s="51"/>
      <c r="Q209" s="52"/>
      <c r="R209" s="51"/>
      <c r="S209" s="51"/>
      <c r="T209" s="51"/>
      <c r="U209" s="51"/>
    </row>
    <row r="210" spans="1:22" x14ac:dyDescent="0.2">
      <c r="A210" s="22" t="s">
        <v>558</v>
      </c>
      <c r="B210" s="23">
        <v>0.06</v>
      </c>
      <c r="C210" s="23">
        <v>0.92</v>
      </c>
      <c r="D210" s="23">
        <v>2.86</v>
      </c>
      <c r="E210" s="23"/>
      <c r="F210" s="23">
        <v>356</v>
      </c>
      <c r="G210" s="23">
        <v>0.33</v>
      </c>
      <c r="H210" s="23">
        <v>0.02</v>
      </c>
      <c r="I210" s="23">
        <v>0.02</v>
      </c>
      <c r="J210" s="23">
        <v>0.3</v>
      </c>
      <c r="K210" s="23">
        <v>1700.0000000000002</v>
      </c>
      <c r="M210" s="52">
        <f t="shared" si="27"/>
        <v>0.10008350730688935</v>
      </c>
      <c r="N210" s="51">
        <f t="shared" si="28"/>
        <v>1.7386874304783093</v>
      </c>
      <c r="O210" s="51">
        <f t="shared" si="29"/>
        <v>4.0890062667860345</v>
      </c>
      <c r="Q210" s="52">
        <f t="shared" si="30"/>
        <v>4.5967673825991991E-2</v>
      </c>
      <c r="R210" s="51">
        <f t="shared" si="31"/>
        <v>0.54710526315789476</v>
      </c>
      <c r="S210" s="51">
        <f t="shared" si="34"/>
        <v>2.7984031936127744E-2</v>
      </c>
      <c r="T210" s="51">
        <f t="shared" ref="T210:T258" si="35">I210*61.98/(61.98-16)</f>
        <v>2.6959547629404092E-2</v>
      </c>
      <c r="U210" s="51">
        <f t="shared" si="32"/>
        <v>0.36138107416879794</v>
      </c>
      <c r="V210" s="54">
        <f t="shared" si="33"/>
        <v>0.38953188054882976</v>
      </c>
    </row>
    <row r="211" spans="1:22" x14ac:dyDescent="0.2">
      <c r="A211" s="22" t="s">
        <v>560</v>
      </c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N211" s="51"/>
      <c r="O211" s="51"/>
      <c r="Q211" s="52"/>
      <c r="R211" s="51"/>
      <c r="S211" s="51"/>
      <c r="T211" s="51"/>
      <c r="U211" s="51"/>
    </row>
    <row r="212" spans="1:22" x14ac:dyDescent="0.2">
      <c r="A212" s="22" t="s">
        <v>566</v>
      </c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N212" s="51"/>
      <c r="O212" s="51"/>
      <c r="Q212" s="52"/>
      <c r="R212" s="51"/>
      <c r="S212" s="51"/>
      <c r="T212" s="51"/>
      <c r="U212" s="51"/>
    </row>
    <row r="213" spans="1:22" x14ac:dyDescent="0.2">
      <c r="A213" s="22" t="s">
        <v>568</v>
      </c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N213" s="51"/>
      <c r="O213" s="51"/>
      <c r="Q213" s="52"/>
      <c r="R213" s="51"/>
      <c r="S213" s="51"/>
      <c r="T213" s="51"/>
      <c r="U213" s="51"/>
    </row>
    <row r="214" spans="1:22" x14ac:dyDescent="0.2">
      <c r="A214" s="22" t="s">
        <v>570</v>
      </c>
      <c r="B214" s="42">
        <v>0.01</v>
      </c>
      <c r="C214" s="42">
        <v>0.3</v>
      </c>
      <c r="D214" s="42">
        <v>0.64</v>
      </c>
      <c r="E214" s="42"/>
      <c r="F214" s="42">
        <v>185</v>
      </c>
      <c r="G214" s="42">
        <v>0.02</v>
      </c>
      <c r="H214" s="42">
        <v>0.01</v>
      </c>
      <c r="I214" s="42" t="s">
        <v>1026</v>
      </c>
      <c r="J214" s="42">
        <v>0.12</v>
      </c>
      <c r="K214" s="42">
        <v>380</v>
      </c>
      <c r="M214" s="52">
        <f t="shared" si="27"/>
        <v>1.6680584551148226E-2</v>
      </c>
      <c r="N214" s="51">
        <f t="shared" si="28"/>
        <v>0.56696329254727473</v>
      </c>
      <c r="O214" s="51">
        <f t="shared" si="29"/>
        <v>0.91502238137869296</v>
      </c>
      <c r="Q214" s="52">
        <f t="shared" si="30"/>
        <v>2.3887695668001457E-2</v>
      </c>
      <c r="R214" s="51">
        <f t="shared" si="31"/>
        <v>3.3157894736842108E-2</v>
      </c>
      <c r="S214" s="51">
        <f t="shared" si="34"/>
        <v>1.3992015968063872E-2</v>
      </c>
      <c r="T214" s="51"/>
      <c r="U214" s="51">
        <f t="shared" si="32"/>
        <v>0.14455242966751919</v>
      </c>
      <c r="V214" s="54">
        <f t="shared" si="33"/>
        <v>8.7071832122679577E-2</v>
      </c>
    </row>
    <row r="215" spans="1:22" x14ac:dyDescent="0.2">
      <c r="A215" s="22" t="s">
        <v>572</v>
      </c>
      <c r="B215" s="24">
        <v>0.01</v>
      </c>
      <c r="C215" s="24">
        <v>0.36</v>
      </c>
      <c r="D215" s="24">
        <v>0.75</v>
      </c>
      <c r="E215" s="24"/>
      <c r="F215" s="24">
        <v>161</v>
      </c>
      <c r="G215" s="24">
        <v>0.03</v>
      </c>
      <c r="H215" s="24" t="s">
        <v>1026</v>
      </c>
      <c r="I215" s="24" t="s">
        <v>1026</v>
      </c>
      <c r="J215" s="24">
        <v>0.16</v>
      </c>
      <c r="K215" s="24">
        <v>320</v>
      </c>
      <c r="M215" s="52">
        <f t="shared" si="27"/>
        <v>1.6680584551148226E-2</v>
      </c>
      <c r="N215" s="51">
        <f t="shared" si="28"/>
        <v>0.68035595105672975</v>
      </c>
      <c r="O215" s="51">
        <f t="shared" si="29"/>
        <v>1.0722918531781558</v>
      </c>
      <c r="Q215" s="52">
        <f t="shared" si="30"/>
        <v>2.0788751365125591E-2</v>
      </c>
      <c r="R215" s="51">
        <f t="shared" si="31"/>
        <v>4.9736842105263156E-2</v>
      </c>
      <c r="S215" s="51"/>
      <c r="T215" s="51"/>
      <c r="U215" s="51">
        <f t="shared" si="32"/>
        <v>0.19273657289002558</v>
      </c>
      <c r="V215" s="54">
        <f t="shared" si="33"/>
        <v>7.332364810330913E-2</v>
      </c>
    </row>
    <row r="216" spans="1:22" x14ac:dyDescent="0.2">
      <c r="A216" s="22" t="s">
        <v>574</v>
      </c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N216" s="51"/>
      <c r="O216" s="51"/>
      <c r="Q216" s="52"/>
      <c r="R216" s="51"/>
      <c r="S216" s="51"/>
      <c r="T216" s="51"/>
      <c r="U216" s="51"/>
    </row>
    <row r="217" spans="1:22" x14ac:dyDescent="0.2">
      <c r="A217" s="22" t="s">
        <v>576</v>
      </c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N217" s="51"/>
      <c r="O217" s="51"/>
      <c r="Q217" s="52"/>
      <c r="R217" s="51"/>
      <c r="S217" s="51"/>
      <c r="T217" s="51"/>
      <c r="U217" s="51"/>
    </row>
    <row r="218" spans="1:22" x14ac:dyDescent="0.2">
      <c r="A218" s="22" t="s">
        <v>578</v>
      </c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N218" s="51"/>
      <c r="O218" s="51"/>
      <c r="Q218" s="52"/>
      <c r="R218" s="51"/>
      <c r="S218" s="51"/>
      <c r="T218" s="51"/>
      <c r="U218" s="51"/>
    </row>
    <row r="219" spans="1:22" x14ac:dyDescent="0.2">
      <c r="A219" s="22" t="s">
        <v>580</v>
      </c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N219" s="51"/>
      <c r="O219" s="51"/>
      <c r="Q219" s="52"/>
      <c r="R219" s="51"/>
      <c r="S219" s="51"/>
      <c r="T219" s="51"/>
      <c r="U219" s="51"/>
    </row>
    <row r="220" spans="1:22" x14ac:dyDescent="0.2">
      <c r="A220" s="22" t="s">
        <v>582</v>
      </c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N220" s="51"/>
      <c r="O220" s="51"/>
      <c r="Q220" s="52"/>
      <c r="R220" s="51"/>
      <c r="S220" s="51"/>
      <c r="T220" s="51"/>
      <c r="U220" s="51"/>
    </row>
    <row r="221" spans="1:22" x14ac:dyDescent="0.2">
      <c r="A221" s="22" t="s">
        <v>584</v>
      </c>
      <c r="B221" s="42">
        <v>0.01</v>
      </c>
      <c r="C221" s="42">
        <v>0.45</v>
      </c>
      <c r="D221" s="42">
        <v>0.74</v>
      </c>
      <c r="E221" s="42"/>
      <c r="F221" s="42">
        <v>372</v>
      </c>
      <c r="G221" s="42">
        <v>0.13</v>
      </c>
      <c r="H221" s="42">
        <v>0.15</v>
      </c>
      <c r="I221" s="42">
        <v>0.01</v>
      </c>
      <c r="J221" s="42">
        <v>0.22</v>
      </c>
      <c r="K221" s="42">
        <v>740</v>
      </c>
      <c r="M221" s="52">
        <f t="shared" si="27"/>
        <v>1.6680584551148226E-2</v>
      </c>
      <c r="N221" s="51">
        <f t="shared" si="28"/>
        <v>0.8504449388209121</v>
      </c>
      <c r="O221" s="51">
        <f t="shared" si="29"/>
        <v>1.0579946284691137</v>
      </c>
      <c r="Q221" s="52">
        <f t="shared" si="30"/>
        <v>4.8033636694575901E-2</v>
      </c>
      <c r="R221" s="51">
        <f t="shared" si="31"/>
        <v>0.21552631578947368</v>
      </c>
      <c r="S221" s="51">
        <f t="shared" si="34"/>
        <v>0.20988023952095808</v>
      </c>
      <c r="T221" s="51">
        <f t="shared" si="35"/>
        <v>1.3479773814702046E-2</v>
      </c>
      <c r="U221" s="51">
        <f t="shared" si="32"/>
        <v>0.26501278772378517</v>
      </c>
      <c r="V221" s="54">
        <f t="shared" si="33"/>
        <v>0.16956093623890237</v>
      </c>
    </row>
    <row r="222" spans="1:22" x14ac:dyDescent="0.2">
      <c r="A222" s="22" t="s">
        <v>586</v>
      </c>
      <c r="B222" s="42" t="s">
        <v>1026</v>
      </c>
      <c r="C222" s="42">
        <v>0.39</v>
      </c>
      <c r="D222" s="42">
        <v>0.52</v>
      </c>
      <c r="E222" s="42"/>
      <c r="F222" s="42">
        <v>168</v>
      </c>
      <c r="G222" s="42">
        <v>0.08</v>
      </c>
      <c r="H222" s="42">
        <v>0.11</v>
      </c>
      <c r="I222" s="42" t="s">
        <v>1026</v>
      </c>
      <c r="J222" s="42">
        <v>0.2</v>
      </c>
      <c r="K222" s="42">
        <v>690</v>
      </c>
      <c r="N222" s="51">
        <f t="shared" si="28"/>
        <v>0.7370522803114572</v>
      </c>
      <c r="O222" s="51">
        <f t="shared" si="29"/>
        <v>0.74345568487018809</v>
      </c>
      <c r="Q222" s="52">
        <f t="shared" si="30"/>
        <v>2.1692610120131052E-2</v>
      </c>
      <c r="R222" s="51">
        <f t="shared" si="31"/>
        <v>0.13263157894736843</v>
      </c>
      <c r="S222" s="51">
        <f t="shared" si="34"/>
        <v>0.1539121756487026</v>
      </c>
      <c r="T222" s="51"/>
      <c r="U222" s="51">
        <f t="shared" si="32"/>
        <v>0.24092071611253196</v>
      </c>
      <c r="V222" s="54">
        <f t="shared" si="33"/>
        <v>0.1581041162227603</v>
      </c>
    </row>
    <row r="223" spans="1:22" x14ac:dyDescent="0.2">
      <c r="A223" s="22" t="s">
        <v>588</v>
      </c>
      <c r="B223" s="42">
        <v>0.02</v>
      </c>
      <c r="C223" s="42">
        <v>0.66</v>
      </c>
      <c r="D223" s="42">
        <v>1.04</v>
      </c>
      <c r="E223" s="42"/>
      <c r="F223" s="42">
        <v>765</v>
      </c>
      <c r="G223" s="42">
        <v>0.15</v>
      </c>
      <c r="H223" s="42">
        <v>0.03</v>
      </c>
      <c r="I223" s="42">
        <v>0.01</v>
      </c>
      <c r="J223" s="42">
        <v>0.25</v>
      </c>
      <c r="K223" s="42">
        <v>400</v>
      </c>
      <c r="M223" s="52">
        <f t="shared" si="27"/>
        <v>3.3361169102296452E-2</v>
      </c>
      <c r="N223" s="51">
        <f t="shared" si="28"/>
        <v>1.2473192436040046</v>
      </c>
      <c r="O223" s="51">
        <f t="shared" si="29"/>
        <v>1.4869113697403762</v>
      </c>
      <c r="Q223" s="52">
        <f t="shared" si="30"/>
        <v>9.877884965416818E-2</v>
      </c>
      <c r="R223" s="51">
        <f t="shared" si="31"/>
        <v>0.24868421052631579</v>
      </c>
      <c r="S223" s="51">
        <f t="shared" si="34"/>
        <v>4.1976047904191613E-2</v>
      </c>
      <c r="T223" s="51">
        <f t="shared" si="35"/>
        <v>1.3479773814702046E-2</v>
      </c>
      <c r="U223" s="51">
        <f t="shared" si="32"/>
        <v>0.30115089514066495</v>
      </c>
      <c r="V223" s="54">
        <f t="shared" si="33"/>
        <v>9.165456012913642E-2</v>
      </c>
    </row>
    <row r="224" spans="1:22" x14ac:dyDescent="0.2">
      <c r="A224" s="22" t="s">
        <v>592</v>
      </c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N224" s="51"/>
      <c r="O224" s="51"/>
      <c r="Q224" s="52"/>
      <c r="R224" s="51"/>
      <c r="S224" s="51"/>
      <c r="T224" s="51"/>
      <c r="U224" s="51"/>
    </row>
    <row r="225" spans="1:22" x14ac:dyDescent="0.2">
      <c r="A225" s="22" t="s">
        <v>594</v>
      </c>
      <c r="B225" s="23">
        <v>0.09</v>
      </c>
      <c r="C225" s="23">
        <v>1.37</v>
      </c>
      <c r="D225" s="23">
        <v>4.4400000000000004</v>
      </c>
      <c r="E225" s="23"/>
      <c r="F225" s="23">
        <v>214000</v>
      </c>
      <c r="G225" s="23">
        <v>0.32</v>
      </c>
      <c r="H225" s="23">
        <v>0.02</v>
      </c>
      <c r="I225" s="23">
        <v>0.02</v>
      </c>
      <c r="J225" s="23">
        <v>0.54</v>
      </c>
      <c r="K225" s="23">
        <v>3800</v>
      </c>
      <c r="M225" s="52">
        <f t="shared" si="27"/>
        <v>0.15012526096033402</v>
      </c>
      <c r="N225" s="51">
        <f t="shared" si="28"/>
        <v>2.5891323692992216</v>
      </c>
      <c r="O225" s="51">
        <f t="shared" si="29"/>
        <v>6.3479677708146829</v>
      </c>
      <c r="Q225" s="52">
        <f t="shared" si="30"/>
        <v>27.63225336730979</v>
      </c>
      <c r="R225" s="51">
        <f t="shared" si="31"/>
        <v>0.53052631578947373</v>
      </c>
      <c r="S225" s="51">
        <f t="shared" si="34"/>
        <v>2.7984031936127744E-2</v>
      </c>
      <c r="T225" s="51">
        <f t="shared" si="35"/>
        <v>2.6959547629404092E-2</v>
      </c>
      <c r="U225" s="51">
        <f t="shared" si="32"/>
        <v>0.65048593350383632</v>
      </c>
      <c r="V225" s="54">
        <f t="shared" si="33"/>
        <v>0.87071832122679593</v>
      </c>
    </row>
    <row r="226" spans="1:22" x14ac:dyDescent="0.2">
      <c r="A226" s="22" t="s">
        <v>596</v>
      </c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N226" s="51"/>
      <c r="O226" s="51"/>
      <c r="Q226" s="52"/>
      <c r="R226" s="51"/>
      <c r="S226" s="51"/>
      <c r="T226" s="51"/>
      <c r="U226" s="51"/>
    </row>
    <row r="227" spans="1:22" x14ac:dyDescent="0.2">
      <c r="A227" s="22" t="s">
        <v>598</v>
      </c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N227" s="51"/>
      <c r="O227" s="51"/>
      <c r="Q227" s="52"/>
      <c r="R227" s="51"/>
      <c r="S227" s="51"/>
      <c r="T227" s="51"/>
      <c r="U227" s="51"/>
    </row>
    <row r="228" spans="1:22" x14ac:dyDescent="0.2">
      <c r="A228" s="22" t="s">
        <v>600</v>
      </c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N228" s="51"/>
      <c r="O228" s="51"/>
      <c r="Q228" s="52"/>
      <c r="R228" s="51"/>
      <c r="S228" s="51"/>
      <c r="T228" s="51"/>
      <c r="U228" s="51"/>
    </row>
    <row r="229" spans="1:22" x14ac:dyDescent="0.2">
      <c r="A229" s="22" t="s">
        <v>606</v>
      </c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N229" s="51"/>
      <c r="O229" s="51"/>
      <c r="Q229" s="52"/>
      <c r="R229" s="51"/>
      <c r="S229" s="51"/>
      <c r="T229" s="51"/>
      <c r="U229" s="51"/>
    </row>
    <row r="230" spans="1:22" x14ac:dyDescent="0.2">
      <c r="A230" s="22" t="s">
        <v>608</v>
      </c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N230" s="51"/>
      <c r="O230" s="51"/>
      <c r="Q230" s="52"/>
      <c r="R230" s="51"/>
      <c r="S230" s="51"/>
      <c r="T230" s="51"/>
      <c r="U230" s="51"/>
    </row>
    <row r="231" spans="1:22" x14ac:dyDescent="0.2">
      <c r="A231" s="22" t="s">
        <v>610</v>
      </c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N231" s="51"/>
      <c r="O231" s="51"/>
      <c r="Q231" s="52"/>
      <c r="R231" s="51"/>
      <c r="S231" s="51"/>
      <c r="T231" s="51"/>
      <c r="U231" s="51"/>
    </row>
    <row r="232" spans="1:22" x14ac:dyDescent="0.2">
      <c r="A232" s="22" t="s">
        <v>612</v>
      </c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N232" s="51"/>
      <c r="O232" s="51"/>
      <c r="Q232" s="52"/>
      <c r="R232" s="51"/>
      <c r="S232" s="51"/>
      <c r="T232" s="51"/>
      <c r="U232" s="51"/>
    </row>
    <row r="233" spans="1:22" x14ac:dyDescent="0.2">
      <c r="A233" s="22" t="s">
        <v>614</v>
      </c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N233" s="51"/>
      <c r="O233" s="51"/>
      <c r="Q233" s="52"/>
      <c r="R233" s="51"/>
      <c r="S233" s="51"/>
      <c r="T233" s="51"/>
      <c r="U233" s="51"/>
    </row>
    <row r="234" spans="1:22" x14ac:dyDescent="0.2">
      <c r="A234" s="22" t="s">
        <v>616</v>
      </c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N234" s="51"/>
      <c r="O234" s="51"/>
      <c r="Q234" s="52"/>
      <c r="R234" s="51"/>
      <c r="S234" s="51"/>
      <c r="T234" s="51"/>
      <c r="U234" s="51"/>
    </row>
    <row r="235" spans="1:22" x14ac:dyDescent="0.2">
      <c r="A235" s="22" t="s">
        <v>618</v>
      </c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N235" s="51"/>
      <c r="O235" s="51"/>
      <c r="Q235" s="52"/>
      <c r="R235" s="51"/>
      <c r="S235" s="51"/>
      <c r="T235" s="51"/>
      <c r="U235" s="51"/>
    </row>
    <row r="236" spans="1:22" x14ac:dyDescent="0.2">
      <c r="A236" s="22" t="s">
        <v>620</v>
      </c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N236" s="51"/>
      <c r="O236" s="51"/>
      <c r="Q236" s="52"/>
      <c r="R236" s="51"/>
      <c r="S236" s="51"/>
      <c r="T236" s="51"/>
      <c r="U236" s="51"/>
    </row>
    <row r="237" spans="1:22" x14ac:dyDescent="0.2">
      <c r="A237" s="22" t="s">
        <v>622</v>
      </c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N237" s="51"/>
      <c r="O237" s="51"/>
      <c r="Q237" s="52"/>
      <c r="R237" s="51"/>
      <c r="S237" s="51"/>
      <c r="T237" s="51"/>
      <c r="U237" s="51"/>
    </row>
    <row r="238" spans="1:22" x14ac:dyDescent="0.2">
      <c r="A238" s="22" t="s">
        <v>624</v>
      </c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N238" s="51"/>
      <c r="O238" s="51"/>
      <c r="Q238" s="52"/>
      <c r="R238" s="51"/>
      <c r="S238" s="51"/>
      <c r="T238" s="51"/>
      <c r="U238" s="51"/>
    </row>
    <row r="239" spans="1:22" x14ac:dyDescent="0.2">
      <c r="A239" s="22" t="s">
        <v>626</v>
      </c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N239" s="51"/>
      <c r="O239" s="51"/>
      <c r="Q239" s="52"/>
      <c r="R239" s="51"/>
      <c r="S239" s="51"/>
      <c r="T239" s="51"/>
      <c r="U239" s="51"/>
    </row>
    <row r="240" spans="1:22" x14ac:dyDescent="0.2">
      <c r="A240" s="22" t="s">
        <v>628</v>
      </c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N240" s="51"/>
      <c r="O240" s="51"/>
      <c r="Q240" s="52"/>
      <c r="R240" s="51"/>
      <c r="S240" s="51"/>
      <c r="T240" s="51"/>
      <c r="U240" s="51"/>
    </row>
    <row r="241" spans="1:22" x14ac:dyDescent="0.2">
      <c r="A241" s="22" t="s">
        <v>972</v>
      </c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N241" s="51"/>
      <c r="O241" s="51"/>
      <c r="Q241" s="52"/>
      <c r="R241" s="51"/>
      <c r="S241" s="51"/>
      <c r="T241" s="51"/>
      <c r="U241" s="51"/>
    </row>
    <row r="242" spans="1:22" x14ac:dyDescent="0.2">
      <c r="A242" s="22" t="s">
        <v>974</v>
      </c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N242" s="51"/>
      <c r="O242" s="51"/>
      <c r="Q242" s="52"/>
      <c r="R242" s="51"/>
      <c r="S242" s="51"/>
      <c r="T242" s="51"/>
      <c r="U242" s="51"/>
    </row>
    <row r="243" spans="1:22" x14ac:dyDescent="0.2">
      <c r="A243" s="22" t="s">
        <v>976</v>
      </c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N243" s="51"/>
      <c r="O243" s="51"/>
      <c r="Q243" s="52"/>
      <c r="R243" s="51"/>
      <c r="S243" s="51"/>
      <c r="T243" s="51"/>
      <c r="U243" s="51"/>
    </row>
    <row r="244" spans="1:22" x14ac:dyDescent="0.2">
      <c r="A244" s="22" t="s">
        <v>978</v>
      </c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N244" s="51"/>
      <c r="O244" s="51"/>
      <c r="Q244" s="52"/>
      <c r="R244" s="51"/>
      <c r="S244" s="51"/>
      <c r="T244" s="51"/>
      <c r="U244" s="51"/>
    </row>
    <row r="245" spans="1:22" x14ac:dyDescent="0.2">
      <c r="A245" s="22" t="s">
        <v>458</v>
      </c>
      <c r="B245" s="22" t="s">
        <v>1026</v>
      </c>
      <c r="C245" s="22">
        <v>0.38</v>
      </c>
      <c r="D245" s="22">
        <v>1.39</v>
      </c>
      <c r="E245" s="22"/>
      <c r="F245" s="22">
        <v>75</v>
      </c>
      <c r="G245" s="22">
        <v>0.01</v>
      </c>
      <c r="H245" s="22">
        <v>0.03</v>
      </c>
      <c r="I245" s="22" t="s">
        <v>1026</v>
      </c>
      <c r="J245" s="22">
        <v>0.09</v>
      </c>
      <c r="K245" s="22">
        <v>200</v>
      </c>
      <c r="N245" s="51">
        <f t="shared" si="28"/>
        <v>0.71815350389321475</v>
      </c>
      <c r="O245" s="51">
        <f t="shared" si="29"/>
        <v>1.9873142345568486</v>
      </c>
      <c r="Q245" s="52">
        <f t="shared" si="30"/>
        <v>9.6842009464870749E-3</v>
      </c>
      <c r="R245" s="51">
        <f t="shared" si="31"/>
        <v>1.6578947368421054E-2</v>
      </c>
      <c r="S245" s="51">
        <f t="shared" si="34"/>
        <v>4.1976047904191613E-2</v>
      </c>
      <c r="T245" s="51"/>
      <c r="U245" s="51">
        <f t="shared" si="32"/>
        <v>0.10841432225063938</v>
      </c>
      <c r="V245" s="54">
        <f t="shared" si="33"/>
        <v>4.582728006456821E-2</v>
      </c>
    </row>
    <row r="246" spans="1:22" x14ac:dyDescent="0.2">
      <c r="A246" s="22" t="s">
        <v>630</v>
      </c>
      <c r="B246" s="22" t="s">
        <v>1026</v>
      </c>
      <c r="C246" s="22">
        <v>0.98</v>
      </c>
      <c r="D246" s="22">
        <v>4.04</v>
      </c>
      <c r="E246" s="22"/>
      <c r="F246" s="22">
        <v>972</v>
      </c>
      <c r="G246" s="22">
        <v>0.81</v>
      </c>
      <c r="H246" s="22">
        <v>0.21</v>
      </c>
      <c r="I246" s="22" t="s">
        <v>1026</v>
      </c>
      <c r="J246" s="22">
        <v>0.56999999999999995</v>
      </c>
      <c r="K246" s="22">
        <v>770</v>
      </c>
      <c r="N246" s="51">
        <f t="shared" si="28"/>
        <v>1.8520800889877642</v>
      </c>
      <c r="O246" s="51">
        <f t="shared" si="29"/>
        <v>5.7760787824529993</v>
      </c>
      <c r="Q246" s="52">
        <f t="shared" si="30"/>
        <v>0.1255072442664725</v>
      </c>
      <c r="R246" s="51">
        <f t="shared" si="31"/>
        <v>1.3428947368421056</v>
      </c>
      <c r="S246" s="51">
        <f t="shared" si="34"/>
        <v>0.29383233532934133</v>
      </c>
      <c r="T246" s="51"/>
      <c r="U246" s="51">
        <f t="shared" si="32"/>
        <v>0.68662404092071605</v>
      </c>
      <c r="V246" s="54">
        <f t="shared" si="33"/>
        <v>0.17643502824858759</v>
      </c>
    </row>
    <row r="247" spans="1:22" x14ac:dyDescent="0.2">
      <c r="A247" s="22" t="s">
        <v>632</v>
      </c>
      <c r="B247" s="22" t="s">
        <v>1026</v>
      </c>
      <c r="C247" s="22">
        <v>0.42</v>
      </c>
      <c r="D247" s="22">
        <v>2.98</v>
      </c>
      <c r="E247" s="22"/>
      <c r="F247" s="22">
        <v>104</v>
      </c>
      <c r="G247" s="22">
        <v>0.04</v>
      </c>
      <c r="H247" s="22">
        <v>0.02</v>
      </c>
      <c r="I247" s="22" t="s">
        <v>1026</v>
      </c>
      <c r="J247" s="22">
        <v>0.21</v>
      </c>
      <c r="K247" s="22">
        <v>150</v>
      </c>
      <c r="N247" s="51">
        <f t="shared" si="28"/>
        <v>0.79374860956618465</v>
      </c>
      <c r="O247" s="51">
        <f t="shared" si="29"/>
        <v>4.2605729632945391</v>
      </c>
      <c r="Q247" s="52">
        <f t="shared" si="30"/>
        <v>1.3428758645795413E-2</v>
      </c>
      <c r="R247" s="51">
        <f t="shared" si="31"/>
        <v>6.6315789473684217E-2</v>
      </c>
      <c r="S247" s="51">
        <f t="shared" si="34"/>
        <v>2.7984031936127744E-2</v>
      </c>
      <c r="T247" s="51"/>
      <c r="U247" s="51">
        <f t="shared" si="32"/>
        <v>0.25296675191815854</v>
      </c>
      <c r="V247" s="54">
        <f t="shared" si="33"/>
        <v>3.4370460048426157E-2</v>
      </c>
    </row>
    <row r="248" spans="1:22" x14ac:dyDescent="0.2">
      <c r="A248" s="22" t="s">
        <v>935</v>
      </c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N248" s="51"/>
      <c r="O248" s="51"/>
      <c r="Q248" s="52"/>
      <c r="R248" s="51"/>
      <c r="S248" s="51"/>
      <c r="T248" s="51"/>
      <c r="U248" s="51"/>
    </row>
    <row r="249" spans="1:22" x14ac:dyDescent="0.2">
      <c r="A249" s="22" t="s">
        <v>937</v>
      </c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N249" s="51"/>
      <c r="O249" s="51"/>
      <c r="Q249" s="52"/>
      <c r="R249" s="51"/>
      <c r="S249" s="51"/>
      <c r="T249" s="51"/>
      <c r="U249" s="51"/>
    </row>
    <row r="250" spans="1:22" x14ac:dyDescent="0.2">
      <c r="A250" s="22" t="s">
        <v>939</v>
      </c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N250" s="51"/>
      <c r="O250" s="51"/>
      <c r="Q250" s="52"/>
      <c r="R250" s="51"/>
      <c r="S250" s="51"/>
      <c r="T250" s="51"/>
      <c r="U250" s="51"/>
    </row>
    <row r="251" spans="1:22" x14ac:dyDescent="0.2">
      <c r="A251" s="22" t="s">
        <v>941</v>
      </c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N251" s="51"/>
      <c r="O251" s="51"/>
      <c r="Q251" s="52"/>
      <c r="R251" s="51"/>
      <c r="S251" s="51"/>
      <c r="T251" s="51"/>
      <c r="U251" s="51"/>
    </row>
    <row r="252" spans="1:22" x14ac:dyDescent="0.2">
      <c r="A252" s="22" t="s">
        <v>943</v>
      </c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N252" s="51"/>
      <c r="O252" s="51"/>
      <c r="Q252" s="52"/>
      <c r="R252" s="51"/>
      <c r="S252" s="51"/>
      <c r="T252" s="51"/>
      <c r="U252" s="51"/>
    </row>
    <row r="253" spans="1:22" x14ac:dyDescent="0.2">
      <c r="A253" s="22" t="s">
        <v>945</v>
      </c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N253" s="51"/>
      <c r="O253" s="51"/>
      <c r="Q253" s="52"/>
      <c r="R253" s="51"/>
      <c r="S253" s="51"/>
      <c r="T253" s="51"/>
      <c r="U253" s="51"/>
    </row>
    <row r="254" spans="1:22" x14ac:dyDescent="0.2">
      <c r="A254" s="22" t="s">
        <v>947</v>
      </c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N254" s="51"/>
      <c r="O254" s="51"/>
      <c r="Q254" s="52"/>
      <c r="R254" s="51"/>
      <c r="S254" s="51"/>
      <c r="T254" s="51"/>
      <c r="U254" s="51"/>
    </row>
    <row r="255" spans="1:22" x14ac:dyDescent="0.2">
      <c r="A255" s="43" t="s">
        <v>949</v>
      </c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N255" s="51"/>
      <c r="O255" s="51"/>
      <c r="Q255" s="52"/>
      <c r="R255" s="51"/>
      <c r="S255" s="51"/>
      <c r="T255" s="51"/>
      <c r="U255" s="51"/>
    </row>
    <row r="256" spans="1:22" x14ac:dyDescent="0.2">
      <c r="A256" s="45" t="s">
        <v>951</v>
      </c>
      <c r="B256" s="46" t="s">
        <v>1026</v>
      </c>
      <c r="C256" s="46">
        <v>0.21</v>
      </c>
      <c r="D256" s="46">
        <v>1.31</v>
      </c>
      <c r="E256" s="46"/>
      <c r="F256" s="46">
        <v>20</v>
      </c>
      <c r="G256" s="46">
        <v>0.01</v>
      </c>
      <c r="H256" s="46" t="s">
        <v>1026</v>
      </c>
      <c r="I256" s="46" t="s">
        <v>1026</v>
      </c>
      <c r="J256" s="46">
        <v>0.26</v>
      </c>
      <c r="K256" s="46">
        <v>130</v>
      </c>
      <c r="N256" s="51">
        <f t="shared" si="28"/>
        <v>0.39687430478309232</v>
      </c>
      <c r="O256" s="51">
        <f t="shared" si="29"/>
        <v>1.8729364368845123</v>
      </c>
      <c r="Q256" s="52">
        <f t="shared" si="30"/>
        <v>2.5824535857298875E-3</v>
      </c>
      <c r="R256" s="51">
        <f t="shared" si="31"/>
        <v>1.6578947368421054E-2</v>
      </c>
      <c r="S256" s="51"/>
      <c r="T256" s="51"/>
      <c r="U256" s="51">
        <f t="shared" si="32"/>
        <v>0.31319693094629159</v>
      </c>
      <c r="V256" s="54">
        <f t="shared" si="33"/>
        <v>2.9787732041969332E-2</v>
      </c>
    </row>
    <row r="257" spans="1:22" x14ac:dyDescent="0.2">
      <c r="A257" s="45" t="s">
        <v>954</v>
      </c>
      <c r="B257" s="46" t="s">
        <v>1026</v>
      </c>
      <c r="C257" s="46">
        <v>0.4</v>
      </c>
      <c r="D257" s="46">
        <v>9.23</v>
      </c>
      <c r="E257" s="46"/>
      <c r="F257" s="46">
        <v>887</v>
      </c>
      <c r="G257" s="46">
        <v>0.28999999999999998</v>
      </c>
      <c r="H257" s="46">
        <v>0.08</v>
      </c>
      <c r="I257" s="46" t="s">
        <v>1026</v>
      </c>
      <c r="J257" s="46">
        <v>0.08</v>
      </c>
      <c r="K257" s="46">
        <v>580</v>
      </c>
      <c r="N257" s="51">
        <f t="shared" si="28"/>
        <v>0.75595105672969976</v>
      </c>
      <c r="O257" s="51">
        <f t="shared" si="29"/>
        <v>13.196338406445838</v>
      </c>
      <c r="Q257" s="52">
        <f t="shared" si="30"/>
        <v>0.11453181652712051</v>
      </c>
      <c r="R257" s="51">
        <f t="shared" si="31"/>
        <v>0.48078947368421054</v>
      </c>
      <c r="S257" s="51">
        <f t="shared" si="34"/>
        <v>0.11193612774451098</v>
      </c>
      <c r="T257" s="51"/>
      <c r="U257" s="51">
        <f t="shared" si="32"/>
        <v>9.6368286445012788E-2</v>
      </c>
      <c r="V257" s="54">
        <f t="shared" si="33"/>
        <v>0.13289911218724781</v>
      </c>
    </row>
    <row r="258" spans="1:22" x14ac:dyDescent="0.2">
      <c r="A258" s="45" t="s">
        <v>956</v>
      </c>
      <c r="B258" s="46" t="s">
        <v>1026</v>
      </c>
      <c r="C258" s="46">
        <v>0.38</v>
      </c>
      <c r="D258" s="46">
        <v>7.9</v>
      </c>
      <c r="E258" s="46"/>
      <c r="F258" s="46">
        <v>1060</v>
      </c>
      <c r="G258" s="46">
        <v>0.41</v>
      </c>
      <c r="H258" s="46">
        <v>0.22</v>
      </c>
      <c r="I258" s="46">
        <v>0.01</v>
      </c>
      <c r="J258" s="46">
        <v>0.12</v>
      </c>
      <c r="K258" s="46">
        <v>1010</v>
      </c>
      <c r="N258" s="51">
        <f t="shared" si="28"/>
        <v>0.71815350389321475</v>
      </c>
      <c r="O258" s="51">
        <f t="shared" si="29"/>
        <v>11.294807520143241</v>
      </c>
      <c r="Q258" s="52">
        <f t="shared" si="30"/>
        <v>0.13687004004368403</v>
      </c>
      <c r="R258" s="51">
        <f t="shared" si="31"/>
        <v>0.67973684210526308</v>
      </c>
      <c r="S258" s="51">
        <f t="shared" si="34"/>
        <v>0.30782435129740521</v>
      </c>
      <c r="T258" s="51">
        <f t="shared" si="35"/>
        <v>1.3479773814702046E-2</v>
      </c>
      <c r="U258" s="51">
        <f t="shared" si="32"/>
        <v>0.14455242966751919</v>
      </c>
      <c r="V258" s="54">
        <f t="shared" si="33"/>
        <v>0.23142776432606946</v>
      </c>
    </row>
    <row r="259" spans="1:22" x14ac:dyDescent="0.2">
      <c r="A259" s="45" t="s">
        <v>958</v>
      </c>
      <c r="B259" s="46">
        <v>0.01</v>
      </c>
      <c r="C259" s="46">
        <v>0.32</v>
      </c>
      <c r="D259" s="46">
        <v>5.23</v>
      </c>
      <c r="E259" s="46"/>
      <c r="F259" s="46">
        <v>71</v>
      </c>
      <c r="G259" s="46">
        <v>0.03</v>
      </c>
      <c r="H259" s="46">
        <v>0.01</v>
      </c>
      <c r="I259" s="46">
        <v>0.01</v>
      </c>
      <c r="J259" s="46">
        <v>0.2</v>
      </c>
      <c r="K259" s="46">
        <v>680</v>
      </c>
      <c r="M259" s="52">
        <f t="shared" ref="M259:M288" si="36">B259*((79.9)/(79.9-32))</f>
        <v>1.6680584551148226E-2</v>
      </c>
      <c r="N259" s="51">
        <f t="shared" ref="N259:N288" si="37">C259*(101.94)/(101.94-48)</f>
        <v>0.60476084538375985</v>
      </c>
      <c r="O259" s="51">
        <f t="shared" ref="O259:O288" si="38">D259*159.7/(159.7-48)</f>
        <v>7.4774485228290066</v>
      </c>
      <c r="Q259" s="52">
        <f t="shared" ref="Q259:Q288" si="39">(F259/10000)*70.94/(70.94-16)</f>
        <v>9.1677102293411007E-3</v>
      </c>
      <c r="R259" s="51">
        <f t="shared" ref="R259:R288" si="40">G259*40.32/(40.32-16)</f>
        <v>4.9736842105263156E-2</v>
      </c>
      <c r="S259" s="51">
        <f t="shared" ref="S259:S285" si="41">H259*56.08/(56.08-16)</f>
        <v>1.3992015968063872E-2</v>
      </c>
      <c r="T259" s="51">
        <f t="shared" ref="T259:T288" si="42">I259*61.98/(61.98-16)</f>
        <v>1.3479773814702046E-2</v>
      </c>
      <c r="U259" s="51">
        <f t="shared" ref="U259:U288" si="43">J259*94.2/(94.2-16)</f>
        <v>0.24092071611253196</v>
      </c>
      <c r="V259" s="54">
        <f t="shared" ref="V259:V288" si="44">(K259/10000)*141.95/(141.95-80)</f>
        <v>0.15581275221953189</v>
      </c>
    </row>
    <row r="260" spans="1:22" x14ac:dyDescent="0.2">
      <c r="A260" s="47" t="s">
        <v>960</v>
      </c>
      <c r="B260" s="48">
        <v>0.01</v>
      </c>
      <c r="C260" s="48">
        <v>0.32</v>
      </c>
      <c r="D260" s="48">
        <v>1.03</v>
      </c>
      <c r="E260" s="48"/>
      <c r="F260" s="48">
        <v>79</v>
      </c>
      <c r="G260" s="48">
        <v>0.05</v>
      </c>
      <c r="H260" s="48">
        <v>0.1</v>
      </c>
      <c r="I260" s="48" t="s">
        <v>1026</v>
      </c>
      <c r="J260" s="48">
        <v>0.24</v>
      </c>
      <c r="K260" s="48">
        <v>560</v>
      </c>
      <c r="M260" s="52">
        <f t="shared" si="36"/>
        <v>1.6680584551148226E-2</v>
      </c>
      <c r="N260" s="51">
        <f t="shared" si="37"/>
        <v>0.60476084538375985</v>
      </c>
      <c r="O260" s="51">
        <f t="shared" si="38"/>
        <v>1.4726141450313339</v>
      </c>
      <c r="Q260" s="52">
        <f t="shared" si="39"/>
        <v>1.0200691663633056E-2</v>
      </c>
      <c r="R260" s="51">
        <f t="shared" si="40"/>
        <v>8.2894736842105257E-2</v>
      </c>
      <c r="S260" s="51">
        <f t="shared" si="41"/>
        <v>0.13992015968063873</v>
      </c>
      <c r="T260" s="51"/>
      <c r="U260" s="51">
        <f t="shared" si="43"/>
        <v>0.28910485933503838</v>
      </c>
      <c r="V260" s="54">
        <f t="shared" si="44"/>
        <v>0.12831638418079097</v>
      </c>
    </row>
    <row r="261" spans="1:22" x14ac:dyDescent="0.2">
      <c r="A261" s="45" t="s">
        <v>962</v>
      </c>
      <c r="B261" s="46" t="s">
        <v>1026</v>
      </c>
      <c r="C261" s="46">
        <v>0.28000000000000003</v>
      </c>
      <c r="D261" s="46">
        <v>1.24</v>
      </c>
      <c r="E261" s="46"/>
      <c r="F261" s="46">
        <v>44</v>
      </c>
      <c r="G261" s="46">
        <v>0.02</v>
      </c>
      <c r="H261" s="46">
        <v>0.08</v>
      </c>
      <c r="I261" s="46" t="s">
        <v>1026</v>
      </c>
      <c r="J261" s="46">
        <v>0.2</v>
      </c>
      <c r="K261" s="46">
        <v>840</v>
      </c>
      <c r="N261" s="51">
        <f t="shared" si="37"/>
        <v>0.52916573971078984</v>
      </c>
      <c r="O261" s="51">
        <f t="shared" si="38"/>
        <v>1.7728558639212177</v>
      </c>
      <c r="Q261" s="52">
        <f t="shared" si="39"/>
        <v>5.6813978886057527E-3</v>
      </c>
      <c r="R261" s="51">
        <f t="shared" si="40"/>
        <v>3.3157894736842108E-2</v>
      </c>
      <c r="S261" s="51">
        <f t="shared" si="41"/>
        <v>0.11193612774451098</v>
      </c>
      <c r="T261" s="51"/>
      <c r="U261" s="51">
        <f t="shared" si="43"/>
        <v>0.24092071611253196</v>
      </c>
      <c r="V261" s="54">
        <f t="shared" si="44"/>
        <v>0.19247457627118647</v>
      </c>
    </row>
    <row r="262" spans="1:22" x14ac:dyDescent="0.2">
      <c r="A262" s="45" t="s">
        <v>964</v>
      </c>
      <c r="B262" s="46" t="s">
        <v>1026</v>
      </c>
      <c r="C262" s="46">
        <v>0.3</v>
      </c>
      <c r="D262" s="46">
        <v>0.97</v>
      </c>
      <c r="E262" s="46"/>
      <c r="F262" s="46">
        <v>68</v>
      </c>
      <c r="G262" s="46">
        <v>0.02</v>
      </c>
      <c r="H262" s="46">
        <v>0.03</v>
      </c>
      <c r="I262" s="46" t="s">
        <v>1026</v>
      </c>
      <c r="J262" s="46">
        <v>0.19</v>
      </c>
      <c r="K262" s="46">
        <v>390</v>
      </c>
      <c r="N262" s="51">
        <f t="shared" si="37"/>
        <v>0.56696329254727473</v>
      </c>
      <c r="O262" s="51">
        <f t="shared" si="38"/>
        <v>1.3868307967770814</v>
      </c>
      <c r="Q262" s="52">
        <f t="shared" si="39"/>
        <v>8.7803421914816153E-3</v>
      </c>
      <c r="R262" s="51">
        <f t="shared" si="40"/>
        <v>3.3157894736842108E-2</v>
      </c>
      <c r="S262" s="51">
        <f t="shared" si="41"/>
        <v>4.1976047904191613E-2</v>
      </c>
      <c r="T262" s="51"/>
      <c r="U262" s="51">
        <f t="shared" si="43"/>
        <v>0.22887468030690536</v>
      </c>
      <c r="V262" s="54">
        <f t="shared" si="44"/>
        <v>8.9363196125907998E-2</v>
      </c>
    </row>
    <row r="263" spans="1:22" x14ac:dyDescent="0.2">
      <c r="A263" s="45" t="s">
        <v>966</v>
      </c>
      <c r="B263" s="46" t="s">
        <v>1026</v>
      </c>
      <c r="C263" s="46">
        <v>0.31</v>
      </c>
      <c r="D263" s="46">
        <v>1.1100000000000001</v>
      </c>
      <c r="E263" s="46"/>
      <c r="F263" s="46">
        <v>36</v>
      </c>
      <c r="G263" s="46">
        <v>0.02</v>
      </c>
      <c r="H263" s="46">
        <v>0.02</v>
      </c>
      <c r="I263" s="46" t="s">
        <v>1026</v>
      </c>
      <c r="J263" s="46">
        <v>0.21</v>
      </c>
      <c r="K263" s="46">
        <v>150</v>
      </c>
      <c r="N263" s="51">
        <f t="shared" si="37"/>
        <v>0.58586206896551718</v>
      </c>
      <c r="O263" s="51">
        <f t="shared" si="38"/>
        <v>1.5869919427036707</v>
      </c>
      <c r="Q263" s="52">
        <f t="shared" si="39"/>
        <v>4.6484164543137974E-3</v>
      </c>
      <c r="R263" s="51">
        <f t="shared" si="40"/>
        <v>3.3157894736842108E-2</v>
      </c>
      <c r="S263" s="51">
        <f t="shared" si="41"/>
        <v>2.7984031936127744E-2</v>
      </c>
      <c r="T263" s="51"/>
      <c r="U263" s="51">
        <f t="shared" si="43"/>
        <v>0.25296675191815854</v>
      </c>
      <c r="V263" s="54">
        <f t="shared" si="44"/>
        <v>3.4370460048426157E-2</v>
      </c>
    </row>
    <row r="264" spans="1:22" x14ac:dyDescent="0.2">
      <c r="A264" s="45" t="s">
        <v>968</v>
      </c>
      <c r="B264" s="44" t="s">
        <v>1026</v>
      </c>
      <c r="C264" s="44">
        <v>0.27</v>
      </c>
      <c r="D264" s="44">
        <v>2.0099999999999998</v>
      </c>
      <c r="E264" s="44"/>
      <c r="F264" s="44">
        <v>37</v>
      </c>
      <c r="G264" s="44">
        <v>0.01</v>
      </c>
      <c r="H264" s="44">
        <v>0.01</v>
      </c>
      <c r="I264" s="44">
        <v>0.01</v>
      </c>
      <c r="J264" s="44">
        <v>0.22</v>
      </c>
      <c r="K264" s="44">
        <v>250</v>
      </c>
      <c r="N264" s="51">
        <f t="shared" si="37"/>
        <v>0.51026696329254728</v>
      </c>
      <c r="O264" s="51">
        <f t="shared" si="38"/>
        <v>2.8737421665174572</v>
      </c>
      <c r="Q264" s="52">
        <f t="shared" si="39"/>
        <v>4.7775391336002913E-3</v>
      </c>
      <c r="R264" s="51">
        <f t="shared" si="40"/>
        <v>1.6578947368421054E-2</v>
      </c>
      <c r="S264" s="51">
        <f t="shared" si="41"/>
        <v>1.3992015968063872E-2</v>
      </c>
      <c r="T264" s="51">
        <f t="shared" si="42"/>
        <v>1.3479773814702046E-2</v>
      </c>
      <c r="U264" s="51">
        <f t="shared" si="43"/>
        <v>0.26501278772378517</v>
      </c>
      <c r="V264" s="54">
        <f t="shared" si="44"/>
        <v>5.7284100080710262E-2</v>
      </c>
    </row>
    <row r="265" spans="1:22" x14ac:dyDescent="0.2">
      <c r="A265" s="28" t="s">
        <v>386</v>
      </c>
      <c r="B265" s="28" t="s">
        <v>1026</v>
      </c>
      <c r="C265" s="28">
        <v>0.37</v>
      </c>
      <c r="D265" s="28">
        <v>2.3199999999999998</v>
      </c>
      <c r="E265" s="28"/>
      <c r="F265" s="28">
        <v>145</v>
      </c>
      <c r="G265" s="28">
        <v>0.11</v>
      </c>
      <c r="H265" s="28">
        <v>0.05</v>
      </c>
      <c r="I265" s="28">
        <v>0.01</v>
      </c>
      <c r="J265" s="28">
        <v>0.15</v>
      </c>
      <c r="K265" s="28">
        <v>270</v>
      </c>
      <c r="N265" s="51">
        <f t="shared" si="37"/>
        <v>0.69925472747497219</v>
      </c>
      <c r="O265" s="51">
        <f t="shared" si="38"/>
        <v>3.3169561324977619</v>
      </c>
      <c r="Q265" s="52">
        <f t="shared" si="39"/>
        <v>1.872278849654168E-2</v>
      </c>
      <c r="R265" s="51">
        <f t="shared" si="40"/>
        <v>0.18236842105263157</v>
      </c>
      <c r="S265" s="51">
        <f t="shared" si="41"/>
        <v>6.9960079840319364E-2</v>
      </c>
      <c r="T265" s="51">
        <f t="shared" si="42"/>
        <v>1.3479773814702046E-2</v>
      </c>
      <c r="U265" s="51">
        <f t="shared" si="43"/>
        <v>0.18069053708439897</v>
      </c>
      <c r="V265" s="54">
        <f t="shared" si="44"/>
        <v>6.1866828087167078E-2</v>
      </c>
    </row>
    <row r="266" spans="1:22" x14ac:dyDescent="0.2">
      <c r="A266" s="28" t="s">
        <v>393</v>
      </c>
      <c r="B266" s="28" t="s">
        <v>1026</v>
      </c>
      <c r="C266" s="28">
        <v>0.27</v>
      </c>
      <c r="D266" s="28">
        <v>0.91</v>
      </c>
      <c r="E266" s="28"/>
      <c r="F266" s="28">
        <v>29</v>
      </c>
      <c r="G266" s="28">
        <v>0.01</v>
      </c>
      <c r="H266" s="28">
        <v>0.01</v>
      </c>
      <c r="I266" s="28" t="s">
        <v>1026</v>
      </c>
      <c r="J266" s="28">
        <v>0.23</v>
      </c>
      <c r="K266" s="28">
        <v>290</v>
      </c>
      <c r="N266" s="51">
        <f t="shared" si="37"/>
        <v>0.51026696329254728</v>
      </c>
      <c r="O266" s="51">
        <f t="shared" si="38"/>
        <v>1.3010474485228292</v>
      </c>
      <c r="Q266" s="52">
        <f t="shared" si="39"/>
        <v>3.7445576993083364E-3</v>
      </c>
      <c r="R266" s="51">
        <f t="shared" si="40"/>
        <v>1.6578947368421054E-2</v>
      </c>
      <c r="S266" s="51">
        <f t="shared" si="41"/>
        <v>1.3992015968063872E-2</v>
      </c>
      <c r="T266" s="51"/>
      <c r="U266" s="51">
        <f t="shared" si="43"/>
        <v>0.27705882352941175</v>
      </c>
      <c r="V266" s="54">
        <f t="shared" si="44"/>
        <v>6.6449556093623907E-2</v>
      </c>
    </row>
    <row r="267" spans="1:22" x14ac:dyDescent="0.2">
      <c r="A267" s="31" t="s">
        <v>395</v>
      </c>
      <c r="B267" s="28" t="s">
        <v>1026</v>
      </c>
      <c r="C267" s="28">
        <v>1.37</v>
      </c>
      <c r="D267" s="28">
        <v>16.7</v>
      </c>
      <c r="E267" s="28"/>
      <c r="F267" s="28">
        <v>1800</v>
      </c>
      <c r="G267" s="28">
        <v>1.06</v>
      </c>
      <c r="H267" s="28">
        <v>0.21</v>
      </c>
      <c r="I267" s="28" t="s">
        <v>1026</v>
      </c>
      <c r="J267" s="28">
        <v>0.08</v>
      </c>
      <c r="K267" s="28">
        <v>580</v>
      </c>
      <c r="N267" s="51">
        <f t="shared" si="37"/>
        <v>2.5891323692992216</v>
      </c>
      <c r="O267" s="51">
        <f t="shared" si="38"/>
        <v>23.876365264100269</v>
      </c>
      <c r="Q267" s="52">
        <f t="shared" si="39"/>
        <v>0.23242082271568984</v>
      </c>
      <c r="R267" s="51">
        <f t="shared" si="40"/>
        <v>1.7573684210526317</v>
      </c>
      <c r="S267" s="51">
        <f t="shared" si="41"/>
        <v>0.29383233532934133</v>
      </c>
      <c r="T267" s="51"/>
      <c r="U267" s="51">
        <f t="shared" si="43"/>
        <v>9.6368286445012788E-2</v>
      </c>
      <c r="V267" s="54">
        <f t="shared" si="44"/>
        <v>0.13289911218724781</v>
      </c>
    </row>
    <row r="268" spans="1:22" x14ac:dyDescent="0.2">
      <c r="A268" s="28" t="s">
        <v>397</v>
      </c>
      <c r="B268" s="28" t="s">
        <v>1026</v>
      </c>
      <c r="C268" s="28">
        <v>0.37</v>
      </c>
      <c r="D268" s="28">
        <v>12.1</v>
      </c>
      <c r="E268" s="28"/>
      <c r="F268" s="28">
        <v>1190</v>
      </c>
      <c r="G268" s="28">
        <v>0.54</v>
      </c>
      <c r="H268" s="28">
        <v>0.16</v>
      </c>
      <c r="I268" s="28">
        <v>0.01</v>
      </c>
      <c r="J268" s="28">
        <v>0.05</v>
      </c>
      <c r="K268" s="28">
        <v>590</v>
      </c>
      <c r="N268" s="51">
        <f t="shared" si="37"/>
        <v>0.69925472747497219</v>
      </c>
      <c r="O268" s="51">
        <f t="shared" si="38"/>
        <v>17.299641897940916</v>
      </c>
      <c r="Q268" s="52">
        <f t="shared" si="39"/>
        <v>0.15365598835092831</v>
      </c>
      <c r="R268" s="51">
        <f t="shared" si="40"/>
        <v>0.89526315789473687</v>
      </c>
      <c r="S268" s="51">
        <f t="shared" si="41"/>
        <v>0.22387225548902195</v>
      </c>
      <c r="T268" s="51">
        <f t="shared" si="42"/>
        <v>1.3479773814702046E-2</v>
      </c>
      <c r="U268" s="51">
        <f t="shared" si="43"/>
        <v>6.0230179028132991E-2</v>
      </c>
      <c r="V268" s="54">
        <f t="shared" si="44"/>
        <v>0.13519047619047619</v>
      </c>
    </row>
    <row r="269" spans="1:22" x14ac:dyDescent="0.2">
      <c r="A269" s="28" t="s">
        <v>902</v>
      </c>
      <c r="B269" s="28">
        <v>0.01</v>
      </c>
      <c r="C269" s="28">
        <v>0.5</v>
      </c>
      <c r="D269" s="28">
        <v>1.45</v>
      </c>
      <c r="E269" s="28"/>
      <c r="F269" s="28">
        <v>116</v>
      </c>
      <c r="G269" s="28">
        <v>0.06</v>
      </c>
      <c r="H269" s="28">
        <v>0.04</v>
      </c>
      <c r="I269" s="28" t="s">
        <v>1026</v>
      </c>
      <c r="J269" s="28">
        <v>0.26</v>
      </c>
      <c r="K269" s="28">
        <v>500</v>
      </c>
      <c r="M269" s="52">
        <f t="shared" si="36"/>
        <v>1.6680584551148226E-2</v>
      </c>
      <c r="N269" s="51">
        <f t="shared" si="37"/>
        <v>0.94493882091212456</v>
      </c>
      <c r="O269" s="51">
        <f t="shared" si="38"/>
        <v>2.0730975828111009</v>
      </c>
      <c r="Q269" s="52">
        <f t="shared" si="39"/>
        <v>1.4978230797233346E-2</v>
      </c>
      <c r="R269" s="51">
        <f t="shared" si="40"/>
        <v>9.9473684210526311E-2</v>
      </c>
      <c r="S269" s="51">
        <f t="shared" si="41"/>
        <v>5.5968063872255489E-2</v>
      </c>
      <c r="T269" s="51"/>
      <c r="U269" s="51">
        <f t="shared" si="43"/>
        <v>0.31319693094629159</v>
      </c>
      <c r="V269" s="54">
        <f t="shared" si="44"/>
        <v>0.11456820016142052</v>
      </c>
    </row>
    <row r="270" spans="1:22" x14ac:dyDescent="0.2">
      <c r="A270" s="28" t="s">
        <v>905</v>
      </c>
      <c r="B270" s="28" t="s">
        <v>1026</v>
      </c>
      <c r="C270" s="28">
        <v>0.38</v>
      </c>
      <c r="D270" s="28">
        <v>3.73</v>
      </c>
      <c r="E270" s="28"/>
      <c r="F270" s="28">
        <v>433</v>
      </c>
      <c r="G270" s="28">
        <v>0.08</v>
      </c>
      <c r="H270" s="28">
        <v>0.01</v>
      </c>
      <c r="I270" s="28" t="s">
        <v>1026</v>
      </c>
      <c r="J270" s="28">
        <v>0.12</v>
      </c>
      <c r="K270" s="28">
        <v>160</v>
      </c>
      <c r="N270" s="51">
        <f t="shared" si="37"/>
        <v>0.71815350389321475</v>
      </c>
      <c r="O270" s="51">
        <f t="shared" si="38"/>
        <v>5.3328648164726946</v>
      </c>
      <c r="Q270" s="52">
        <f t="shared" si="39"/>
        <v>5.5910120131052052E-2</v>
      </c>
      <c r="R270" s="51">
        <f t="shared" si="40"/>
        <v>0.13263157894736843</v>
      </c>
      <c r="S270" s="51">
        <f t="shared" si="41"/>
        <v>1.3992015968063872E-2</v>
      </c>
      <c r="T270" s="51"/>
      <c r="U270" s="51">
        <f t="shared" si="43"/>
        <v>0.14455242966751919</v>
      </c>
      <c r="V270" s="54">
        <f t="shared" si="44"/>
        <v>3.6661824051654565E-2</v>
      </c>
    </row>
    <row r="271" spans="1:22" x14ac:dyDescent="0.2">
      <c r="A271" s="28" t="s">
        <v>907</v>
      </c>
      <c r="B271" s="28" t="s">
        <v>1026</v>
      </c>
      <c r="C271" s="28">
        <v>0.38</v>
      </c>
      <c r="D271" s="28">
        <v>5.65</v>
      </c>
      <c r="E271" s="28"/>
      <c r="F271" s="28">
        <v>672</v>
      </c>
      <c r="G271" s="28">
        <v>0.23</v>
      </c>
      <c r="H271" s="28">
        <v>0.04</v>
      </c>
      <c r="I271" s="28">
        <v>0.01</v>
      </c>
      <c r="J271" s="28">
        <v>0.09</v>
      </c>
      <c r="K271" s="28">
        <v>210</v>
      </c>
      <c r="N271" s="51">
        <f t="shared" si="37"/>
        <v>0.71815350389321475</v>
      </c>
      <c r="O271" s="51">
        <f t="shared" si="38"/>
        <v>8.0779319606087743</v>
      </c>
      <c r="Q271" s="52">
        <f t="shared" si="39"/>
        <v>8.6770440480524208E-2</v>
      </c>
      <c r="R271" s="51">
        <f t="shared" si="40"/>
        <v>0.38131578947368422</v>
      </c>
      <c r="S271" s="51">
        <f t="shared" si="41"/>
        <v>5.5968063872255489E-2</v>
      </c>
      <c r="T271" s="51">
        <f t="shared" si="42"/>
        <v>1.3479773814702046E-2</v>
      </c>
      <c r="U271" s="51">
        <f t="shared" si="43"/>
        <v>0.10841432225063938</v>
      </c>
      <c r="V271" s="54">
        <f t="shared" si="44"/>
        <v>4.8118644067796618E-2</v>
      </c>
    </row>
    <row r="272" spans="1:22" x14ac:dyDescent="0.2">
      <c r="A272" s="28" t="s">
        <v>909</v>
      </c>
      <c r="B272" s="28">
        <v>0.01</v>
      </c>
      <c r="C272" s="28">
        <v>0.56999999999999995</v>
      </c>
      <c r="D272" s="28">
        <v>2.34</v>
      </c>
      <c r="E272" s="28"/>
      <c r="F272" s="28">
        <v>1775</v>
      </c>
      <c r="G272" s="28">
        <v>0.06</v>
      </c>
      <c r="H272" s="28">
        <v>0.02</v>
      </c>
      <c r="I272" s="28">
        <v>0.01</v>
      </c>
      <c r="J272" s="28">
        <v>0.21</v>
      </c>
      <c r="K272" s="28">
        <v>580</v>
      </c>
      <c r="M272" s="52">
        <f t="shared" si="36"/>
        <v>1.6680584551148226E-2</v>
      </c>
      <c r="N272" s="51">
        <f t="shared" si="37"/>
        <v>1.0772302558398219</v>
      </c>
      <c r="O272" s="51">
        <f t="shared" si="38"/>
        <v>3.345550581915846</v>
      </c>
      <c r="Q272" s="52">
        <f t="shared" si="39"/>
        <v>0.22919275573352749</v>
      </c>
      <c r="R272" s="51">
        <f t="shared" si="40"/>
        <v>9.9473684210526311E-2</v>
      </c>
      <c r="S272" s="51">
        <f t="shared" si="41"/>
        <v>2.7984031936127744E-2</v>
      </c>
      <c r="T272" s="51">
        <f t="shared" si="42"/>
        <v>1.3479773814702046E-2</v>
      </c>
      <c r="U272" s="51">
        <f t="shared" si="43"/>
        <v>0.25296675191815854</v>
      </c>
      <c r="V272" s="54">
        <f t="shared" si="44"/>
        <v>0.13289911218724781</v>
      </c>
    </row>
    <row r="273" spans="1:22" x14ac:dyDescent="0.2">
      <c r="A273" s="28" t="s">
        <v>911</v>
      </c>
      <c r="B273" s="28" t="s">
        <v>1026</v>
      </c>
      <c r="C273" s="28">
        <v>0.36</v>
      </c>
      <c r="D273" s="28">
        <v>5.95</v>
      </c>
      <c r="E273" s="28"/>
      <c r="F273" s="28">
        <v>1015</v>
      </c>
      <c r="G273" s="28">
        <v>0.62</v>
      </c>
      <c r="H273" s="28">
        <v>0.01</v>
      </c>
      <c r="I273" s="28">
        <v>0.01</v>
      </c>
      <c r="J273" s="28">
        <v>7.0000000000000007E-2</v>
      </c>
      <c r="K273" s="28">
        <v>240</v>
      </c>
      <c r="N273" s="51">
        <f t="shared" si="37"/>
        <v>0.68035595105672975</v>
      </c>
      <c r="O273" s="51">
        <f t="shared" si="38"/>
        <v>8.5068487018800365</v>
      </c>
      <c r="Q273" s="52">
        <f t="shared" si="39"/>
        <v>0.13105951947579178</v>
      </c>
      <c r="R273" s="51">
        <f t="shared" si="40"/>
        <v>1.0278947368421052</v>
      </c>
      <c r="S273" s="51">
        <f t="shared" si="41"/>
        <v>1.3992015968063872E-2</v>
      </c>
      <c r="T273" s="51">
        <f t="shared" si="42"/>
        <v>1.3479773814702046E-2</v>
      </c>
      <c r="U273" s="51">
        <f t="shared" si="43"/>
        <v>8.4322250639386198E-2</v>
      </c>
      <c r="V273" s="54">
        <f t="shared" si="44"/>
        <v>5.4992736077481841E-2</v>
      </c>
    </row>
    <row r="274" spans="1:22" x14ac:dyDescent="0.2">
      <c r="A274" s="28" t="s">
        <v>913</v>
      </c>
      <c r="B274" s="28" t="s">
        <v>1026</v>
      </c>
      <c r="C274" s="28">
        <v>0.43</v>
      </c>
      <c r="D274" s="28">
        <v>3.42</v>
      </c>
      <c r="E274" s="28"/>
      <c r="F274" s="28">
        <v>71</v>
      </c>
      <c r="G274" s="28" t="s">
        <v>1026</v>
      </c>
      <c r="H274" s="28" t="s">
        <v>1026</v>
      </c>
      <c r="I274" s="28" t="s">
        <v>1026</v>
      </c>
      <c r="J274" s="28">
        <v>0.08</v>
      </c>
      <c r="K274" s="28">
        <v>500</v>
      </c>
      <c r="N274" s="51">
        <f t="shared" si="37"/>
        <v>0.8126473859844271</v>
      </c>
      <c r="O274" s="51">
        <f t="shared" si="38"/>
        <v>4.8896508504923908</v>
      </c>
      <c r="Q274" s="52">
        <f t="shared" si="39"/>
        <v>9.1677102293411007E-3</v>
      </c>
      <c r="R274" s="51"/>
      <c r="S274" s="51"/>
      <c r="T274" s="51"/>
      <c r="U274" s="51">
        <f t="shared" si="43"/>
        <v>9.6368286445012788E-2</v>
      </c>
      <c r="V274" s="54">
        <f t="shared" si="44"/>
        <v>0.11456820016142052</v>
      </c>
    </row>
    <row r="275" spans="1:22" x14ac:dyDescent="0.2">
      <c r="A275" s="22" t="s">
        <v>915</v>
      </c>
      <c r="B275" s="22" t="s">
        <v>1026</v>
      </c>
      <c r="C275" s="22">
        <v>0.15</v>
      </c>
      <c r="D275" s="22">
        <v>2.5099999999999998</v>
      </c>
      <c r="E275" s="22"/>
      <c r="F275" s="22">
        <v>82</v>
      </c>
      <c r="G275" s="22" t="s">
        <v>1026</v>
      </c>
      <c r="H275" s="22" t="s">
        <v>1026</v>
      </c>
      <c r="I275" s="22" t="s">
        <v>1026</v>
      </c>
      <c r="J275" s="22">
        <v>0.02</v>
      </c>
      <c r="K275" s="22" t="s">
        <v>1037</v>
      </c>
      <c r="N275" s="51">
        <f t="shared" si="37"/>
        <v>0.28348164627363737</v>
      </c>
      <c r="O275" s="51">
        <f t="shared" si="38"/>
        <v>3.5886034019695612</v>
      </c>
      <c r="Q275" s="52">
        <f t="shared" si="39"/>
        <v>1.0588059701492538E-2</v>
      </c>
      <c r="R275" s="51"/>
      <c r="S275" s="51"/>
      <c r="T275" s="51"/>
      <c r="U275" s="51">
        <f t="shared" si="43"/>
        <v>2.4092071611253197E-2</v>
      </c>
    </row>
    <row r="276" spans="1:22" x14ac:dyDescent="0.2">
      <c r="A276" s="28" t="s">
        <v>917</v>
      </c>
      <c r="B276" s="28">
        <v>0.04</v>
      </c>
      <c r="C276" s="28">
        <v>1.02</v>
      </c>
      <c r="D276" s="28">
        <v>1.23</v>
      </c>
      <c r="E276" s="28"/>
      <c r="F276" s="28">
        <v>123</v>
      </c>
      <c r="G276" s="28">
        <v>0.13</v>
      </c>
      <c r="H276" s="28">
        <v>0.03</v>
      </c>
      <c r="I276" s="28" t="s">
        <v>1026</v>
      </c>
      <c r="J276" s="28">
        <v>0.17</v>
      </c>
      <c r="K276" s="28">
        <v>400</v>
      </c>
      <c r="M276" s="52">
        <f t="shared" si="36"/>
        <v>6.6722338204592904E-2</v>
      </c>
      <c r="N276" s="51">
        <f t="shared" si="37"/>
        <v>1.927675194660734</v>
      </c>
      <c r="O276" s="51">
        <f t="shared" si="38"/>
        <v>1.7585586392121755</v>
      </c>
      <c r="Q276" s="52">
        <f t="shared" si="39"/>
        <v>1.5882089552238805E-2</v>
      </c>
      <c r="R276" s="51">
        <f t="shared" si="40"/>
        <v>0.21552631578947368</v>
      </c>
      <c r="S276" s="51">
        <f t="shared" si="41"/>
        <v>4.1976047904191613E-2</v>
      </c>
      <c r="T276" s="51"/>
      <c r="U276" s="51">
        <f t="shared" si="43"/>
        <v>0.20478260869565221</v>
      </c>
      <c r="V276" s="54">
        <f t="shared" si="44"/>
        <v>9.165456012913642E-2</v>
      </c>
    </row>
    <row r="277" spans="1:22" x14ac:dyDescent="0.2">
      <c r="A277" s="22" t="s">
        <v>919</v>
      </c>
      <c r="B277" s="22">
        <v>0.03</v>
      </c>
      <c r="C277" s="22">
        <v>0.27</v>
      </c>
      <c r="D277" s="22">
        <v>0.26</v>
      </c>
      <c r="E277" s="22"/>
      <c r="F277" s="22">
        <v>19</v>
      </c>
      <c r="G277" s="22" t="s">
        <v>1026</v>
      </c>
      <c r="H277" s="22">
        <v>0.01</v>
      </c>
      <c r="I277" s="22" t="s">
        <v>1026</v>
      </c>
      <c r="J277" s="22">
        <v>0.14000000000000001</v>
      </c>
      <c r="K277" s="22">
        <v>200</v>
      </c>
      <c r="M277" s="52">
        <f t="shared" si="36"/>
        <v>5.0041753653444675E-2</v>
      </c>
      <c r="N277" s="51">
        <f t="shared" si="37"/>
        <v>0.51026696329254728</v>
      </c>
      <c r="O277" s="51">
        <f t="shared" si="38"/>
        <v>0.37172784243509405</v>
      </c>
      <c r="Q277" s="52">
        <f t="shared" si="39"/>
        <v>2.4533309064433927E-3</v>
      </c>
      <c r="R277" s="51"/>
      <c r="S277" s="51">
        <f t="shared" si="41"/>
        <v>1.3992015968063872E-2</v>
      </c>
      <c r="T277" s="51"/>
      <c r="U277" s="51">
        <f t="shared" si="43"/>
        <v>0.1686445012787724</v>
      </c>
      <c r="V277" s="54">
        <f t="shared" si="44"/>
        <v>4.582728006456821E-2</v>
      </c>
    </row>
    <row r="278" spans="1:22" x14ac:dyDescent="0.2">
      <c r="A278" s="28" t="s">
        <v>921</v>
      </c>
      <c r="B278" s="28">
        <v>0.01</v>
      </c>
      <c r="C278" s="28">
        <v>2.89</v>
      </c>
      <c r="D278" s="28">
        <v>0.4</v>
      </c>
      <c r="E278" s="28"/>
      <c r="F278" s="28">
        <v>43</v>
      </c>
      <c r="G278" s="28">
        <v>0.04</v>
      </c>
      <c r="H278" s="28">
        <v>0.11</v>
      </c>
      <c r="I278" s="28">
        <v>0.08</v>
      </c>
      <c r="J278" s="28">
        <v>0.21</v>
      </c>
      <c r="K278" s="28">
        <v>700.00000000000011</v>
      </c>
      <c r="M278" s="52">
        <f t="shared" si="36"/>
        <v>1.6680584551148226E-2</v>
      </c>
      <c r="N278" s="51">
        <f t="shared" si="37"/>
        <v>5.4617463848720806</v>
      </c>
      <c r="O278" s="51">
        <f t="shared" si="38"/>
        <v>0.57188898836168311</v>
      </c>
      <c r="Q278" s="52">
        <f t="shared" si="39"/>
        <v>5.552275209319257E-3</v>
      </c>
      <c r="R278" s="51">
        <f t="shared" si="40"/>
        <v>6.6315789473684217E-2</v>
      </c>
      <c r="S278" s="51">
        <f t="shared" si="41"/>
        <v>0.1539121756487026</v>
      </c>
      <c r="T278" s="51">
        <f t="shared" si="42"/>
        <v>0.10783819051761637</v>
      </c>
      <c r="U278" s="51">
        <f t="shared" si="43"/>
        <v>0.25296675191815854</v>
      </c>
      <c r="V278" s="54">
        <f t="shared" si="44"/>
        <v>0.16039548022598873</v>
      </c>
    </row>
    <row r="279" spans="1:22" x14ac:dyDescent="0.2">
      <c r="A279" s="28" t="s">
        <v>923</v>
      </c>
      <c r="B279" s="28">
        <v>0.05</v>
      </c>
      <c r="C279" s="28">
        <v>1.2</v>
      </c>
      <c r="D279" s="28">
        <v>1.1100000000000001</v>
      </c>
      <c r="E279" s="28"/>
      <c r="F279" s="28">
        <v>1291</v>
      </c>
      <c r="G279" s="28">
        <v>0.13</v>
      </c>
      <c r="H279" s="28">
        <v>0.08</v>
      </c>
      <c r="I279" s="28">
        <v>0.03</v>
      </c>
      <c r="J279" s="28">
        <v>0.31</v>
      </c>
      <c r="K279" s="28">
        <v>200</v>
      </c>
      <c r="M279" s="52">
        <f t="shared" si="36"/>
        <v>8.3402922755741127E-2</v>
      </c>
      <c r="N279" s="51">
        <f t="shared" si="37"/>
        <v>2.2678531701890989</v>
      </c>
      <c r="O279" s="51">
        <f t="shared" si="38"/>
        <v>1.5869919427036707</v>
      </c>
      <c r="Q279" s="52">
        <f t="shared" si="39"/>
        <v>0.16669737895886422</v>
      </c>
      <c r="R279" s="51">
        <f t="shared" si="40"/>
        <v>0.21552631578947368</v>
      </c>
      <c r="S279" s="51">
        <f t="shared" si="41"/>
        <v>0.11193612774451098</v>
      </c>
      <c r="T279" s="51">
        <f t="shared" si="42"/>
        <v>4.0439321444106134E-2</v>
      </c>
      <c r="U279" s="51">
        <f t="shared" si="43"/>
        <v>0.37342710997442458</v>
      </c>
      <c r="V279" s="54">
        <f t="shared" si="44"/>
        <v>4.582728006456821E-2</v>
      </c>
    </row>
    <row r="280" spans="1:22" x14ac:dyDescent="0.2">
      <c r="A280" s="22" t="s">
        <v>925</v>
      </c>
      <c r="B280" s="22" t="s">
        <v>1026</v>
      </c>
      <c r="C280" s="22">
        <v>0.31</v>
      </c>
      <c r="D280" s="22">
        <v>0.59</v>
      </c>
      <c r="E280" s="22"/>
      <c r="F280" s="22">
        <v>38</v>
      </c>
      <c r="G280" s="22">
        <v>0.02</v>
      </c>
      <c r="H280" s="22" t="s">
        <v>1026</v>
      </c>
      <c r="I280" s="22" t="s">
        <v>1026</v>
      </c>
      <c r="J280" s="22">
        <v>0.25</v>
      </c>
      <c r="K280" s="22">
        <v>100</v>
      </c>
      <c r="N280" s="51">
        <f t="shared" si="37"/>
        <v>0.58586206896551718</v>
      </c>
      <c r="O280" s="51">
        <f t="shared" si="38"/>
        <v>0.84353625783348252</v>
      </c>
      <c r="Q280" s="52">
        <f t="shared" si="39"/>
        <v>4.9066618128867853E-3</v>
      </c>
      <c r="R280" s="51">
        <f t="shared" si="40"/>
        <v>3.3157894736842108E-2</v>
      </c>
      <c r="S280" s="51"/>
      <c r="T280" s="51"/>
      <c r="U280" s="51">
        <f t="shared" si="43"/>
        <v>0.30115089514066495</v>
      </c>
      <c r="V280" s="54">
        <f t="shared" si="44"/>
        <v>2.2913640032284105E-2</v>
      </c>
    </row>
    <row r="281" spans="1:22" x14ac:dyDescent="0.2">
      <c r="A281" s="22" t="s">
        <v>927</v>
      </c>
      <c r="B281" s="22" t="s">
        <v>1026</v>
      </c>
      <c r="C281" s="22">
        <v>0.2</v>
      </c>
      <c r="D281" s="22">
        <v>1.0900000000000001</v>
      </c>
      <c r="E281" s="22"/>
      <c r="F281" s="22">
        <v>108</v>
      </c>
      <c r="G281" s="22" t="s">
        <v>1026</v>
      </c>
      <c r="H281" s="22" t="s">
        <v>1026</v>
      </c>
      <c r="I281" s="22" t="s">
        <v>1026</v>
      </c>
      <c r="J281" s="22">
        <v>0.18</v>
      </c>
      <c r="K281" s="22">
        <v>100</v>
      </c>
      <c r="N281" s="51">
        <f t="shared" si="37"/>
        <v>0.37797552836484988</v>
      </c>
      <c r="O281" s="51">
        <f t="shared" si="38"/>
        <v>1.5583974932855866</v>
      </c>
      <c r="Q281" s="52">
        <f t="shared" si="39"/>
        <v>1.3945249362941392E-2</v>
      </c>
      <c r="R281" s="51"/>
      <c r="S281" s="51"/>
      <c r="T281" s="51"/>
      <c r="U281" s="51">
        <f t="shared" si="43"/>
        <v>0.21682864450127876</v>
      </c>
      <c r="V281" s="54">
        <f t="shared" si="44"/>
        <v>2.2913640032284105E-2</v>
      </c>
    </row>
    <row r="282" spans="1:22" x14ac:dyDescent="0.2">
      <c r="A282" s="36" t="s">
        <v>970</v>
      </c>
      <c r="B282" s="28" t="s">
        <v>1026</v>
      </c>
      <c r="C282" s="28">
        <v>0.44</v>
      </c>
      <c r="D282" s="28">
        <v>0.91</v>
      </c>
      <c r="E282" s="28"/>
      <c r="F282" s="28">
        <v>53</v>
      </c>
      <c r="G282" s="28">
        <v>0.04</v>
      </c>
      <c r="H282" s="28">
        <v>0.19</v>
      </c>
      <c r="I282" s="28">
        <v>0.01</v>
      </c>
      <c r="J282" s="28">
        <v>0.23</v>
      </c>
      <c r="K282" s="28">
        <v>1270</v>
      </c>
      <c r="N282" s="51">
        <f t="shared" si="37"/>
        <v>0.83154616240266965</v>
      </c>
      <c r="O282" s="51">
        <f t="shared" si="38"/>
        <v>1.3010474485228292</v>
      </c>
      <c r="Q282" s="52">
        <f t="shared" si="39"/>
        <v>6.8435020021842012E-3</v>
      </c>
      <c r="R282" s="51">
        <f t="shared" si="40"/>
        <v>6.6315789473684217E-2</v>
      </c>
      <c r="S282" s="51">
        <f t="shared" si="41"/>
        <v>0.26584830339321358</v>
      </c>
      <c r="T282" s="51">
        <f t="shared" si="42"/>
        <v>1.3479773814702046E-2</v>
      </c>
      <c r="U282" s="51">
        <f t="shared" si="43"/>
        <v>0.27705882352941175</v>
      </c>
      <c r="V282" s="54">
        <f t="shared" si="44"/>
        <v>0.29100322841000809</v>
      </c>
    </row>
    <row r="283" spans="1:22" x14ac:dyDescent="0.2">
      <c r="A283" s="36" t="s">
        <v>472</v>
      </c>
      <c r="B283" s="36">
        <v>0.05</v>
      </c>
      <c r="C283" s="36">
        <v>1.33</v>
      </c>
      <c r="D283" s="36">
        <v>0.93</v>
      </c>
      <c r="E283" s="36"/>
      <c r="F283" s="36">
        <v>174</v>
      </c>
      <c r="G283" s="36">
        <v>0.12</v>
      </c>
      <c r="H283" s="36">
        <v>0.15</v>
      </c>
      <c r="I283" s="36">
        <v>0.05</v>
      </c>
      <c r="J283" s="36">
        <v>0.36</v>
      </c>
      <c r="K283" s="36">
        <v>700.00000000000011</v>
      </c>
      <c r="M283" s="52">
        <f t="shared" si="36"/>
        <v>8.3402922755741127E-2</v>
      </c>
      <c r="N283" s="51">
        <f t="shared" si="37"/>
        <v>2.5135372636262514</v>
      </c>
      <c r="O283" s="51">
        <f t="shared" si="38"/>
        <v>1.3296418979409133</v>
      </c>
      <c r="Q283" s="52">
        <f t="shared" si="39"/>
        <v>2.2467346195850016E-2</v>
      </c>
      <c r="R283" s="51">
        <f t="shared" si="40"/>
        <v>0.19894736842105262</v>
      </c>
      <c r="S283" s="51">
        <f t="shared" si="41"/>
        <v>0.20988023952095808</v>
      </c>
      <c r="T283" s="51">
        <f t="shared" si="42"/>
        <v>6.7398869073510226E-2</v>
      </c>
      <c r="U283" s="51">
        <f t="shared" si="43"/>
        <v>0.43365728900255751</v>
      </c>
      <c r="V283" s="54">
        <f t="shared" si="44"/>
        <v>0.16039548022598873</v>
      </c>
    </row>
    <row r="284" spans="1:22" x14ac:dyDescent="0.2">
      <c r="A284" s="36" t="s">
        <v>499</v>
      </c>
      <c r="B284" s="36">
        <v>0.01</v>
      </c>
      <c r="C284" s="36">
        <v>0.95</v>
      </c>
      <c r="D284" s="36">
        <v>0.48</v>
      </c>
      <c r="E284" s="36"/>
      <c r="F284" s="36">
        <v>177</v>
      </c>
      <c r="G284" s="36">
        <v>0.05</v>
      </c>
      <c r="H284" s="36">
        <v>0.2</v>
      </c>
      <c r="I284" s="36">
        <v>0.05</v>
      </c>
      <c r="J284" s="36">
        <v>0.23</v>
      </c>
      <c r="K284" s="36">
        <v>800</v>
      </c>
      <c r="M284" s="52">
        <f t="shared" si="36"/>
        <v>1.6680584551148226E-2</v>
      </c>
      <c r="N284" s="51">
        <f t="shared" si="37"/>
        <v>1.7953837597330367</v>
      </c>
      <c r="O284" s="51">
        <f t="shared" si="38"/>
        <v>0.68626678603401969</v>
      </c>
      <c r="Q284" s="52">
        <f t="shared" si="39"/>
        <v>2.2854714233709501E-2</v>
      </c>
      <c r="R284" s="51">
        <f t="shared" si="40"/>
        <v>8.2894736842105257E-2</v>
      </c>
      <c r="S284" s="51">
        <f t="shared" si="41"/>
        <v>0.27984031936127746</v>
      </c>
      <c r="T284" s="51">
        <f t="shared" si="42"/>
        <v>6.7398869073510226E-2</v>
      </c>
      <c r="U284" s="51">
        <f t="shared" si="43"/>
        <v>0.27705882352941175</v>
      </c>
      <c r="V284" s="54">
        <f t="shared" si="44"/>
        <v>0.18330912025827284</v>
      </c>
    </row>
    <row r="285" spans="1:22" x14ac:dyDescent="0.2">
      <c r="A285" s="36" t="s">
        <v>884</v>
      </c>
      <c r="B285" s="36">
        <v>0.05</v>
      </c>
      <c r="C285" s="36">
        <v>0.96</v>
      </c>
      <c r="D285" s="36">
        <v>0.9</v>
      </c>
      <c r="E285" s="36"/>
      <c r="F285" s="36">
        <v>123</v>
      </c>
      <c r="G285" s="36">
        <v>0.13</v>
      </c>
      <c r="H285" s="36">
        <v>0.14000000000000001</v>
      </c>
      <c r="I285" s="36">
        <v>0.05</v>
      </c>
      <c r="J285" s="36">
        <v>0.36</v>
      </c>
      <c r="K285" s="36">
        <v>0.04</v>
      </c>
      <c r="M285" s="52">
        <f t="shared" si="36"/>
        <v>8.3402922755741127E-2</v>
      </c>
      <c r="N285" s="51">
        <f t="shared" si="37"/>
        <v>1.8142825361512791</v>
      </c>
      <c r="O285" s="51">
        <f t="shared" si="38"/>
        <v>1.2867502238137869</v>
      </c>
      <c r="Q285" s="52">
        <f t="shared" si="39"/>
        <v>1.5882089552238805E-2</v>
      </c>
      <c r="R285" s="51">
        <f t="shared" si="40"/>
        <v>0.21552631578947368</v>
      </c>
      <c r="S285" s="51">
        <f t="shared" si="41"/>
        <v>0.19588822355289423</v>
      </c>
      <c r="T285" s="51">
        <f t="shared" si="42"/>
        <v>6.7398869073510226E-2</v>
      </c>
      <c r="U285" s="51">
        <f t="shared" si="43"/>
        <v>0.43365728900255751</v>
      </c>
      <c r="V285" s="54">
        <f t="shared" si="44"/>
        <v>9.1654560129136409E-6</v>
      </c>
    </row>
    <row r="286" spans="1:22" x14ac:dyDescent="0.2">
      <c r="A286" s="36" t="s">
        <v>929</v>
      </c>
      <c r="B286" s="36" t="s">
        <v>1026</v>
      </c>
      <c r="C286" s="36">
        <v>0.33</v>
      </c>
      <c r="D286" s="36">
        <v>1.38</v>
      </c>
      <c r="E286" s="36"/>
      <c r="F286" s="36">
        <v>55</v>
      </c>
      <c r="G286" s="36">
        <v>0.01</v>
      </c>
      <c r="H286" s="36" t="s">
        <v>1026</v>
      </c>
      <c r="I286" s="36" t="s">
        <v>1026</v>
      </c>
      <c r="J286" s="36">
        <v>0.28999999999999998</v>
      </c>
      <c r="K286" s="36">
        <v>200</v>
      </c>
      <c r="N286" s="51">
        <f t="shared" si="37"/>
        <v>0.6236596218020023</v>
      </c>
      <c r="O286" s="51">
        <f t="shared" si="38"/>
        <v>1.9730170098478066</v>
      </c>
      <c r="Q286" s="52">
        <f t="shared" si="39"/>
        <v>7.1017473607571891E-3</v>
      </c>
      <c r="R286" s="51">
        <f t="shared" si="40"/>
        <v>1.6578947368421054E-2</v>
      </c>
      <c r="S286" s="51"/>
      <c r="T286" s="51"/>
      <c r="U286" s="51">
        <f t="shared" si="43"/>
        <v>0.34933503836317131</v>
      </c>
      <c r="V286" s="54">
        <f t="shared" si="44"/>
        <v>4.582728006456821E-2</v>
      </c>
    </row>
    <row r="287" spans="1:22" x14ac:dyDescent="0.2">
      <c r="A287" s="36" t="s">
        <v>932</v>
      </c>
      <c r="B287" s="36" t="s">
        <v>1026</v>
      </c>
      <c r="C287" s="36">
        <v>0.3</v>
      </c>
      <c r="D287" s="36">
        <v>7.7</v>
      </c>
      <c r="E287" s="36"/>
      <c r="F287" s="36">
        <v>982</v>
      </c>
      <c r="G287" s="36" t="s">
        <v>1026</v>
      </c>
      <c r="H287" s="36" t="s">
        <v>1026</v>
      </c>
      <c r="I287" s="36" t="s">
        <v>1026</v>
      </c>
      <c r="J287" s="36">
        <v>0.13</v>
      </c>
      <c r="K287" s="36" t="s">
        <v>1037</v>
      </c>
      <c r="N287" s="51">
        <f t="shared" si="37"/>
        <v>0.56696329254727473</v>
      </c>
      <c r="O287" s="51">
        <f t="shared" si="38"/>
        <v>11.008863025962398</v>
      </c>
      <c r="Q287" s="52">
        <f t="shared" si="39"/>
        <v>0.12679847105933745</v>
      </c>
      <c r="R287" s="51"/>
      <c r="S287" s="51"/>
      <c r="T287" s="51"/>
      <c r="U287" s="51">
        <f t="shared" si="43"/>
        <v>0.15659846547314579</v>
      </c>
    </row>
    <row r="288" spans="1:22" x14ac:dyDescent="0.2">
      <c r="A288" s="36" t="s">
        <v>980</v>
      </c>
      <c r="B288" s="36">
        <v>0.09</v>
      </c>
      <c r="C288" s="36">
        <v>0.94</v>
      </c>
      <c r="D288" s="36">
        <v>2.65</v>
      </c>
      <c r="E288" s="36"/>
      <c r="F288" s="36">
        <v>4436</v>
      </c>
      <c r="G288" s="36">
        <v>0.3</v>
      </c>
      <c r="H288" s="36" t="s">
        <v>1026</v>
      </c>
      <c r="I288" s="36">
        <v>0.02</v>
      </c>
      <c r="J288" s="36">
        <v>0.47</v>
      </c>
      <c r="K288" s="36">
        <v>800</v>
      </c>
      <c r="M288" s="52">
        <f t="shared" si="36"/>
        <v>0.15012526096033402</v>
      </c>
      <c r="N288" s="51">
        <f t="shared" si="37"/>
        <v>1.7764849833147942</v>
      </c>
      <c r="O288" s="51">
        <f t="shared" si="38"/>
        <v>3.7887645478961507</v>
      </c>
      <c r="Q288" s="52">
        <f t="shared" si="39"/>
        <v>0.57278820531488894</v>
      </c>
      <c r="R288" s="51">
        <f t="shared" si="40"/>
        <v>0.49736842105263157</v>
      </c>
      <c r="S288" s="51"/>
      <c r="T288" s="51">
        <f t="shared" si="42"/>
        <v>2.6959547629404092E-2</v>
      </c>
      <c r="U288" s="51">
        <f t="shared" si="43"/>
        <v>0.56616368286445007</v>
      </c>
      <c r="V288" s="54">
        <f t="shared" si="44"/>
        <v>0.18330912025827284</v>
      </c>
    </row>
    <row r="289" spans="1:11" x14ac:dyDescent="0.2">
      <c r="A289" s="50" t="s">
        <v>983</v>
      </c>
      <c r="B289" s="37"/>
      <c r="C289" s="37"/>
      <c r="D289" s="37"/>
      <c r="E289" s="37"/>
      <c r="F289" s="37"/>
      <c r="G289" s="37"/>
      <c r="H289" s="37"/>
      <c r="I289" s="37"/>
      <c r="J289" s="37"/>
      <c r="K289" s="37"/>
    </row>
    <row r="290" spans="1:11" x14ac:dyDescent="0.2">
      <c r="A290" s="50" t="s">
        <v>995</v>
      </c>
      <c r="B290" s="37"/>
      <c r="C290" s="37"/>
      <c r="D290" s="37"/>
      <c r="E290" s="37"/>
      <c r="F290" s="37"/>
      <c r="G290" s="37"/>
      <c r="H290" s="37"/>
      <c r="I290" s="37"/>
      <c r="J290" s="37"/>
      <c r="K290" s="37"/>
    </row>
    <row r="291" spans="1:11" x14ac:dyDescent="0.2">
      <c r="A291" s="50" t="s">
        <v>1004</v>
      </c>
      <c r="B291" s="37"/>
      <c r="C291" s="37"/>
      <c r="D291" s="37"/>
      <c r="E291" s="37"/>
      <c r="F291" s="37"/>
      <c r="G291" s="37"/>
      <c r="H291" s="37"/>
      <c r="I291" s="37"/>
      <c r="J291" s="37"/>
      <c r="K291" s="37"/>
    </row>
    <row r="292" spans="1:11" x14ac:dyDescent="0.2">
      <c r="A292" s="50" t="s">
        <v>1005</v>
      </c>
      <c r="B292" s="37"/>
      <c r="C292" s="37"/>
      <c r="D292" s="37"/>
      <c r="E292" s="37"/>
      <c r="F292" s="37"/>
      <c r="G292" s="37"/>
      <c r="H292" s="37"/>
      <c r="I292" s="37"/>
      <c r="J292" s="37"/>
      <c r="K292" s="37"/>
    </row>
    <row r="293" spans="1:11" x14ac:dyDescent="0.2">
      <c r="A293" s="50" t="s">
        <v>1006</v>
      </c>
      <c r="B293" s="37"/>
      <c r="C293" s="37"/>
      <c r="D293" s="37"/>
      <c r="E293" s="37"/>
      <c r="F293" s="37"/>
      <c r="G293" s="37"/>
      <c r="H293" s="37"/>
      <c r="I293" s="37"/>
      <c r="J293" s="37"/>
      <c r="K293" s="37"/>
    </row>
    <row r="294" spans="1:11" x14ac:dyDescent="0.2">
      <c r="A294" s="50" t="s">
        <v>1007</v>
      </c>
      <c r="B294" s="37"/>
      <c r="C294" s="37"/>
      <c r="D294" s="37"/>
      <c r="E294" s="37"/>
      <c r="F294" s="37"/>
      <c r="G294" s="37"/>
      <c r="H294" s="37"/>
      <c r="I294" s="37"/>
      <c r="J294" s="37"/>
      <c r="K294" s="37"/>
    </row>
    <row r="295" spans="1:11" x14ac:dyDescent="0.2">
      <c r="A295" s="50" t="s">
        <v>1008</v>
      </c>
      <c r="B295" s="37"/>
      <c r="C295" s="37"/>
      <c r="D295" s="37"/>
      <c r="E295" s="37"/>
      <c r="F295" s="37"/>
      <c r="G295" s="37"/>
      <c r="H295" s="37"/>
      <c r="I295" s="37"/>
      <c r="J295" s="37"/>
      <c r="K295" s="37"/>
    </row>
    <row r="296" spans="1:11" x14ac:dyDescent="0.2">
      <c r="A296" s="50" t="s">
        <v>1009</v>
      </c>
      <c r="B296" s="37"/>
      <c r="C296" s="37"/>
      <c r="D296" s="37"/>
      <c r="E296" s="37"/>
      <c r="F296" s="37"/>
      <c r="G296" s="37"/>
      <c r="H296" s="37"/>
      <c r="I296" s="37"/>
      <c r="J296" s="37"/>
      <c r="K296" s="37"/>
    </row>
    <row r="297" spans="1:11" x14ac:dyDescent="0.2">
      <c r="A297" s="50" t="s">
        <v>1010</v>
      </c>
      <c r="B297" s="37"/>
      <c r="C297" s="37"/>
      <c r="D297" s="37"/>
      <c r="E297" s="37"/>
      <c r="F297" s="37"/>
      <c r="G297" s="37"/>
      <c r="H297" s="37"/>
      <c r="I297" s="37"/>
      <c r="J297" s="37"/>
      <c r="K297" s="37"/>
    </row>
    <row r="298" spans="1:11" x14ac:dyDescent="0.2">
      <c r="A298" s="50" t="s">
        <v>985</v>
      </c>
      <c r="B298" s="37"/>
      <c r="C298" s="37"/>
      <c r="D298" s="37"/>
      <c r="E298" s="37"/>
      <c r="F298" s="37"/>
      <c r="G298" s="37"/>
      <c r="H298" s="37"/>
      <c r="I298" s="37"/>
      <c r="J298" s="37"/>
      <c r="K298" s="37"/>
    </row>
    <row r="299" spans="1:11" x14ac:dyDescent="0.2">
      <c r="A299" s="50" t="s">
        <v>986</v>
      </c>
      <c r="B299" s="37"/>
      <c r="C299" s="37"/>
      <c r="D299" s="37"/>
      <c r="E299" s="37"/>
      <c r="F299" s="37"/>
      <c r="G299" s="37"/>
      <c r="H299" s="37"/>
      <c r="I299" s="37"/>
      <c r="J299" s="37"/>
      <c r="K299" s="37"/>
    </row>
    <row r="300" spans="1:11" x14ac:dyDescent="0.2">
      <c r="A300" s="50" t="s">
        <v>987</v>
      </c>
      <c r="B300" s="37"/>
      <c r="C300" s="37"/>
      <c r="D300" s="37"/>
      <c r="E300" s="37"/>
      <c r="F300" s="37"/>
      <c r="G300" s="37"/>
      <c r="H300" s="37"/>
      <c r="I300" s="37"/>
      <c r="J300" s="37"/>
      <c r="K300" s="37"/>
    </row>
    <row r="301" spans="1:11" x14ac:dyDescent="0.2">
      <c r="A301" s="50" t="s">
        <v>988</v>
      </c>
      <c r="B301" s="37"/>
      <c r="C301" s="37"/>
      <c r="D301" s="37"/>
      <c r="E301" s="37"/>
      <c r="F301" s="37"/>
      <c r="G301" s="37"/>
      <c r="H301" s="37"/>
      <c r="I301" s="37"/>
      <c r="J301" s="37"/>
      <c r="K301" s="37"/>
    </row>
    <row r="302" spans="1:11" x14ac:dyDescent="0.2">
      <c r="A302" s="50" t="s">
        <v>989</v>
      </c>
      <c r="B302" s="37"/>
      <c r="C302" s="37"/>
      <c r="D302" s="37"/>
      <c r="E302" s="37"/>
      <c r="F302" s="37"/>
      <c r="G302" s="37"/>
      <c r="H302" s="37"/>
      <c r="I302" s="37"/>
      <c r="J302" s="37"/>
      <c r="K302" s="37"/>
    </row>
    <row r="303" spans="1:11" x14ac:dyDescent="0.2">
      <c r="A303" s="50" t="s">
        <v>990</v>
      </c>
      <c r="B303" s="37"/>
      <c r="C303" s="37"/>
      <c r="D303" s="37"/>
      <c r="E303" s="37"/>
      <c r="F303" s="37"/>
      <c r="G303" s="37"/>
      <c r="H303" s="37"/>
      <c r="I303" s="37"/>
      <c r="J303" s="37"/>
      <c r="K303" s="37"/>
    </row>
    <row r="304" spans="1:11" x14ac:dyDescent="0.2">
      <c r="A304" s="50" t="s">
        <v>991</v>
      </c>
      <c r="B304" s="37"/>
      <c r="C304" s="37"/>
      <c r="D304" s="37"/>
      <c r="E304" s="37"/>
      <c r="F304" s="37"/>
      <c r="G304" s="37"/>
      <c r="H304" s="37"/>
      <c r="I304" s="37"/>
      <c r="J304" s="37"/>
      <c r="K304" s="37"/>
    </row>
    <row r="305" spans="1:22" x14ac:dyDescent="0.2">
      <c r="A305" s="50" t="s">
        <v>992</v>
      </c>
      <c r="B305" s="37"/>
      <c r="C305" s="37"/>
      <c r="D305" s="37"/>
      <c r="E305" s="37"/>
      <c r="F305" s="37"/>
      <c r="G305" s="37"/>
      <c r="H305" s="37"/>
      <c r="I305" s="37"/>
      <c r="J305" s="37"/>
      <c r="K305" s="37"/>
    </row>
    <row r="306" spans="1:22" x14ac:dyDescent="0.2">
      <c r="A306" s="50" t="s">
        <v>993</v>
      </c>
      <c r="B306" s="37"/>
      <c r="C306" s="37"/>
      <c r="D306" s="37"/>
      <c r="E306" s="37"/>
      <c r="F306" s="37"/>
      <c r="G306" s="37"/>
      <c r="H306" s="37"/>
      <c r="I306" s="37"/>
      <c r="J306" s="37"/>
      <c r="K306" s="37"/>
    </row>
    <row r="307" spans="1:22" x14ac:dyDescent="0.2">
      <c r="A307" s="50" t="s">
        <v>994</v>
      </c>
      <c r="B307" s="37"/>
      <c r="C307" s="37"/>
      <c r="D307" s="37"/>
      <c r="E307" s="37"/>
      <c r="F307" s="37"/>
      <c r="G307" s="37"/>
      <c r="H307" s="37"/>
      <c r="I307" s="37"/>
      <c r="J307" s="37"/>
      <c r="K307" s="37"/>
    </row>
    <row r="308" spans="1:22" x14ac:dyDescent="0.2">
      <c r="A308" s="50" t="s">
        <v>996</v>
      </c>
      <c r="B308" s="37"/>
      <c r="C308" s="37"/>
      <c r="D308" s="37"/>
      <c r="E308" s="37"/>
      <c r="F308" s="37"/>
      <c r="G308" s="37"/>
      <c r="H308" s="37"/>
      <c r="I308" s="37"/>
      <c r="J308" s="37"/>
      <c r="K308" s="37"/>
    </row>
    <row r="309" spans="1:22" x14ac:dyDescent="0.2">
      <c r="A309" s="50" t="s">
        <v>997</v>
      </c>
      <c r="B309" s="37"/>
      <c r="C309" s="37"/>
      <c r="D309" s="37"/>
      <c r="E309" s="37"/>
      <c r="F309" s="37"/>
      <c r="G309" s="37"/>
      <c r="H309" s="37"/>
      <c r="I309" s="37"/>
      <c r="J309" s="37"/>
      <c r="K309" s="37"/>
    </row>
    <row r="310" spans="1:22" x14ac:dyDescent="0.2">
      <c r="A310" s="50" t="s">
        <v>998</v>
      </c>
      <c r="B310" s="37"/>
      <c r="C310" s="37"/>
      <c r="D310" s="37"/>
      <c r="E310" s="37"/>
      <c r="F310" s="37"/>
      <c r="G310" s="37"/>
      <c r="H310" s="37"/>
      <c r="I310" s="37"/>
      <c r="J310" s="37"/>
      <c r="K310" s="37"/>
    </row>
    <row r="311" spans="1:22" x14ac:dyDescent="0.2">
      <c r="A311" s="50" t="s">
        <v>999</v>
      </c>
      <c r="B311" s="37"/>
      <c r="C311" s="37"/>
      <c r="D311" s="37"/>
      <c r="E311" s="37"/>
      <c r="F311" s="37"/>
      <c r="G311" s="37"/>
      <c r="H311" s="37"/>
      <c r="I311" s="37"/>
      <c r="J311" s="37"/>
      <c r="K311" s="37"/>
    </row>
    <row r="312" spans="1:22" x14ac:dyDescent="0.2">
      <c r="A312" s="50" t="s">
        <v>1000</v>
      </c>
      <c r="B312" s="37"/>
      <c r="C312" s="37"/>
      <c r="D312" s="37"/>
      <c r="E312" s="37"/>
      <c r="F312" s="37"/>
      <c r="G312" s="37"/>
      <c r="H312" s="37"/>
      <c r="I312" s="37"/>
      <c r="J312" s="37"/>
      <c r="K312" s="37"/>
    </row>
    <row r="313" spans="1:22" x14ac:dyDescent="0.2">
      <c r="A313" s="50" t="s">
        <v>1002</v>
      </c>
      <c r="B313" s="37"/>
      <c r="C313" s="37"/>
      <c r="D313" s="37"/>
      <c r="E313" s="37"/>
      <c r="F313" s="37"/>
      <c r="G313" s="37"/>
      <c r="H313" s="37"/>
      <c r="I313" s="37"/>
      <c r="J313" s="37"/>
      <c r="K313" s="37"/>
    </row>
    <row r="315" spans="1:22" ht="40" x14ac:dyDescent="0.2">
      <c r="B315" s="103" t="s">
        <v>1027</v>
      </c>
      <c r="C315" s="103" t="s">
        <v>1028</v>
      </c>
      <c r="D315" s="103" t="s">
        <v>1038</v>
      </c>
      <c r="E315" s="103"/>
      <c r="F315" s="103" t="s">
        <v>1039</v>
      </c>
      <c r="G315" s="103" t="s">
        <v>1031</v>
      </c>
      <c r="H315" s="103" t="s">
        <v>1032</v>
      </c>
      <c r="I315" s="103" t="s">
        <v>1033</v>
      </c>
      <c r="J315" s="103" t="s">
        <v>1034</v>
      </c>
      <c r="K315" s="103" t="s">
        <v>1035</v>
      </c>
      <c r="M315" s="55" t="s">
        <v>1016</v>
      </c>
      <c r="N315" s="53" t="s">
        <v>1017</v>
      </c>
      <c r="O315" s="53" t="s">
        <v>1018</v>
      </c>
      <c r="P315" s="53"/>
      <c r="Q315" s="53" t="s">
        <v>1019</v>
      </c>
      <c r="R315" s="53" t="s">
        <v>1020</v>
      </c>
      <c r="S315" s="53" t="s">
        <v>1021</v>
      </c>
      <c r="T315" s="53" t="s">
        <v>1022</v>
      </c>
      <c r="U315" s="53" t="s">
        <v>1023</v>
      </c>
      <c r="V315" s="56" t="s">
        <v>1024</v>
      </c>
    </row>
    <row r="316" spans="1:22" x14ac:dyDescent="0.2">
      <c r="A316" s="21" t="s">
        <v>449</v>
      </c>
      <c r="B316" s="29">
        <v>0.06</v>
      </c>
      <c r="C316" s="29">
        <v>0.77</v>
      </c>
      <c r="D316" s="29">
        <v>1.96</v>
      </c>
      <c r="E316" s="29"/>
      <c r="F316" s="29">
        <v>10700</v>
      </c>
      <c r="G316" s="29">
        <v>0.16</v>
      </c>
      <c r="H316" s="29" t="s">
        <v>1026</v>
      </c>
      <c r="I316" s="29">
        <v>0.01</v>
      </c>
      <c r="J316" s="29">
        <v>0.3</v>
      </c>
      <c r="K316" s="29">
        <v>400</v>
      </c>
      <c r="M316" s="52">
        <f t="shared" ref="M316:M321" si="45">B316*((79.9)/(79.9-32))</f>
        <v>0.10008350730688935</v>
      </c>
      <c r="N316" s="51">
        <f t="shared" ref="N316:N321" si="46">C316*(101.94)/(101.94-48)</f>
        <v>1.4552057842046717</v>
      </c>
      <c r="O316" s="51">
        <f t="shared" ref="O316:O321" si="47">D316*159.7/(159.7-48)</f>
        <v>2.8022560429722474</v>
      </c>
      <c r="Q316" s="52">
        <f t="shared" ref="Q316:Q321" si="48">(F316/10000)*70.94/(70.94-16)</f>
        <v>1.3816126683654897</v>
      </c>
      <c r="R316" s="51">
        <f t="shared" ref="R316:R321" si="49">G316*40.32/(40.32-16)</f>
        <v>0.26526315789473687</v>
      </c>
      <c r="S316" s="51"/>
      <c r="T316" s="51">
        <f t="shared" ref="T316:T321" si="50">I316*61.98/(61.98-16)</f>
        <v>1.3479773814702046E-2</v>
      </c>
      <c r="U316" s="51">
        <f t="shared" ref="U316:U321" si="51">J316*94.2/(94.2-16)</f>
        <v>0.36138107416879794</v>
      </c>
      <c r="V316" s="54">
        <f t="shared" ref="V316:V321" si="52">(K316/10000)*141.95/(141.95-80)</f>
        <v>9.165456012913642E-2</v>
      </c>
    </row>
    <row r="317" spans="1:22" x14ac:dyDescent="0.2">
      <c r="A317" s="21" t="s">
        <v>602</v>
      </c>
      <c r="B317" s="29">
        <v>0.09</v>
      </c>
      <c r="C317" s="29">
        <v>0.8</v>
      </c>
      <c r="D317" s="29">
        <v>4.9000000000000004</v>
      </c>
      <c r="E317" s="29"/>
      <c r="F317" s="29">
        <v>321</v>
      </c>
      <c r="G317" s="29">
        <v>0.21</v>
      </c>
      <c r="H317" s="29" t="s">
        <v>1026</v>
      </c>
      <c r="I317" s="29">
        <v>0.02</v>
      </c>
      <c r="J317" s="29">
        <v>0.36</v>
      </c>
      <c r="K317" s="29">
        <v>0.06</v>
      </c>
      <c r="M317" s="52">
        <f t="shared" si="45"/>
        <v>0.15012526096033402</v>
      </c>
      <c r="N317" s="51">
        <f t="shared" si="46"/>
        <v>1.5119021134593995</v>
      </c>
      <c r="O317" s="51">
        <f t="shared" si="47"/>
        <v>7.0056401074306178</v>
      </c>
      <c r="Q317" s="52">
        <f t="shared" si="48"/>
        <v>4.1448380050964684E-2</v>
      </c>
      <c r="R317" s="51">
        <f t="shared" si="49"/>
        <v>0.34815789473684211</v>
      </c>
      <c r="S317" s="51"/>
      <c r="T317" s="51">
        <f t="shared" si="50"/>
        <v>2.6959547629404092E-2</v>
      </c>
      <c r="U317" s="51">
        <f t="shared" si="51"/>
        <v>0.43365728900255751</v>
      </c>
      <c r="V317" s="54">
        <f t="shared" si="52"/>
        <v>1.3748184019370462E-5</v>
      </c>
    </row>
    <row r="318" spans="1:22" x14ac:dyDescent="0.2">
      <c r="A318" s="21" t="s">
        <v>650</v>
      </c>
      <c r="B318" s="29">
        <v>0.03</v>
      </c>
      <c r="C318" s="29">
        <v>0.43</v>
      </c>
      <c r="D318" s="29">
        <v>3.17</v>
      </c>
      <c r="E318" s="29"/>
      <c r="F318" s="29">
        <v>1648</v>
      </c>
      <c r="G318" s="29">
        <v>0.1</v>
      </c>
      <c r="H318" s="29" t="s">
        <v>1026</v>
      </c>
      <c r="I318" s="29" t="s">
        <v>1026</v>
      </c>
      <c r="J318" s="29">
        <v>0.2</v>
      </c>
      <c r="K318" s="29">
        <v>0.1</v>
      </c>
      <c r="M318" s="52">
        <f t="shared" si="45"/>
        <v>5.0041753653444675E-2</v>
      </c>
      <c r="N318" s="51">
        <f t="shared" si="46"/>
        <v>0.8126473859844271</v>
      </c>
      <c r="O318" s="51">
        <f t="shared" si="47"/>
        <v>4.5322202327663383</v>
      </c>
      <c r="Q318" s="52">
        <f t="shared" si="48"/>
        <v>0.2127941754641427</v>
      </c>
      <c r="R318" s="51">
        <f t="shared" si="49"/>
        <v>0.16578947368421051</v>
      </c>
      <c r="S318" s="51"/>
      <c r="T318" s="51"/>
      <c r="U318" s="51">
        <f t="shared" si="51"/>
        <v>0.24092071611253196</v>
      </c>
      <c r="V318" s="54">
        <f t="shared" si="52"/>
        <v>2.2913640032284105E-5</v>
      </c>
    </row>
    <row r="319" spans="1:22" x14ac:dyDescent="0.2">
      <c r="A319" s="21" t="s">
        <v>677</v>
      </c>
      <c r="B319" s="29">
        <v>0.09</v>
      </c>
      <c r="C319" s="29">
        <v>0.93</v>
      </c>
      <c r="D319" s="29">
        <v>2.12</v>
      </c>
      <c r="E319" s="29"/>
      <c r="F319" s="29">
        <v>10100</v>
      </c>
      <c r="G319" s="29">
        <v>0.24</v>
      </c>
      <c r="H319" s="29" t="s">
        <v>1026</v>
      </c>
      <c r="I319" s="29">
        <v>0.02</v>
      </c>
      <c r="J319" s="29">
        <v>0.47</v>
      </c>
      <c r="K319" s="29">
        <v>0.1</v>
      </c>
      <c r="M319" s="52">
        <f t="shared" si="45"/>
        <v>0.15012526096033402</v>
      </c>
      <c r="N319" s="51">
        <f t="shared" si="46"/>
        <v>1.757586206896552</v>
      </c>
      <c r="O319" s="51">
        <f t="shared" si="47"/>
        <v>3.0310116383169201</v>
      </c>
      <c r="Q319" s="52">
        <f t="shared" si="48"/>
        <v>1.304139060793593</v>
      </c>
      <c r="R319" s="51">
        <f t="shared" si="49"/>
        <v>0.39789473684210525</v>
      </c>
      <c r="S319" s="51"/>
      <c r="T319" s="51">
        <f t="shared" si="50"/>
        <v>2.6959547629404092E-2</v>
      </c>
      <c r="U319" s="51">
        <f t="shared" si="51"/>
        <v>0.56616368286445007</v>
      </c>
      <c r="V319" s="54">
        <f t="shared" si="52"/>
        <v>2.2913640032284105E-5</v>
      </c>
    </row>
    <row r="320" spans="1:22" x14ac:dyDescent="0.2">
      <c r="A320" s="32" t="s">
        <v>686</v>
      </c>
      <c r="B320" s="29">
        <v>0.08</v>
      </c>
      <c r="C320" s="29">
        <v>0.79</v>
      </c>
      <c r="D320" s="29">
        <v>4.37</v>
      </c>
      <c r="E320" s="29"/>
      <c r="F320" s="29">
        <v>5298</v>
      </c>
      <c r="G320" s="29">
        <v>0.22</v>
      </c>
      <c r="H320" s="29">
        <v>0.02</v>
      </c>
      <c r="I320" s="29">
        <v>0.02</v>
      </c>
      <c r="J320" s="29">
        <v>0.38</v>
      </c>
      <c r="K320" s="29">
        <v>0.08</v>
      </c>
      <c r="M320" s="52">
        <f t="shared" si="45"/>
        <v>0.13344467640918581</v>
      </c>
      <c r="N320" s="51">
        <f t="shared" si="46"/>
        <v>1.4930033370411568</v>
      </c>
      <c r="O320" s="51">
        <f t="shared" si="47"/>
        <v>6.2478871978513881</v>
      </c>
      <c r="Q320" s="52">
        <f t="shared" si="48"/>
        <v>0.6840919548598472</v>
      </c>
      <c r="R320" s="51">
        <f t="shared" si="49"/>
        <v>0.36473684210526314</v>
      </c>
      <c r="S320" s="51"/>
      <c r="T320" s="51">
        <f t="shared" si="50"/>
        <v>2.6959547629404092E-2</v>
      </c>
      <c r="U320" s="51">
        <f t="shared" si="51"/>
        <v>0.45774936061381072</v>
      </c>
      <c r="V320" s="54">
        <f t="shared" si="52"/>
        <v>1.8330912025827282E-5</v>
      </c>
    </row>
    <row r="321" spans="1:22" x14ac:dyDescent="0.2">
      <c r="A321" s="22" t="s">
        <v>688</v>
      </c>
      <c r="B321" s="29">
        <v>0.09</v>
      </c>
      <c r="C321" s="29">
        <v>0.95</v>
      </c>
      <c r="D321" s="29">
        <v>7.53</v>
      </c>
      <c r="E321" s="29"/>
      <c r="F321" s="29">
        <v>31900</v>
      </c>
      <c r="G321" s="29">
        <v>0.27</v>
      </c>
      <c r="H321" s="29">
        <v>0.17</v>
      </c>
      <c r="I321" s="29">
        <v>0.01</v>
      </c>
      <c r="J321" s="29">
        <v>0.32</v>
      </c>
      <c r="K321" s="29">
        <v>0.49</v>
      </c>
      <c r="M321" s="52">
        <f t="shared" si="45"/>
        <v>0.15012526096033402</v>
      </c>
      <c r="N321" s="51">
        <f t="shared" si="46"/>
        <v>1.7953837597330367</v>
      </c>
      <c r="O321" s="51">
        <f t="shared" si="47"/>
        <v>10.765810205908684</v>
      </c>
      <c r="Q321" s="52">
        <f t="shared" si="48"/>
        <v>4.11901346923917</v>
      </c>
      <c r="R321" s="51">
        <f t="shared" si="49"/>
        <v>0.44763157894736844</v>
      </c>
      <c r="S321" s="51"/>
      <c r="T321" s="51">
        <f t="shared" si="50"/>
        <v>1.3479773814702046E-2</v>
      </c>
      <c r="U321" s="51">
        <f t="shared" si="51"/>
        <v>0.38547314578005115</v>
      </c>
      <c r="V321" s="54">
        <f t="shared" si="52"/>
        <v>1.122768361581921E-4</v>
      </c>
    </row>
  </sheetData>
  <phoneticPr fontId="2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B85370100D514E9C19BD7F00A87BE6" ma:contentTypeVersion="14" ma:contentTypeDescription="Create a new document." ma:contentTypeScope="" ma:versionID="7ea40e2a52d0948c59610a1150cb2185">
  <xsd:schema xmlns:xsd="http://www.w3.org/2001/XMLSchema" xmlns:xs="http://www.w3.org/2001/XMLSchema" xmlns:p="http://schemas.microsoft.com/office/2006/metadata/properties" xmlns:ns2="07ba4e25-816c-48c9-bc72-eeed9fd212af" xmlns:ns3="e6753d1a-6d03-4672-8717-1944fb3a789c" targetNamespace="http://schemas.microsoft.com/office/2006/metadata/properties" ma:root="true" ma:fieldsID="8afceccbad9422f592a766e15c57adba" ns2:_="" ns3:_="">
    <xsd:import namespace="07ba4e25-816c-48c9-bc72-eeed9fd212af"/>
    <xsd:import namespace="e6753d1a-6d03-4672-8717-1944fb3a78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ba4e25-816c-48c9-bc72-eeed9fd212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b77dba8-94d9-4201-8211-19201101f6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53d1a-6d03-4672-8717-1944fb3a78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9546543-da26-4f1e-b1b8-48f230937683}" ma:internalName="TaxCatchAll" ma:showField="CatchAllData" ma:web="e6753d1a-6d03-4672-8717-1944fb3a78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7ba4e25-816c-48c9-bc72-eeed9fd212af">
      <Terms xmlns="http://schemas.microsoft.com/office/infopath/2007/PartnerControls"/>
    </lcf76f155ced4ddcb4097134ff3c332f>
    <TaxCatchAll xmlns="e6753d1a-6d03-4672-8717-1944fb3a789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8EE4BC-EC94-4EDE-B5DC-72CCF96279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ba4e25-816c-48c9-bc72-eeed9fd212af"/>
    <ds:schemaRef ds:uri="e6753d1a-6d03-4672-8717-1944fb3a78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2AD7C4-AB85-45B6-9449-F93A267BDEEA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e6753d1a-6d03-4672-8717-1944fb3a789c"/>
    <ds:schemaRef ds:uri="07ba4e25-816c-48c9-bc72-eeed9fd212a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CC058C6-AD3B-476E-9A7E-265756467B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Data</vt:lpstr>
      <vt:lpstr>Abbreviations</vt:lpstr>
      <vt:lpstr>BC data</vt:lpstr>
      <vt:lpstr>wt% oxide conversion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Schaefer</dc:creator>
  <cp:keywords/>
  <dc:description/>
  <cp:lastModifiedBy>Bruce Schaefer</cp:lastModifiedBy>
  <cp:revision/>
  <dcterms:created xsi:type="dcterms:W3CDTF">2023-05-05T01:20:04Z</dcterms:created>
  <dcterms:modified xsi:type="dcterms:W3CDTF">2023-08-14T23:28:55Z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0x0101000EB85370100D514E9C19BD7F00A87BE6</vt:lpwstr>
  </property>
  <property fmtid="{D5CDD505-2E9C-101B-9397-08002B2CF9AE}" pid="3" name="MediaServiceImageTags">
    <vt:lpwstr/>
  </property>
</Properties>
</file>