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... Designs (Unilock)\"/>
    </mc:Choice>
  </mc:AlternateContent>
  <xr:revisionPtr revIDLastSave="0" documentId="8_{502D7293-BAB0-4EDC-83DE-BFB0BFD43A44}" xr6:coauthVersionLast="47" xr6:coauthVersionMax="47" xr10:uidLastSave="{00000000-0000-0000-0000-000000000000}"/>
  <bookViews>
    <workbookView xWindow="-120" yWindow="-120" windowWidth="20730" windowHeight="11040" activeTab="4" xr2:uid="{44BB0100-4143-4764-BFA8-A7A9B97EA6CA}"/>
  </bookViews>
  <sheets>
    <sheet name="Pavers Cal" sheetId="1" r:id="rId1"/>
    <sheet name="Wall Cal " sheetId="5" r:id="rId2"/>
    <sheet name="UCara Steps" sheetId="4" r:id="rId3"/>
    <sheet name="Stairs Olde Quarry" sheetId="2" r:id="rId4"/>
    <sheet name="Pisa XL Stepped Stairs (Marik)" sheetId="6" r:id="rId5"/>
    <sheet name="Sheet3" sheetId="3" r:id="rId6"/>
  </sheets>
  <definedNames>
    <definedName name="_xlnm.Print_Area" localSheetId="2">'UCara Steps'!$A$1:$Y$40</definedName>
    <definedName name="_xlnm.Print_Area" localSheetId="1">'Wall Cal '!$A$1:$BN$63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4" i="6" l="1"/>
  <c r="D44" i="6"/>
  <c r="F44" i="6" s="1"/>
  <c r="H44" i="6" s="1"/>
  <c r="AE43" i="6"/>
  <c r="D43" i="6"/>
  <c r="F43" i="6" s="1"/>
  <c r="AE42" i="6"/>
  <c r="D42" i="6"/>
  <c r="F42" i="6" s="1"/>
  <c r="H42" i="6" s="1"/>
  <c r="L42" i="6" s="1"/>
  <c r="N42" i="6" s="1"/>
  <c r="AE41" i="6"/>
  <c r="D41" i="6"/>
  <c r="F41" i="6" s="1"/>
  <c r="AE40" i="6"/>
  <c r="D40" i="6"/>
  <c r="F40" i="6" s="1"/>
  <c r="H40" i="6" s="1"/>
  <c r="AE39" i="6"/>
  <c r="F39" i="6"/>
  <c r="H39" i="6" s="1"/>
  <c r="D39" i="6"/>
  <c r="AD38" i="6"/>
  <c r="Z38" i="6"/>
  <c r="V38" i="6"/>
  <c r="R38" i="6"/>
  <c r="N38" i="6"/>
  <c r="D38" i="6"/>
  <c r="F38" i="6" s="1"/>
  <c r="H38" i="6" s="1"/>
  <c r="AW36" i="6"/>
  <c r="AS36" i="6"/>
  <c r="AO36" i="6"/>
  <c r="AK36" i="6"/>
  <c r="X36" i="6"/>
  <c r="T36" i="6"/>
  <c r="P36" i="6"/>
  <c r="A32" i="6"/>
  <c r="AB36" i="6" s="1"/>
  <c r="AG28" i="6"/>
  <c r="AG26" i="6"/>
  <c r="AG27" i="6" s="1"/>
  <c r="AG29" i="6" s="1"/>
  <c r="AG24" i="6"/>
  <c r="J22" i="6"/>
  <c r="H22" i="6"/>
  <c r="F22" i="6"/>
  <c r="D22" i="6"/>
  <c r="F21" i="6"/>
  <c r="H21" i="6" s="1"/>
  <c r="D21" i="6"/>
  <c r="F20" i="6"/>
  <c r="H20" i="6" s="1"/>
  <c r="D20" i="6"/>
  <c r="D19" i="6"/>
  <c r="F19" i="6" s="1"/>
  <c r="H19" i="6" s="1"/>
  <c r="D18" i="6"/>
  <c r="F18" i="6" s="1"/>
  <c r="D17" i="6"/>
  <c r="F17" i="6" s="1"/>
  <c r="H17" i="6" s="1"/>
  <c r="D16" i="6"/>
  <c r="F16" i="6" s="1"/>
  <c r="D15" i="6"/>
  <c r="F15" i="6" s="1"/>
  <c r="H15" i="6" s="1"/>
  <c r="AW13" i="6"/>
  <c r="AS13" i="6"/>
  <c r="AO13" i="6"/>
  <c r="AK13" i="6"/>
  <c r="X13" i="6"/>
  <c r="T13" i="6"/>
  <c r="P13" i="6"/>
  <c r="L13" i="6"/>
  <c r="A9" i="6"/>
  <c r="AB13" i="6" s="1"/>
  <c r="AG6" i="6"/>
  <c r="AG4" i="6"/>
  <c r="BA39" i="2"/>
  <c r="BA38" i="2"/>
  <c r="BA37" i="2"/>
  <c r="BA36" i="2"/>
  <c r="BA35" i="2"/>
  <c r="BA34" i="2"/>
  <c r="BA33" i="2"/>
  <c r="BA32" i="2"/>
  <c r="BA31" i="2"/>
  <c r="BA30" i="2"/>
  <c r="BA29" i="2"/>
  <c r="BA28" i="2"/>
  <c r="BA27" i="2"/>
  <c r="BA26" i="2"/>
  <c r="BA25" i="2"/>
  <c r="BA24" i="2"/>
  <c r="BA23" i="2"/>
  <c r="BA22" i="2"/>
  <c r="BA21" i="2"/>
  <c r="BA20" i="2"/>
  <c r="BA19" i="2"/>
  <c r="BA18" i="2"/>
  <c r="BA17" i="2"/>
  <c r="BA16" i="2"/>
  <c r="BA15" i="2"/>
  <c r="A44" i="5"/>
  <c r="A22" i="5"/>
  <c r="E59" i="5"/>
  <c r="E60" i="5"/>
  <c r="E61" i="5"/>
  <c r="E62" i="5"/>
  <c r="E63" i="5"/>
  <c r="C59" i="5"/>
  <c r="D59" i="5" s="1"/>
  <c r="C60" i="5"/>
  <c r="D60" i="5" s="1"/>
  <c r="C61" i="5"/>
  <c r="D61" i="5" s="1"/>
  <c r="C62" i="5"/>
  <c r="D62" i="5" s="1"/>
  <c r="F62" i="5" s="1"/>
  <c r="C63" i="5"/>
  <c r="D63" i="5" s="1"/>
  <c r="E58" i="5"/>
  <c r="C58" i="5"/>
  <c r="D58" i="5" s="1"/>
  <c r="E37" i="5"/>
  <c r="E38" i="5"/>
  <c r="E39" i="5"/>
  <c r="E40" i="5"/>
  <c r="E41" i="5"/>
  <c r="C37" i="5"/>
  <c r="D37" i="5" s="1"/>
  <c r="C38" i="5"/>
  <c r="D38" i="5" s="1"/>
  <c r="C39" i="5"/>
  <c r="D39" i="5" s="1"/>
  <c r="C40" i="5"/>
  <c r="D40" i="5" s="1"/>
  <c r="C41" i="5"/>
  <c r="D41" i="5" s="1"/>
  <c r="E36" i="5"/>
  <c r="C36" i="5"/>
  <c r="D36" i="5" s="1"/>
  <c r="E48" i="5"/>
  <c r="C48" i="5"/>
  <c r="D48" i="5" s="1"/>
  <c r="E26" i="5"/>
  <c r="C26" i="5"/>
  <c r="D26" i="5" s="1"/>
  <c r="AW63" i="5"/>
  <c r="AK63" i="5"/>
  <c r="AW62" i="5"/>
  <c r="AK62" i="5"/>
  <c r="AW61" i="5"/>
  <c r="AK61" i="5"/>
  <c r="AW60" i="5"/>
  <c r="AK60" i="5"/>
  <c r="AW59" i="5"/>
  <c r="AK59" i="5"/>
  <c r="AW58" i="5"/>
  <c r="AK58" i="5"/>
  <c r="AP56" i="5"/>
  <c r="AL56" i="5"/>
  <c r="AH56" i="5"/>
  <c r="T56" i="5"/>
  <c r="P56" i="5"/>
  <c r="L56" i="5"/>
  <c r="A55" i="5"/>
  <c r="AT56" i="5" s="1"/>
  <c r="AD49" i="5"/>
  <c r="AD47" i="5"/>
  <c r="AD48" i="5" s="1"/>
  <c r="AD50" i="5" s="1"/>
  <c r="AD45" i="5"/>
  <c r="AW41" i="5"/>
  <c r="AK41" i="5"/>
  <c r="AW40" i="5"/>
  <c r="AK40" i="5"/>
  <c r="AW39" i="5"/>
  <c r="AK39" i="5"/>
  <c r="AW38" i="5"/>
  <c r="AK38" i="5"/>
  <c r="AW37" i="5"/>
  <c r="AK37" i="5"/>
  <c r="AW36" i="5"/>
  <c r="AK36" i="5"/>
  <c r="AP34" i="5"/>
  <c r="AL34" i="5"/>
  <c r="AH34" i="5"/>
  <c r="T34" i="5"/>
  <c r="P34" i="5"/>
  <c r="L34" i="5"/>
  <c r="A33" i="5"/>
  <c r="AT34" i="5" s="1"/>
  <c r="AD27" i="5"/>
  <c r="AD25" i="5"/>
  <c r="AD26" i="5" s="1"/>
  <c r="AD28" i="5" s="1"/>
  <c r="AD23" i="5"/>
  <c r="AW20" i="5"/>
  <c r="AK20" i="5"/>
  <c r="D20" i="5"/>
  <c r="F20" i="5" s="1"/>
  <c r="AW19" i="5"/>
  <c r="AK19" i="5"/>
  <c r="D19" i="5"/>
  <c r="F19" i="5" s="1"/>
  <c r="AW18" i="5"/>
  <c r="AK18" i="5"/>
  <c r="D18" i="5"/>
  <c r="F18" i="5" s="1"/>
  <c r="AW17" i="5"/>
  <c r="AK17" i="5"/>
  <c r="D17" i="5"/>
  <c r="F17" i="5" s="1"/>
  <c r="AW16" i="5"/>
  <c r="AK16" i="5"/>
  <c r="D16" i="5"/>
  <c r="F16" i="5" s="1"/>
  <c r="AW15" i="5"/>
  <c r="AK15" i="5"/>
  <c r="D15" i="5"/>
  <c r="F15" i="5" s="1"/>
  <c r="AW14" i="5"/>
  <c r="AK14" i="5"/>
  <c r="AP13" i="5"/>
  <c r="AL13" i="5"/>
  <c r="AH13" i="5"/>
  <c r="T13" i="5"/>
  <c r="P13" i="5"/>
  <c r="L13" i="5"/>
  <c r="A12" i="5"/>
  <c r="AT13" i="5" s="1"/>
  <c r="AD5" i="5"/>
  <c r="AD7" i="5" s="1"/>
  <c r="D5" i="5"/>
  <c r="F5" i="5" s="1"/>
  <c r="BA13" i="6" l="1"/>
  <c r="AB22" i="6"/>
  <c r="AD22" i="6" s="1"/>
  <c r="BA36" i="6"/>
  <c r="AB39" i="6"/>
  <c r="AD39" i="6" s="1"/>
  <c r="L39" i="6"/>
  <c r="N39" i="6" s="1"/>
  <c r="J39" i="6"/>
  <c r="P39" i="6"/>
  <c r="R39" i="6" s="1"/>
  <c r="T39" i="6"/>
  <c r="V39" i="6" s="1"/>
  <c r="X39" i="6"/>
  <c r="Z39" i="6" s="1"/>
  <c r="P40" i="6"/>
  <c r="R40" i="6" s="1"/>
  <c r="L40" i="6"/>
  <c r="N40" i="6" s="1"/>
  <c r="J40" i="6"/>
  <c r="AB40" i="6"/>
  <c r="AD40" i="6" s="1"/>
  <c r="T40" i="6"/>
  <c r="V40" i="6" s="1"/>
  <c r="X40" i="6"/>
  <c r="Z40" i="6" s="1"/>
  <c r="J38" i="6"/>
  <c r="L20" i="6"/>
  <c r="N20" i="6" s="1"/>
  <c r="J20" i="6"/>
  <c r="T20" i="6"/>
  <c r="V20" i="6" s="1"/>
  <c r="AB20" i="6"/>
  <c r="AD20" i="6" s="1"/>
  <c r="X20" i="6"/>
  <c r="Z20" i="6" s="1"/>
  <c r="P20" i="6"/>
  <c r="R20" i="6" s="1"/>
  <c r="H43" i="6"/>
  <c r="X21" i="6"/>
  <c r="Z21" i="6" s="1"/>
  <c r="T21" i="6"/>
  <c r="V21" i="6" s="1"/>
  <c r="P21" i="6"/>
  <c r="R21" i="6" s="1"/>
  <c r="J21" i="6"/>
  <c r="L21" i="6"/>
  <c r="N21" i="6" s="1"/>
  <c r="AB21" i="6"/>
  <c r="AD21" i="6" s="1"/>
  <c r="H16" i="6"/>
  <c r="AG16" i="6"/>
  <c r="P17" i="6"/>
  <c r="R17" i="6" s="1"/>
  <c r="AG17" i="6"/>
  <c r="X17" i="6"/>
  <c r="Z17" i="6" s="1"/>
  <c r="L17" i="6"/>
  <c r="N17" i="6" s="1"/>
  <c r="AB17" i="6"/>
  <c r="AD17" i="6" s="1"/>
  <c r="T17" i="6"/>
  <c r="V17" i="6" s="1"/>
  <c r="J17" i="6"/>
  <c r="X44" i="6"/>
  <c r="Z44" i="6" s="1"/>
  <c r="T44" i="6"/>
  <c r="V44" i="6" s="1"/>
  <c r="P44" i="6"/>
  <c r="R44" i="6" s="1"/>
  <c r="L44" i="6"/>
  <c r="N44" i="6" s="1"/>
  <c r="J44" i="6"/>
  <c r="AB44" i="6"/>
  <c r="AD44" i="6" s="1"/>
  <c r="H41" i="6"/>
  <c r="AG30" i="6"/>
  <c r="AG39" i="6" s="1"/>
  <c r="P15" i="6"/>
  <c r="R15" i="6" s="1"/>
  <c r="T15" i="6"/>
  <c r="V15" i="6" s="1"/>
  <c r="L15" i="6"/>
  <c r="N15" i="6" s="1"/>
  <c r="AG15" i="6"/>
  <c r="X15" i="6"/>
  <c r="Z15" i="6" s="1"/>
  <c r="AB15" i="6"/>
  <c r="AD15" i="6" s="1"/>
  <c r="J15" i="6"/>
  <c r="H18" i="6"/>
  <c r="AG7" i="6"/>
  <c r="AG22" i="6" s="1"/>
  <c r="AG19" i="6"/>
  <c r="AB19" i="6"/>
  <c r="AD19" i="6" s="1"/>
  <c r="X19" i="6"/>
  <c r="Z19" i="6" s="1"/>
  <c r="P19" i="6"/>
  <c r="R19" i="6" s="1"/>
  <c r="T19" i="6"/>
  <c r="V19" i="6" s="1"/>
  <c r="L19" i="6"/>
  <c r="N19" i="6" s="1"/>
  <c r="J19" i="6"/>
  <c r="J42" i="6"/>
  <c r="P22" i="6"/>
  <c r="R22" i="6" s="1"/>
  <c r="P42" i="6"/>
  <c r="R42" i="6" s="1"/>
  <c r="T42" i="6"/>
  <c r="V42" i="6" s="1"/>
  <c r="T22" i="6"/>
  <c r="V22" i="6" s="1"/>
  <c r="X22" i="6"/>
  <c r="Z22" i="6" s="1"/>
  <c r="X42" i="6"/>
  <c r="Z42" i="6" s="1"/>
  <c r="L22" i="6"/>
  <c r="N22" i="6" s="1"/>
  <c r="AB42" i="6"/>
  <c r="AD42" i="6" s="1"/>
  <c r="F63" i="5"/>
  <c r="F37" i="5"/>
  <c r="F58" i="5"/>
  <c r="F36" i="5"/>
  <c r="P36" i="5" s="1"/>
  <c r="R36" i="5" s="1"/>
  <c r="F61" i="5"/>
  <c r="P61" i="5" s="1"/>
  <c r="R61" i="5" s="1"/>
  <c r="F60" i="5"/>
  <c r="L60" i="5" s="1"/>
  <c r="N60" i="5" s="1"/>
  <c r="F59" i="5"/>
  <c r="P59" i="5" s="1"/>
  <c r="R59" i="5" s="1"/>
  <c r="F48" i="5"/>
  <c r="F39" i="5"/>
  <c r="T39" i="5" s="1"/>
  <c r="V39" i="5" s="1"/>
  <c r="F38" i="5"/>
  <c r="L38" i="5" s="1"/>
  <c r="N38" i="5" s="1"/>
  <c r="F41" i="5"/>
  <c r="T41" i="5" s="1"/>
  <c r="V41" i="5" s="1"/>
  <c r="F40" i="5"/>
  <c r="H40" i="5" s="1"/>
  <c r="J40" i="5" s="1"/>
  <c r="F26" i="5"/>
  <c r="AD29" i="5" s="1"/>
  <c r="AD51" i="5"/>
  <c r="AD58" i="5" s="1"/>
  <c r="X13" i="5"/>
  <c r="X19" i="5" s="1"/>
  <c r="Z19" i="5" s="1"/>
  <c r="L18" i="5"/>
  <c r="N18" i="5" s="1"/>
  <c r="T18" i="5"/>
  <c r="V18" i="5" s="1"/>
  <c r="H18" i="5"/>
  <c r="J18" i="5" s="1"/>
  <c r="P18" i="5"/>
  <c r="R18" i="5" s="1"/>
  <c r="T63" i="5"/>
  <c r="V63" i="5" s="1"/>
  <c r="P63" i="5"/>
  <c r="R63" i="5" s="1"/>
  <c r="L63" i="5"/>
  <c r="N63" i="5" s="1"/>
  <c r="H63" i="5"/>
  <c r="J63" i="5" s="1"/>
  <c r="P17" i="5"/>
  <c r="R17" i="5" s="1"/>
  <c r="L17" i="5"/>
  <c r="N17" i="5" s="1"/>
  <c r="T17" i="5"/>
  <c r="V17" i="5" s="1"/>
  <c r="H17" i="5"/>
  <c r="J17" i="5" s="1"/>
  <c r="H39" i="5"/>
  <c r="J39" i="5" s="1"/>
  <c r="T37" i="5"/>
  <c r="V37" i="5" s="1"/>
  <c r="P37" i="5"/>
  <c r="R37" i="5" s="1"/>
  <c r="L37" i="5"/>
  <c r="N37" i="5" s="1"/>
  <c r="H37" i="5"/>
  <c r="J37" i="5" s="1"/>
  <c r="P19" i="5"/>
  <c r="R19" i="5" s="1"/>
  <c r="H19" i="5"/>
  <c r="J19" i="5" s="1"/>
  <c r="T19" i="5"/>
  <c r="V19" i="5" s="1"/>
  <c r="L19" i="5"/>
  <c r="N19" i="5" s="1"/>
  <c r="H20" i="5"/>
  <c r="J20" i="5" s="1"/>
  <c r="T20" i="5"/>
  <c r="V20" i="5" s="1"/>
  <c r="P20" i="5"/>
  <c r="R20" i="5" s="1"/>
  <c r="L20" i="5"/>
  <c r="N20" i="5" s="1"/>
  <c r="H58" i="5"/>
  <c r="J58" i="5" s="1"/>
  <c r="L58" i="5"/>
  <c r="N58" i="5" s="1"/>
  <c r="T58" i="5"/>
  <c r="V58" i="5" s="1"/>
  <c r="P58" i="5"/>
  <c r="R58" i="5" s="1"/>
  <c r="T62" i="5"/>
  <c r="V62" i="5" s="1"/>
  <c r="P62" i="5"/>
  <c r="R62" i="5" s="1"/>
  <c r="L62" i="5"/>
  <c r="N62" i="5" s="1"/>
  <c r="H62" i="5"/>
  <c r="J62" i="5" s="1"/>
  <c r="P15" i="5"/>
  <c r="R15" i="5" s="1"/>
  <c r="L15" i="5"/>
  <c r="N15" i="5" s="1"/>
  <c r="H15" i="5"/>
  <c r="J15" i="5" s="1"/>
  <c r="T15" i="5"/>
  <c r="V15" i="5" s="1"/>
  <c r="H16" i="5"/>
  <c r="J16" i="5" s="1"/>
  <c r="T16" i="5"/>
  <c r="V16" i="5" s="1"/>
  <c r="P16" i="5"/>
  <c r="R16" i="5" s="1"/>
  <c r="L16" i="5"/>
  <c r="N16" i="5" s="1"/>
  <c r="AD8" i="5"/>
  <c r="AD18" i="5" s="1"/>
  <c r="T36" i="5"/>
  <c r="V36" i="5" s="1"/>
  <c r="X34" i="5"/>
  <c r="X56" i="5"/>
  <c r="X62" i="5" s="1"/>
  <c r="Z62" i="5" s="1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W5" i="4"/>
  <c r="W7" i="4" s="1"/>
  <c r="V5" i="4"/>
  <c r="V7" i="4" s="1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A14" i="4"/>
  <c r="D40" i="4" s="1"/>
  <c r="A13" i="4"/>
  <c r="D39" i="4" s="1"/>
  <c r="D50" i="1"/>
  <c r="F50" i="1" s="1"/>
  <c r="H50" i="1" s="1"/>
  <c r="M10" i="4"/>
  <c r="G10" i="4"/>
  <c r="D49" i="1"/>
  <c r="F49" i="1" s="1"/>
  <c r="H49" i="1" s="1"/>
  <c r="D48" i="1"/>
  <c r="F48" i="1" s="1"/>
  <c r="H48" i="1" s="1"/>
  <c r="D47" i="1"/>
  <c r="F47" i="1" s="1"/>
  <c r="H47" i="1" s="1"/>
  <c r="D46" i="1"/>
  <c r="F46" i="1" s="1"/>
  <c r="H46" i="1" s="1"/>
  <c r="D45" i="1"/>
  <c r="F45" i="1" s="1"/>
  <c r="H45" i="1" s="1"/>
  <c r="D44" i="1"/>
  <c r="F44" i="1" s="1"/>
  <c r="H44" i="1" s="1"/>
  <c r="D43" i="1"/>
  <c r="F43" i="1" s="1"/>
  <c r="H43" i="1" s="1"/>
  <c r="D42" i="1"/>
  <c r="F42" i="1" s="1"/>
  <c r="H42" i="1" s="1"/>
  <c r="D41" i="1"/>
  <c r="F41" i="1" s="1"/>
  <c r="H41" i="1" s="1"/>
  <c r="D40" i="1"/>
  <c r="F40" i="1" s="1"/>
  <c r="H40" i="1" s="1"/>
  <c r="D39" i="1"/>
  <c r="F39" i="1" s="1"/>
  <c r="H39" i="1" s="1"/>
  <c r="D38" i="1"/>
  <c r="F38" i="1" s="1"/>
  <c r="H38" i="1" s="1"/>
  <c r="D37" i="1"/>
  <c r="F37" i="1" s="1"/>
  <c r="H37" i="1" s="1"/>
  <c r="D36" i="1"/>
  <c r="F36" i="1" s="1"/>
  <c r="H36" i="1" s="1"/>
  <c r="D35" i="1"/>
  <c r="F35" i="1" s="1"/>
  <c r="H35" i="1" s="1"/>
  <c r="D34" i="1"/>
  <c r="F34" i="1" s="1"/>
  <c r="H34" i="1" s="1"/>
  <c r="D33" i="1"/>
  <c r="F33" i="1" s="1"/>
  <c r="H33" i="1" s="1"/>
  <c r="A10" i="4"/>
  <c r="S5" i="4"/>
  <c r="S7" i="4" s="1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I17" i="4" s="1"/>
  <c r="K17" i="4" s="1"/>
  <c r="D30" i="1"/>
  <c r="F30" i="1" s="1"/>
  <c r="H30" i="1" s="1"/>
  <c r="D29" i="1"/>
  <c r="F29" i="1" s="1"/>
  <c r="H29" i="1" s="1"/>
  <c r="D28" i="1"/>
  <c r="F28" i="1" s="1"/>
  <c r="H28" i="1" s="1"/>
  <c r="D27" i="1"/>
  <c r="F27" i="1" s="1"/>
  <c r="H27" i="1" s="1"/>
  <c r="D26" i="1"/>
  <c r="F26" i="1" s="1"/>
  <c r="H26" i="1" s="1"/>
  <c r="D25" i="1"/>
  <c r="F25" i="1" s="1"/>
  <c r="H25" i="1" s="1"/>
  <c r="D32" i="1"/>
  <c r="F32" i="1" s="1"/>
  <c r="H32" i="1" s="1"/>
  <c r="D31" i="1"/>
  <c r="F31" i="1" s="1"/>
  <c r="H31" i="1" s="1"/>
  <c r="T13" i="2"/>
  <c r="H5" i="2"/>
  <c r="AW13" i="2"/>
  <c r="AS13" i="2"/>
  <c r="AG4" i="2"/>
  <c r="AG6" i="2" s="1"/>
  <c r="X13" i="2"/>
  <c r="P13" i="2"/>
  <c r="D39" i="2"/>
  <c r="F39" i="2" s="1"/>
  <c r="H39" i="2" s="1"/>
  <c r="J39" i="2" s="1"/>
  <c r="D38" i="2"/>
  <c r="F38" i="2" s="1"/>
  <c r="H38" i="2" s="1"/>
  <c r="J38" i="2" s="1"/>
  <c r="D37" i="2"/>
  <c r="F37" i="2" s="1"/>
  <c r="H37" i="2" s="1"/>
  <c r="J37" i="2" s="1"/>
  <c r="D36" i="2"/>
  <c r="F36" i="2" s="1"/>
  <c r="H36" i="2" s="1"/>
  <c r="J36" i="2" s="1"/>
  <c r="D35" i="2"/>
  <c r="F35" i="2" s="1"/>
  <c r="H35" i="2" s="1"/>
  <c r="J35" i="2" s="1"/>
  <c r="D34" i="2"/>
  <c r="F34" i="2" s="1"/>
  <c r="H34" i="2" s="1"/>
  <c r="J34" i="2" s="1"/>
  <c r="D33" i="2"/>
  <c r="F33" i="2" s="1"/>
  <c r="H33" i="2" s="1"/>
  <c r="J33" i="2" s="1"/>
  <c r="D32" i="2"/>
  <c r="F32" i="2" s="1"/>
  <c r="H32" i="2" s="1"/>
  <c r="J32" i="2" s="1"/>
  <c r="D31" i="2"/>
  <c r="F31" i="2" s="1"/>
  <c r="H31" i="2" s="1"/>
  <c r="J31" i="2" s="1"/>
  <c r="D30" i="2"/>
  <c r="F30" i="2" s="1"/>
  <c r="H30" i="2" s="1"/>
  <c r="J30" i="2" s="1"/>
  <c r="D29" i="2"/>
  <c r="F29" i="2" s="1"/>
  <c r="H29" i="2" s="1"/>
  <c r="J29" i="2" s="1"/>
  <c r="D28" i="2"/>
  <c r="F28" i="2" s="1"/>
  <c r="H28" i="2" s="1"/>
  <c r="J28" i="2" s="1"/>
  <c r="D27" i="2"/>
  <c r="F27" i="2" s="1"/>
  <c r="H27" i="2" s="1"/>
  <c r="J27" i="2" s="1"/>
  <c r="L43" i="6" l="1"/>
  <c r="N43" i="6" s="1"/>
  <c r="J43" i="6"/>
  <c r="AB43" i="6"/>
  <c r="AD43" i="6" s="1"/>
  <c r="X43" i="6"/>
  <c r="Z43" i="6" s="1"/>
  <c r="T43" i="6"/>
  <c r="V43" i="6" s="1"/>
  <c r="P43" i="6"/>
  <c r="R43" i="6" s="1"/>
  <c r="AW15" i="6"/>
  <c r="AY15" i="6" s="1"/>
  <c r="AS15" i="6"/>
  <c r="AU15" i="6" s="1"/>
  <c r="AO15" i="6"/>
  <c r="AQ15" i="6" s="1"/>
  <c r="BA15" i="6"/>
  <c r="BC15" i="6" s="1"/>
  <c r="AK15" i="6"/>
  <c r="AM15" i="6" s="1"/>
  <c r="AI15" i="6"/>
  <c r="AG41" i="6"/>
  <c r="AG42" i="6"/>
  <c r="X41" i="6"/>
  <c r="Z41" i="6" s="1"/>
  <c r="T41" i="6"/>
  <c r="V41" i="6" s="1"/>
  <c r="L41" i="6"/>
  <c r="N41" i="6" s="1"/>
  <c r="P41" i="6"/>
  <c r="R41" i="6" s="1"/>
  <c r="J41" i="6"/>
  <c r="AB41" i="6"/>
  <c r="AD41" i="6" s="1"/>
  <c r="AK16" i="6"/>
  <c r="AW16" i="6"/>
  <c r="AY16" i="6" s="1"/>
  <c r="AS16" i="6"/>
  <c r="AU16" i="6" s="1"/>
  <c r="AO16" i="6"/>
  <c r="AQ16" i="6" s="1"/>
  <c r="AI16" i="6"/>
  <c r="AB16" i="6"/>
  <c r="AD16" i="6" s="1"/>
  <c r="X16" i="6"/>
  <c r="Z16" i="6" s="1"/>
  <c r="T16" i="6"/>
  <c r="V16" i="6" s="1"/>
  <c r="P16" i="6"/>
  <c r="R16" i="6" s="1"/>
  <c r="L16" i="6"/>
  <c r="N16" i="6" s="1"/>
  <c r="J16" i="6"/>
  <c r="AG44" i="6"/>
  <c r="AG38" i="6"/>
  <c r="AO17" i="6"/>
  <c r="AQ17" i="6" s="1"/>
  <c r="AK17" i="6"/>
  <c r="AI17" i="6"/>
  <c r="AW17" i="6"/>
  <c r="AY17" i="6" s="1"/>
  <c r="AS17" i="6"/>
  <c r="AU17" i="6" s="1"/>
  <c r="AK22" i="6"/>
  <c r="AS22" i="6"/>
  <c r="AU22" i="6" s="1"/>
  <c r="AI22" i="6"/>
  <c r="AW22" i="6"/>
  <c r="AY22" i="6" s="1"/>
  <c r="AO22" i="6"/>
  <c r="AQ22" i="6" s="1"/>
  <c r="AG21" i="6"/>
  <c r="AG18" i="6"/>
  <c r="AK39" i="6"/>
  <c r="AI39" i="6"/>
  <c r="AW39" i="6"/>
  <c r="AY39" i="6" s="1"/>
  <c r="AS39" i="6"/>
  <c r="AU39" i="6" s="1"/>
  <c r="AO39" i="6"/>
  <c r="AQ39" i="6" s="1"/>
  <c r="T18" i="6"/>
  <c r="V18" i="6" s="1"/>
  <c r="P18" i="6"/>
  <c r="R18" i="6" s="1"/>
  <c r="L18" i="6"/>
  <c r="N18" i="6" s="1"/>
  <c r="J18" i="6"/>
  <c r="AB18" i="6"/>
  <c r="AD18" i="6" s="1"/>
  <c r="X18" i="6"/>
  <c r="Z18" i="6" s="1"/>
  <c r="AG40" i="6"/>
  <c r="AW19" i="6"/>
  <c r="AY19" i="6" s="1"/>
  <c r="AO19" i="6"/>
  <c r="AQ19" i="6" s="1"/>
  <c r="AS19" i="6"/>
  <c r="AU19" i="6" s="1"/>
  <c r="AK19" i="6"/>
  <c r="AI19" i="6"/>
  <c r="AG20" i="6"/>
  <c r="AG43" i="6"/>
  <c r="X17" i="5"/>
  <c r="Z17" i="5" s="1"/>
  <c r="L36" i="5"/>
  <c r="N36" i="5" s="1"/>
  <c r="H36" i="5"/>
  <c r="J36" i="5" s="1"/>
  <c r="P40" i="5"/>
  <c r="R40" i="5" s="1"/>
  <c r="P39" i="5"/>
  <c r="R39" i="5" s="1"/>
  <c r="L39" i="5"/>
  <c r="N39" i="5" s="1"/>
  <c r="X36" i="5"/>
  <c r="Z36" i="5" s="1"/>
  <c r="AD63" i="5"/>
  <c r="AT63" i="5" s="1"/>
  <c r="AV63" i="5" s="1"/>
  <c r="AD62" i="5"/>
  <c r="AL62" i="5" s="1"/>
  <c r="AN62" i="5" s="1"/>
  <c r="H41" i="5"/>
  <c r="J41" i="5" s="1"/>
  <c r="H61" i="5"/>
  <c r="J61" i="5" s="1"/>
  <c r="L61" i="5"/>
  <c r="N61" i="5" s="1"/>
  <c r="T61" i="5"/>
  <c r="V61" i="5" s="1"/>
  <c r="AD61" i="5"/>
  <c r="AP61" i="5" s="1"/>
  <c r="AR61" i="5" s="1"/>
  <c r="H60" i="5"/>
  <c r="J60" i="5" s="1"/>
  <c r="T60" i="5"/>
  <c r="V60" i="5" s="1"/>
  <c r="T59" i="5"/>
  <c r="V59" i="5" s="1"/>
  <c r="L41" i="5"/>
  <c r="N41" i="5" s="1"/>
  <c r="P41" i="5"/>
  <c r="R41" i="5" s="1"/>
  <c r="P60" i="5"/>
  <c r="R60" i="5" s="1"/>
  <c r="P38" i="5"/>
  <c r="R38" i="5" s="1"/>
  <c r="T38" i="5"/>
  <c r="V38" i="5" s="1"/>
  <c r="AD59" i="5"/>
  <c r="AL59" i="5" s="1"/>
  <c r="AN59" i="5" s="1"/>
  <c r="H59" i="5"/>
  <c r="J59" i="5" s="1"/>
  <c r="L59" i="5"/>
  <c r="N59" i="5" s="1"/>
  <c r="AD38" i="5"/>
  <c r="AT38" i="5" s="1"/>
  <c r="AV38" i="5" s="1"/>
  <c r="AD41" i="5"/>
  <c r="AF41" i="5" s="1"/>
  <c r="AD37" i="5"/>
  <c r="AP37" i="5" s="1"/>
  <c r="AR37" i="5" s="1"/>
  <c r="X16" i="5"/>
  <c r="Z16" i="5" s="1"/>
  <c r="AD40" i="5"/>
  <c r="AP40" i="5" s="1"/>
  <c r="AR40" i="5" s="1"/>
  <c r="L40" i="5"/>
  <c r="N40" i="5" s="1"/>
  <c r="H38" i="5"/>
  <c r="J38" i="5" s="1"/>
  <c r="AD60" i="5"/>
  <c r="AT60" i="5" s="1"/>
  <c r="AV60" i="5" s="1"/>
  <c r="X20" i="5"/>
  <c r="Z20" i="5" s="1"/>
  <c r="T40" i="5"/>
  <c r="V40" i="5" s="1"/>
  <c r="AD36" i="5"/>
  <c r="AP36" i="5" s="1"/>
  <c r="AR36" i="5" s="1"/>
  <c r="X18" i="5"/>
  <c r="Z18" i="5" s="1"/>
  <c r="X15" i="5"/>
  <c r="Z15" i="5" s="1"/>
  <c r="AD39" i="5"/>
  <c r="AP39" i="5" s="1"/>
  <c r="AR39" i="5" s="1"/>
  <c r="AD15" i="5"/>
  <c r="AP15" i="5" s="1"/>
  <c r="AR15" i="5" s="1"/>
  <c r="AD19" i="5"/>
  <c r="AP19" i="5" s="1"/>
  <c r="AR19" i="5" s="1"/>
  <c r="AD20" i="5"/>
  <c r="AT20" i="5" s="1"/>
  <c r="AV20" i="5" s="1"/>
  <c r="AD17" i="5"/>
  <c r="AF17" i="5" s="1"/>
  <c r="X38" i="5"/>
  <c r="Z38" i="5" s="1"/>
  <c r="X40" i="5"/>
  <c r="Z40" i="5" s="1"/>
  <c r="X60" i="5"/>
  <c r="Z60" i="5" s="1"/>
  <c r="X61" i="5"/>
  <c r="Z61" i="5" s="1"/>
  <c r="X58" i="5"/>
  <c r="Z58" i="5" s="1"/>
  <c r="AH18" i="5"/>
  <c r="AJ18" i="5" s="1"/>
  <c r="AF18" i="5"/>
  <c r="AT18" i="5"/>
  <c r="AV18" i="5" s="1"/>
  <c r="AP18" i="5"/>
  <c r="AR18" i="5" s="1"/>
  <c r="AL18" i="5"/>
  <c r="AN18" i="5" s="1"/>
  <c r="X63" i="5"/>
  <c r="Z63" i="5" s="1"/>
  <c r="X39" i="5"/>
  <c r="Z39" i="5" s="1"/>
  <c r="AP63" i="5"/>
  <c r="AR63" i="5" s="1"/>
  <c r="AL63" i="5"/>
  <c r="AN63" i="5" s="1"/>
  <c r="AH63" i="5"/>
  <c r="AJ63" i="5" s="1"/>
  <c r="AF63" i="5"/>
  <c r="X59" i="5"/>
  <c r="Z59" i="5" s="1"/>
  <c r="AL58" i="5"/>
  <c r="AN58" i="5" s="1"/>
  <c r="AH58" i="5"/>
  <c r="AJ58" i="5" s="1"/>
  <c r="AF58" i="5"/>
  <c r="AT58" i="5"/>
  <c r="AV58" i="5" s="1"/>
  <c r="AP58" i="5"/>
  <c r="AR58" i="5" s="1"/>
  <c r="AD16" i="5"/>
  <c r="X37" i="5"/>
  <c r="Z37" i="5" s="1"/>
  <c r="X41" i="5"/>
  <c r="Z41" i="5" s="1"/>
  <c r="X7" i="4"/>
  <c r="S8" i="4" s="1"/>
  <c r="D34" i="4"/>
  <c r="D35" i="4"/>
  <c r="D36" i="4"/>
  <c r="D37" i="4"/>
  <c r="D38" i="4"/>
  <c r="I38" i="4" s="1"/>
  <c r="K38" i="4" s="1"/>
  <c r="I37" i="4"/>
  <c r="K37" i="4" s="1"/>
  <c r="I25" i="4"/>
  <c r="I27" i="4"/>
  <c r="K27" i="4" s="1"/>
  <c r="I29" i="4"/>
  <c r="K29" i="4" s="1"/>
  <c r="I18" i="4"/>
  <c r="K18" i="4" s="1"/>
  <c r="I40" i="4"/>
  <c r="K40" i="4" s="1"/>
  <c r="I28" i="4"/>
  <c r="K28" i="4" s="1"/>
  <c r="I31" i="4"/>
  <c r="K31" i="4" s="1"/>
  <c r="I32" i="4"/>
  <c r="K32" i="4" s="1"/>
  <c r="I33" i="4"/>
  <c r="K33" i="4" s="1"/>
  <c r="I34" i="4"/>
  <c r="K34" i="4" s="1"/>
  <c r="I35" i="4"/>
  <c r="K35" i="4" s="1"/>
  <c r="I36" i="4"/>
  <c r="K36" i="4" s="1"/>
  <c r="I22" i="4"/>
  <c r="K22" i="4" s="1"/>
  <c r="I24" i="4"/>
  <c r="K24" i="4" s="1"/>
  <c r="I26" i="4"/>
  <c r="K26" i="4" s="1"/>
  <c r="I30" i="4"/>
  <c r="K30" i="4" s="1"/>
  <c r="I19" i="4"/>
  <c r="I20" i="4"/>
  <c r="K20" i="4" s="1"/>
  <c r="I21" i="4"/>
  <c r="K21" i="4" s="1"/>
  <c r="M21" i="4" s="1"/>
  <c r="I23" i="4"/>
  <c r="K23" i="4" s="1"/>
  <c r="I39" i="4"/>
  <c r="K39" i="4" s="1"/>
  <c r="K19" i="4"/>
  <c r="M19" i="4" s="1"/>
  <c r="K25" i="4"/>
  <c r="J50" i="1"/>
  <c r="J40" i="1"/>
  <c r="J43" i="1"/>
  <c r="J45" i="1"/>
  <c r="J44" i="1"/>
  <c r="J41" i="1"/>
  <c r="J42" i="1"/>
  <c r="M17" i="4"/>
  <c r="X33" i="2"/>
  <c r="P33" i="2"/>
  <c r="J25" i="1"/>
  <c r="J27" i="1"/>
  <c r="J29" i="1"/>
  <c r="J26" i="1"/>
  <c r="J30" i="1"/>
  <c r="J28" i="1"/>
  <c r="P34" i="2"/>
  <c r="T39" i="2"/>
  <c r="T27" i="2"/>
  <c r="V27" i="2" s="1"/>
  <c r="X34" i="2"/>
  <c r="X36" i="2"/>
  <c r="P37" i="2"/>
  <c r="T29" i="2"/>
  <c r="X37" i="2"/>
  <c r="T28" i="2"/>
  <c r="P38" i="2"/>
  <c r="T30" i="2"/>
  <c r="X38" i="2"/>
  <c r="P39" i="2"/>
  <c r="T31" i="2"/>
  <c r="X39" i="2"/>
  <c r="T32" i="2"/>
  <c r="P36" i="2"/>
  <c r="T33" i="2"/>
  <c r="T34" i="2"/>
  <c r="P27" i="2"/>
  <c r="T35" i="2"/>
  <c r="X27" i="2"/>
  <c r="Z27" i="2" s="1"/>
  <c r="P35" i="2"/>
  <c r="P28" i="2"/>
  <c r="T36" i="2"/>
  <c r="X28" i="2"/>
  <c r="X35" i="2"/>
  <c r="P29" i="2"/>
  <c r="T37" i="2"/>
  <c r="X29" i="2"/>
  <c r="P30" i="2"/>
  <c r="T38" i="2"/>
  <c r="X30" i="2"/>
  <c r="X31" i="2"/>
  <c r="P31" i="2"/>
  <c r="P32" i="2"/>
  <c r="X32" i="2"/>
  <c r="R27" i="2"/>
  <c r="AW41" i="6" l="1"/>
  <c r="AY41" i="6" s="1"/>
  <c r="AS41" i="6"/>
  <c r="AU41" i="6" s="1"/>
  <c r="AO41" i="6"/>
  <c r="AQ41" i="6" s="1"/>
  <c r="AK41" i="6"/>
  <c r="AI41" i="6"/>
  <c r="AS43" i="6"/>
  <c r="AU43" i="6" s="1"/>
  <c r="AO43" i="6"/>
  <c r="AQ43" i="6" s="1"/>
  <c r="AK43" i="6"/>
  <c r="AI43" i="6"/>
  <c r="AW43" i="6"/>
  <c r="AY43" i="6" s="1"/>
  <c r="AW18" i="6"/>
  <c r="AY18" i="6" s="1"/>
  <c r="AS18" i="6"/>
  <c r="AU18" i="6" s="1"/>
  <c r="AK18" i="6"/>
  <c r="AI18" i="6"/>
  <c r="AO18" i="6"/>
  <c r="AQ18" i="6" s="1"/>
  <c r="AS40" i="6"/>
  <c r="AU40" i="6" s="1"/>
  <c r="AO40" i="6"/>
  <c r="AQ40" i="6" s="1"/>
  <c r="AK40" i="6"/>
  <c r="AI40" i="6"/>
  <c r="AW40" i="6"/>
  <c r="AY40" i="6" s="1"/>
  <c r="BA39" i="6"/>
  <c r="BC39" i="6" s="1"/>
  <c r="AM39" i="6"/>
  <c r="BA22" i="6"/>
  <c r="BC22" i="6" s="1"/>
  <c r="AM22" i="6"/>
  <c r="AI42" i="6"/>
  <c r="AW42" i="6"/>
  <c r="AY42" i="6" s="1"/>
  <c r="AS42" i="6"/>
  <c r="AU42" i="6" s="1"/>
  <c r="AO42" i="6"/>
  <c r="AQ42" i="6" s="1"/>
  <c r="AK42" i="6"/>
  <c r="AW44" i="6"/>
  <c r="AY44" i="6" s="1"/>
  <c r="AS44" i="6"/>
  <c r="AU44" i="6" s="1"/>
  <c r="AO44" i="6"/>
  <c r="AQ44" i="6" s="1"/>
  <c r="AK44" i="6"/>
  <c r="AI44" i="6"/>
  <c r="AW21" i="6"/>
  <c r="AY21" i="6" s="1"/>
  <c r="AO21" i="6"/>
  <c r="AQ21" i="6" s="1"/>
  <c r="AS21" i="6"/>
  <c r="AU21" i="6" s="1"/>
  <c r="AK21" i="6"/>
  <c r="AI21" i="6"/>
  <c r="AM17" i="6"/>
  <c r="BA17" i="6"/>
  <c r="BC17" i="6" s="1"/>
  <c r="AS20" i="6"/>
  <c r="AU20" i="6" s="1"/>
  <c r="AO20" i="6"/>
  <c r="AQ20" i="6" s="1"/>
  <c r="AK20" i="6"/>
  <c r="AI20" i="6"/>
  <c r="AW20" i="6"/>
  <c r="AY20" i="6" s="1"/>
  <c r="AM19" i="6"/>
  <c r="BA19" i="6"/>
  <c r="BC19" i="6" s="1"/>
  <c r="BA16" i="6"/>
  <c r="BC16" i="6" s="1"/>
  <c r="AM16" i="6"/>
  <c r="AS38" i="6"/>
  <c r="AU38" i="6" s="1"/>
  <c r="AO38" i="6"/>
  <c r="AQ38" i="6" s="1"/>
  <c r="AW38" i="6"/>
  <c r="AY38" i="6" s="1"/>
  <c r="AI38" i="6"/>
  <c r="AK38" i="6"/>
  <c r="AP62" i="5"/>
  <c r="AR62" i="5" s="1"/>
  <c r="AT62" i="5"/>
  <c r="AV62" i="5" s="1"/>
  <c r="AF62" i="5"/>
  <c r="AH62" i="5"/>
  <c r="AJ62" i="5" s="1"/>
  <c r="AT37" i="5"/>
  <c r="AV37" i="5" s="1"/>
  <c r="AP59" i="5"/>
  <c r="AR59" i="5" s="1"/>
  <c r="AF59" i="5"/>
  <c r="AL61" i="5"/>
  <c r="AN61" i="5" s="1"/>
  <c r="AT36" i="5"/>
  <c r="AV36" i="5" s="1"/>
  <c r="AH59" i="5"/>
  <c r="AJ59" i="5" s="1"/>
  <c r="AT59" i="5"/>
  <c r="AV59" i="5" s="1"/>
  <c r="AF61" i="5"/>
  <c r="AH61" i="5"/>
  <c r="AJ61" i="5" s="1"/>
  <c r="AF36" i="5"/>
  <c r="AT61" i="5"/>
  <c r="AV61" i="5" s="1"/>
  <c r="AL38" i="5"/>
  <c r="AN38" i="5" s="1"/>
  <c r="AH38" i="5"/>
  <c r="AJ38" i="5" s="1"/>
  <c r="AP38" i="5"/>
  <c r="AR38" i="5" s="1"/>
  <c r="AF38" i="5"/>
  <c r="AL41" i="5"/>
  <c r="AN41" i="5" s="1"/>
  <c r="AH41" i="5"/>
  <c r="AJ41" i="5" s="1"/>
  <c r="AP41" i="5"/>
  <c r="AR41" i="5" s="1"/>
  <c r="AT41" i="5"/>
  <c r="AV41" i="5" s="1"/>
  <c r="AT40" i="5"/>
  <c r="AV40" i="5" s="1"/>
  <c r="AH40" i="5"/>
  <c r="AJ40" i="5" s="1"/>
  <c r="AF40" i="5"/>
  <c r="AT17" i="5"/>
  <c r="AV17" i="5" s="1"/>
  <c r="AH60" i="5"/>
  <c r="AJ60" i="5" s="1"/>
  <c r="AL60" i="5"/>
  <c r="AN60" i="5" s="1"/>
  <c r="AF37" i="5"/>
  <c r="AL37" i="5"/>
  <c r="AN37" i="5" s="1"/>
  <c r="AH37" i="5"/>
  <c r="AJ37" i="5" s="1"/>
  <c r="AL15" i="5"/>
  <c r="AN15" i="5" s="1"/>
  <c r="AF60" i="5"/>
  <c r="AP60" i="5"/>
  <c r="AR60" i="5" s="1"/>
  <c r="AL19" i="5"/>
  <c r="AN19" i="5" s="1"/>
  <c r="AT19" i="5"/>
  <c r="AV19" i="5" s="1"/>
  <c r="AL36" i="5"/>
  <c r="AN36" i="5" s="1"/>
  <c r="AH19" i="5"/>
  <c r="AJ19" i="5" s="1"/>
  <c r="AT39" i="5"/>
  <c r="AV39" i="5" s="1"/>
  <c r="AT15" i="5"/>
  <c r="AV15" i="5" s="1"/>
  <c r="AF19" i="5"/>
  <c r="AL40" i="5"/>
  <c r="AN40" i="5" s="1"/>
  <c r="AH36" i="5"/>
  <c r="AJ36" i="5" s="1"/>
  <c r="AF15" i="5"/>
  <c r="AH15" i="5"/>
  <c r="AJ15" i="5" s="1"/>
  <c r="AF20" i="5"/>
  <c r="AH17" i="5"/>
  <c r="AJ17" i="5" s="1"/>
  <c r="AF39" i="5"/>
  <c r="AH20" i="5"/>
  <c r="AJ20" i="5" s="1"/>
  <c r="AL17" i="5"/>
  <c r="AN17" i="5" s="1"/>
  <c r="AL39" i="5"/>
  <c r="AN39" i="5" s="1"/>
  <c r="AH39" i="5"/>
  <c r="AJ39" i="5" s="1"/>
  <c r="AP17" i="5"/>
  <c r="AR17" i="5" s="1"/>
  <c r="AL20" i="5"/>
  <c r="AN20" i="5" s="1"/>
  <c r="AP20" i="5"/>
  <c r="AR20" i="5" s="1"/>
  <c r="AH16" i="5"/>
  <c r="AJ16" i="5" s="1"/>
  <c r="AF16" i="5"/>
  <c r="AT16" i="5"/>
  <c r="AV16" i="5" s="1"/>
  <c r="AP16" i="5"/>
  <c r="AR16" i="5" s="1"/>
  <c r="AL16" i="5"/>
  <c r="AN16" i="5" s="1"/>
  <c r="S40" i="4"/>
  <c r="S24" i="4"/>
  <c r="S18" i="4"/>
  <c r="S39" i="4"/>
  <c r="S23" i="4"/>
  <c r="S34" i="4"/>
  <c r="S30" i="4"/>
  <c r="S38" i="4"/>
  <c r="S22" i="4"/>
  <c r="S17" i="4"/>
  <c r="S31" i="4"/>
  <c r="S29" i="4"/>
  <c r="S37" i="4"/>
  <c r="S21" i="4"/>
  <c r="S28" i="4"/>
  <c r="S25" i="4"/>
  <c r="S36" i="4"/>
  <c r="S20" i="4"/>
  <c r="S19" i="4"/>
  <c r="S32" i="4"/>
  <c r="S27" i="4"/>
  <c r="S35" i="4"/>
  <c r="S33" i="4"/>
  <c r="S26" i="4"/>
  <c r="M23" i="4"/>
  <c r="M25" i="4"/>
  <c r="M35" i="4"/>
  <c r="M29" i="4"/>
  <c r="M37" i="4"/>
  <c r="M39" i="4"/>
  <c r="M31" i="4"/>
  <c r="M33" i="4"/>
  <c r="J47" i="1"/>
  <c r="J48" i="1"/>
  <c r="J46" i="1"/>
  <c r="M32" i="4"/>
  <c r="M27" i="4"/>
  <c r="M28" i="4"/>
  <c r="M22" i="4"/>
  <c r="M24" i="4"/>
  <c r="M20" i="4"/>
  <c r="M26" i="4"/>
  <c r="M34" i="4"/>
  <c r="M36" i="4"/>
  <c r="M18" i="4"/>
  <c r="M40" i="4"/>
  <c r="M38" i="4"/>
  <c r="M30" i="4"/>
  <c r="A8" i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17" i="2"/>
  <c r="F17" i="2" s="1"/>
  <c r="D16" i="2"/>
  <c r="F16" i="2" s="1"/>
  <c r="D15" i="2"/>
  <c r="F15" i="2" s="1"/>
  <c r="H15" i="2" s="1"/>
  <c r="AO13" i="2"/>
  <c r="AK13" i="2"/>
  <c r="L13" i="2"/>
  <c r="A9" i="2"/>
  <c r="BA13" i="2" s="1"/>
  <c r="BA18" i="6" l="1"/>
  <c r="BC18" i="6" s="1"/>
  <c r="AM18" i="6"/>
  <c r="AM43" i="6"/>
  <c r="BA43" i="6"/>
  <c r="BC43" i="6" s="1"/>
  <c r="AM20" i="6"/>
  <c r="BA20" i="6"/>
  <c r="BC20" i="6" s="1"/>
  <c r="BA41" i="6"/>
  <c r="BC41" i="6" s="1"/>
  <c r="AM41" i="6"/>
  <c r="BA42" i="6"/>
  <c r="BC42" i="6" s="1"/>
  <c r="AM42" i="6"/>
  <c r="BA21" i="6"/>
  <c r="BC21" i="6" s="1"/>
  <c r="AM21" i="6"/>
  <c r="AM40" i="6"/>
  <c r="BA40" i="6"/>
  <c r="BC40" i="6" s="1"/>
  <c r="BA38" i="6"/>
  <c r="BC38" i="6" s="1"/>
  <c r="AM38" i="6"/>
  <c r="BA44" i="6"/>
  <c r="BC44" i="6" s="1"/>
  <c r="AM44" i="6"/>
  <c r="U22" i="4"/>
  <c r="U20" i="4"/>
  <c r="U26" i="4"/>
  <c r="U35" i="4"/>
  <c r="U32" i="4"/>
  <c r="U34" i="4"/>
  <c r="U30" i="4"/>
  <c r="U39" i="4"/>
  <c r="U24" i="4"/>
  <c r="U23" i="4"/>
  <c r="U33" i="4"/>
  <c r="U19" i="4"/>
  <c r="U38" i="4"/>
  <c r="U25" i="4"/>
  <c r="U31" i="4"/>
  <c r="U21" i="4"/>
  <c r="U36" i="4"/>
  <c r="U28" i="4"/>
  <c r="U18" i="4"/>
  <c r="U37" i="4"/>
  <c r="U17" i="4"/>
  <c r="U27" i="4"/>
  <c r="U40" i="4"/>
  <c r="U29" i="4"/>
  <c r="X15" i="2"/>
  <c r="T15" i="2"/>
  <c r="P15" i="2"/>
  <c r="L15" i="2"/>
  <c r="N15" i="2" s="1"/>
  <c r="AB15" i="2"/>
  <c r="L32" i="2"/>
  <c r="L31" i="2"/>
  <c r="L28" i="2"/>
  <c r="L27" i="2"/>
  <c r="N27" i="2" s="1"/>
  <c r="L29" i="2"/>
  <c r="L30" i="2"/>
  <c r="L33" i="2"/>
  <c r="N33" i="2" s="1"/>
  <c r="L34" i="2"/>
  <c r="N34" i="2" s="1"/>
  <c r="L35" i="2"/>
  <c r="N35" i="2" s="1"/>
  <c r="L36" i="2"/>
  <c r="N36" i="2" s="1"/>
  <c r="L37" i="2"/>
  <c r="N37" i="2" s="1"/>
  <c r="L38" i="2"/>
  <c r="N38" i="2" s="1"/>
  <c r="L39" i="2"/>
  <c r="N39" i="2" s="1"/>
  <c r="H21" i="2"/>
  <c r="H24" i="2"/>
  <c r="H18" i="2"/>
  <c r="H17" i="2"/>
  <c r="H23" i="2"/>
  <c r="H19" i="2"/>
  <c r="H25" i="2"/>
  <c r="H26" i="2"/>
  <c r="H22" i="2"/>
  <c r="H20" i="2"/>
  <c r="H16" i="2"/>
  <c r="R38" i="2"/>
  <c r="V36" i="2"/>
  <c r="R36" i="2"/>
  <c r="R39" i="2"/>
  <c r="V39" i="2"/>
  <c r="V38" i="2"/>
  <c r="R37" i="2"/>
  <c r="V37" i="2"/>
  <c r="V35" i="2"/>
  <c r="R35" i="2"/>
  <c r="V34" i="2"/>
  <c r="R34" i="2"/>
  <c r="V33" i="2"/>
  <c r="R33" i="2"/>
  <c r="AB13" i="2"/>
  <c r="L21" i="2" l="1"/>
  <c r="T21" i="2"/>
  <c r="P21" i="2"/>
  <c r="R21" i="2" s="1"/>
  <c r="X21" i="2"/>
  <c r="L23" i="2"/>
  <c r="X23" i="2"/>
  <c r="P23" i="2"/>
  <c r="T23" i="2"/>
  <c r="L18" i="2"/>
  <c r="N18" i="2" s="1"/>
  <c r="X18" i="2"/>
  <c r="T18" i="2"/>
  <c r="V18" i="2" s="1"/>
  <c r="P18" i="2"/>
  <c r="R18" i="2" s="1"/>
  <c r="L26" i="2"/>
  <c r="N26" i="2" s="1"/>
  <c r="P26" i="2"/>
  <c r="R26" i="2" s="1"/>
  <c r="T26" i="2"/>
  <c r="X26" i="2"/>
  <c r="L24" i="2"/>
  <c r="T24" i="2"/>
  <c r="V24" i="2" s="1"/>
  <c r="X24" i="2"/>
  <c r="P24" i="2"/>
  <c r="R24" i="2" s="1"/>
  <c r="L20" i="2"/>
  <c r="X20" i="2"/>
  <c r="T20" i="2"/>
  <c r="V20" i="2" s="1"/>
  <c r="P20" i="2"/>
  <c r="L22" i="2"/>
  <c r="X22" i="2"/>
  <c r="T22" i="2"/>
  <c r="V22" i="2" s="1"/>
  <c r="P22" i="2"/>
  <c r="R22" i="2" s="1"/>
  <c r="L25" i="2"/>
  <c r="X25" i="2"/>
  <c r="T25" i="2"/>
  <c r="P25" i="2"/>
  <c r="L17" i="2"/>
  <c r="T17" i="2"/>
  <c r="P17" i="2"/>
  <c r="X17" i="2"/>
  <c r="L16" i="2"/>
  <c r="N16" i="2" s="1"/>
  <c r="P16" i="2"/>
  <c r="R16" i="2" s="1"/>
  <c r="X16" i="2"/>
  <c r="T16" i="2"/>
  <c r="V16" i="2" s="1"/>
  <c r="L19" i="2"/>
  <c r="N19" i="2" s="1"/>
  <c r="P19" i="2"/>
  <c r="T19" i="2"/>
  <c r="V19" i="2" s="1"/>
  <c r="X19" i="2"/>
  <c r="AB26" i="2"/>
  <c r="AB24" i="2"/>
  <c r="AB23" i="2"/>
  <c r="AB39" i="2"/>
  <c r="AD39" i="2" s="1"/>
  <c r="AB22" i="2"/>
  <c r="AB38" i="2"/>
  <c r="AB21" i="2"/>
  <c r="AB37" i="2"/>
  <c r="AB20" i="2"/>
  <c r="AB35" i="2"/>
  <c r="AD35" i="2" s="1"/>
  <c r="AB36" i="2"/>
  <c r="AD36" i="2" s="1"/>
  <c r="AB19" i="2"/>
  <c r="AB18" i="2"/>
  <c r="AB34" i="2"/>
  <c r="AD34" i="2" s="1"/>
  <c r="AB17" i="2"/>
  <c r="AB27" i="2"/>
  <c r="AD27" i="2" s="1"/>
  <c r="AB33" i="2"/>
  <c r="AD33" i="2" s="1"/>
  <c r="AB16" i="2"/>
  <c r="AB32" i="2"/>
  <c r="AB31" i="2"/>
  <c r="AB30" i="2"/>
  <c r="AB29" i="2"/>
  <c r="AB28" i="2"/>
  <c r="N28" i="2"/>
  <c r="N31" i="2"/>
  <c r="N29" i="2"/>
  <c r="N32" i="2"/>
  <c r="N17" i="2"/>
  <c r="N30" i="2"/>
  <c r="R19" i="2"/>
  <c r="R32" i="2"/>
  <c r="R31" i="2"/>
  <c r="R29" i="2"/>
  <c r="R17" i="2"/>
  <c r="R30" i="2"/>
  <c r="V32" i="2"/>
  <c r="V15" i="2"/>
  <c r="V28" i="2"/>
  <c r="V17" i="2"/>
  <c r="V30" i="2"/>
  <c r="V29" i="2"/>
  <c r="R15" i="2"/>
  <c r="R28" i="2"/>
  <c r="V31" i="2"/>
  <c r="AB25" i="2"/>
  <c r="AD38" i="2" s="1"/>
  <c r="AD37" i="2"/>
  <c r="J15" i="2"/>
  <c r="R20" i="2"/>
  <c r="N20" i="2"/>
  <c r="V21" i="2"/>
  <c r="N22" i="2"/>
  <c r="N24" i="2"/>
  <c r="N21" i="2"/>
  <c r="AD18" i="2" l="1"/>
  <c r="AD31" i="2"/>
  <c r="AD19" i="2"/>
  <c r="AD32" i="2"/>
  <c r="AD15" i="2"/>
  <c r="AD28" i="2"/>
  <c r="AD16" i="2"/>
  <c r="AD29" i="2"/>
  <c r="AD17" i="2"/>
  <c r="AD30" i="2"/>
  <c r="Z15" i="2"/>
  <c r="Z28" i="2"/>
  <c r="J16" i="2"/>
  <c r="N23" i="2"/>
  <c r="N25" i="2"/>
  <c r="R23" i="2"/>
  <c r="R25" i="2"/>
  <c r="V23" i="2"/>
  <c r="V26" i="2"/>
  <c r="V25" i="2"/>
  <c r="AD22" i="2"/>
  <c r="AD20" i="2"/>
  <c r="AD24" i="2"/>
  <c r="AD21" i="2"/>
  <c r="Z16" i="2" l="1"/>
  <c r="Z29" i="2"/>
  <c r="J17" i="2"/>
  <c r="AD23" i="2"/>
  <c r="AD25" i="2"/>
  <c r="AD26" i="2"/>
  <c r="AG7" i="2" l="1"/>
  <c r="Z17" i="2"/>
  <c r="Z30" i="2"/>
  <c r="J18" i="2"/>
  <c r="AG36" i="2" l="1"/>
  <c r="AG34" i="2"/>
  <c r="AG31" i="2"/>
  <c r="AG29" i="2"/>
  <c r="AG32" i="2"/>
  <c r="AG30" i="2"/>
  <c r="AG27" i="2"/>
  <c r="AG33" i="2"/>
  <c r="AG35" i="2"/>
  <c r="AG28" i="2"/>
  <c r="AG37" i="2"/>
  <c r="AG38" i="2"/>
  <c r="AG39" i="2"/>
  <c r="AG18" i="2"/>
  <c r="AG26" i="2"/>
  <c r="AG20" i="2"/>
  <c r="AG22" i="2"/>
  <c r="AG24" i="2"/>
  <c r="AG16" i="2"/>
  <c r="AG17" i="2"/>
  <c r="AG19" i="2"/>
  <c r="AG15" i="2"/>
  <c r="AG21" i="2"/>
  <c r="AG23" i="2"/>
  <c r="AG25" i="2"/>
  <c r="Z18" i="2"/>
  <c r="Z31" i="2"/>
  <c r="J20" i="2"/>
  <c r="J19" i="2"/>
  <c r="J21" i="2"/>
  <c r="J22" i="2"/>
  <c r="J23" i="2"/>
  <c r="AW39" i="2" l="1"/>
  <c r="AS39" i="2"/>
  <c r="AO39" i="2"/>
  <c r="AS38" i="2"/>
  <c r="AW38" i="2"/>
  <c r="AO38" i="2"/>
  <c r="AS37" i="2"/>
  <c r="AW37" i="2"/>
  <c r="AO37" i="2"/>
  <c r="AS28" i="2"/>
  <c r="AW28" i="2"/>
  <c r="AO28" i="2"/>
  <c r="AS35" i="2"/>
  <c r="AW35" i="2"/>
  <c r="AO35" i="2"/>
  <c r="AS27" i="2"/>
  <c r="AU27" i="2" s="1"/>
  <c r="AW27" i="2"/>
  <c r="AO27" i="2"/>
  <c r="AS30" i="2"/>
  <c r="AW30" i="2"/>
  <c r="AO30" i="2"/>
  <c r="AS32" i="2"/>
  <c r="AW32" i="2"/>
  <c r="AO32" i="2"/>
  <c r="AS33" i="2"/>
  <c r="AW33" i="2"/>
  <c r="AO33" i="2"/>
  <c r="AW29" i="2"/>
  <c r="AS29" i="2"/>
  <c r="AO29" i="2"/>
  <c r="AW31" i="2"/>
  <c r="AS31" i="2"/>
  <c r="AO31" i="2"/>
  <c r="AS34" i="2"/>
  <c r="AW34" i="2"/>
  <c r="AO34" i="2"/>
  <c r="AW36" i="2"/>
  <c r="AS36" i="2"/>
  <c r="AO36" i="2"/>
  <c r="AQ36" i="2" s="1"/>
  <c r="AK37" i="2"/>
  <c r="AI37" i="2"/>
  <c r="AK27" i="2"/>
  <c r="AY27" i="2"/>
  <c r="AI27" i="2"/>
  <c r="AQ27" i="2"/>
  <c r="AO20" i="2"/>
  <c r="AQ20" i="2" s="1"/>
  <c r="AW20" i="2"/>
  <c r="AY20" i="2" s="1"/>
  <c r="AK20" i="2"/>
  <c r="AS20" i="2"/>
  <c r="AU20" i="2" s="1"/>
  <c r="AI20" i="2"/>
  <c r="AK38" i="2"/>
  <c r="AI38" i="2"/>
  <c r="AK28" i="2"/>
  <c r="AI28" i="2"/>
  <c r="AW23" i="2"/>
  <c r="AY23" i="2" s="1"/>
  <c r="AO23" i="2"/>
  <c r="AQ23" i="2" s="1"/>
  <c r="AK23" i="2"/>
  <c r="AS23" i="2"/>
  <c r="AU23" i="2" s="1"/>
  <c r="AI23" i="2"/>
  <c r="AW19" i="2"/>
  <c r="AY19" i="2" s="1"/>
  <c r="AO19" i="2"/>
  <c r="AQ19" i="2" s="1"/>
  <c r="AS19" i="2"/>
  <c r="AU19" i="2" s="1"/>
  <c r="AK19" i="2"/>
  <c r="AI19" i="2"/>
  <c r="AS25" i="2"/>
  <c r="AU25" i="2" s="1"/>
  <c r="AW25" i="2"/>
  <c r="AY25" i="2" s="1"/>
  <c r="AO25" i="2"/>
  <c r="AQ25" i="2" s="1"/>
  <c r="AI25" i="2"/>
  <c r="AK25" i="2"/>
  <c r="AK33" i="2"/>
  <c r="AI33" i="2"/>
  <c r="AW21" i="2"/>
  <c r="AY21" i="2" s="1"/>
  <c r="AS21" i="2"/>
  <c r="AU21" i="2" s="1"/>
  <c r="AK21" i="2"/>
  <c r="AO21" i="2"/>
  <c r="AQ21" i="2" s="1"/>
  <c r="AI21" i="2"/>
  <c r="AI15" i="2"/>
  <c r="AK15" i="2"/>
  <c r="AS15" i="2"/>
  <c r="AU15" i="2" s="1"/>
  <c r="AW15" i="2"/>
  <c r="AY15" i="2" s="1"/>
  <c r="AO15" i="2"/>
  <c r="AQ15" i="2" s="1"/>
  <c r="AK32" i="2"/>
  <c r="AI32" i="2"/>
  <c r="AO17" i="2"/>
  <c r="AQ17" i="2" s="1"/>
  <c r="AW17" i="2"/>
  <c r="AY17" i="2" s="1"/>
  <c r="AK17" i="2"/>
  <c r="AI17" i="2"/>
  <c r="AS17" i="2"/>
  <c r="AU17" i="2" s="1"/>
  <c r="AK31" i="2"/>
  <c r="AI31" i="2"/>
  <c r="AW24" i="2"/>
  <c r="AY24" i="2" s="1"/>
  <c r="AS24" i="2"/>
  <c r="AU24" i="2" s="1"/>
  <c r="AK24" i="2"/>
  <c r="AO24" i="2"/>
  <c r="AQ24" i="2" s="1"/>
  <c r="AI24" i="2"/>
  <c r="AK34" i="2"/>
  <c r="AI34" i="2"/>
  <c r="AS26" i="2"/>
  <c r="AU26" i="2" s="1"/>
  <c r="AW26" i="2"/>
  <c r="AY26" i="2" s="1"/>
  <c r="AO26" i="2"/>
  <c r="AQ26" i="2" s="1"/>
  <c r="AI26" i="2"/>
  <c r="AK26" i="2"/>
  <c r="AO18" i="2"/>
  <c r="AQ18" i="2" s="1"/>
  <c r="AS18" i="2"/>
  <c r="AU18" i="2" s="1"/>
  <c r="AW18" i="2"/>
  <c r="AY18" i="2" s="1"/>
  <c r="AI18" i="2"/>
  <c r="AK18" i="2"/>
  <c r="AK39" i="2"/>
  <c r="AI39" i="2"/>
  <c r="AK35" i="2"/>
  <c r="AI35" i="2"/>
  <c r="AK30" i="2"/>
  <c r="AI30" i="2"/>
  <c r="AK29" i="2"/>
  <c r="AI29" i="2"/>
  <c r="AO16" i="2"/>
  <c r="AQ16" i="2" s="1"/>
  <c r="AI16" i="2"/>
  <c r="AW16" i="2"/>
  <c r="AY16" i="2" s="1"/>
  <c r="AS16" i="2"/>
  <c r="AU16" i="2" s="1"/>
  <c r="AK16" i="2"/>
  <c r="AW22" i="2"/>
  <c r="AY22" i="2" s="1"/>
  <c r="AK22" i="2"/>
  <c r="AS22" i="2"/>
  <c r="AU22" i="2" s="1"/>
  <c r="AO22" i="2"/>
  <c r="AQ22" i="2" s="1"/>
  <c r="AI22" i="2"/>
  <c r="AK36" i="2"/>
  <c r="AY36" i="2"/>
  <c r="AI36" i="2"/>
  <c r="Z23" i="2"/>
  <c r="Z36" i="2"/>
  <c r="Z21" i="2"/>
  <c r="Z34" i="2"/>
  <c r="Z22" i="2"/>
  <c r="Z35" i="2"/>
  <c r="Z19" i="2"/>
  <c r="Z32" i="2"/>
  <c r="Z20" i="2"/>
  <c r="Z33" i="2"/>
  <c r="J26" i="2"/>
  <c r="J25" i="2"/>
  <c r="J24" i="2"/>
  <c r="AM31" i="2" l="1"/>
  <c r="AM39" i="2"/>
  <c r="AM37" i="2"/>
  <c r="AM38" i="2"/>
  <c r="AM29" i="2"/>
  <c r="AM30" i="2"/>
  <c r="AY39" i="2"/>
  <c r="AQ33" i="2"/>
  <c r="AQ28" i="2"/>
  <c r="AY29" i="2"/>
  <c r="AU29" i="2"/>
  <c r="AU30" i="2"/>
  <c r="AY38" i="2"/>
  <c r="AY33" i="2"/>
  <c r="AU32" i="2"/>
  <c r="AY28" i="2"/>
  <c r="AU39" i="2"/>
  <c r="AQ34" i="2"/>
  <c r="AY34" i="2"/>
  <c r="AQ39" i="2"/>
  <c r="AU28" i="2"/>
  <c r="BC20" i="2"/>
  <c r="AM20" i="2"/>
  <c r="BC21" i="2"/>
  <c r="AM21" i="2"/>
  <c r="AM17" i="2"/>
  <c r="AQ29" i="2"/>
  <c r="AY32" i="2"/>
  <c r="AM24" i="2"/>
  <c r="AM33" i="2"/>
  <c r="AU34" i="2"/>
  <c r="AM34" i="2"/>
  <c r="AM32" i="2"/>
  <c r="BC23" i="2"/>
  <c r="AM23" i="2"/>
  <c r="BC27" i="2"/>
  <c r="AM27" i="2"/>
  <c r="AM35" i="2"/>
  <c r="AY30" i="2"/>
  <c r="AU31" i="2"/>
  <c r="BC22" i="2"/>
  <c r="AM22" i="2"/>
  <c r="AM26" i="2"/>
  <c r="AQ31" i="2"/>
  <c r="BC28" i="2"/>
  <c r="AM28" i="2"/>
  <c r="AU37" i="2"/>
  <c r="AM25" i="2"/>
  <c r="AQ35" i="2"/>
  <c r="AY31" i="2"/>
  <c r="AM15" i="2"/>
  <c r="BC15" i="2"/>
  <c r="AU38" i="2"/>
  <c r="AY37" i="2"/>
  <c r="AM16" i="2"/>
  <c r="AQ37" i="2"/>
  <c r="AQ32" i="2"/>
  <c r="AU36" i="2"/>
  <c r="AQ30" i="2"/>
  <c r="AU35" i="2"/>
  <c r="AM19" i="2"/>
  <c r="BC19" i="2"/>
  <c r="AQ38" i="2"/>
  <c r="AU33" i="2"/>
  <c r="AM18" i="2"/>
  <c r="AM36" i="2"/>
  <c r="AY35" i="2"/>
  <c r="Z24" i="2"/>
  <c r="Z37" i="2"/>
  <c r="Z26" i="2"/>
  <c r="Z39" i="2"/>
  <c r="Z25" i="2"/>
  <c r="Z38" i="2"/>
  <c r="D22" i="1"/>
  <c r="F22" i="1" s="1"/>
  <c r="H22" i="1" s="1"/>
  <c r="D23" i="1"/>
  <c r="F23" i="1" s="1"/>
  <c r="H23" i="1" s="1"/>
  <c r="D24" i="1"/>
  <c r="F24" i="1" s="1"/>
  <c r="H24" i="1" s="1"/>
  <c r="AL14" i="1"/>
  <c r="AG14" i="1"/>
  <c r="AC6" i="1"/>
  <c r="AC8" i="1" s="1"/>
  <c r="P14" i="1"/>
  <c r="P50" i="1" s="1"/>
  <c r="R50" i="1" s="1"/>
  <c r="L14" i="1"/>
  <c r="L50" i="1" s="1"/>
  <c r="N50" i="1" s="1"/>
  <c r="D17" i="1"/>
  <c r="F17" i="1" s="1"/>
  <c r="H17" i="1" s="1"/>
  <c r="D18" i="1"/>
  <c r="F18" i="1" s="1"/>
  <c r="H18" i="1" s="1"/>
  <c r="D19" i="1"/>
  <c r="F19" i="1" s="1"/>
  <c r="H19" i="1" s="1"/>
  <c r="D20" i="1"/>
  <c r="F20" i="1" s="1"/>
  <c r="H20" i="1" s="1"/>
  <c r="D21" i="1"/>
  <c r="F21" i="1" s="1"/>
  <c r="H21" i="1" s="1"/>
  <c r="D16" i="1"/>
  <c r="F16" i="1" s="1"/>
  <c r="H16" i="1" s="1"/>
  <c r="L38" i="1" l="1"/>
  <c r="L42" i="1"/>
  <c r="L44" i="1"/>
  <c r="L49" i="1"/>
  <c r="L39" i="1"/>
  <c r="L46" i="1"/>
  <c r="L47" i="1"/>
  <c r="L40" i="1"/>
  <c r="L41" i="1"/>
  <c r="L48" i="1"/>
  <c r="L33" i="1"/>
  <c r="L34" i="1"/>
  <c r="L36" i="1"/>
  <c r="L35" i="1"/>
  <c r="L37" i="1"/>
  <c r="L45" i="1"/>
  <c r="L43" i="1"/>
  <c r="P46" i="1"/>
  <c r="P49" i="1"/>
  <c r="P40" i="1"/>
  <c r="P48" i="1"/>
  <c r="P34" i="1"/>
  <c r="P36" i="1"/>
  <c r="P45" i="1"/>
  <c r="P35" i="1"/>
  <c r="P37" i="1"/>
  <c r="P41" i="1"/>
  <c r="P44" i="1"/>
  <c r="P39" i="1"/>
  <c r="P47" i="1"/>
  <c r="P33" i="1"/>
  <c r="P42" i="1"/>
  <c r="P38" i="1"/>
  <c r="P43" i="1"/>
  <c r="J39" i="1"/>
  <c r="P27" i="1"/>
  <c r="P30" i="1"/>
  <c r="P29" i="1"/>
  <c r="P28" i="1"/>
  <c r="R28" i="1" s="1"/>
  <c r="P26" i="1"/>
  <c r="R26" i="1" s="1"/>
  <c r="P25" i="1"/>
  <c r="R25" i="1" s="1"/>
  <c r="L31" i="1"/>
  <c r="L30" i="1"/>
  <c r="L29" i="1"/>
  <c r="L28" i="1"/>
  <c r="N28" i="1" s="1"/>
  <c r="L25" i="1"/>
  <c r="N25" i="1" s="1"/>
  <c r="L27" i="1"/>
  <c r="L26" i="1"/>
  <c r="N26" i="1" s="1"/>
  <c r="L32" i="1"/>
  <c r="P32" i="1"/>
  <c r="P31" i="1"/>
  <c r="BC33" i="2"/>
  <c r="BC34" i="2"/>
  <c r="BC36" i="2"/>
  <c r="BC32" i="2"/>
  <c r="BC39" i="2"/>
  <c r="BC26" i="2"/>
  <c r="BC35" i="2"/>
  <c r="BC30" i="2"/>
  <c r="BC17" i="2"/>
  <c r="BC29" i="2"/>
  <c r="BC16" i="2"/>
  <c r="BC37" i="2"/>
  <c r="BC24" i="2"/>
  <c r="BC38" i="2"/>
  <c r="BC25" i="2"/>
  <c r="BC31" i="2"/>
  <c r="BC18" i="2"/>
  <c r="L17" i="1"/>
  <c r="N17" i="1" s="1"/>
  <c r="P17" i="1"/>
  <c r="R17" i="1" s="1"/>
  <c r="P18" i="1"/>
  <c r="R18" i="1" s="1"/>
  <c r="L18" i="1"/>
  <c r="N18" i="1" s="1"/>
  <c r="J24" i="1"/>
  <c r="L24" i="1"/>
  <c r="N24" i="1" s="1"/>
  <c r="P24" i="1"/>
  <c r="R24" i="1" s="1"/>
  <c r="J23" i="1"/>
  <c r="P23" i="1"/>
  <c r="R23" i="1" s="1"/>
  <c r="L23" i="1"/>
  <c r="N23" i="1" s="1"/>
  <c r="J22" i="1"/>
  <c r="P22" i="1"/>
  <c r="R22" i="1" s="1"/>
  <c r="L22" i="1"/>
  <c r="N22" i="1" s="1"/>
  <c r="L21" i="1"/>
  <c r="N21" i="1" s="1"/>
  <c r="P21" i="1"/>
  <c r="R21" i="1" s="1"/>
  <c r="L20" i="1"/>
  <c r="N20" i="1" s="1"/>
  <c r="P20" i="1"/>
  <c r="R20" i="1" s="1"/>
  <c r="P19" i="1"/>
  <c r="R19" i="1" s="1"/>
  <c r="L19" i="1"/>
  <c r="N19" i="1" s="1"/>
  <c r="L16" i="1"/>
  <c r="N16" i="1" s="1"/>
  <c r="P16" i="1"/>
  <c r="R16" i="1" s="1"/>
  <c r="AC9" i="1"/>
  <c r="AC50" i="1" s="1"/>
  <c r="J17" i="1"/>
  <c r="J18" i="1"/>
  <c r="J19" i="1"/>
  <c r="J16" i="1"/>
  <c r="AL50" i="1" l="1"/>
  <c r="AN50" i="1" s="1"/>
  <c r="AG50" i="1"/>
  <c r="AI50" i="1" s="1"/>
  <c r="AE50" i="1"/>
  <c r="AC39" i="1"/>
  <c r="AC36" i="1"/>
  <c r="AC38" i="1"/>
  <c r="AC37" i="1"/>
  <c r="AC35" i="1"/>
  <c r="AC34" i="1"/>
  <c r="AC46" i="1"/>
  <c r="AC49" i="1"/>
  <c r="AC33" i="1"/>
  <c r="AC48" i="1"/>
  <c r="AC47" i="1"/>
  <c r="AC45" i="1"/>
  <c r="AC44" i="1"/>
  <c r="AC43" i="1"/>
  <c r="AC40" i="1"/>
  <c r="AC42" i="1"/>
  <c r="AC41" i="1"/>
  <c r="N29" i="1"/>
  <c r="N47" i="1"/>
  <c r="N46" i="1"/>
  <c r="N30" i="1"/>
  <c r="N48" i="1"/>
  <c r="R29" i="1"/>
  <c r="R46" i="1"/>
  <c r="R47" i="1"/>
  <c r="R30" i="1"/>
  <c r="R48" i="1"/>
  <c r="N39" i="1"/>
  <c r="R39" i="1"/>
  <c r="N27" i="1"/>
  <c r="N42" i="1"/>
  <c r="N41" i="1"/>
  <c r="N44" i="1"/>
  <c r="N40" i="1"/>
  <c r="N45" i="1"/>
  <c r="N43" i="1"/>
  <c r="R27" i="1"/>
  <c r="R41" i="1"/>
  <c r="R40" i="1"/>
  <c r="R44" i="1"/>
  <c r="R45" i="1"/>
  <c r="R43" i="1"/>
  <c r="R42" i="1"/>
  <c r="AC29" i="1"/>
  <c r="AC27" i="1"/>
  <c r="AC25" i="1"/>
  <c r="AC26" i="1"/>
  <c r="AC30" i="1"/>
  <c r="AC28" i="1"/>
  <c r="R38" i="1"/>
  <c r="N38" i="1"/>
  <c r="J38" i="1"/>
  <c r="R36" i="1"/>
  <c r="N36" i="1"/>
  <c r="J36" i="1"/>
  <c r="R37" i="1"/>
  <c r="N37" i="1"/>
  <c r="J37" i="1"/>
  <c r="R33" i="1"/>
  <c r="N33" i="1"/>
  <c r="J33" i="1"/>
  <c r="N35" i="1"/>
  <c r="R35" i="1"/>
  <c r="J35" i="1"/>
  <c r="R34" i="1"/>
  <c r="N34" i="1"/>
  <c r="J34" i="1"/>
  <c r="AC32" i="1"/>
  <c r="AC31" i="1"/>
  <c r="N31" i="1"/>
  <c r="R31" i="1"/>
  <c r="J31" i="1"/>
  <c r="R32" i="1"/>
  <c r="N32" i="1"/>
  <c r="J32" i="1"/>
  <c r="AC24" i="1"/>
  <c r="AC23" i="1"/>
  <c r="AC21" i="1"/>
  <c r="AG21" i="1" s="1"/>
  <c r="AI21" i="1" s="1"/>
  <c r="AC18" i="1"/>
  <c r="AE18" i="1" s="1"/>
  <c r="AC22" i="1"/>
  <c r="AC20" i="1"/>
  <c r="AE20" i="1" s="1"/>
  <c r="AC19" i="1"/>
  <c r="AL19" i="1" s="1"/>
  <c r="AN19" i="1" s="1"/>
  <c r="AC17" i="1"/>
  <c r="AE17" i="1" s="1"/>
  <c r="AC16" i="1"/>
  <c r="J21" i="1"/>
  <c r="J20" i="1"/>
  <c r="AL43" i="1" l="1"/>
  <c r="AG43" i="1"/>
  <c r="AL47" i="1"/>
  <c r="AG47" i="1"/>
  <c r="AL46" i="1"/>
  <c r="AG46" i="1"/>
  <c r="AG33" i="1"/>
  <c r="AL33" i="1"/>
  <c r="AL35" i="1"/>
  <c r="AG35" i="1"/>
  <c r="AI35" i="1" s="1"/>
  <c r="AL40" i="1"/>
  <c r="AG40" i="1"/>
  <c r="AL37" i="1"/>
  <c r="AG37" i="1"/>
  <c r="AL42" i="1"/>
  <c r="AG42" i="1"/>
  <c r="AL45" i="1"/>
  <c r="AG45" i="1"/>
  <c r="AL48" i="1"/>
  <c r="AN48" i="1" s="1"/>
  <c r="AG48" i="1"/>
  <c r="AG38" i="1"/>
  <c r="AL38" i="1"/>
  <c r="AL44" i="1"/>
  <c r="AG44" i="1"/>
  <c r="AL49" i="1"/>
  <c r="AG49" i="1"/>
  <c r="AL36" i="1"/>
  <c r="AG36" i="1"/>
  <c r="AL34" i="1"/>
  <c r="AG34" i="1"/>
  <c r="AP41" i="1"/>
  <c r="AL41" i="1"/>
  <c r="AG41" i="1"/>
  <c r="AG39" i="1"/>
  <c r="AL39" i="1"/>
  <c r="R49" i="1"/>
  <c r="J49" i="1"/>
  <c r="N49" i="1"/>
  <c r="AE48" i="1"/>
  <c r="AG16" i="1"/>
  <c r="AI16" i="1" s="1"/>
  <c r="AE36" i="1"/>
  <c r="AG31" i="1"/>
  <c r="AL31" i="1"/>
  <c r="AE33" i="1"/>
  <c r="AG30" i="1"/>
  <c r="AI30" i="1" s="1"/>
  <c r="AL30" i="1"/>
  <c r="AN30" i="1" s="1"/>
  <c r="AE30" i="1"/>
  <c r="AG26" i="1"/>
  <c r="AI26" i="1" s="1"/>
  <c r="AL26" i="1"/>
  <c r="AN26" i="1" s="1"/>
  <c r="AE26" i="1"/>
  <c r="AG25" i="1"/>
  <c r="AI25" i="1" s="1"/>
  <c r="AE25" i="1"/>
  <c r="AL25" i="1"/>
  <c r="AN25" i="1" s="1"/>
  <c r="AE34" i="1"/>
  <c r="AE38" i="1"/>
  <c r="AL28" i="1"/>
  <c r="AN28" i="1" s="1"/>
  <c r="AG28" i="1"/>
  <c r="AI28" i="1" s="1"/>
  <c r="AE28" i="1"/>
  <c r="AE37" i="1"/>
  <c r="AG27" i="1"/>
  <c r="AI27" i="1" s="1"/>
  <c r="AL27" i="1"/>
  <c r="AN27" i="1" s="1"/>
  <c r="AE27" i="1"/>
  <c r="AE35" i="1"/>
  <c r="AG29" i="1"/>
  <c r="AI29" i="1" s="1"/>
  <c r="AL29" i="1"/>
  <c r="AN29" i="1" s="1"/>
  <c r="AE29" i="1"/>
  <c r="AL32" i="1"/>
  <c r="AG32" i="1"/>
  <c r="AE31" i="1"/>
  <c r="AE32" i="1"/>
  <c r="AE19" i="1"/>
  <c r="AL18" i="1"/>
  <c r="AN18" i="1" s="1"/>
  <c r="AG19" i="1"/>
  <c r="AI19" i="1" s="1"/>
  <c r="AL16" i="1"/>
  <c r="AN16" i="1" s="1"/>
  <c r="AG18" i="1"/>
  <c r="AI18" i="1" s="1"/>
  <c r="AE21" i="1"/>
  <c r="AL24" i="1"/>
  <c r="AN24" i="1" s="1"/>
  <c r="AG24" i="1"/>
  <c r="AI24" i="1" s="1"/>
  <c r="AE24" i="1"/>
  <c r="AG17" i="1"/>
  <c r="AI17" i="1" s="1"/>
  <c r="AL23" i="1"/>
  <c r="AN23" i="1" s="1"/>
  <c r="AG23" i="1"/>
  <c r="AI23" i="1" s="1"/>
  <c r="AE23" i="1"/>
  <c r="AL21" i="1"/>
  <c r="AN21" i="1" s="1"/>
  <c r="AL22" i="1"/>
  <c r="AN22" i="1" s="1"/>
  <c r="AG22" i="1"/>
  <c r="AI22" i="1" s="1"/>
  <c r="AE22" i="1"/>
  <c r="AL17" i="1"/>
  <c r="AN17" i="1" s="1"/>
  <c r="AL20" i="1"/>
  <c r="AN20" i="1" s="1"/>
  <c r="AG20" i="1"/>
  <c r="AI20" i="1" s="1"/>
  <c r="AE16" i="1"/>
  <c r="T14" i="1"/>
  <c r="T50" i="1" s="1"/>
  <c r="V50" i="1" s="1"/>
  <c r="AP14" i="1"/>
  <c r="AP40" i="1" s="1"/>
  <c r="AP24" i="1" l="1"/>
  <c r="AR24" i="1" s="1"/>
  <c r="AP50" i="1"/>
  <c r="AR50" i="1" s="1"/>
  <c r="AP48" i="1"/>
  <c r="AP36" i="1"/>
  <c r="T44" i="1"/>
  <c r="T48" i="1"/>
  <c r="T43" i="1"/>
  <c r="T42" i="1"/>
  <c r="T40" i="1"/>
  <c r="T37" i="1"/>
  <c r="T41" i="1"/>
  <c r="T39" i="1"/>
  <c r="T38" i="1"/>
  <c r="T36" i="1"/>
  <c r="T35" i="1"/>
  <c r="T34" i="1"/>
  <c r="T45" i="1"/>
  <c r="T49" i="1"/>
  <c r="T33" i="1"/>
  <c r="T46" i="1"/>
  <c r="T47" i="1"/>
  <c r="AP46" i="1"/>
  <c r="AP42" i="1"/>
  <c r="AP45" i="1"/>
  <c r="AP49" i="1"/>
  <c r="AP37" i="1"/>
  <c r="AP33" i="1"/>
  <c r="AP47" i="1"/>
  <c r="AP35" i="1"/>
  <c r="AP34" i="1"/>
  <c r="AP44" i="1"/>
  <c r="AP39" i="1"/>
  <c r="AP38" i="1"/>
  <c r="AP43" i="1"/>
  <c r="AI48" i="1"/>
  <c r="AP28" i="1"/>
  <c r="AR28" i="1" s="1"/>
  <c r="AI38" i="1"/>
  <c r="AE49" i="1"/>
  <c r="AP29" i="1"/>
  <c r="AR29" i="1" s="1"/>
  <c r="AN46" i="1"/>
  <c r="AR46" i="1"/>
  <c r="AI46" i="1"/>
  <c r="AE46" i="1"/>
  <c r="AN47" i="1"/>
  <c r="AI47" i="1"/>
  <c r="AE47" i="1"/>
  <c r="AN45" i="1"/>
  <c r="AI45" i="1"/>
  <c r="AE45" i="1"/>
  <c r="AI42" i="1"/>
  <c r="AE42" i="1"/>
  <c r="AN42" i="1"/>
  <c r="AN44" i="1"/>
  <c r="AI44" i="1"/>
  <c r="AE44" i="1"/>
  <c r="AN35" i="1"/>
  <c r="AE40" i="1"/>
  <c r="AI40" i="1"/>
  <c r="AN40" i="1"/>
  <c r="AE41" i="1"/>
  <c r="AN41" i="1"/>
  <c r="AI41" i="1"/>
  <c r="AN43" i="1"/>
  <c r="AI43" i="1"/>
  <c r="AE43" i="1"/>
  <c r="AI39" i="1"/>
  <c r="AE39" i="1"/>
  <c r="AN39" i="1"/>
  <c r="AN38" i="1"/>
  <c r="AP26" i="1"/>
  <c r="AR26" i="1" s="1"/>
  <c r="AI33" i="1"/>
  <c r="T27" i="1"/>
  <c r="T29" i="1"/>
  <c r="T28" i="1"/>
  <c r="V28" i="1" s="1"/>
  <c r="T30" i="1"/>
  <c r="T26" i="1"/>
  <c r="V26" i="1" s="1"/>
  <c r="T25" i="1"/>
  <c r="V25" i="1" s="1"/>
  <c r="AI34" i="1"/>
  <c r="AP27" i="1"/>
  <c r="AR27" i="1" s="1"/>
  <c r="AN34" i="1"/>
  <c r="AP25" i="1"/>
  <c r="AR25" i="1" s="1"/>
  <c r="AI37" i="1"/>
  <c r="AN37" i="1"/>
  <c r="AN36" i="1"/>
  <c r="AP30" i="1"/>
  <c r="AI36" i="1"/>
  <c r="AN33" i="1"/>
  <c r="AP32" i="1"/>
  <c r="AP31" i="1"/>
  <c r="T31" i="1"/>
  <c r="T32" i="1"/>
  <c r="AI32" i="1"/>
  <c r="AN32" i="1"/>
  <c r="AN31" i="1"/>
  <c r="AP21" i="1"/>
  <c r="AR21" i="1" s="1"/>
  <c r="T24" i="1"/>
  <c r="V24" i="1" s="1"/>
  <c r="T16" i="1"/>
  <c r="V16" i="1" s="1"/>
  <c r="T23" i="1"/>
  <c r="V23" i="1" s="1"/>
  <c r="T18" i="1"/>
  <c r="V18" i="1" s="1"/>
  <c r="T19" i="1"/>
  <c r="V19" i="1" s="1"/>
  <c r="T21" i="1"/>
  <c r="T22" i="1"/>
  <c r="V22" i="1" s="1"/>
  <c r="T17" i="1"/>
  <c r="V17" i="1" s="1"/>
  <c r="T20" i="1"/>
  <c r="AI31" i="1"/>
  <c r="AP17" i="1"/>
  <c r="AR17" i="1" s="1"/>
  <c r="AP16" i="1"/>
  <c r="AR16" i="1" s="1"/>
  <c r="AP23" i="1"/>
  <c r="AR23" i="1" s="1"/>
  <c r="AP22" i="1"/>
  <c r="AR22" i="1" s="1"/>
  <c r="AP19" i="1"/>
  <c r="AR19" i="1" s="1"/>
  <c r="AP20" i="1"/>
  <c r="AP18" i="1"/>
  <c r="AR18" i="1" s="1"/>
  <c r="AR44" i="1" l="1"/>
  <c r="AR39" i="1"/>
  <c r="AR30" i="1"/>
  <c r="AR48" i="1"/>
  <c r="V30" i="1"/>
  <c r="V48" i="1"/>
  <c r="AR47" i="1"/>
  <c r="AR40" i="1"/>
  <c r="AN49" i="1"/>
  <c r="V29" i="1"/>
  <c r="V47" i="1"/>
  <c r="V46" i="1"/>
  <c r="AI49" i="1"/>
  <c r="AR41" i="1"/>
  <c r="V21" i="1"/>
  <c r="V39" i="1"/>
  <c r="AR42" i="1"/>
  <c r="AR43" i="1"/>
  <c r="V27" i="1"/>
  <c r="V41" i="1"/>
  <c r="V40" i="1"/>
  <c r="V42" i="1"/>
  <c r="V44" i="1"/>
  <c r="V45" i="1"/>
  <c r="V43" i="1"/>
  <c r="AR45" i="1"/>
  <c r="AR37" i="1"/>
  <c r="AR38" i="1"/>
  <c r="AR33" i="1"/>
  <c r="AR35" i="1"/>
  <c r="AR34" i="1"/>
  <c r="V37" i="1"/>
  <c r="V34" i="1"/>
  <c r="V33" i="1"/>
  <c r="V38" i="1"/>
  <c r="V35" i="1"/>
  <c r="V32" i="1"/>
  <c r="V31" i="1"/>
  <c r="V20" i="1"/>
  <c r="AR20" i="1"/>
  <c r="AR31" i="1"/>
  <c r="AR32" i="1"/>
  <c r="V36" i="1" l="1"/>
  <c r="V49" i="1"/>
  <c r="AR36" i="1"/>
  <c r="AR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" authorId="0" shapeId="0" xr:uid="{40B974E3-C6E5-4C9B-9643-4D21319E78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Deeper you go, higher the number</t>
        </r>
      </text>
    </comment>
    <comment ref="L12" authorId="0" shapeId="0" xr:uid="{BC850822-C382-4029-BAE4-44A328C2FFB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heght of Pavers
</t>
        </r>
      </text>
    </comment>
    <comment ref="AG12" authorId="0" shapeId="0" xr:uid="{01B573EE-0EC8-4089-BC26-4595A41DF2F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heght of Pavers
</t>
        </r>
      </text>
    </comment>
    <comment ref="P14" authorId="0" shapeId="0" xr:uid="{7A3DA2A1-21AE-4AB4-B697-F92CE8AC370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height of pavers &amp; Fines</t>
        </r>
      </text>
    </comment>
    <comment ref="T14" authorId="0" shapeId="0" xr:uid="{986B6CF0-6F89-4148-9DD5-6E7FF0C76FF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  <comment ref="AL14" authorId="0" shapeId="0" xr:uid="{20483792-B16C-4BAF-9D12-061DE21590A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height of pavers &amp; Fines</t>
        </r>
      </text>
    </comment>
    <comment ref="AP14" authorId="0" shapeId="0" xr:uid="{2E90DDBA-29F9-4A6A-8A2F-A7950F096C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  <comment ref="A17" authorId="0" shapeId="0" xr:uid="{5152BE6F-C6C4-4208-818F-6ECE77201D43}">
      <text>
        <r>
          <rPr>
            <b/>
            <sz val="9"/>
            <color indexed="81"/>
            <rFont val="Tahoma"/>
            <family val="2"/>
          </rPr>
          <t xml:space="preserve">Number points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1" authorId="0" shapeId="0" xr:uid="{774051F3-E758-4A86-B6F8-1777180669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heght of Pavers
</t>
        </r>
      </text>
    </comment>
    <comment ref="AH11" authorId="0" shapeId="0" xr:uid="{9C3A7609-E897-4A7D-A5AA-67F3DCED229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heght of Pavers
</t>
        </r>
      </text>
    </comment>
    <comment ref="P13" authorId="0" shapeId="0" xr:uid="{CF9722E2-F3BF-4E9C-BEFB-54A3ABC7CA2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height of pavers &amp; Fines</t>
        </r>
      </text>
    </comment>
    <comment ref="T13" authorId="0" shapeId="0" xr:uid="{ACBB73F3-91FD-40BD-9341-DB8630F311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  <comment ref="X13" authorId="0" shapeId="0" xr:uid="{1D025941-C2B1-42AD-8663-2C14631174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  <comment ref="AL13" authorId="0" shapeId="0" xr:uid="{57EF611C-9906-4FCF-A66E-7E7D56417C7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height of pavers &amp; Fines</t>
        </r>
      </text>
    </comment>
    <comment ref="AP13" authorId="0" shapeId="0" xr:uid="{50FB99E3-0BF5-434E-A69A-8AEC5512D8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  <comment ref="AT13" authorId="0" shapeId="0" xr:uid="{4AC315B9-FAA9-4A50-BD86-E8465891FB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  <comment ref="L32" authorId="0" shapeId="0" xr:uid="{46AF1367-A1D0-41BF-B787-037CAB4C923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heght of Pavers
</t>
        </r>
      </text>
    </comment>
    <comment ref="AH32" authorId="0" shapeId="0" xr:uid="{FF5EEFA6-6C46-4EE7-8335-BBFECA984A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heght of Pavers
</t>
        </r>
      </text>
    </comment>
    <comment ref="P34" authorId="0" shapeId="0" xr:uid="{ADD216E0-56A2-4E0E-94C0-CD22711A29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height of pavers &amp; Fines</t>
        </r>
      </text>
    </comment>
    <comment ref="T34" authorId="0" shapeId="0" xr:uid="{332AA609-5768-4D87-8515-D58C13375D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  <comment ref="X34" authorId="0" shapeId="0" xr:uid="{B400E55C-6040-45A5-A572-30A8C3F8D1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  <comment ref="AL34" authorId="0" shapeId="0" xr:uid="{14974ECB-7BD9-42A3-A415-016C5F5AC55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height of pavers &amp; Fines</t>
        </r>
      </text>
    </comment>
    <comment ref="AP34" authorId="0" shapeId="0" xr:uid="{885C68FD-B59B-4748-8E18-2AF51F1A18E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  <comment ref="AT34" authorId="0" shapeId="0" xr:uid="{BD622F8F-DC69-40F3-875D-879CCD08EA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  <comment ref="L54" authorId="0" shapeId="0" xr:uid="{C28FA028-6231-4ABA-A0E8-BE15FA1A8FD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heght of Pavers
</t>
        </r>
      </text>
    </comment>
    <comment ref="AH54" authorId="0" shapeId="0" xr:uid="{86905E2E-7156-495A-821C-DF68D51403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heght of Pavers
</t>
        </r>
      </text>
    </comment>
    <comment ref="P56" authorId="0" shapeId="0" xr:uid="{59C7F24C-574D-48E7-BA2A-1C2DB9AB0F8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height of pavers &amp; Fines</t>
        </r>
      </text>
    </comment>
    <comment ref="T56" authorId="0" shapeId="0" xr:uid="{5FC409A1-4AA1-40C9-952F-4130A9F418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  <comment ref="X56" authorId="0" shapeId="0" xr:uid="{684251CD-8C51-421B-BA7E-2B3B769CA8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  <comment ref="AL56" authorId="0" shapeId="0" xr:uid="{B664F754-2196-41F1-9D8E-06B1C36EE4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height of pavers &amp; Fines</t>
        </r>
      </text>
    </comment>
    <comment ref="AP56" authorId="0" shapeId="0" xr:uid="{C2DA304E-32B8-4AA7-8D5B-3117988658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  <comment ref="AT56" authorId="0" shapeId="0" xr:uid="{D6F04E39-73FE-45C7-8A2D-FAEA906E20D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1" authorId="0" shapeId="0" xr:uid="{3E98F5B7-8AC3-408A-88A7-E191563B06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heght of Pavers
</t>
        </r>
      </text>
    </comment>
    <comment ref="AK11" authorId="0" shapeId="0" xr:uid="{F78F3CEC-5E5A-4EF4-ACD5-DE700888A9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heght of Pavers
</t>
        </r>
      </text>
    </comment>
    <comment ref="L13" authorId="0" shapeId="0" xr:uid="{8561CFEB-5CCF-4C7D-8E9B-9B02DE3770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Add: Ledgestone</t>
        </r>
      </text>
    </comment>
    <comment ref="P13" authorId="0" shapeId="0" xr:uid="{D8C28722-D919-424D-8B02-BCEF863938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Add: Ledgestone &amp; OQ</t>
        </r>
      </text>
    </comment>
    <comment ref="T13" authorId="0" shapeId="0" xr:uid="{27B909E8-5261-45D3-BB2A-39B021C094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Add: Ledgestone, OQ, &amp; UBU</t>
        </r>
      </text>
    </comment>
    <comment ref="X13" authorId="0" shapeId="0" xr:uid="{E0F2126C-EB6F-4997-98EC-0A645F605BF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
Ledgestone, OQ, UBU, &amp; Fines</t>
        </r>
      </text>
    </comment>
    <comment ref="AB13" authorId="0" shapeId="0" xr:uid="{951B498D-F67F-4550-A3DA-012DB5686CE4}">
      <text>
        <r>
          <rPr>
            <sz val="9"/>
            <color indexed="81"/>
            <rFont val="Tahoma"/>
            <family val="2"/>
          </rPr>
          <t>Add: 
Ledgestone, OQ, UBU, Fines, &amp; CA11</t>
        </r>
      </text>
    </comment>
    <comment ref="AO13" authorId="0" shapeId="0" xr:uid="{E31C300E-B927-43BA-8A49-9BE7C5763C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height of pavers &amp; Fines</t>
        </r>
      </text>
    </comment>
    <comment ref="AS13" authorId="0" shapeId="0" xr:uid="{0C35D214-68F4-4C69-9573-C201EE3A7A5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  <comment ref="AW13" authorId="0" shapeId="0" xr:uid="{CB3001C6-3C0A-4AEE-AB34-A56FAE19F8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  <comment ref="BA13" authorId="0" shapeId="0" xr:uid="{0A14EE32-B855-41DA-A4D7-571A52E6572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  <comment ref="T15" authorId="0" shapeId="0" xr:uid="{98703442-9095-48EF-BAE0-FBFCF2C58D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ABNORMAL FOR A REASON!!!!
A4 (Ledge), H3 (Height of all OQ), &amp; A6 UBU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1" authorId="0" shapeId="0" xr:uid="{99BD0628-849C-4CEC-9C36-4E280C3123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heght of Pavers
</t>
        </r>
      </text>
    </comment>
    <comment ref="AK11" authorId="0" shapeId="0" xr:uid="{005B5475-B1A2-4A4D-81F1-6CF956CEA7D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heght of Pavers
</t>
        </r>
      </text>
    </comment>
    <comment ref="L13" authorId="0" shapeId="0" xr:uid="{27A4C51D-B921-4054-8288-DB858D384F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Add: Ledgestone</t>
        </r>
      </text>
    </comment>
    <comment ref="P13" authorId="0" shapeId="0" xr:uid="{FA9F3567-15DD-4CC7-841F-C998483ED2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Add: Ledgestone &amp; OQ</t>
        </r>
      </text>
    </comment>
    <comment ref="T13" authorId="0" shapeId="0" xr:uid="{4AB6F70A-A992-4DA5-ACD3-A13D13C4B2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Add: Ledgestone, OQ, &amp; UBU</t>
        </r>
      </text>
    </comment>
    <comment ref="X13" authorId="0" shapeId="0" xr:uid="{56B3D0A5-3B4C-4B59-9492-8732D2330B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
Ledgestone, OQ, UBU, &amp; Fines</t>
        </r>
      </text>
    </comment>
    <comment ref="AB13" authorId="0" shapeId="0" xr:uid="{FBEE836D-0639-455A-9E95-D802FF8DCAE0}">
      <text>
        <r>
          <rPr>
            <sz val="9"/>
            <color indexed="81"/>
            <rFont val="Tahoma"/>
            <family val="2"/>
          </rPr>
          <t>Add: 
Ledgestone, OQ, UBU, Fines, &amp; CA11</t>
        </r>
      </text>
    </comment>
    <comment ref="AO13" authorId="0" shapeId="0" xr:uid="{A003E359-F2B5-4AE6-8EDD-628977F01D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height of pavers &amp; Fines</t>
        </r>
      </text>
    </comment>
    <comment ref="AS13" authorId="0" shapeId="0" xr:uid="{FB9420E2-CD36-4914-9ABB-0EAD99F61A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  <comment ref="AW13" authorId="0" shapeId="0" xr:uid="{4C051EC2-C473-45F9-AA32-EC3AB209CD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  <comment ref="BA13" authorId="0" shapeId="0" xr:uid="{9A2DAE06-BB07-46F4-BB82-294D46CD641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  <comment ref="T15" authorId="0" shapeId="0" xr:uid="{183410A2-F316-4A72-A847-D514F56E1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ABNORMAL FOR A REASON!!!!
A4 (Ledge), H3 (Height of all OQ), &amp; A6 UBU</t>
        </r>
      </text>
    </comment>
    <comment ref="L34" authorId="0" shapeId="0" xr:uid="{FD96C2E8-020C-408B-8EE8-C7DBC098BF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heght of Pavers
</t>
        </r>
      </text>
    </comment>
    <comment ref="AK34" authorId="0" shapeId="0" xr:uid="{7DF48C60-7CE2-4A54-B335-457D73D2BE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heght of Pavers
</t>
        </r>
      </text>
    </comment>
    <comment ref="L36" authorId="0" shapeId="0" xr:uid="{3BD7C16F-55F7-4C47-BEC0-6364677685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Add: Ledgestone</t>
        </r>
      </text>
    </comment>
    <comment ref="P36" authorId="0" shapeId="0" xr:uid="{47FC4F95-BB11-4E76-8D75-DF4245822E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Add: Ledgestone &amp; OQ</t>
        </r>
      </text>
    </comment>
    <comment ref="T36" authorId="0" shapeId="0" xr:uid="{1E7BBD2D-AA9A-4BD9-8B99-50F23CF161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Add: Ledgestone, OQ, &amp; UBU</t>
        </r>
      </text>
    </comment>
    <comment ref="X36" authorId="0" shapeId="0" xr:uid="{1F196F3B-EB59-469C-8634-488814FBEBA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
Ledgestone, OQ, UBU, &amp; Fines</t>
        </r>
      </text>
    </comment>
    <comment ref="AB36" authorId="0" shapeId="0" xr:uid="{FD58CE71-8227-4762-92DB-3B61DC73C4D1}">
      <text>
        <r>
          <rPr>
            <sz val="9"/>
            <color indexed="81"/>
            <rFont val="Tahoma"/>
            <family val="2"/>
          </rPr>
          <t>Add: 
Ledgestone, OQ, UBU, Fines, &amp; CA11</t>
        </r>
      </text>
    </comment>
    <comment ref="AO36" authorId="0" shapeId="0" xr:uid="{2766B786-F4D7-45CB-88E7-01A3A0BE88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height of pavers &amp; Fines</t>
        </r>
      </text>
    </comment>
    <comment ref="AS36" authorId="0" shapeId="0" xr:uid="{29F2C7CF-8004-441B-ABA7-0FF2BF3A33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  <comment ref="AW36" authorId="0" shapeId="0" xr:uid="{A46A8485-4573-467E-9567-03EDD59939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  <comment ref="BA36" authorId="0" shapeId="0" xr:uid="{63A66CD1-F01D-4139-90D4-C5FDA18428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Subtract Paver, Fines, &amp; CA11</t>
        </r>
      </text>
    </comment>
    <comment ref="T38" authorId="0" shapeId="0" xr:uid="{9204A35C-2EFD-42B1-A895-85C6487F08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ABNORMAL FOR A REASON!!!!
A4 (Ledge), H3 (Height of all OQ), &amp; A6 UBU</t>
        </r>
      </text>
    </comment>
  </commentList>
</comments>
</file>

<file path=xl/sharedStrings.xml><?xml version="1.0" encoding="utf-8"?>
<sst xmlns="http://schemas.openxmlformats.org/spreadsheetml/2006/main" count="842" uniqueCount="237">
  <si>
    <t>Feet</t>
  </si>
  <si>
    <t>Inches</t>
  </si>
  <si>
    <t>B</t>
  </si>
  <si>
    <t>C</t>
  </si>
  <si>
    <t>D</t>
  </si>
  <si>
    <t>E</t>
  </si>
  <si>
    <t>F</t>
  </si>
  <si>
    <t>Total</t>
  </si>
  <si>
    <t>In</t>
  </si>
  <si>
    <t>A Base</t>
  </si>
  <si>
    <t>Difference + Original Numbers</t>
  </si>
  <si>
    <t>(Hand Calc)</t>
  </si>
  <si>
    <t>G</t>
  </si>
  <si>
    <t>H</t>
  </si>
  <si>
    <t>I</t>
  </si>
  <si>
    <t>WALLS</t>
  </si>
  <si>
    <t>Laser A</t>
  </si>
  <si>
    <t>Originals</t>
  </si>
  <si>
    <t>Paver Calculator Formula</t>
  </si>
  <si>
    <t>CA11</t>
  </si>
  <si>
    <t>Fines</t>
  </si>
  <si>
    <t>Paver</t>
  </si>
  <si>
    <t>CA11 - top of</t>
  </si>
  <si>
    <t>Fines -  top of</t>
  </si>
  <si>
    <t>Paver Height - top of</t>
  </si>
  <si>
    <t>Entire Depth - Under</t>
  </si>
  <si>
    <t>Ft</t>
  </si>
  <si>
    <t>Add paver height</t>
  </si>
  <si>
    <t>Add fines &amp; pavers height</t>
  </si>
  <si>
    <t>Add paver, fines, CA11 height</t>
  </si>
  <si>
    <t>Difference</t>
  </si>
  <si>
    <t>Feet in Inches</t>
  </si>
  <si>
    <t>J</t>
  </si>
  <si>
    <t>K</t>
  </si>
  <si>
    <t>L</t>
  </si>
  <si>
    <t>Add pvr, UBU, fines, &amp; CA11 height</t>
  </si>
  <si>
    <t>Description</t>
  </si>
  <si>
    <t>Stairs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</si>
  <si>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</si>
  <si>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</si>
  <si>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</si>
  <si>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</si>
  <si>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</si>
  <si>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</si>
  <si>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</si>
  <si>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</si>
  <si>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</si>
  <si>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</si>
  <si>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</si>
  <si>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</si>
  <si>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</si>
  <si>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</si>
  <si>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</si>
  <si>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</si>
  <si>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</si>
  <si>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Paver meets kick plate</t>
  </si>
  <si>
    <t>Bottom Step - Base Row</t>
  </si>
  <si>
    <t>Bottom Step - Riser</t>
  </si>
  <si>
    <t>Bottom Step - UBU</t>
  </si>
  <si>
    <t>Bottom Step - Ledgestone</t>
  </si>
  <si>
    <t>1st Step - UBU</t>
  </si>
  <si>
    <t>1st Step - Base Row</t>
  </si>
  <si>
    <t>1st Step - Riser</t>
  </si>
  <si>
    <t>Top Step - UBU</t>
  </si>
  <si>
    <t>Top Step - Base Row</t>
  </si>
  <si>
    <t>Top Step - Riser</t>
  </si>
  <si>
    <t>Top Step - Ledgestone</t>
  </si>
  <si>
    <t>r</t>
  </si>
  <si>
    <t>s</t>
  </si>
  <si>
    <t>t</t>
  </si>
  <si>
    <t>u</t>
  </si>
  <si>
    <t>v</t>
  </si>
  <si>
    <t>w</t>
  </si>
  <si>
    <t>x</t>
  </si>
  <si>
    <t>Back Wall - Fines</t>
  </si>
  <si>
    <t>Bottom Step - Fines</t>
  </si>
  <si>
    <t>Bottom Step - CA11</t>
  </si>
  <si>
    <t>1st Step - Fines</t>
  </si>
  <si>
    <t>1st Step - CA11</t>
  </si>
  <si>
    <t>Top Step - CA11</t>
  </si>
  <si>
    <t>Top Step - Fines</t>
  </si>
  <si>
    <t>Back Wall - CA11</t>
  </si>
  <si>
    <t>Back Wall - UBU</t>
  </si>
  <si>
    <t>Back Wall - Fines Field</t>
  </si>
  <si>
    <t>Back Wall - Field Height (m)</t>
  </si>
  <si>
    <t>1st Step - Ledgestone (pitch from x)</t>
  </si>
  <si>
    <t>Building 4 Walls - Bottom Step, 2nd Step, Top Step, Wing Wall</t>
  </si>
  <si>
    <t>Benchmark</t>
  </si>
  <si>
    <t>1/8 Over</t>
  </si>
  <si>
    <t>AA</t>
  </si>
  <si>
    <t>Top Step - Field Height (Landing)</t>
  </si>
  <si>
    <t>Step Height - Height of Stairs</t>
  </si>
  <si>
    <t>OQ - Top of</t>
  </si>
  <si>
    <t>Add Height of Ledgestone</t>
  </si>
  <si>
    <t>Ledgestone</t>
  </si>
  <si>
    <t>2 Olde Quarry, 1 for Base and 1 for Riser</t>
  </si>
  <si>
    <t xml:space="preserve">UBU - Top of </t>
  </si>
  <si>
    <t>Add Ledgestone &amp; OQ</t>
  </si>
  <si>
    <t xml:space="preserve">Fines - Top of </t>
  </si>
  <si>
    <t>Add Ledge, OQ, &amp; UBU height</t>
  </si>
  <si>
    <t>CA11 - Top of</t>
  </si>
  <si>
    <t>Add Ledge, OQ, UBU, &amp; Fines height</t>
  </si>
  <si>
    <t>Universal Base Units</t>
  </si>
  <si>
    <t>CA11 - 12" Under Stairs, Can Change</t>
  </si>
  <si>
    <t>Step Height - Height of Landing</t>
  </si>
  <si>
    <t>Landing Height - For 3 Steps</t>
  </si>
  <si>
    <t>BACK WALL</t>
  </si>
  <si>
    <t>OQ (4.5*7Rows, Front is 6 Rows)</t>
  </si>
  <si>
    <t>UBU</t>
  </si>
  <si>
    <t xml:space="preserve">1st Step Down - </t>
  </si>
  <si>
    <t>Bottom Step</t>
  </si>
  <si>
    <t>M</t>
  </si>
  <si>
    <t>N</t>
  </si>
  <si>
    <t>O</t>
  </si>
  <si>
    <t>P</t>
  </si>
  <si>
    <t>Q</t>
  </si>
  <si>
    <t>A</t>
  </si>
  <si>
    <t>S</t>
  </si>
  <si>
    <t>R</t>
  </si>
  <si>
    <t>T</t>
  </si>
  <si>
    <t>BACK - Top of UBU</t>
  </si>
  <si>
    <t>BACK - Top of Fines</t>
  </si>
  <si>
    <t>BACK - Top of CA11</t>
  </si>
  <si>
    <t>BACK - Total Depth</t>
  </si>
  <si>
    <t>STEP 1 - Top of UBU</t>
  </si>
  <si>
    <t>STEP 1 - Top of Fines</t>
  </si>
  <si>
    <t>STEP 1 - Top of CA11</t>
  </si>
  <si>
    <t>STEP 1 - Total Depth</t>
  </si>
  <si>
    <t>STEP 2 - Top of UBU</t>
  </si>
  <si>
    <t>STEP 2 - Top of Fines</t>
  </si>
  <si>
    <t>STEP 2 - Top of CA11</t>
  </si>
  <si>
    <t>STEP 3 - Top of UBU</t>
  </si>
  <si>
    <t>STEP 3 - Top of Fines</t>
  </si>
  <si>
    <t>STEP 3 - Top of CA11</t>
  </si>
  <si>
    <t>STEP 3 - Total Depth</t>
  </si>
  <si>
    <t>STEP 2 - Total Depth</t>
  </si>
  <si>
    <t>Field Height</t>
  </si>
  <si>
    <t>15A</t>
  </si>
  <si>
    <t>18A</t>
  </si>
  <si>
    <t>18B</t>
  </si>
  <si>
    <t>19A</t>
  </si>
  <si>
    <t>19B</t>
  </si>
  <si>
    <t>21A</t>
  </si>
  <si>
    <t>21B</t>
  </si>
  <si>
    <t>22A</t>
  </si>
  <si>
    <t>22B</t>
  </si>
  <si>
    <t>23A</t>
  </si>
  <si>
    <t>23B</t>
  </si>
  <si>
    <t>U</t>
  </si>
  <si>
    <t>V</t>
  </si>
  <si>
    <t>W</t>
  </si>
  <si>
    <t>X</t>
  </si>
  <si>
    <t>Y</t>
  </si>
  <si>
    <t>Z</t>
  </si>
  <si>
    <t>BB</t>
  </si>
  <si>
    <t>CC</t>
  </si>
  <si>
    <t>DD</t>
  </si>
  <si>
    <t>EE</t>
  </si>
  <si>
    <t>FF</t>
  </si>
  <si>
    <t>GG</t>
  </si>
  <si>
    <t>HH*</t>
  </si>
  <si>
    <t>Top So Zero</t>
  </si>
  <si>
    <t>Height of Ledge</t>
  </si>
  <si>
    <t>5 Backers + Ledge</t>
  </si>
  <si>
    <t>Height of Backers</t>
  </si>
  <si>
    <t>UBU+5B+Ledge</t>
  </si>
  <si>
    <t>Back Wall</t>
  </si>
  <si>
    <t>Standard Steps</t>
  </si>
  <si>
    <t>UBU+5B+Ledge+Fines</t>
  </si>
  <si>
    <t>BACK - Top of Backers</t>
  </si>
  <si>
    <t>STEP 1 - Top of Backers</t>
  </si>
  <si>
    <t>STEP 3 - Top of Backers</t>
  </si>
  <si>
    <t>A1</t>
  </si>
  <si>
    <t>F1</t>
  </si>
  <si>
    <t>J1</t>
  </si>
  <si>
    <t>STEP 2 - Top of Backers</t>
  </si>
  <si>
    <t>STEP 3 - Top of Coping</t>
  </si>
  <si>
    <t>STEP 2 - Top of Coping</t>
  </si>
  <si>
    <t>O1</t>
  </si>
  <si>
    <t>1 Step</t>
  </si>
  <si>
    <t>2 Steps</t>
  </si>
  <si>
    <t>3 Steps</t>
  </si>
  <si>
    <t>Landing - Ledge</t>
  </si>
  <si>
    <t>Ledge+Backer</t>
  </si>
  <si>
    <t>Ledge/Backer/UBU/Fines</t>
  </si>
  <si>
    <t>Ledge/Backer/UBU</t>
  </si>
  <si>
    <t>Ledge/Backer/UBU/Fines/CA11</t>
  </si>
  <si>
    <t>Landing - 6 1/8 Depth</t>
  </si>
  <si>
    <t>6 1/8+Ledge</t>
  </si>
  <si>
    <t>6 1/8/Ledge/Backer</t>
  </si>
  <si>
    <t>6 1/8/Ledge/Backer/UBU</t>
  </si>
  <si>
    <t>6 1/8/Ledge/Backer/UBU/Fines</t>
  </si>
  <si>
    <t>6 1/8/Ledge/Backer/UBU/FINE/CA11</t>
  </si>
  <si>
    <t>Landing - 2 Steps 12 1/4</t>
  </si>
  <si>
    <t>12 1/4 + Ledge</t>
  </si>
  <si>
    <t>12 1/4/Ledge/Backer (2)</t>
  </si>
  <si>
    <t>12 1/4/Ledge/Backers/UBU</t>
  </si>
  <si>
    <t>12 1/4/Ledge/Backer/UBU/Fines</t>
  </si>
  <si>
    <t>12 1/4/Ledge/Backer/UBU/Fine/CA11</t>
  </si>
  <si>
    <t>Top - 18 3/8"</t>
  </si>
  <si>
    <t>***The Difference from previous Day</t>
  </si>
  <si>
    <t xml:space="preserve">Day 1 </t>
  </si>
  <si>
    <t>Wall</t>
  </si>
  <si>
    <t>Base Paver Olde Quarry - Double number if buring 2</t>
  </si>
  <si>
    <t>Universal base Units</t>
  </si>
  <si>
    <t>UBU -  top of</t>
  </si>
  <si>
    <t>Fines - top of</t>
  </si>
  <si>
    <t>Add pvr</t>
  </si>
  <si>
    <t>Add pvr &amp; UBU height</t>
  </si>
  <si>
    <t>Add pvr, UBU, &amp; fines height</t>
  </si>
  <si>
    <t>number points</t>
  </si>
  <si>
    <t xml:space="preserve">Paver Depth </t>
  </si>
  <si>
    <t>Name</t>
  </si>
  <si>
    <t>One Block</t>
  </si>
  <si>
    <t>1 Block</t>
  </si>
  <si>
    <t>Wall Numbers</t>
  </si>
  <si>
    <t>2 Blocks</t>
  </si>
  <si>
    <t>3 Blocks</t>
  </si>
  <si>
    <t>CA11 - 12" Under Stairs, Can Change - 6" Under Retaining Walls</t>
  </si>
  <si>
    <t>Marik</t>
  </si>
  <si>
    <t>Side 1</t>
  </si>
  <si>
    <t>Pisa XL Coping</t>
  </si>
  <si>
    <t>Pisa XL (6 Layers)</t>
  </si>
  <si>
    <t>Total Heights</t>
  </si>
  <si>
    <t>Add Height of Pisa Coping</t>
  </si>
  <si>
    <t>Add Pisa &amp; Pisa XL</t>
  </si>
  <si>
    <t>Top of Coping for Walls</t>
  </si>
  <si>
    <t>Block 1</t>
  </si>
  <si>
    <t>Block 2</t>
  </si>
  <si>
    <t>Block 3</t>
  </si>
  <si>
    <t>Block 4</t>
  </si>
  <si>
    <t>Block 5</t>
  </si>
  <si>
    <t>Block 6 (1/2 Buried)</t>
  </si>
  <si>
    <t>Block 7 (Fully Buried)</t>
  </si>
  <si>
    <t>Pisa XL (7 Layers)</t>
  </si>
  <si>
    <t>Block 5 ( 1/2 Buried)</t>
  </si>
  <si>
    <t>Block 6 (fully Buried)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</si>
</sst>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2" fontId="0" fillId="0" borderId="0" xfId="0" applyNumberFormat="1"/>
    <xf numFmtId="0" fontId="1" fillId="0" borderId="0" xfId="0" applyFont="1"/>
    <xf numFmtId="12" fontId="1" fillId="0" borderId="0" xfId="0" applyNumberFormat="1" applyFont="1"/>
    <xf numFmtId="0" fontId="0" fillId="2" borderId="0" xfId="0" applyFill="1"/>
    <xf numFmtId="12" fontId="0" fillId="2" borderId="0" xfId="0" applyNumberFormat="1" applyFill="1"/>
    <xf numFmtId="0" fontId="2" fillId="0" borderId="0" xfId="0" applyFont="1"/>
    <xf numFmtId="0" fontId="1" fillId="2" borderId="0" xfId="0" applyFont="1" applyFill="1"/>
    <xf numFmtId="12" fontId="1" fillId="3" borderId="0" xfId="0" applyNumberFormat="1" applyFont="1" applyFill="1"/>
    <xf numFmtId="12" fontId="1" fillId="4" borderId="0" xfId="0" applyNumberFormat="1" applyFont="1" applyFill="1"/>
    <xf numFmtId="12" fontId="1" fillId="5" borderId="0" xfId="0" applyNumberFormat="1" applyFont="1" applyFill="1"/>
    <xf numFmtId="12" fontId="1" fillId="0" borderId="1" xfId="0" applyNumberFormat="1" applyFont="1" applyBorder="1" applyAlignment="1">
      <alignment horizontal="center"/>
    </xf>
    <xf numFmtId="12" fontId="1" fillId="0" borderId="1" xfId="0" applyNumberFormat="1" applyFont="1" applyBorder="1" applyAlignment="1">
      <alignment horizontal="left"/>
    </xf>
    <xf numFmtId="12" fontId="1" fillId="0" borderId="1" xfId="0" applyNumberFormat="1" applyFont="1" applyBorder="1" applyAlignment="1">
      <alignment horizontal="right"/>
    </xf>
    <xf numFmtId="12" fontId="1" fillId="0" borderId="1" xfId="0" applyNumberFormat="1" applyFont="1" applyBorder="1"/>
    <xf numFmtId="12" fontId="1" fillId="0" borderId="0" xfId="0" applyNumberFormat="1" applyFont="1" applyAlignment="1">
      <alignment horizontal="left"/>
    </xf>
    <xf numFmtId="0" fontId="1" fillId="0" borderId="1" xfId="0" applyFont="1" applyBorder="1"/>
    <xf numFmtId="12" fontId="1" fillId="2" borderId="0" xfId="0" applyNumberFormat="1" applyFont="1" applyFill="1"/>
    <xf numFmtId="0" fontId="5" fillId="0" borderId="0" xfId="0" applyFont="1"/>
    <xf numFmtId="12" fontId="1" fillId="7" borderId="0" xfId="0" applyNumberFormat="1" applyFont="1" applyFill="1"/>
    <xf numFmtId="12" fontId="1" fillId="8" borderId="0" xfId="0" applyNumberFormat="1" applyFont="1" applyFill="1"/>
    <xf numFmtId="0" fontId="0" fillId="0" borderId="2" xfId="0" applyBorder="1"/>
    <xf numFmtId="0" fontId="1" fillId="0" borderId="2" xfId="0" applyFont="1" applyBorder="1"/>
    <xf numFmtId="14" fontId="1" fillId="2" borderId="2" xfId="0" applyNumberFormat="1" applyFont="1" applyFill="1" applyBorder="1"/>
    <xf numFmtId="0" fontId="1" fillId="2" borderId="2" xfId="0" applyFont="1" applyFill="1" applyBorder="1"/>
    <xf numFmtId="12" fontId="0" fillId="0" borderId="2" xfId="0" applyNumberFormat="1" applyBorder="1"/>
    <xf numFmtId="12" fontId="1" fillId="2" borderId="2" xfId="0" applyNumberFormat="1" applyFont="1" applyFill="1" applyBorder="1"/>
    <xf numFmtId="12" fontId="1" fillId="0" borderId="2" xfId="0" applyNumberFormat="1" applyFont="1" applyBorder="1"/>
    <xf numFmtId="12" fontId="1" fillId="6" borderId="0" xfId="0" applyNumberFormat="1" applyFont="1" applyFill="1"/>
    <xf numFmtId="12" fontId="1" fillId="0" borderId="0" xfId="0" applyNumberFormat="1" applyFont="1" applyAlignment="1">
      <alignment horizontal="center"/>
    </xf>
    <xf numFmtId="12" fontId="1" fillId="9" borderId="0" xfId="0" applyNumberFormat="1" applyFont="1" applyFill="1"/>
    <xf numFmtId="12" fontId="1" fillId="10" borderId="0" xfId="0" applyNumberFormat="1" applyFont="1" applyFill="1"/>
    <xf numFmtId="0" fontId="1" fillId="0" borderId="3" xfId="0" applyFont="1" applyBorder="1"/>
    <xf numFmtId="12" fontId="1" fillId="11" borderId="0" xfId="0" applyNumberFormat="1" applyFont="1" applyFill="1"/>
    <xf numFmtId="12" fontId="1" fillId="2" borderId="1" xfId="0" applyNumberFormat="1" applyFont="1" applyFill="1" applyBorder="1" applyAlignment="1">
      <alignment horizontal="center"/>
    </xf>
    <xf numFmtId="12" fontId="1" fillId="2" borderId="1" xfId="0" applyNumberFormat="1" applyFont="1" applyFill="1" applyBorder="1" applyAlignment="1">
      <alignment horizontal="left"/>
    </xf>
    <xf numFmtId="12" fontId="1" fillId="2" borderId="1" xfId="0" applyNumberFormat="1" applyFont="1" applyFill="1" applyBorder="1"/>
    <xf numFmtId="12" fontId="1" fillId="2" borderId="0" xfId="0" applyNumberFormat="1" applyFont="1" applyFill="1" applyAlignment="1">
      <alignment horizontal="center"/>
    </xf>
    <xf numFmtId="12" fontId="0" fillId="2" borderId="2" xfId="0" applyNumberFormat="1" applyFill="1" applyBorder="1"/>
    <xf numFmtId="12" fontId="0" fillId="0" borderId="1" xfId="0" applyNumberFormat="1" applyBorder="1"/>
    <xf numFmtId="12" fontId="0" fillId="2" borderId="1" xfId="0" applyNumberFormat="1" applyFill="1" applyBorder="1"/>
    <xf numFmtId="0" fontId="6" fillId="0" borderId="0" xfId="0" applyFont="1"/>
    <xf numFmtId="12" fontId="6" fillId="0" borderId="0" xfId="0" applyNumberFormat="1" applyFont="1"/>
    <xf numFmtId="12" fontId="6" fillId="0" borderId="1" xfId="0" applyNumberFormat="1" applyFont="1" applyBorder="1"/>
    <xf numFmtId="12" fontId="6" fillId="0" borderId="2" xfId="0" applyNumberFormat="1" applyFont="1" applyBorder="1"/>
    <xf numFmtId="12" fontId="0" fillId="0" borderId="3" xfId="0" applyNumberFormat="1" applyBorder="1"/>
    <xf numFmtId="0" fontId="6" fillId="3" borderId="0" xfId="0" applyFont="1" applyFill="1"/>
    <xf numFmtId="12" fontId="6" fillId="3" borderId="0" xfId="0" applyNumberFormat="1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2" xfId="0" applyFont="1" applyBorder="1"/>
    <xf numFmtId="12" fontId="8" fillId="0" borderId="0" xfId="0" applyNumberFormat="1" applyFont="1"/>
    <xf numFmtId="0" fontId="8" fillId="0" borderId="2" xfId="0" applyFont="1" applyBorder="1"/>
    <xf numFmtId="0" fontId="8" fillId="2" borderId="0" xfId="0" applyFont="1" applyFill="1"/>
    <xf numFmtId="14" fontId="8" fillId="2" borderId="2" xfId="0" applyNumberFormat="1" applyFont="1" applyFill="1" applyBorder="1"/>
    <xf numFmtId="12" fontId="8" fillId="5" borderId="0" xfId="0" applyNumberFormat="1" applyFont="1" applyFill="1"/>
    <xf numFmtId="0" fontId="8" fillId="2" borderId="2" xfId="0" applyFont="1" applyFill="1" applyBorder="1"/>
    <xf numFmtId="12" fontId="9" fillId="0" borderId="2" xfId="0" applyNumberFormat="1" applyFont="1" applyBorder="1"/>
    <xf numFmtId="12" fontId="8" fillId="2" borderId="2" xfId="0" applyNumberFormat="1" applyFont="1" applyFill="1" applyBorder="1"/>
    <xf numFmtId="12" fontId="8" fillId="0" borderId="1" xfId="0" applyNumberFormat="1" applyFont="1" applyBorder="1"/>
    <xf numFmtId="12" fontId="9" fillId="0" borderId="0" xfId="0" applyNumberFormat="1" applyFont="1"/>
    <xf numFmtId="0" fontId="10" fillId="0" borderId="0" xfId="0" applyFont="1"/>
    <xf numFmtId="12" fontId="8" fillId="2" borderId="0" xfId="0" applyNumberFormat="1" applyFont="1" applyFill="1"/>
    <xf numFmtId="12" fontId="8" fillId="0" borderId="0" xfId="0" applyNumberFormat="1" applyFont="1" applyAlignment="1">
      <alignment horizontal="left"/>
    </xf>
    <xf numFmtId="12" fontId="8" fillId="0" borderId="0" xfId="0" applyNumberFormat="1" applyFont="1" applyAlignment="1">
      <alignment horizontal="center"/>
    </xf>
    <xf numFmtId="12" fontId="8" fillId="8" borderId="0" xfId="0" applyNumberFormat="1" applyFont="1" applyFill="1"/>
    <xf numFmtId="12" fontId="8" fillId="3" borderId="0" xfId="0" applyNumberFormat="1" applyFont="1" applyFill="1"/>
    <xf numFmtId="12" fontId="8" fillId="7" borderId="0" xfId="0" applyNumberFormat="1" applyFont="1" applyFill="1"/>
    <xf numFmtId="12" fontId="8" fillId="0" borderId="2" xfId="0" applyNumberFormat="1" applyFont="1" applyBorder="1"/>
    <xf numFmtId="0" fontId="9" fillId="2" borderId="0" xfId="0" applyFont="1" applyFill="1"/>
    <xf numFmtId="12" fontId="9" fillId="2" borderId="0" xfId="0" applyNumberFormat="1" applyFont="1" applyFill="1"/>
    <xf numFmtId="12" fontId="8" fillId="0" borderId="1" xfId="0" applyNumberFormat="1" applyFont="1" applyBorder="1" applyAlignment="1">
      <alignment horizontal="center"/>
    </xf>
    <xf numFmtId="12" fontId="8" fillId="0" borderId="1" xfId="0" applyNumberFormat="1" applyFont="1" applyBorder="1" applyAlignment="1">
      <alignment horizontal="left"/>
    </xf>
    <xf numFmtId="12" fontId="8" fillId="12" borderId="0" xfId="0" applyNumberFormat="1" applyFont="1" applyFill="1"/>
    <xf numFmtId="0" fontId="8" fillId="0" borderId="0" xfId="0" applyFont="1" applyAlignment="1">
      <alignment horizontal="left"/>
    </xf>
    <xf numFmtId="0" fontId="12" fillId="0" borderId="0" xfId="0" applyFont="1"/>
    <xf numFmtId="0" fontId="11" fillId="0" borderId="0" xfId="0" applyFont="1"/>
    <xf numFmtId="12" fontId="11" fillId="0" borderId="0" xfId="0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37BA-03C8-4C0F-9FC1-847360F5F734}">
  <dimension ref="A1:AT70"/>
  <sheetViews>
    <sheetView topLeftCell="A3" workbookViewId="0">
      <selection activeCell="E17" sqref="E17"/>
    </sheetView>
  </sheetViews>
  <sheetFormatPr defaultRowHeight="15" x14ac:dyDescent="0.25"/>
  <cols>
    <col min="1" max="1" width="7.5703125" customWidth="1"/>
    <col min="2" max="2" width="14.140625" customWidth="1"/>
    <col min="3" max="3" width="7.85546875" customWidth="1"/>
    <col min="4" max="4" width="5.140625" customWidth="1"/>
    <col min="5" max="5" width="8.140625" customWidth="1"/>
    <col min="6" max="6" width="9.140625" customWidth="1"/>
    <col min="7" max="7" width="2.5703125" customWidth="1"/>
    <col min="8" max="8" width="9.140625" customWidth="1"/>
    <col min="9" max="9" width="5.42578125" customWidth="1"/>
    <col min="10" max="10" width="8.42578125" customWidth="1"/>
    <col min="11" max="11" width="3.28515625" customWidth="1"/>
    <col min="12" max="12" width="9.140625" customWidth="1"/>
    <col min="13" max="13" width="5.42578125" customWidth="1"/>
    <col min="14" max="14" width="9" customWidth="1"/>
    <col min="15" max="15" width="3.28515625" customWidth="1"/>
    <col min="16" max="16" width="9.140625" customWidth="1"/>
    <col min="17" max="17" width="5.42578125" customWidth="1"/>
    <col min="18" max="18" width="8.140625" customWidth="1"/>
    <col min="19" max="19" width="3.28515625" customWidth="1"/>
    <col min="20" max="20" width="9.85546875" customWidth="1"/>
    <col min="21" max="21" width="5.42578125" customWidth="1"/>
    <col min="22" max="22" width="8.140625" customWidth="1"/>
    <col min="23" max="23" width="4.28515625" customWidth="1"/>
    <col min="24" max="24" width="8.5703125" customWidth="1"/>
    <col min="25" max="25" width="6" customWidth="1"/>
    <col min="26" max="26" width="7.85546875" customWidth="1"/>
    <col min="27" max="27" width="9.140625" customWidth="1"/>
    <col min="28" max="28" width="5.85546875" customWidth="1"/>
    <col min="29" max="29" width="10.28515625" customWidth="1"/>
    <col min="30" max="30" width="6.42578125" customWidth="1"/>
    <col min="32" max="32" width="3.28515625" customWidth="1"/>
    <col min="34" max="34" width="5.42578125" customWidth="1"/>
    <col min="35" max="35" width="9" customWidth="1"/>
    <col min="36" max="36" width="12.140625" customWidth="1"/>
    <col min="37" max="37" width="3.28515625" customWidth="1"/>
    <col min="39" max="39" width="5.42578125" customWidth="1"/>
    <col min="40" max="40" width="7.140625" customWidth="1"/>
    <col min="41" max="41" width="3.28515625" customWidth="1"/>
    <col min="43" max="43" width="5.42578125" customWidth="1"/>
    <col min="44" max="44" width="7.140625" customWidth="1"/>
    <col min="45" max="45" width="12.140625" customWidth="1"/>
    <col min="46" max="46" width="7" customWidth="1"/>
    <col min="47" max="47" width="5.7109375" customWidth="1"/>
    <col min="48" max="48" width="7.28515625" customWidth="1"/>
  </cols>
  <sheetData>
    <row r="1" spans="1:46" ht="27.75" customHeight="1" x14ac:dyDescent="0.3">
      <c r="A1" s="18" t="s">
        <v>212</v>
      </c>
      <c r="B1" s="18"/>
      <c r="AC1" s="21"/>
      <c r="AJ1" s="18"/>
      <c r="AS1" s="18"/>
    </row>
    <row r="2" spans="1:46" s="2" customFormat="1" x14ac:dyDescent="0.25">
      <c r="A2" s="3" t="s">
        <v>18</v>
      </c>
      <c r="B2" s="3"/>
      <c r="AC2" s="22"/>
    </row>
    <row r="3" spans="1:46" s="2" customFormat="1" ht="15" customHeight="1" x14ac:dyDescent="0.25">
      <c r="A3" s="2" t="s">
        <v>21</v>
      </c>
      <c r="B3" s="7"/>
      <c r="AC3" s="23">
        <v>45125</v>
      </c>
    </row>
    <row r="4" spans="1:46" s="2" customFormat="1" x14ac:dyDescent="0.25">
      <c r="A4" s="2" t="s">
        <v>1</v>
      </c>
      <c r="AC4" s="22" t="s">
        <v>16</v>
      </c>
    </row>
    <row r="5" spans="1:46" s="2" customFormat="1" x14ac:dyDescent="0.25">
      <c r="A5" s="10">
        <v>2.375</v>
      </c>
      <c r="B5" s="2" t="s">
        <v>211</v>
      </c>
      <c r="E5" s="3"/>
      <c r="AC5" s="24">
        <v>4</v>
      </c>
      <c r="AD5" s="2" t="s">
        <v>0</v>
      </c>
    </row>
    <row r="6" spans="1:46" s="2" customFormat="1" x14ac:dyDescent="0.25">
      <c r="A6" s="28">
        <v>1.25</v>
      </c>
      <c r="B6" s="2" t="s">
        <v>20</v>
      </c>
      <c r="AC6" s="25">
        <f>AC5*12</f>
        <v>48</v>
      </c>
      <c r="AD6" t="s">
        <v>31</v>
      </c>
    </row>
    <row r="7" spans="1:46" s="2" customFormat="1" x14ac:dyDescent="0.25">
      <c r="A7" s="2">
        <v>6</v>
      </c>
      <c r="B7" s="2" t="s">
        <v>19</v>
      </c>
      <c r="AC7" s="26">
        <v>3.25</v>
      </c>
      <c r="AD7" s="2" t="s">
        <v>1</v>
      </c>
    </row>
    <row r="8" spans="1:46" s="2" customFormat="1" x14ac:dyDescent="0.25">
      <c r="A8" s="9">
        <f>SUM(A5:A7)</f>
        <v>9.625</v>
      </c>
      <c r="AC8" s="25">
        <f>SUM(AC6:AC7)</f>
        <v>51.25</v>
      </c>
      <c r="AD8" t="s">
        <v>7</v>
      </c>
    </row>
    <row r="9" spans="1:46" s="2" customFormat="1" x14ac:dyDescent="0.25">
      <c r="AC9" s="14">
        <f>AC8-F16</f>
        <v>51.25</v>
      </c>
      <c r="AD9" s="2" t="s">
        <v>30</v>
      </c>
    </row>
    <row r="10" spans="1:46" s="2" customFormat="1" x14ac:dyDescent="0.25">
      <c r="AC10" s="22"/>
    </row>
    <row r="11" spans="1:46" ht="15.75" customHeight="1" x14ac:dyDescent="0.25">
      <c r="AC11" s="25"/>
      <c r="AD11" s="1"/>
      <c r="AE11" s="1"/>
      <c r="AF11" s="1"/>
      <c r="AG11" s="1"/>
      <c r="AH11" s="1"/>
    </row>
    <row r="12" spans="1:46" ht="15.75" customHeight="1" x14ac:dyDescent="0.25">
      <c r="C12" s="6" t="s">
        <v>17</v>
      </c>
      <c r="H12" s="2" t="s">
        <v>24</v>
      </c>
      <c r="L12" s="2" t="s">
        <v>23</v>
      </c>
      <c r="P12" s="2" t="s">
        <v>22</v>
      </c>
      <c r="T12" s="2" t="s">
        <v>25</v>
      </c>
      <c r="W12" s="1"/>
      <c r="X12" s="1"/>
      <c r="Y12" s="1"/>
      <c r="Z12" s="1"/>
      <c r="AA12" s="1"/>
      <c r="AB12" s="1"/>
      <c r="AC12" s="25"/>
      <c r="AD12" s="1"/>
      <c r="AG12" s="2" t="s">
        <v>23</v>
      </c>
      <c r="AL12" s="2" t="s">
        <v>22</v>
      </c>
      <c r="AP12" s="2" t="s">
        <v>25</v>
      </c>
    </row>
    <row r="13" spans="1:46" ht="15.75" customHeight="1" x14ac:dyDescent="0.25">
      <c r="C13" s="6"/>
      <c r="H13" s="2" t="s">
        <v>88</v>
      </c>
      <c r="L13" s="2" t="s">
        <v>27</v>
      </c>
      <c r="P13" s="2" t="s">
        <v>28</v>
      </c>
      <c r="T13" s="2" t="s">
        <v>29</v>
      </c>
      <c r="W13" s="1"/>
      <c r="X13" s="1"/>
      <c r="Y13" s="1"/>
      <c r="Z13" s="1"/>
      <c r="AA13" s="1"/>
      <c r="AB13" s="1"/>
      <c r="AC13" s="27" t="s">
        <v>10</v>
      </c>
      <c r="AD13" s="1"/>
      <c r="AG13" s="2" t="s">
        <v>27</v>
      </c>
      <c r="AL13" s="2" t="s">
        <v>28</v>
      </c>
      <c r="AP13" s="2" t="s">
        <v>29</v>
      </c>
    </row>
    <row r="14" spans="1:46" s="2" customFormat="1" ht="15.75" customHeight="1" x14ac:dyDescent="0.25">
      <c r="B14" s="2" t="s">
        <v>36</v>
      </c>
      <c r="C14" s="2" t="s">
        <v>0</v>
      </c>
      <c r="D14" s="2" t="s">
        <v>8</v>
      </c>
      <c r="E14" s="2" t="s">
        <v>1</v>
      </c>
      <c r="F14" s="2" t="s">
        <v>7</v>
      </c>
      <c r="H14" s="3">
        <v>0.125</v>
      </c>
      <c r="I14" s="2" t="s">
        <v>11</v>
      </c>
      <c r="L14" s="10">
        <f>A5</f>
        <v>2.375</v>
      </c>
      <c r="M14" s="2" t="s">
        <v>11</v>
      </c>
      <c r="P14" s="3">
        <f>(A5+A6)</f>
        <v>3.625</v>
      </c>
      <c r="Q14" s="2" t="s">
        <v>11</v>
      </c>
      <c r="T14" s="9">
        <f>A8</f>
        <v>9.625</v>
      </c>
      <c r="U14" s="2" t="s">
        <v>11</v>
      </c>
      <c r="W14" s="3"/>
      <c r="X14" s="3"/>
      <c r="Y14" s="3"/>
      <c r="Z14" s="3"/>
      <c r="AA14" s="3"/>
      <c r="AB14" s="3"/>
      <c r="AC14" s="22"/>
      <c r="AD14" s="3" t="s">
        <v>11</v>
      </c>
      <c r="AG14" s="10">
        <f>A5</f>
        <v>2.375</v>
      </c>
      <c r="AH14" s="2" t="s">
        <v>11</v>
      </c>
      <c r="AJ14" s="2" t="s">
        <v>36</v>
      </c>
      <c r="AL14" s="3">
        <f>A5+A6</f>
        <v>3.625</v>
      </c>
      <c r="AM14" s="2" t="s">
        <v>11</v>
      </c>
      <c r="AP14" s="9">
        <f>A8</f>
        <v>9.625</v>
      </c>
      <c r="AQ14" s="2" t="s">
        <v>11</v>
      </c>
      <c r="AS14" s="2" t="s">
        <v>36</v>
      </c>
    </row>
    <row r="15" spans="1:46" s="2" customFormat="1" ht="15.75" customHeight="1" x14ac:dyDescent="0.25">
      <c r="H15" s="3"/>
      <c r="I15" s="2" t="s">
        <v>26</v>
      </c>
      <c r="J15" s="2" t="s">
        <v>1</v>
      </c>
      <c r="L15" s="3"/>
      <c r="M15" s="2" t="s">
        <v>26</v>
      </c>
      <c r="N15" s="2" t="s">
        <v>1</v>
      </c>
      <c r="P15" s="3"/>
      <c r="Q15" s="2" t="s">
        <v>26</v>
      </c>
      <c r="R15" s="2" t="s">
        <v>1</v>
      </c>
      <c r="T15" s="3"/>
      <c r="U15" s="2" t="s">
        <v>26</v>
      </c>
      <c r="V15" s="2" t="s">
        <v>1</v>
      </c>
      <c r="W15" s="3"/>
      <c r="X15" s="3"/>
      <c r="Y15" s="3"/>
      <c r="Z15" s="3"/>
      <c r="AA15" s="3"/>
      <c r="AB15" s="3"/>
      <c r="AC15" s="27"/>
      <c r="AD15" s="3" t="s">
        <v>26</v>
      </c>
      <c r="AE15" s="2" t="s">
        <v>1</v>
      </c>
      <c r="AG15" s="3"/>
      <c r="AH15" s="2" t="s">
        <v>26</v>
      </c>
      <c r="AI15" s="2" t="s">
        <v>1</v>
      </c>
      <c r="AL15" s="3"/>
      <c r="AM15" s="2" t="s">
        <v>26</v>
      </c>
      <c r="AN15" s="2" t="s">
        <v>1</v>
      </c>
      <c r="AP15" s="3"/>
      <c r="AQ15" s="2" t="s">
        <v>26</v>
      </c>
      <c r="AR15" s="2" t="s">
        <v>1</v>
      </c>
    </row>
    <row r="16" spans="1:46" ht="15.75" customHeight="1" x14ac:dyDescent="0.25">
      <c r="A16" s="2" t="s">
        <v>210</v>
      </c>
      <c r="B16" s="48" t="s">
        <v>87</v>
      </c>
      <c r="C16" s="7"/>
      <c r="D16" s="2">
        <f t="shared" ref="D16:D30" si="0">C16*12</f>
        <v>0</v>
      </c>
      <c r="E16" s="17"/>
      <c r="F16" s="3">
        <f t="shared" ref="F16:F30" si="1">D16+E16</f>
        <v>0</v>
      </c>
      <c r="G16" s="1"/>
      <c r="H16" s="1">
        <f>F16+H14</f>
        <v>0.125</v>
      </c>
      <c r="I16" s="12">
        <v>3</v>
      </c>
      <c r="J16" s="11">
        <f t="shared" ref="J16:J30" si="2">(H16-(I16*12))</f>
        <v>-35.875</v>
      </c>
      <c r="K16" s="15"/>
      <c r="L16" s="1">
        <f>H16+L14</f>
        <v>2.5</v>
      </c>
      <c r="M16" s="12">
        <v>4</v>
      </c>
      <c r="N16" s="11">
        <f t="shared" ref="N16:N30" si="3">(L16-(M16*12))</f>
        <v>-45.5</v>
      </c>
      <c r="O16" s="15"/>
      <c r="P16" s="1">
        <f>H16+P14</f>
        <v>3.75</v>
      </c>
      <c r="Q16" s="12">
        <v>4</v>
      </c>
      <c r="R16" s="11">
        <f t="shared" ref="R16:R30" si="4">(P16-(Q16*12))</f>
        <v>-44.25</v>
      </c>
      <c r="S16" s="15"/>
      <c r="T16" s="1">
        <f>T14+H16</f>
        <v>9.75</v>
      </c>
      <c r="U16" s="12">
        <v>4</v>
      </c>
      <c r="V16" s="11">
        <f t="shared" ref="V16:V30" si="5">(T16-(U16*12))</f>
        <v>-38.25</v>
      </c>
      <c r="AC16" s="25">
        <f>H16+AC9</f>
        <v>51.375</v>
      </c>
      <c r="AD16" s="16">
        <v>4</v>
      </c>
      <c r="AE16" s="11">
        <f t="shared" ref="AE16:AE30" si="6">AC16-(AD16*12)</f>
        <v>3.375</v>
      </c>
      <c r="AF16" s="15"/>
      <c r="AG16" s="1">
        <f>AC16+AG14</f>
        <v>53.75</v>
      </c>
      <c r="AH16" s="14">
        <v>4</v>
      </c>
      <c r="AI16" s="11">
        <f t="shared" ref="AI16:AI30" si="7">(AG16-(AH16*12))</f>
        <v>5.75</v>
      </c>
      <c r="AJ16" s="48" t="s">
        <v>87</v>
      </c>
      <c r="AK16" s="15"/>
      <c r="AL16" s="1">
        <f>AC16+AL14</f>
        <v>55</v>
      </c>
      <c r="AM16" s="14">
        <v>4</v>
      </c>
      <c r="AN16" s="11">
        <f t="shared" ref="AN16:AN30" si="8">(AL16-(AM16*12))</f>
        <v>7</v>
      </c>
      <c r="AO16" s="15"/>
      <c r="AP16" s="1">
        <f>AC16+AP14</f>
        <v>61</v>
      </c>
      <c r="AQ16" s="14">
        <v>5</v>
      </c>
      <c r="AR16" s="11">
        <f t="shared" ref="AR16:AR30" si="9">(AP16-(AQ16*12))</f>
        <v>1</v>
      </c>
      <c r="AS16" s="48" t="s">
        <v>87</v>
      </c>
      <c r="AT16" s="1"/>
    </row>
    <row r="17" spans="1:46" x14ac:dyDescent="0.25">
      <c r="A17" t="s">
        <v>2</v>
      </c>
      <c r="B17" s="49">
        <v>2</v>
      </c>
      <c r="C17" s="4"/>
      <c r="D17">
        <f t="shared" si="0"/>
        <v>0</v>
      </c>
      <c r="E17" s="5"/>
      <c r="F17" s="1">
        <f t="shared" si="1"/>
        <v>0</v>
      </c>
      <c r="G17" s="1"/>
      <c r="H17" s="1">
        <f>F17+H14</f>
        <v>0.125</v>
      </c>
      <c r="I17" s="12">
        <v>3</v>
      </c>
      <c r="J17" s="11">
        <f t="shared" si="2"/>
        <v>-35.875</v>
      </c>
      <c r="K17" s="15"/>
      <c r="L17" s="1">
        <f>H17+L14</f>
        <v>2.5</v>
      </c>
      <c r="M17" s="12">
        <v>3</v>
      </c>
      <c r="N17" s="11">
        <f t="shared" si="3"/>
        <v>-33.5</v>
      </c>
      <c r="O17" s="15"/>
      <c r="P17" s="1">
        <f>H17+P14</f>
        <v>3.75</v>
      </c>
      <c r="Q17" s="12">
        <v>3</v>
      </c>
      <c r="R17" s="11">
        <f t="shared" si="4"/>
        <v>-32.25</v>
      </c>
      <c r="S17" s="15"/>
      <c r="T17" s="1">
        <f>T14+H17</f>
        <v>9.75</v>
      </c>
      <c r="U17" s="12">
        <v>4</v>
      </c>
      <c r="V17" s="11">
        <f t="shared" si="5"/>
        <v>-38.25</v>
      </c>
      <c r="AC17" s="25">
        <f>H17+AC9</f>
        <v>51.375</v>
      </c>
      <c r="AD17" s="16">
        <v>3</v>
      </c>
      <c r="AE17" s="11">
        <f t="shared" si="6"/>
        <v>15.375</v>
      </c>
      <c r="AF17" s="15"/>
      <c r="AG17" s="1">
        <f>AC17+AG14</f>
        <v>53.75</v>
      </c>
      <c r="AH17" s="14">
        <v>4</v>
      </c>
      <c r="AI17" s="11">
        <f t="shared" si="7"/>
        <v>5.75</v>
      </c>
      <c r="AJ17" s="48">
        <v>2</v>
      </c>
      <c r="AK17" s="15"/>
      <c r="AL17" s="1">
        <f>AC17+AL14</f>
        <v>55</v>
      </c>
      <c r="AM17" s="14">
        <v>4</v>
      </c>
      <c r="AN17" s="11">
        <f t="shared" si="8"/>
        <v>7</v>
      </c>
      <c r="AO17" s="15"/>
      <c r="AP17" s="1">
        <f>AC17+AP14</f>
        <v>61</v>
      </c>
      <c r="AQ17" s="14">
        <v>4</v>
      </c>
      <c r="AR17" s="11">
        <f t="shared" si="9"/>
        <v>13</v>
      </c>
      <c r="AS17" s="48">
        <v>2</v>
      </c>
      <c r="AT17" s="1"/>
    </row>
    <row r="18" spans="1:46" x14ac:dyDescent="0.25">
      <c r="A18" t="s">
        <v>3</v>
      </c>
      <c r="B18" s="49">
        <v>3</v>
      </c>
      <c r="C18" s="4"/>
      <c r="D18">
        <f t="shared" si="0"/>
        <v>0</v>
      </c>
      <c r="E18" s="5"/>
      <c r="F18" s="1">
        <f t="shared" si="1"/>
        <v>0</v>
      </c>
      <c r="G18" s="1"/>
      <c r="H18" s="1">
        <f>F18+H14</f>
        <v>0.125</v>
      </c>
      <c r="I18" s="12">
        <v>3</v>
      </c>
      <c r="J18" s="11">
        <f t="shared" si="2"/>
        <v>-35.875</v>
      </c>
      <c r="K18" s="15"/>
      <c r="L18" s="1">
        <f>H18+L14</f>
        <v>2.5</v>
      </c>
      <c r="M18" s="12">
        <v>4</v>
      </c>
      <c r="N18" s="11">
        <f t="shared" si="3"/>
        <v>-45.5</v>
      </c>
      <c r="O18" s="15"/>
      <c r="P18" s="1">
        <f>H18+P14</f>
        <v>3.75</v>
      </c>
      <c r="Q18" s="12">
        <v>4</v>
      </c>
      <c r="R18" s="11">
        <f t="shared" si="4"/>
        <v>-44.25</v>
      </c>
      <c r="S18" s="15"/>
      <c r="T18" s="1">
        <f>T14+H18</f>
        <v>9.75</v>
      </c>
      <c r="U18" s="12">
        <v>4</v>
      </c>
      <c r="V18" s="11">
        <f t="shared" si="5"/>
        <v>-38.25</v>
      </c>
      <c r="AC18" s="25">
        <f>H18+AC9</f>
        <v>51.375</v>
      </c>
      <c r="AD18" s="16">
        <v>4</v>
      </c>
      <c r="AE18" s="11">
        <f t="shared" si="6"/>
        <v>3.375</v>
      </c>
      <c r="AF18" s="15"/>
      <c r="AG18" s="1">
        <f>AC18+AG14</f>
        <v>53.75</v>
      </c>
      <c r="AH18" s="14">
        <v>4</v>
      </c>
      <c r="AI18" s="11">
        <f t="shared" si="7"/>
        <v>5.75</v>
      </c>
      <c r="AJ18" s="48">
        <v>3</v>
      </c>
      <c r="AK18" s="15"/>
      <c r="AL18" s="1">
        <f>AC18+AL14</f>
        <v>55</v>
      </c>
      <c r="AM18" s="14">
        <v>4</v>
      </c>
      <c r="AN18" s="11">
        <f t="shared" si="8"/>
        <v>7</v>
      </c>
      <c r="AO18" s="15"/>
      <c r="AP18" s="1">
        <f>AC18+AP14</f>
        <v>61</v>
      </c>
      <c r="AQ18" s="14">
        <v>4</v>
      </c>
      <c r="AR18" s="11">
        <f t="shared" si="9"/>
        <v>13</v>
      </c>
      <c r="AS18" s="48">
        <v>3</v>
      </c>
      <c r="AT18" s="1"/>
    </row>
    <row r="19" spans="1:46" x14ac:dyDescent="0.25">
      <c r="A19" t="s">
        <v>4</v>
      </c>
      <c r="B19" s="49">
        <v>4</v>
      </c>
      <c r="C19" s="4"/>
      <c r="D19">
        <f t="shared" si="0"/>
        <v>0</v>
      </c>
      <c r="E19" s="5"/>
      <c r="F19" s="1">
        <f t="shared" si="1"/>
        <v>0</v>
      </c>
      <c r="G19" s="1"/>
      <c r="H19" s="1">
        <f>F19+H14</f>
        <v>0.125</v>
      </c>
      <c r="I19" s="12">
        <v>3</v>
      </c>
      <c r="J19" s="11">
        <f t="shared" si="2"/>
        <v>-35.875</v>
      </c>
      <c r="K19" s="15"/>
      <c r="L19" s="1">
        <f>H19+L14</f>
        <v>2.5</v>
      </c>
      <c r="M19" s="12">
        <v>3</v>
      </c>
      <c r="N19" s="11">
        <f t="shared" si="3"/>
        <v>-33.5</v>
      </c>
      <c r="O19" s="15"/>
      <c r="P19" s="1">
        <f>H19+P14</f>
        <v>3.75</v>
      </c>
      <c r="Q19" s="12">
        <v>4</v>
      </c>
      <c r="R19" s="11">
        <f t="shared" si="4"/>
        <v>-44.25</v>
      </c>
      <c r="S19" s="15"/>
      <c r="T19" s="1">
        <f>T14+H19</f>
        <v>9.75</v>
      </c>
      <c r="U19" s="12">
        <v>4</v>
      </c>
      <c r="V19" s="11">
        <f t="shared" si="5"/>
        <v>-38.25</v>
      </c>
      <c r="AC19" s="25">
        <f>H19+AC9</f>
        <v>51.375</v>
      </c>
      <c r="AD19" s="16">
        <v>4</v>
      </c>
      <c r="AE19" s="11">
        <f t="shared" si="6"/>
        <v>3.375</v>
      </c>
      <c r="AF19" s="15"/>
      <c r="AG19" s="1">
        <f>AC19+AG14</f>
        <v>53.75</v>
      </c>
      <c r="AH19" s="14">
        <v>4</v>
      </c>
      <c r="AI19" s="11">
        <f t="shared" si="7"/>
        <v>5.75</v>
      </c>
      <c r="AJ19" s="48">
        <v>4</v>
      </c>
      <c r="AK19" s="15"/>
      <c r="AL19" s="1">
        <f>AC19+AL14</f>
        <v>55</v>
      </c>
      <c r="AM19" s="14">
        <v>4</v>
      </c>
      <c r="AN19" s="11">
        <f t="shared" si="8"/>
        <v>7</v>
      </c>
      <c r="AO19" s="15"/>
      <c r="AP19" s="1">
        <f>AC19+AP14</f>
        <v>61</v>
      </c>
      <c r="AQ19" s="14">
        <v>4</v>
      </c>
      <c r="AR19" s="11">
        <f t="shared" si="9"/>
        <v>13</v>
      </c>
      <c r="AS19" s="48">
        <v>4</v>
      </c>
      <c r="AT19" s="1"/>
    </row>
    <row r="20" spans="1:46" x14ac:dyDescent="0.25">
      <c r="A20" t="s">
        <v>5</v>
      </c>
      <c r="B20" s="49">
        <v>5</v>
      </c>
      <c r="C20" s="4"/>
      <c r="D20">
        <f t="shared" si="0"/>
        <v>0</v>
      </c>
      <c r="E20" s="5"/>
      <c r="F20" s="1">
        <f t="shared" si="1"/>
        <v>0</v>
      </c>
      <c r="G20" s="1"/>
      <c r="H20" s="1">
        <f>F20+H14</f>
        <v>0.125</v>
      </c>
      <c r="I20" s="12">
        <v>3</v>
      </c>
      <c r="J20" s="11">
        <f t="shared" si="2"/>
        <v>-35.875</v>
      </c>
      <c r="K20" s="15"/>
      <c r="L20" s="1">
        <f>H20+L14</f>
        <v>2.5</v>
      </c>
      <c r="M20" s="12">
        <v>3</v>
      </c>
      <c r="N20" s="11">
        <f t="shared" si="3"/>
        <v>-33.5</v>
      </c>
      <c r="O20" s="15"/>
      <c r="P20" s="1">
        <f>H20+P14</f>
        <v>3.75</v>
      </c>
      <c r="Q20" s="12">
        <v>3</v>
      </c>
      <c r="R20" s="11">
        <f t="shared" si="4"/>
        <v>-32.25</v>
      </c>
      <c r="S20" s="15"/>
      <c r="T20" s="1">
        <f>T14+H20</f>
        <v>9.75</v>
      </c>
      <c r="U20" s="12">
        <v>4</v>
      </c>
      <c r="V20" s="11">
        <f t="shared" si="5"/>
        <v>-38.25</v>
      </c>
      <c r="AC20" s="25">
        <f>H20+AC9</f>
        <v>51.375</v>
      </c>
      <c r="AD20" s="16">
        <v>3</v>
      </c>
      <c r="AE20" s="11">
        <f t="shared" si="6"/>
        <v>15.375</v>
      </c>
      <c r="AF20" s="15"/>
      <c r="AG20" s="1">
        <f>AC20+AG14</f>
        <v>53.75</v>
      </c>
      <c r="AH20" s="14">
        <v>4</v>
      </c>
      <c r="AI20" s="11">
        <f t="shared" si="7"/>
        <v>5.75</v>
      </c>
      <c r="AJ20" s="48">
        <v>5</v>
      </c>
      <c r="AK20" s="15"/>
      <c r="AL20" s="1">
        <f>AC20+AL14</f>
        <v>55</v>
      </c>
      <c r="AM20" s="14">
        <v>4</v>
      </c>
      <c r="AN20" s="11">
        <f t="shared" si="8"/>
        <v>7</v>
      </c>
      <c r="AO20" s="15"/>
      <c r="AP20" s="1">
        <f>AC20+AP14</f>
        <v>61</v>
      </c>
      <c r="AQ20" s="14">
        <v>4</v>
      </c>
      <c r="AR20" s="11">
        <f t="shared" si="9"/>
        <v>13</v>
      </c>
      <c r="AS20" s="48">
        <v>5</v>
      </c>
      <c r="AT20" s="1"/>
    </row>
    <row r="21" spans="1:46" x14ac:dyDescent="0.25">
      <c r="A21" t="s">
        <v>6</v>
      </c>
      <c r="B21" s="49">
        <v>6</v>
      </c>
      <c r="C21" s="4"/>
      <c r="D21">
        <f t="shared" si="0"/>
        <v>0</v>
      </c>
      <c r="E21" s="5"/>
      <c r="F21" s="1">
        <f t="shared" si="1"/>
        <v>0</v>
      </c>
      <c r="G21" s="1"/>
      <c r="H21" s="1">
        <f>F21+H14</f>
        <v>0.125</v>
      </c>
      <c r="I21" s="12">
        <v>3</v>
      </c>
      <c r="J21" s="11">
        <f t="shared" si="2"/>
        <v>-35.875</v>
      </c>
      <c r="K21" s="15"/>
      <c r="L21" s="1">
        <f>H21+L14</f>
        <v>2.5</v>
      </c>
      <c r="M21" s="12">
        <v>3</v>
      </c>
      <c r="N21" s="11">
        <f t="shared" si="3"/>
        <v>-33.5</v>
      </c>
      <c r="O21" s="15"/>
      <c r="P21" s="1">
        <f>H21+P14</f>
        <v>3.75</v>
      </c>
      <c r="Q21" s="12">
        <v>3</v>
      </c>
      <c r="R21" s="11">
        <f t="shared" si="4"/>
        <v>-32.25</v>
      </c>
      <c r="S21" s="15"/>
      <c r="T21" s="1">
        <f>T14+H21</f>
        <v>9.75</v>
      </c>
      <c r="U21" s="12">
        <v>4</v>
      </c>
      <c r="V21" s="11">
        <f t="shared" si="5"/>
        <v>-38.25</v>
      </c>
      <c r="AC21" s="25">
        <f>H21+AC9</f>
        <v>51.375</v>
      </c>
      <c r="AD21" s="16">
        <v>3</v>
      </c>
      <c r="AE21" s="11">
        <f t="shared" si="6"/>
        <v>15.375</v>
      </c>
      <c r="AF21" s="15"/>
      <c r="AG21" s="1">
        <f>AC21+AG14</f>
        <v>53.75</v>
      </c>
      <c r="AH21" s="14">
        <v>4</v>
      </c>
      <c r="AI21" s="11">
        <f t="shared" si="7"/>
        <v>5.75</v>
      </c>
      <c r="AJ21" s="48">
        <v>6</v>
      </c>
      <c r="AK21" s="15"/>
      <c r="AL21" s="1">
        <f>AC21+AL14</f>
        <v>55</v>
      </c>
      <c r="AM21" s="14">
        <v>4</v>
      </c>
      <c r="AN21" s="11">
        <f t="shared" si="8"/>
        <v>7</v>
      </c>
      <c r="AO21" s="15"/>
      <c r="AP21" s="1">
        <f>AC21+AP14</f>
        <v>61</v>
      </c>
      <c r="AQ21" s="14">
        <v>4</v>
      </c>
      <c r="AR21" s="11">
        <f t="shared" si="9"/>
        <v>13</v>
      </c>
      <c r="AS21" s="48">
        <v>6</v>
      </c>
      <c r="AT21" s="1"/>
    </row>
    <row r="22" spans="1:46" x14ac:dyDescent="0.25">
      <c r="A22" t="s">
        <v>12</v>
      </c>
      <c r="B22" s="49">
        <v>7</v>
      </c>
      <c r="C22" s="4"/>
      <c r="D22">
        <f t="shared" si="0"/>
        <v>0</v>
      </c>
      <c r="E22" s="5"/>
      <c r="F22" s="1">
        <f t="shared" si="1"/>
        <v>0</v>
      </c>
      <c r="G22" s="1"/>
      <c r="H22" s="1">
        <f>F22+H14</f>
        <v>0.125</v>
      </c>
      <c r="I22" s="12">
        <v>3</v>
      </c>
      <c r="J22" s="11">
        <f t="shared" si="2"/>
        <v>-35.875</v>
      </c>
      <c r="K22" s="1"/>
      <c r="L22" s="1">
        <f>H22+L14</f>
        <v>2.5</v>
      </c>
      <c r="M22" s="12">
        <v>3</v>
      </c>
      <c r="N22" s="11">
        <f t="shared" si="3"/>
        <v>-33.5</v>
      </c>
      <c r="O22" s="15"/>
      <c r="P22" s="1">
        <f>H22+P14</f>
        <v>3.75</v>
      </c>
      <c r="Q22" s="12">
        <v>3</v>
      </c>
      <c r="R22" s="11">
        <f t="shared" si="4"/>
        <v>-32.25</v>
      </c>
      <c r="S22" s="15"/>
      <c r="T22" s="1">
        <f>T14+H22</f>
        <v>9.75</v>
      </c>
      <c r="U22" s="12">
        <v>4</v>
      </c>
      <c r="V22" s="11">
        <f t="shared" si="5"/>
        <v>-38.25</v>
      </c>
      <c r="AC22" s="25">
        <f>H22+AC9</f>
        <v>51.375</v>
      </c>
      <c r="AD22" s="16">
        <v>3</v>
      </c>
      <c r="AE22" s="11">
        <f t="shared" si="6"/>
        <v>15.375</v>
      </c>
      <c r="AF22" s="15"/>
      <c r="AG22" s="1">
        <f>AC22+AG14</f>
        <v>53.75</v>
      </c>
      <c r="AH22" s="14">
        <v>4</v>
      </c>
      <c r="AI22" s="11">
        <f t="shared" si="7"/>
        <v>5.75</v>
      </c>
      <c r="AJ22" s="48">
        <v>7</v>
      </c>
      <c r="AK22" s="15"/>
      <c r="AL22" s="1">
        <f>AC22+AL14</f>
        <v>55</v>
      </c>
      <c r="AM22" s="14">
        <v>4</v>
      </c>
      <c r="AN22" s="11">
        <f t="shared" si="8"/>
        <v>7</v>
      </c>
      <c r="AO22" s="15"/>
      <c r="AP22" s="1">
        <f>AC22+AP14</f>
        <v>61</v>
      </c>
      <c r="AQ22" s="14">
        <v>4</v>
      </c>
      <c r="AR22" s="11">
        <f t="shared" si="9"/>
        <v>13</v>
      </c>
      <c r="AS22" s="48">
        <v>7</v>
      </c>
      <c r="AT22" s="1"/>
    </row>
    <row r="23" spans="1:46" x14ac:dyDescent="0.25">
      <c r="A23" t="s">
        <v>13</v>
      </c>
      <c r="B23" s="49">
        <v>8</v>
      </c>
      <c r="C23" s="4"/>
      <c r="D23">
        <f t="shared" si="0"/>
        <v>0</v>
      </c>
      <c r="E23" s="5"/>
      <c r="F23" s="1">
        <f t="shared" si="1"/>
        <v>0</v>
      </c>
      <c r="G23" s="1"/>
      <c r="H23" s="1">
        <f>F23+H14</f>
        <v>0.125</v>
      </c>
      <c r="I23" s="12">
        <v>3</v>
      </c>
      <c r="J23" s="11">
        <f t="shared" si="2"/>
        <v>-35.875</v>
      </c>
      <c r="K23" s="1"/>
      <c r="L23" s="1">
        <f>H23+L14</f>
        <v>2.5</v>
      </c>
      <c r="M23" s="12">
        <v>3</v>
      </c>
      <c r="N23" s="11">
        <f t="shared" si="3"/>
        <v>-33.5</v>
      </c>
      <c r="O23" s="15"/>
      <c r="P23" s="1">
        <f>H23+P14</f>
        <v>3.75</v>
      </c>
      <c r="Q23" s="12">
        <v>3</v>
      </c>
      <c r="R23" s="11">
        <f t="shared" si="4"/>
        <v>-32.25</v>
      </c>
      <c r="S23" s="15"/>
      <c r="T23" s="1">
        <f>T14+H23</f>
        <v>9.75</v>
      </c>
      <c r="U23" s="12">
        <v>4</v>
      </c>
      <c r="V23" s="11">
        <f t="shared" si="5"/>
        <v>-38.25</v>
      </c>
      <c r="AC23" s="25">
        <f>H23+AC9</f>
        <v>51.375</v>
      </c>
      <c r="AD23" s="16">
        <v>3</v>
      </c>
      <c r="AE23" s="11">
        <f t="shared" si="6"/>
        <v>15.375</v>
      </c>
      <c r="AF23" s="15"/>
      <c r="AG23" s="1">
        <f>AC23+AG14</f>
        <v>53.75</v>
      </c>
      <c r="AH23" s="14">
        <v>4</v>
      </c>
      <c r="AI23" s="11">
        <f t="shared" si="7"/>
        <v>5.75</v>
      </c>
      <c r="AJ23" s="48">
        <v>8</v>
      </c>
      <c r="AK23" s="15"/>
      <c r="AL23" s="1">
        <f>AC23+AL14</f>
        <v>55</v>
      </c>
      <c r="AM23" s="14">
        <v>4</v>
      </c>
      <c r="AN23" s="11">
        <f t="shared" si="8"/>
        <v>7</v>
      </c>
      <c r="AO23" s="15"/>
      <c r="AP23" s="1">
        <f>AC23+AP14</f>
        <v>61</v>
      </c>
      <c r="AQ23" s="14">
        <v>4</v>
      </c>
      <c r="AR23" s="11">
        <f t="shared" si="9"/>
        <v>13</v>
      </c>
      <c r="AS23" s="48">
        <v>8</v>
      </c>
      <c r="AT23" s="1"/>
    </row>
    <row r="24" spans="1:46" x14ac:dyDescent="0.25">
      <c r="A24" t="s">
        <v>14</v>
      </c>
      <c r="B24" s="49">
        <v>9</v>
      </c>
      <c r="C24" s="4"/>
      <c r="D24">
        <f t="shared" si="0"/>
        <v>0</v>
      </c>
      <c r="E24" s="5"/>
      <c r="F24" s="1">
        <f t="shared" si="1"/>
        <v>0</v>
      </c>
      <c r="G24" s="1"/>
      <c r="H24" s="1">
        <f>F24+H14</f>
        <v>0.125</v>
      </c>
      <c r="I24" s="13">
        <v>3</v>
      </c>
      <c r="J24" s="11">
        <f t="shared" si="2"/>
        <v>-35.875</v>
      </c>
      <c r="K24" s="1"/>
      <c r="L24" s="1">
        <f>H24+L14</f>
        <v>2.5</v>
      </c>
      <c r="M24" s="12">
        <v>3</v>
      </c>
      <c r="N24" s="11">
        <f t="shared" si="3"/>
        <v>-33.5</v>
      </c>
      <c r="O24" s="15"/>
      <c r="P24" s="1">
        <f>H24+P14</f>
        <v>3.75</v>
      </c>
      <c r="Q24" s="12">
        <v>3</v>
      </c>
      <c r="R24" s="11">
        <f t="shared" si="4"/>
        <v>-32.25</v>
      </c>
      <c r="S24" s="15"/>
      <c r="T24" s="1">
        <f>T14+H24</f>
        <v>9.75</v>
      </c>
      <c r="U24" s="12">
        <v>4</v>
      </c>
      <c r="V24" s="11">
        <f t="shared" si="5"/>
        <v>-38.25</v>
      </c>
      <c r="AC24" s="25">
        <f>H24+AC9</f>
        <v>51.375</v>
      </c>
      <c r="AD24" s="16">
        <v>3</v>
      </c>
      <c r="AE24" s="11">
        <f t="shared" si="6"/>
        <v>15.375</v>
      </c>
      <c r="AF24" s="15"/>
      <c r="AG24" s="1">
        <f>AC24+AG14</f>
        <v>53.75</v>
      </c>
      <c r="AH24" s="14">
        <v>3</v>
      </c>
      <c r="AI24" s="11">
        <f t="shared" si="7"/>
        <v>17.75</v>
      </c>
      <c r="AJ24" s="48">
        <v>9</v>
      </c>
      <c r="AK24" s="15"/>
      <c r="AL24" s="1">
        <f>AC24+AL14</f>
        <v>55</v>
      </c>
      <c r="AM24" s="14">
        <v>4</v>
      </c>
      <c r="AN24" s="11">
        <f t="shared" si="8"/>
        <v>7</v>
      </c>
      <c r="AO24" s="15"/>
      <c r="AP24" s="1">
        <f>AC24+AP14</f>
        <v>61</v>
      </c>
      <c r="AQ24" s="14">
        <v>4</v>
      </c>
      <c r="AR24" s="11">
        <f t="shared" si="9"/>
        <v>13</v>
      </c>
      <c r="AS24" s="48">
        <v>9</v>
      </c>
      <c r="AT24" s="1"/>
    </row>
    <row r="25" spans="1:46" x14ac:dyDescent="0.25">
      <c r="A25" t="s">
        <v>32</v>
      </c>
      <c r="B25" s="49">
        <v>10</v>
      </c>
      <c r="C25" s="4"/>
      <c r="D25">
        <f t="shared" si="0"/>
        <v>0</v>
      </c>
      <c r="E25" s="5"/>
      <c r="F25" s="1">
        <f t="shared" si="1"/>
        <v>0</v>
      </c>
      <c r="G25" s="1"/>
      <c r="H25" s="1">
        <f>F25+H14</f>
        <v>0.125</v>
      </c>
      <c r="I25" s="12">
        <v>3</v>
      </c>
      <c r="J25" s="11">
        <f t="shared" si="2"/>
        <v>-35.875</v>
      </c>
      <c r="K25" s="15"/>
      <c r="L25" s="1">
        <f>H25+L14</f>
        <v>2.5</v>
      </c>
      <c r="M25" s="12">
        <v>3</v>
      </c>
      <c r="N25" s="11">
        <f t="shared" si="3"/>
        <v>-33.5</v>
      </c>
      <c r="O25" s="15"/>
      <c r="P25" s="1">
        <f>H25+P14</f>
        <v>3.75</v>
      </c>
      <c r="Q25" s="12">
        <v>3</v>
      </c>
      <c r="R25" s="11">
        <f t="shared" si="4"/>
        <v>-32.25</v>
      </c>
      <c r="S25" s="15"/>
      <c r="T25" s="1">
        <f>T14+H25</f>
        <v>9.75</v>
      </c>
      <c r="U25" s="12">
        <v>4</v>
      </c>
      <c r="V25" s="11">
        <f t="shared" si="5"/>
        <v>-38.25</v>
      </c>
      <c r="AC25" s="25">
        <f>H25+AC9</f>
        <v>51.375</v>
      </c>
      <c r="AD25" s="16">
        <v>3</v>
      </c>
      <c r="AE25" s="11">
        <f t="shared" si="6"/>
        <v>15.375</v>
      </c>
      <c r="AF25" s="15"/>
      <c r="AG25" s="1">
        <f>AC25+AG14</f>
        <v>53.75</v>
      </c>
      <c r="AH25" s="14">
        <v>3</v>
      </c>
      <c r="AI25" s="11">
        <f t="shared" si="7"/>
        <v>17.75</v>
      </c>
      <c r="AJ25" s="48">
        <v>10</v>
      </c>
      <c r="AK25" s="15"/>
      <c r="AL25" s="1">
        <f>AC25+AL14</f>
        <v>55</v>
      </c>
      <c r="AM25" s="14">
        <v>3</v>
      </c>
      <c r="AN25" s="11">
        <f t="shared" si="8"/>
        <v>19</v>
      </c>
      <c r="AO25" s="15"/>
      <c r="AP25" s="1">
        <f>AC25+AP14</f>
        <v>61</v>
      </c>
      <c r="AQ25" s="14">
        <v>4</v>
      </c>
      <c r="AR25" s="11">
        <f t="shared" si="9"/>
        <v>13</v>
      </c>
      <c r="AS25" s="48">
        <v>10</v>
      </c>
      <c r="AT25" s="1"/>
    </row>
    <row r="26" spans="1:46" x14ac:dyDescent="0.25">
      <c r="A26" t="s">
        <v>33</v>
      </c>
      <c r="B26" s="49">
        <v>11</v>
      </c>
      <c r="C26" s="4"/>
      <c r="D26">
        <f t="shared" si="0"/>
        <v>0</v>
      </c>
      <c r="E26" s="5"/>
      <c r="F26" s="1">
        <f t="shared" si="1"/>
        <v>0</v>
      </c>
      <c r="G26" s="1"/>
      <c r="H26" s="1">
        <f>F26+H14</f>
        <v>0.125</v>
      </c>
      <c r="I26" s="12">
        <v>3</v>
      </c>
      <c r="J26" s="11">
        <f t="shared" si="2"/>
        <v>-35.875</v>
      </c>
      <c r="K26" s="15"/>
      <c r="L26" s="1">
        <f>H26+L14</f>
        <v>2.5</v>
      </c>
      <c r="M26" s="12">
        <v>3</v>
      </c>
      <c r="N26" s="11">
        <f t="shared" si="3"/>
        <v>-33.5</v>
      </c>
      <c r="O26" s="15"/>
      <c r="P26" s="1">
        <f>H26+P14</f>
        <v>3.75</v>
      </c>
      <c r="Q26" s="12">
        <v>3</v>
      </c>
      <c r="R26" s="11">
        <f t="shared" si="4"/>
        <v>-32.25</v>
      </c>
      <c r="S26" s="15"/>
      <c r="T26" s="1">
        <f>T14+H26</f>
        <v>9.75</v>
      </c>
      <c r="U26" s="12">
        <v>4</v>
      </c>
      <c r="V26" s="11">
        <f t="shared" si="5"/>
        <v>-38.25</v>
      </c>
      <c r="AC26" s="25">
        <f>H26+AC9</f>
        <v>51.375</v>
      </c>
      <c r="AD26" s="16">
        <v>3</v>
      </c>
      <c r="AE26" s="11">
        <f t="shared" si="6"/>
        <v>15.375</v>
      </c>
      <c r="AF26" s="15"/>
      <c r="AG26" s="1">
        <f>AC26+AG14</f>
        <v>53.75</v>
      </c>
      <c r="AH26" s="14">
        <v>4</v>
      </c>
      <c r="AI26" s="11">
        <f t="shared" si="7"/>
        <v>5.75</v>
      </c>
      <c r="AJ26" s="48">
        <v>11</v>
      </c>
      <c r="AK26" s="15"/>
      <c r="AL26" s="1">
        <f>AC26+AL14</f>
        <v>55</v>
      </c>
      <c r="AM26" s="14">
        <v>4</v>
      </c>
      <c r="AN26" s="11">
        <f t="shared" si="8"/>
        <v>7</v>
      </c>
      <c r="AO26" s="15"/>
      <c r="AP26" s="1">
        <f>AC26+AP14</f>
        <v>61</v>
      </c>
      <c r="AQ26" s="14">
        <v>4</v>
      </c>
      <c r="AR26" s="11">
        <f t="shared" si="9"/>
        <v>13</v>
      </c>
      <c r="AS26" s="48">
        <v>11</v>
      </c>
      <c r="AT26" s="1"/>
    </row>
    <row r="27" spans="1:46" x14ac:dyDescent="0.25">
      <c r="A27" t="s">
        <v>34</v>
      </c>
      <c r="B27" s="49">
        <v>12</v>
      </c>
      <c r="C27" s="4"/>
      <c r="D27">
        <f t="shared" si="0"/>
        <v>0</v>
      </c>
      <c r="E27" s="5"/>
      <c r="F27" s="1">
        <f t="shared" si="1"/>
        <v>0</v>
      </c>
      <c r="G27" s="1"/>
      <c r="H27" s="1">
        <f>F27+H14</f>
        <v>0.125</v>
      </c>
      <c r="I27" s="12">
        <v>3</v>
      </c>
      <c r="J27" s="11">
        <f t="shared" si="2"/>
        <v>-35.875</v>
      </c>
      <c r="K27" s="15"/>
      <c r="L27" s="1">
        <f>H27+L14</f>
        <v>2.5</v>
      </c>
      <c r="M27" s="12">
        <v>3</v>
      </c>
      <c r="N27" s="11">
        <f t="shared" si="3"/>
        <v>-33.5</v>
      </c>
      <c r="O27" s="15"/>
      <c r="P27" s="1">
        <f>H27+P14</f>
        <v>3.75</v>
      </c>
      <c r="Q27" s="12">
        <v>3</v>
      </c>
      <c r="R27" s="11">
        <f t="shared" si="4"/>
        <v>-32.25</v>
      </c>
      <c r="S27" s="15"/>
      <c r="T27" s="1">
        <f>T14+H27</f>
        <v>9.75</v>
      </c>
      <c r="U27" s="12">
        <v>4</v>
      </c>
      <c r="V27" s="11">
        <f t="shared" si="5"/>
        <v>-38.25</v>
      </c>
      <c r="AC27" s="25">
        <f>H27+AC9</f>
        <v>51.375</v>
      </c>
      <c r="AD27" s="16">
        <v>3</v>
      </c>
      <c r="AE27" s="11">
        <f t="shared" si="6"/>
        <v>15.375</v>
      </c>
      <c r="AF27" s="15"/>
      <c r="AG27" s="1">
        <f>AC27+AG14</f>
        <v>53.75</v>
      </c>
      <c r="AH27" s="14">
        <v>4</v>
      </c>
      <c r="AI27" s="11">
        <f t="shared" si="7"/>
        <v>5.75</v>
      </c>
      <c r="AJ27" s="48">
        <v>12</v>
      </c>
      <c r="AK27" s="15"/>
      <c r="AL27" s="1">
        <f>AC27+AL14</f>
        <v>55</v>
      </c>
      <c r="AM27" s="14">
        <v>4</v>
      </c>
      <c r="AN27" s="11">
        <f t="shared" si="8"/>
        <v>7</v>
      </c>
      <c r="AO27" s="15"/>
      <c r="AP27" s="1">
        <f>AC27+AP14</f>
        <v>61</v>
      </c>
      <c r="AQ27" s="14">
        <v>4</v>
      </c>
      <c r="AR27" s="11">
        <f t="shared" si="9"/>
        <v>13</v>
      </c>
      <c r="AS27" s="48">
        <v>12</v>
      </c>
      <c r="AT27" s="1"/>
    </row>
    <row r="28" spans="1:46" x14ac:dyDescent="0.25">
      <c r="A28" t="s">
        <v>111</v>
      </c>
      <c r="B28" s="49">
        <v>13</v>
      </c>
      <c r="C28" s="4"/>
      <c r="D28">
        <f t="shared" si="0"/>
        <v>0</v>
      </c>
      <c r="E28" s="5"/>
      <c r="F28" s="1">
        <f t="shared" si="1"/>
        <v>0</v>
      </c>
      <c r="G28" s="1"/>
      <c r="H28" s="1">
        <f>F28+H14</f>
        <v>0.125</v>
      </c>
      <c r="I28" s="12">
        <v>3</v>
      </c>
      <c r="J28" s="11">
        <f t="shared" si="2"/>
        <v>-35.875</v>
      </c>
      <c r="K28" s="1"/>
      <c r="L28" s="1">
        <f>H28+L14</f>
        <v>2.5</v>
      </c>
      <c r="M28" s="12">
        <v>3</v>
      </c>
      <c r="N28" s="11">
        <f t="shared" si="3"/>
        <v>-33.5</v>
      </c>
      <c r="O28" s="15"/>
      <c r="P28" s="1">
        <f>H28+P14</f>
        <v>3.75</v>
      </c>
      <c r="Q28" s="12">
        <v>3</v>
      </c>
      <c r="R28" s="11">
        <f t="shared" si="4"/>
        <v>-32.25</v>
      </c>
      <c r="S28" s="15"/>
      <c r="T28" s="1">
        <f>T14+H28</f>
        <v>9.75</v>
      </c>
      <c r="U28" s="12">
        <v>4</v>
      </c>
      <c r="V28" s="11">
        <f t="shared" si="5"/>
        <v>-38.25</v>
      </c>
      <c r="AC28" s="25">
        <f>H28+AC9</f>
        <v>51.375</v>
      </c>
      <c r="AD28" s="16">
        <v>3</v>
      </c>
      <c r="AE28" s="11">
        <f t="shared" si="6"/>
        <v>15.375</v>
      </c>
      <c r="AF28" s="15"/>
      <c r="AG28" s="1">
        <f>AC28+AG14</f>
        <v>53.75</v>
      </c>
      <c r="AH28" s="14">
        <v>4</v>
      </c>
      <c r="AI28" s="11">
        <f t="shared" si="7"/>
        <v>5.75</v>
      </c>
      <c r="AJ28" s="48">
        <v>13</v>
      </c>
      <c r="AK28" s="15"/>
      <c r="AL28" s="1">
        <f>AC28+AL14</f>
        <v>55</v>
      </c>
      <c r="AM28" s="14">
        <v>4</v>
      </c>
      <c r="AN28" s="11">
        <f t="shared" si="8"/>
        <v>7</v>
      </c>
      <c r="AO28" s="15"/>
      <c r="AP28" s="1">
        <f>AC28+AP14</f>
        <v>61</v>
      </c>
      <c r="AQ28" s="14">
        <v>4</v>
      </c>
      <c r="AR28" s="11">
        <f t="shared" si="9"/>
        <v>13</v>
      </c>
      <c r="AS28" s="48">
        <v>13</v>
      </c>
      <c r="AT28" s="1"/>
    </row>
    <row r="29" spans="1:46" x14ac:dyDescent="0.25">
      <c r="A29" t="s">
        <v>112</v>
      </c>
      <c r="B29" s="49">
        <v>14</v>
      </c>
      <c r="C29" s="4"/>
      <c r="D29">
        <f t="shared" si="0"/>
        <v>0</v>
      </c>
      <c r="E29" s="5"/>
      <c r="F29" s="1">
        <f t="shared" si="1"/>
        <v>0</v>
      </c>
      <c r="G29" s="1"/>
      <c r="H29" s="1">
        <f>F29+H14</f>
        <v>0.125</v>
      </c>
      <c r="I29" s="12">
        <v>3</v>
      </c>
      <c r="J29" s="11">
        <f t="shared" si="2"/>
        <v>-35.875</v>
      </c>
      <c r="K29" s="1"/>
      <c r="L29" s="1">
        <f>H29+L14</f>
        <v>2.5</v>
      </c>
      <c r="M29" s="12">
        <v>3</v>
      </c>
      <c r="N29" s="11">
        <f t="shared" si="3"/>
        <v>-33.5</v>
      </c>
      <c r="O29" s="15"/>
      <c r="P29" s="1">
        <f>H29+P14</f>
        <v>3.75</v>
      </c>
      <c r="Q29" s="12">
        <v>3</v>
      </c>
      <c r="R29" s="11">
        <f t="shared" si="4"/>
        <v>-32.25</v>
      </c>
      <c r="S29" s="15"/>
      <c r="T29" s="1">
        <f>T14+H29</f>
        <v>9.75</v>
      </c>
      <c r="U29" s="12">
        <v>4</v>
      </c>
      <c r="V29" s="11">
        <f t="shared" si="5"/>
        <v>-38.25</v>
      </c>
      <c r="AC29" s="25">
        <f>H29+AC9</f>
        <v>51.375</v>
      </c>
      <c r="AD29" s="16">
        <v>3</v>
      </c>
      <c r="AE29" s="11">
        <f t="shared" si="6"/>
        <v>15.375</v>
      </c>
      <c r="AF29" s="15"/>
      <c r="AG29" s="1">
        <f>AC29+AG14</f>
        <v>53.75</v>
      </c>
      <c r="AH29" s="14">
        <v>4</v>
      </c>
      <c r="AI29" s="11">
        <f t="shared" si="7"/>
        <v>5.75</v>
      </c>
      <c r="AJ29" s="48">
        <v>14</v>
      </c>
      <c r="AK29" s="15"/>
      <c r="AL29" s="1">
        <f>AC29+AL14</f>
        <v>55</v>
      </c>
      <c r="AM29" s="14">
        <v>4</v>
      </c>
      <c r="AN29" s="11">
        <f t="shared" si="8"/>
        <v>7</v>
      </c>
      <c r="AO29" s="15"/>
      <c r="AP29" s="1">
        <f>AC29+AP14</f>
        <v>61</v>
      </c>
      <c r="AQ29" s="14">
        <v>4</v>
      </c>
      <c r="AR29" s="11">
        <f t="shared" si="9"/>
        <v>13</v>
      </c>
      <c r="AS29" s="48">
        <v>14</v>
      </c>
      <c r="AT29" s="1"/>
    </row>
    <row r="30" spans="1:46" x14ac:dyDescent="0.25">
      <c r="A30" t="s">
        <v>113</v>
      </c>
      <c r="B30" s="49">
        <v>15</v>
      </c>
      <c r="C30" s="4"/>
      <c r="D30">
        <f t="shared" si="0"/>
        <v>0</v>
      </c>
      <c r="E30" s="5"/>
      <c r="F30" s="1">
        <f t="shared" si="1"/>
        <v>0</v>
      </c>
      <c r="G30" s="1"/>
      <c r="H30" s="1">
        <f>F30+H14</f>
        <v>0.125</v>
      </c>
      <c r="I30" s="13">
        <v>3</v>
      </c>
      <c r="J30" s="11">
        <f t="shared" si="2"/>
        <v>-35.875</v>
      </c>
      <c r="K30" s="1"/>
      <c r="L30" s="1">
        <f>H30+L14</f>
        <v>2.5</v>
      </c>
      <c r="M30" s="12">
        <v>4</v>
      </c>
      <c r="N30" s="11">
        <f t="shared" si="3"/>
        <v>-45.5</v>
      </c>
      <c r="O30" s="15"/>
      <c r="P30" s="1">
        <f>H30+P14</f>
        <v>3.75</v>
      </c>
      <c r="Q30" s="12">
        <v>4</v>
      </c>
      <c r="R30" s="11">
        <f t="shared" si="4"/>
        <v>-44.25</v>
      </c>
      <c r="S30" s="15"/>
      <c r="T30" s="1">
        <f>T14+H30</f>
        <v>9.75</v>
      </c>
      <c r="U30" s="12">
        <v>4</v>
      </c>
      <c r="V30" s="11">
        <f t="shared" si="5"/>
        <v>-38.25</v>
      </c>
      <c r="AC30" s="25">
        <f>H30+AC9</f>
        <v>51.375</v>
      </c>
      <c r="AD30" s="16">
        <v>4</v>
      </c>
      <c r="AE30" s="11">
        <f t="shared" si="6"/>
        <v>3.375</v>
      </c>
      <c r="AF30" s="15"/>
      <c r="AG30" s="1">
        <f>AC30+AG14</f>
        <v>53.75</v>
      </c>
      <c r="AH30" s="14">
        <v>4</v>
      </c>
      <c r="AI30" s="11">
        <f t="shared" si="7"/>
        <v>5.75</v>
      </c>
      <c r="AJ30" s="48">
        <v>15</v>
      </c>
      <c r="AK30" s="15"/>
      <c r="AL30" s="1">
        <f>AC30+AL14</f>
        <v>55</v>
      </c>
      <c r="AM30" s="14">
        <v>4</v>
      </c>
      <c r="AN30" s="11">
        <f t="shared" si="8"/>
        <v>7</v>
      </c>
      <c r="AO30" s="15"/>
      <c r="AP30" s="1">
        <f>AC30+AP14</f>
        <v>61</v>
      </c>
      <c r="AQ30" s="14">
        <v>4</v>
      </c>
      <c r="AR30" s="11">
        <f t="shared" si="9"/>
        <v>13</v>
      </c>
      <c r="AS30" s="48">
        <v>15</v>
      </c>
      <c r="AT30" s="1"/>
    </row>
    <row r="31" spans="1:46" x14ac:dyDescent="0.25">
      <c r="A31" t="s">
        <v>114</v>
      </c>
      <c r="B31" s="49" t="s">
        <v>137</v>
      </c>
      <c r="C31" s="4"/>
      <c r="D31">
        <f t="shared" ref="D31:D36" si="10">C31*12</f>
        <v>0</v>
      </c>
      <c r="E31" s="5"/>
      <c r="F31" s="1">
        <f t="shared" ref="F31:F36" si="11">D31+E31</f>
        <v>0</v>
      </c>
      <c r="G31" s="1"/>
      <c r="H31" s="1">
        <f>F31+H14</f>
        <v>0.125</v>
      </c>
      <c r="I31" s="12">
        <v>3</v>
      </c>
      <c r="J31" s="11">
        <f t="shared" ref="J31:J36" si="12">(H31-(I31*12))</f>
        <v>-35.875</v>
      </c>
      <c r="K31" s="15"/>
      <c r="L31" s="1">
        <f>H31+L14</f>
        <v>2.5</v>
      </c>
      <c r="M31" s="12">
        <v>4</v>
      </c>
      <c r="N31" s="11">
        <f t="shared" ref="N31:N36" si="13">(L31-(M31*12))</f>
        <v>-45.5</v>
      </c>
      <c r="O31" s="15"/>
      <c r="P31" s="1">
        <f>H31+P14</f>
        <v>3.75</v>
      </c>
      <c r="Q31" s="12">
        <v>4</v>
      </c>
      <c r="R31" s="11">
        <f t="shared" ref="R31:R36" si="14">(P31-(Q31*12))</f>
        <v>-44.25</v>
      </c>
      <c r="S31" s="15"/>
      <c r="T31" s="1">
        <f>T14+H31</f>
        <v>9.75</v>
      </c>
      <c r="U31" s="12">
        <v>4</v>
      </c>
      <c r="V31" s="11">
        <f t="shared" ref="V31:V36" si="15">(T31-(U31*12))</f>
        <v>-38.25</v>
      </c>
      <c r="AC31" s="25">
        <f>H31+AC9</f>
        <v>51.375</v>
      </c>
      <c r="AD31" s="16">
        <v>4</v>
      </c>
      <c r="AE31" s="11">
        <f t="shared" ref="AE31:AE36" si="16">AC31-(AD31*12)</f>
        <v>3.375</v>
      </c>
      <c r="AF31" s="15"/>
      <c r="AG31" s="1">
        <f>AC31+AG14</f>
        <v>53.75</v>
      </c>
      <c r="AH31" s="14">
        <v>4</v>
      </c>
      <c r="AI31" s="11">
        <f t="shared" ref="AI31:AI36" si="17">(AG31-(AH31*12))</f>
        <v>5.75</v>
      </c>
      <c r="AJ31" s="48" t="s">
        <v>137</v>
      </c>
      <c r="AK31" s="15"/>
      <c r="AL31" s="1">
        <f>AC31+AL14</f>
        <v>55</v>
      </c>
      <c r="AM31" s="14">
        <v>4</v>
      </c>
      <c r="AN31" s="11">
        <f t="shared" ref="AN31:AN36" si="18">(AL31-(AM31*12))</f>
        <v>7</v>
      </c>
      <c r="AO31" s="15"/>
      <c r="AP31" s="1">
        <f>AC31+AP14</f>
        <v>61</v>
      </c>
      <c r="AQ31" s="14">
        <v>5</v>
      </c>
      <c r="AR31" s="11">
        <f t="shared" ref="AR31:AR36" si="19">(AP31-(AQ31*12))</f>
        <v>1</v>
      </c>
      <c r="AS31" s="48" t="s">
        <v>137</v>
      </c>
      <c r="AT31" s="1"/>
    </row>
    <row r="32" spans="1:46" x14ac:dyDescent="0.25">
      <c r="A32" t="s">
        <v>115</v>
      </c>
      <c r="B32" s="49">
        <v>16</v>
      </c>
      <c r="C32" s="4"/>
      <c r="D32">
        <f t="shared" si="10"/>
        <v>0</v>
      </c>
      <c r="E32" s="5"/>
      <c r="F32" s="1">
        <f t="shared" si="11"/>
        <v>0</v>
      </c>
      <c r="G32" s="1"/>
      <c r="H32" s="1">
        <f>F32+H14</f>
        <v>0.125</v>
      </c>
      <c r="I32" s="12">
        <v>3</v>
      </c>
      <c r="J32" s="11">
        <f t="shared" si="12"/>
        <v>-35.875</v>
      </c>
      <c r="K32" s="15"/>
      <c r="L32" s="1">
        <f>H32+L14</f>
        <v>2.5</v>
      </c>
      <c r="M32" s="12">
        <v>3</v>
      </c>
      <c r="N32" s="11">
        <f t="shared" si="13"/>
        <v>-33.5</v>
      </c>
      <c r="O32" s="15"/>
      <c r="P32" s="1">
        <f>H32+P14</f>
        <v>3.75</v>
      </c>
      <c r="Q32" s="12">
        <v>4</v>
      </c>
      <c r="R32" s="11">
        <f t="shared" si="14"/>
        <v>-44.25</v>
      </c>
      <c r="S32" s="15"/>
      <c r="T32" s="1">
        <f>T14+H32</f>
        <v>9.75</v>
      </c>
      <c r="U32" s="12">
        <v>4</v>
      </c>
      <c r="V32" s="11">
        <f t="shared" si="15"/>
        <v>-38.25</v>
      </c>
      <c r="AC32" s="25">
        <f>H32+AC9</f>
        <v>51.375</v>
      </c>
      <c r="AD32" s="16">
        <v>4</v>
      </c>
      <c r="AE32" s="11">
        <f t="shared" si="16"/>
        <v>3.375</v>
      </c>
      <c r="AF32" s="15"/>
      <c r="AG32" s="1">
        <f>AC32+AG14</f>
        <v>53.75</v>
      </c>
      <c r="AH32" s="14">
        <v>4</v>
      </c>
      <c r="AI32" s="11">
        <f t="shared" si="17"/>
        <v>5.75</v>
      </c>
      <c r="AJ32" s="48">
        <v>16</v>
      </c>
      <c r="AK32" s="15"/>
      <c r="AL32" s="1">
        <f>AC32+AL14</f>
        <v>55</v>
      </c>
      <c r="AM32" s="14">
        <v>4</v>
      </c>
      <c r="AN32" s="11">
        <f t="shared" si="18"/>
        <v>7</v>
      </c>
      <c r="AO32" s="15"/>
      <c r="AP32" s="1">
        <f>AC32+AP14</f>
        <v>61</v>
      </c>
      <c r="AQ32" s="14">
        <v>4</v>
      </c>
      <c r="AR32" s="11">
        <f t="shared" si="19"/>
        <v>13</v>
      </c>
      <c r="AS32" s="48">
        <v>16</v>
      </c>
      <c r="AT32" s="1"/>
    </row>
    <row r="33" spans="1:46" x14ac:dyDescent="0.25">
      <c r="A33" t="s">
        <v>118</v>
      </c>
      <c r="B33" s="49">
        <v>17</v>
      </c>
      <c r="C33" s="4"/>
      <c r="D33">
        <f t="shared" si="10"/>
        <v>0</v>
      </c>
      <c r="E33" s="5"/>
      <c r="F33" s="1">
        <f t="shared" si="11"/>
        <v>0</v>
      </c>
      <c r="G33" s="1"/>
      <c r="H33" s="1">
        <f>F33+H14</f>
        <v>0.125</v>
      </c>
      <c r="I33" s="12">
        <v>3</v>
      </c>
      <c r="J33" s="11">
        <f t="shared" si="12"/>
        <v>-35.875</v>
      </c>
      <c r="K33" s="15"/>
      <c r="L33" s="1">
        <f>H33+L14</f>
        <v>2.5</v>
      </c>
      <c r="M33" s="12">
        <v>3</v>
      </c>
      <c r="N33" s="11">
        <f t="shared" si="13"/>
        <v>-33.5</v>
      </c>
      <c r="O33" s="15"/>
      <c r="P33" s="1">
        <f>H33+P14</f>
        <v>3.75</v>
      </c>
      <c r="Q33" s="12">
        <v>4</v>
      </c>
      <c r="R33" s="11">
        <f t="shared" si="14"/>
        <v>-44.25</v>
      </c>
      <c r="S33" s="15"/>
      <c r="T33" s="1">
        <f>T14+H33</f>
        <v>9.75</v>
      </c>
      <c r="U33" s="12">
        <v>4</v>
      </c>
      <c r="V33" s="11">
        <f t="shared" si="15"/>
        <v>-38.25</v>
      </c>
      <c r="AC33" s="25">
        <f>H33+AC9</f>
        <v>51.375</v>
      </c>
      <c r="AD33" s="16">
        <v>4</v>
      </c>
      <c r="AE33" s="11">
        <f t="shared" si="16"/>
        <v>3.375</v>
      </c>
      <c r="AF33" s="15"/>
      <c r="AG33" s="1">
        <f>AC33+AG14</f>
        <v>53.75</v>
      </c>
      <c r="AH33" s="14">
        <v>4</v>
      </c>
      <c r="AI33" s="11">
        <f t="shared" si="17"/>
        <v>5.75</v>
      </c>
      <c r="AJ33" s="48">
        <v>17</v>
      </c>
      <c r="AK33" s="15"/>
      <c r="AL33" s="1">
        <f>AC33+AL14</f>
        <v>55</v>
      </c>
      <c r="AM33" s="14">
        <v>4</v>
      </c>
      <c r="AN33" s="11">
        <f t="shared" si="18"/>
        <v>7</v>
      </c>
      <c r="AO33" s="15"/>
      <c r="AP33" s="1">
        <f>AC33+AP14</f>
        <v>61</v>
      </c>
      <c r="AQ33" s="14">
        <v>4</v>
      </c>
      <c r="AR33" s="11">
        <f t="shared" si="19"/>
        <v>13</v>
      </c>
      <c r="AS33" s="48">
        <v>17</v>
      </c>
      <c r="AT33" s="1"/>
    </row>
    <row r="34" spans="1:46" x14ac:dyDescent="0.25">
      <c r="A34" t="s">
        <v>117</v>
      </c>
      <c r="B34" s="49" t="s">
        <v>138</v>
      </c>
      <c r="C34" s="4"/>
      <c r="D34">
        <f t="shared" si="10"/>
        <v>0</v>
      </c>
      <c r="E34" s="5"/>
      <c r="F34" s="1">
        <f t="shared" si="11"/>
        <v>0</v>
      </c>
      <c r="G34" s="1"/>
      <c r="H34" s="1">
        <f>F34+H14</f>
        <v>0.125</v>
      </c>
      <c r="I34" s="12">
        <v>3</v>
      </c>
      <c r="J34" s="11">
        <f t="shared" si="12"/>
        <v>-35.875</v>
      </c>
      <c r="K34" s="1"/>
      <c r="L34" s="1">
        <f>H34+L14</f>
        <v>2.5</v>
      </c>
      <c r="M34" s="12">
        <v>4</v>
      </c>
      <c r="N34" s="11">
        <f t="shared" si="13"/>
        <v>-45.5</v>
      </c>
      <c r="O34" s="15"/>
      <c r="P34" s="1">
        <f>H34+P14</f>
        <v>3.75</v>
      </c>
      <c r="Q34" s="12">
        <v>4</v>
      </c>
      <c r="R34" s="11">
        <f t="shared" si="14"/>
        <v>-44.25</v>
      </c>
      <c r="S34" s="15"/>
      <c r="T34" s="1">
        <f>T14+H34</f>
        <v>9.75</v>
      </c>
      <c r="U34" s="12">
        <v>4</v>
      </c>
      <c r="V34" s="11">
        <f t="shared" si="15"/>
        <v>-38.25</v>
      </c>
      <c r="AC34" s="25">
        <f>H34+AC9</f>
        <v>51.375</v>
      </c>
      <c r="AD34" s="16">
        <v>4</v>
      </c>
      <c r="AE34" s="11">
        <f t="shared" si="16"/>
        <v>3.375</v>
      </c>
      <c r="AF34" s="15"/>
      <c r="AG34" s="1">
        <f>AC34+AG14</f>
        <v>53.75</v>
      </c>
      <c r="AH34" s="14">
        <v>4</v>
      </c>
      <c r="AI34" s="11">
        <f t="shared" si="17"/>
        <v>5.75</v>
      </c>
      <c r="AJ34" s="48" t="s">
        <v>138</v>
      </c>
      <c r="AK34" s="15"/>
      <c r="AL34" s="1">
        <f>AC34+AL14</f>
        <v>55</v>
      </c>
      <c r="AM34" s="14">
        <v>4</v>
      </c>
      <c r="AN34" s="11">
        <f t="shared" si="18"/>
        <v>7</v>
      </c>
      <c r="AO34" s="15"/>
      <c r="AP34" s="1">
        <f>AC34+AP14</f>
        <v>61</v>
      </c>
      <c r="AQ34" s="14">
        <v>5</v>
      </c>
      <c r="AR34" s="11">
        <f t="shared" si="19"/>
        <v>1</v>
      </c>
      <c r="AS34" s="48" t="s">
        <v>138</v>
      </c>
      <c r="AT34" s="1"/>
    </row>
    <row r="35" spans="1:46" x14ac:dyDescent="0.25">
      <c r="A35" t="s">
        <v>119</v>
      </c>
      <c r="B35" s="49" t="s">
        <v>139</v>
      </c>
      <c r="C35" s="4"/>
      <c r="D35">
        <f t="shared" si="10"/>
        <v>0</v>
      </c>
      <c r="E35" s="5"/>
      <c r="F35" s="1">
        <f t="shared" si="11"/>
        <v>0</v>
      </c>
      <c r="G35" s="1"/>
      <c r="H35" s="1">
        <f>F35+H14</f>
        <v>0.125</v>
      </c>
      <c r="I35" s="12">
        <v>3</v>
      </c>
      <c r="J35" s="11">
        <f t="shared" si="12"/>
        <v>-35.875</v>
      </c>
      <c r="K35" s="1"/>
      <c r="L35" s="1">
        <f>H35+L14</f>
        <v>2.5</v>
      </c>
      <c r="M35" s="12">
        <v>4</v>
      </c>
      <c r="N35" s="11">
        <f t="shared" si="13"/>
        <v>-45.5</v>
      </c>
      <c r="O35" s="15"/>
      <c r="P35" s="1">
        <f>H35+P14</f>
        <v>3.75</v>
      </c>
      <c r="Q35" s="12">
        <v>4</v>
      </c>
      <c r="R35" s="11">
        <f t="shared" si="14"/>
        <v>-44.25</v>
      </c>
      <c r="S35" s="15"/>
      <c r="T35" s="1">
        <f>T14+H35</f>
        <v>9.75</v>
      </c>
      <c r="U35" s="12">
        <v>4</v>
      </c>
      <c r="V35" s="11">
        <f t="shared" si="15"/>
        <v>-38.25</v>
      </c>
      <c r="AC35" s="25">
        <f>H35+AC9</f>
        <v>51.375</v>
      </c>
      <c r="AD35" s="16">
        <v>4</v>
      </c>
      <c r="AE35" s="11">
        <f t="shared" si="16"/>
        <v>3.375</v>
      </c>
      <c r="AF35" s="15"/>
      <c r="AG35" s="1">
        <f>AC35+AG14</f>
        <v>53.75</v>
      </c>
      <c r="AH35" s="14">
        <v>4</v>
      </c>
      <c r="AI35" s="11">
        <f t="shared" si="17"/>
        <v>5.75</v>
      </c>
      <c r="AJ35" s="48" t="s">
        <v>139</v>
      </c>
      <c r="AK35" s="15"/>
      <c r="AL35" s="1">
        <f>AC35+AL14</f>
        <v>55</v>
      </c>
      <c r="AM35" s="14">
        <v>4</v>
      </c>
      <c r="AN35" s="11">
        <f t="shared" si="18"/>
        <v>7</v>
      </c>
      <c r="AO35" s="15"/>
      <c r="AP35" s="1">
        <f>AC35+AP14</f>
        <v>61</v>
      </c>
      <c r="AQ35" s="14">
        <v>4</v>
      </c>
      <c r="AR35" s="11">
        <f t="shared" si="19"/>
        <v>13</v>
      </c>
      <c r="AS35" s="48" t="s">
        <v>139</v>
      </c>
      <c r="AT35" s="1"/>
    </row>
    <row r="36" spans="1:46" x14ac:dyDescent="0.25">
      <c r="A36" t="s">
        <v>148</v>
      </c>
      <c r="B36" s="49" t="s">
        <v>140</v>
      </c>
      <c r="C36" s="4"/>
      <c r="D36">
        <f t="shared" si="10"/>
        <v>0</v>
      </c>
      <c r="E36" s="5"/>
      <c r="F36" s="1">
        <f t="shared" si="11"/>
        <v>0</v>
      </c>
      <c r="G36" s="1"/>
      <c r="H36" s="1">
        <f>F36+H14</f>
        <v>0.125</v>
      </c>
      <c r="I36" s="13">
        <v>3</v>
      </c>
      <c r="J36" s="11">
        <f t="shared" si="12"/>
        <v>-35.875</v>
      </c>
      <c r="K36" s="1"/>
      <c r="L36" s="1">
        <f>H36+L14</f>
        <v>2.5</v>
      </c>
      <c r="M36" s="12">
        <v>4</v>
      </c>
      <c r="N36" s="11">
        <f t="shared" si="13"/>
        <v>-45.5</v>
      </c>
      <c r="O36" s="15"/>
      <c r="P36" s="1">
        <f>H36+P14</f>
        <v>3.75</v>
      </c>
      <c r="Q36" s="12">
        <v>4</v>
      </c>
      <c r="R36" s="11">
        <f t="shared" si="14"/>
        <v>-44.25</v>
      </c>
      <c r="S36" s="15"/>
      <c r="T36" s="1">
        <f>T14+H36</f>
        <v>9.75</v>
      </c>
      <c r="U36" s="12">
        <v>4</v>
      </c>
      <c r="V36" s="11">
        <f t="shared" si="15"/>
        <v>-38.25</v>
      </c>
      <c r="AC36" s="25">
        <f>H36+AC9</f>
        <v>51.375</v>
      </c>
      <c r="AD36" s="16">
        <v>4</v>
      </c>
      <c r="AE36" s="11">
        <f t="shared" si="16"/>
        <v>3.375</v>
      </c>
      <c r="AF36" s="15"/>
      <c r="AG36" s="1">
        <f>AC36+AG14</f>
        <v>53.75</v>
      </c>
      <c r="AH36" s="14">
        <v>4</v>
      </c>
      <c r="AI36" s="11">
        <f t="shared" si="17"/>
        <v>5.75</v>
      </c>
      <c r="AJ36" s="48" t="s">
        <v>140</v>
      </c>
      <c r="AK36" s="15"/>
      <c r="AL36" s="1">
        <f>AC36+AL14</f>
        <v>55</v>
      </c>
      <c r="AM36" s="14">
        <v>4</v>
      </c>
      <c r="AN36" s="11">
        <f t="shared" si="18"/>
        <v>7</v>
      </c>
      <c r="AO36" s="15"/>
      <c r="AP36" s="1">
        <f>AC36+AP14</f>
        <v>61</v>
      </c>
      <c r="AQ36" s="14">
        <v>5</v>
      </c>
      <c r="AR36" s="11">
        <f t="shared" si="19"/>
        <v>1</v>
      </c>
      <c r="AS36" s="48" t="s">
        <v>140</v>
      </c>
      <c r="AT36" s="1"/>
    </row>
    <row r="37" spans="1:46" x14ac:dyDescent="0.25">
      <c r="A37" t="s">
        <v>149</v>
      </c>
      <c r="B37" s="49" t="s">
        <v>141</v>
      </c>
      <c r="C37" s="4"/>
      <c r="D37">
        <f t="shared" ref="D37:D43" si="20">C37*12</f>
        <v>0</v>
      </c>
      <c r="E37" s="5"/>
      <c r="F37" s="1">
        <f t="shared" ref="F37:F43" si="21">D37+E37</f>
        <v>0</v>
      </c>
      <c r="G37" s="1"/>
      <c r="H37" s="1">
        <f>F37+H14</f>
        <v>0.125</v>
      </c>
      <c r="I37" s="12">
        <v>3</v>
      </c>
      <c r="J37" s="11">
        <f t="shared" ref="J37:J43" si="22">(H37-(I37*12))</f>
        <v>-35.875</v>
      </c>
      <c r="K37" s="15"/>
      <c r="L37" s="1">
        <f>H37+L14</f>
        <v>2.5</v>
      </c>
      <c r="M37" s="12">
        <v>4</v>
      </c>
      <c r="N37" s="11">
        <f t="shared" ref="N37:N43" si="23">(L37-(M37*12))</f>
        <v>-45.5</v>
      </c>
      <c r="O37" s="15"/>
      <c r="P37" s="1">
        <f>H37+P14</f>
        <v>3.75</v>
      </c>
      <c r="Q37" s="12">
        <v>4</v>
      </c>
      <c r="R37" s="11">
        <f t="shared" ref="R37:R43" si="24">(P37-(Q37*12))</f>
        <v>-44.25</v>
      </c>
      <c r="S37" s="15"/>
      <c r="T37" s="1">
        <f>T14+H37</f>
        <v>9.75</v>
      </c>
      <c r="U37" s="12">
        <v>4</v>
      </c>
      <c r="V37" s="11">
        <f t="shared" ref="V37:V43" si="25">(T37-(U37*12))</f>
        <v>-38.25</v>
      </c>
      <c r="AC37" s="25">
        <f>H37+AC9</f>
        <v>51.375</v>
      </c>
      <c r="AD37" s="16">
        <v>4</v>
      </c>
      <c r="AE37" s="11">
        <f t="shared" ref="AE37:AE43" si="26">AC37-(AD37*12)</f>
        <v>3.375</v>
      </c>
      <c r="AF37" s="15"/>
      <c r="AG37" s="1">
        <f>AC37+AG14</f>
        <v>53.75</v>
      </c>
      <c r="AH37" s="14">
        <v>4</v>
      </c>
      <c r="AI37" s="11">
        <f t="shared" ref="AI37:AI43" si="27">(AG37-(AH37*12))</f>
        <v>5.75</v>
      </c>
      <c r="AJ37" s="48" t="s">
        <v>141</v>
      </c>
      <c r="AK37" s="15"/>
      <c r="AL37" s="1">
        <f>AC37+AL14</f>
        <v>55</v>
      </c>
      <c r="AM37" s="14">
        <v>4</v>
      </c>
      <c r="AN37" s="11">
        <f t="shared" ref="AN37:AN43" si="28">(AL37-(AM37*12))</f>
        <v>7</v>
      </c>
      <c r="AO37" s="15"/>
      <c r="AP37" s="1">
        <f>AC37+AP14</f>
        <v>61</v>
      </c>
      <c r="AQ37" s="14">
        <v>5</v>
      </c>
      <c r="AR37" s="11">
        <f t="shared" ref="AR37:AR43" si="29">(AP37-(AQ37*12))</f>
        <v>1</v>
      </c>
      <c r="AS37" s="48" t="s">
        <v>141</v>
      </c>
      <c r="AT37" s="1"/>
    </row>
    <row r="38" spans="1:46" x14ac:dyDescent="0.25">
      <c r="A38" t="s">
        <v>150</v>
      </c>
      <c r="B38" s="49">
        <v>20</v>
      </c>
      <c r="C38" s="4"/>
      <c r="D38">
        <f t="shared" si="20"/>
        <v>0</v>
      </c>
      <c r="E38" s="5"/>
      <c r="F38" s="1">
        <f t="shared" si="21"/>
        <v>0</v>
      </c>
      <c r="G38" s="1"/>
      <c r="H38" s="1">
        <f>F38+H14</f>
        <v>0.125</v>
      </c>
      <c r="I38" s="12">
        <v>3</v>
      </c>
      <c r="J38" s="11">
        <f t="shared" si="22"/>
        <v>-35.875</v>
      </c>
      <c r="K38" s="15"/>
      <c r="L38" s="1">
        <f>H38+L14</f>
        <v>2.5</v>
      </c>
      <c r="M38" s="12">
        <v>4</v>
      </c>
      <c r="N38" s="11">
        <f t="shared" si="23"/>
        <v>-45.5</v>
      </c>
      <c r="O38" s="15"/>
      <c r="P38" s="1">
        <f>H38+P14</f>
        <v>3.75</v>
      </c>
      <c r="Q38" s="12">
        <v>4</v>
      </c>
      <c r="R38" s="11">
        <f t="shared" si="24"/>
        <v>-44.25</v>
      </c>
      <c r="S38" s="15"/>
      <c r="T38" s="1">
        <f>T14+H38</f>
        <v>9.75</v>
      </c>
      <c r="U38" s="12">
        <v>4</v>
      </c>
      <c r="V38" s="11">
        <f t="shared" si="25"/>
        <v>-38.25</v>
      </c>
      <c r="AC38" s="25">
        <f>H38+AC9</f>
        <v>51.375</v>
      </c>
      <c r="AD38" s="16">
        <v>4</v>
      </c>
      <c r="AE38" s="11">
        <f t="shared" si="26"/>
        <v>3.375</v>
      </c>
      <c r="AF38" s="15"/>
      <c r="AG38" s="1">
        <f>AC38+AG14</f>
        <v>53.75</v>
      </c>
      <c r="AH38" s="14">
        <v>4</v>
      </c>
      <c r="AI38" s="11">
        <f t="shared" si="27"/>
        <v>5.75</v>
      </c>
      <c r="AJ38" s="48">
        <v>20</v>
      </c>
      <c r="AK38" s="15"/>
      <c r="AL38" s="1">
        <f>AC38+AL14</f>
        <v>55</v>
      </c>
      <c r="AM38" s="14">
        <v>4</v>
      </c>
      <c r="AN38" s="11">
        <f t="shared" si="28"/>
        <v>7</v>
      </c>
      <c r="AO38" s="15"/>
      <c r="AP38" s="1">
        <f>AC38+AP14</f>
        <v>61</v>
      </c>
      <c r="AQ38" s="14">
        <v>4</v>
      </c>
      <c r="AR38" s="11">
        <f t="shared" si="29"/>
        <v>13</v>
      </c>
      <c r="AS38" s="48">
        <v>20</v>
      </c>
      <c r="AT38" s="1"/>
    </row>
    <row r="39" spans="1:46" x14ac:dyDescent="0.25">
      <c r="A39" t="s">
        <v>151</v>
      </c>
      <c r="B39" s="49" t="s">
        <v>142</v>
      </c>
      <c r="C39" s="4"/>
      <c r="D39">
        <f t="shared" si="20"/>
        <v>0</v>
      </c>
      <c r="E39" s="5"/>
      <c r="F39" s="1">
        <f t="shared" si="21"/>
        <v>0</v>
      </c>
      <c r="G39" s="1"/>
      <c r="H39" s="1">
        <f>F39+H14</f>
        <v>0.125</v>
      </c>
      <c r="I39" s="12">
        <v>3</v>
      </c>
      <c r="J39" s="11">
        <f t="shared" si="22"/>
        <v>-35.875</v>
      </c>
      <c r="K39" s="15"/>
      <c r="L39" s="1">
        <f>H39+L14</f>
        <v>2.5</v>
      </c>
      <c r="M39" s="12">
        <v>3</v>
      </c>
      <c r="N39" s="11">
        <f t="shared" si="23"/>
        <v>-33.5</v>
      </c>
      <c r="O39" s="15"/>
      <c r="P39" s="1">
        <f>H39+P14</f>
        <v>3.75</v>
      </c>
      <c r="Q39" s="12">
        <v>3</v>
      </c>
      <c r="R39" s="11">
        <f t="shared" si="24"/>
        <v>-32.25</v>
      </c>
      <c r="S39" s="15"/>
      <c r="T39" s="1">
        <f>T14+H39</f>
        <v>9.75</v>
      </c>
      <c r="U39" s="12">
        <v>4</v>
      </c>
      <c r="V39" s="11">
        <f t="shared" si="25"/>
        <v>-38.25</v>
      </c>
      <c r="AC39" s="25">
        <f>H39+AC9</f>
        <v>51.375</v>
      </c>
      <c r="AD39" s="16">
        <v>3</v>
      </c>
      <c r="AE39" s="11">
        <f t="shared" si="26"/>
        <v>15.375</v>
      </c>
      <c r="AF39" s="15"/>
      <c r="AG39" s="1">
        <f>AC39+AG14</f>
        <v>53.75</v>
      </c>
      <c r="AH39" s="14">
        <v>4</v>
      </c>
      <c r="AI39" s="11">
        <f t="shared" si="27"/>
        <v>5.75</v>
      </c>
      <c r="AJ39" s="48" t="s">
        <v>142</v>
      </c>
      <c r="AK39" s="15"/>
      <c r="AL39" s="1">
        <f>AC39+AL14</f>
        <v>55</v>
      </c>
      <c r="AM39" s="14">
        <v>4</v>
      </c>
      <c r="AN39" s="11">
        <f t="shared" si="28"/>
        <v>7</v>
      </c>
      <c r="AO39" s="15"/>
      <c r="AP39" s="1">
        <f>AC39+AP14</f>
        <v>61</v>
      </c>
      <c r="AQ39" s="14">
        <v>4</v>
      </c>
      <c r="AR39" s="11">
        <f t="shared" si="29"/>
        <v>13</v>
      </c>
      <c r="AS39" s="48" t="s">
        <v>142</v>
      </c>
      <c r="AT39" s="1"/>
    </row>
    <row r="40" spans="1:46" x14ac:dyDescent="0.25">
      <c r="A40" t="s">
        <v>152</v>
      </c>
      <c r="B40" s="49" t="s">
        <v>143</v>
      </c>
      <c r="C40" s="4"/>
      <c r="D40">
        <f t="shared" si="20"/>
        <v>0</v>
      </c>
      <c r="E40" s="5"/>
      <c r="F40" s="1">
        <f t="shared" si="21"/>
        <v>0</v>
      </c>
      <c r="G40" s="1"/>
      <c r="H40" s="1">
        <f>F40+H14</f>
        <v>0.125</v>
      </c>
      <c r="I40" s="12">
        <v>3</v>
      </c>
      <c r="J40" s="11">
        <f t="shared" si="22"/>
        <v>-35.875</v>
      </c>
      <c r="K40" s="15"/>
      <c r="L40" s="1">
        <f>H40+L14</f>
        <v>2.5</v>
      </c>
      <c r="M40" s="12">
        <v>3</v>
      </c>
      <c r="N40" s="11">
        <f t="shared" si="23"/>
        <v>-33.5</v>
      </c>
      <c r="O40" s="15"/>
      <c r="P40" s="1">
        <f>H40+P14</f>
        <v>3.75</v>
      </c>
      <c r="Q40" s="12">
        <v>3</v>
      </c>
      <c r="R40" s="11">
        <f t="shared" si="24"/>
        <v>-32.25</v>
      </c>
      <c r="S40" s="15"/>
      <c r="T40" s="1">
        <f>T14+H40</f>
        <v>9.75</v>
      </c>
      <c r="U40" s="12">
        <v>4</v>
      </c>
      <c r="V40" s="11">
        <f t="shared" si="25"/>
        <v>-38.25</v>
      </c>
      <c r="AC40" s="25">
        <f>H40+AC9</f>
        <v>51.375</v>
      </c>
      <c r="AD40" s="16">
        <v>3</v>
      </c>
      <c r="AE40" s="11">
        <f t="shared" si="26"/>
        <v>15.375</v>
      </c>
      <c r="AF40" s="15"/>
      <c r="AG40" s="1">
        <f>AC40+AG14</f>
        <v>53.75</v>
      </c>
      <c r="AH40" s="14">
        <v>4</v>
      </c>
      <c r="AI40" s="11">
        <f t="shared" si="27"/>
        <v>5.75</v>
      </c>
      <c r="AJ40" s="48" t="s">
        <v>143</v>
      </c>
      <c r="AK40" s="15"/>
      <c r="AL40" s="1">
        <f>AC40+AL14</f>
        <v>55</v>
      </c>
      <c r="AM40" s="14">
        <v>4</v>
      </c>
      <c r="AN40" s="11">
        <f t="shared" si="28"/>
        <v>7</v>
      </c>
      <c r="AO40" s="15"/>
      <c r="AP40" s="1">
        <f>AC40+AP14</f>
        <v>61</v>
      </c>
      <c r="AQ40" s="14">
        <v>4</v>
      </c>
      <c r="AR40" s="11">
        <f t="shared" si="29"/>
        <v>13</v>
      </c>
      <c r="AS40" s="48" t="s">
        <v>143</v>
      </c>
      <c r="AT40" s="1"/>
    </row>
    <row r="41" spans="1:46" x14ac:dyDescent="0.25">
      <c r="A41" t="s">
        <v>153</v>
      </c>
      <c r="B41" s="49" t="s">
        <v>144</v>
      </c>
      <c r="C41" s="4"/>
      <c r="D41">
        <f t="shared" si="20"/>
        <v>0</v>
      </c>
      <c r="E41" s="5"/>
      <c r="F41" s="1">
        <f t="shared" si="21"/>
        <v>0</v>
      </c>
      <c r="G41" s="1"/>
      <c r="H41" s="1">
        <f>F41+H14</f>
        <v>0.125</v>
      </c>
      <c r="I41" s="12">
        <v>3</v>
      </c>
      <c r="J41" s="11">
        <f t="shared" si="22"/>
        <v>-35.875</v>
      </c>
      <c r="K41" s="1"/>
      <c r="L41" s="1">
        <f>H41+L14</f>
        <v>2.5</v>
      </c>
      <c r="M41" s="12">
        <v>3</v>
      </c>
      <c r="N41" s="11">
        <f t="shared" si="23"/>
        <v>-33.5</v>
      </c>
      <c r="O41" s="15"/>
      <c r="P41" s="1">
        <f>H41+P14</f>
        <v>3.75</v>
      </c>
      <c r="Q41" s="12">
        <v>4</v>
      </c>
      <c r="R41" s="11">
        <f t="shared" si="24"/>
        <v>-44.25</v>
      </c>
      <c r="S41" s="15"/>
      <c r="T41" s="1">
        <f>T14+H41</f>
        <v>9.75</v>
      </c>
      <c r="U41" s="12">
        <v>4</v>
      </c>
      <c r="V41" s="11">
        <f t="shared" si="25"/>
        <v>-38.25</v>
      </c>
      <c r="AC41" s="25">
        <f>H41+AC9</f>
        <v>51.375</v>
      </c>
      <c r="AD41" s="16">
        <v>4</v>
      </c>
      <c r="AE41" s="11">
        <f t="shared" si="26"/>
        <v>3.375</v>
      </c>
      <c r="AF41" s="15"/>
      <c r="AG41" s="1">
        <f>AC41+AG14</f>
        <v>53.75</v>
      </c>
      <c r="AH41" s="14">
        <v>4</v>
      </c>
      <c r="AI41" s="11">
        <f t="shared" si="27"/>
        <v>5.75</v>
      </c>
      <c r="AJ41" s="48" t="s">
        <v>144</v>
      </c>
      <c r="AK41" s="15"/>
      <c r="AL41" s="1">
        <f>AC41+AL14</f>
        <v>55</v>
      </c>
      <c r="AM41" s="14">
        <v>4</v>
      </c>
      <c r="AN41" s="11">
        <f t="shared" si="28"/>
        <v>7</v>
      </c>
      <c r="AO41" s="15"/>
      <c r="AP41" s="1">
        <f>AC41+AP14</f>
        <v>61</v>
      </c>
      <c r="AQ41" s="14">
        <v>4</v>
      </c>
      <c r="AR41" s="11">
        <f t="shared" si="29"/>
        <v>13</v>
      </c>
      <c r="AS41" s="48" t="s">
        <v>144</v>
      </c>
      <c r="AT41" s="1"/>
    </row>
    <row r="42" spans="1:46" x14ac:dyDescent="0.25">
      <c r="A42" t="s">
        <v>89</v>
      </c>
      <c r="B42" s="49" t="s">
        <v>145</v>
      </c>
      <c r="C42" s="4"/>
      <c r="D42">
        <f t="shared" si="20"/>
        <v>0</v>
      </c>
      <c r="E42" s="5"/>
      <c r="F42" s="1">
        <f t="shared" si="21"/>
        <v>0</v>
      </c>
      <c r="G42" s="1"/>
      <c r="H42" s="1">
        <f>F42+H14</f>
        <v>0.125</v>
      </c>
      <c r="I42" s="12">
        <v>3</v>
      </c>
      <c r="J42" s="11">
        <f t="shared" si="22"/>
        <v>-35.875</v>
      </c>
      <c r="K42" s="1"/>
      <c r="L42" s="1">
        <f>H42+L14</f>
        <v>2.5</v>
      </c>
      <c r="M42" s="12">
        <v>3</v>
      </c>
      <c r="N42" s="11">
        <f t="shared" si="23"/>
        <v>-33.5</v>
      </c>
      <c r="O42" s="15"/>
      <c r="P42" s="1">
        <f>H42+P14</f>
        <v>3.75</v>
      </c>
      <c r="Q42" s="12">
        <v>3</v>
      </c>
      <c r="R42" s="11">
        <f t="shared" si="24"/>
        <v>-32.25</v>
      </c>
      <c r="S42" s="15"/>
      <c r="T42" s="1">
        <f>T14+H42</f>
        <v>9.75</v>
      </c>
      <c r="U42" s="12">
        <v>4</v>
      </c>
      <c r="V42" s="11">
        <f t="shared" si="25"/>
        <v>-38.25</v>
      </c>
      <c r="AC42" s="25">
        <f>H42+AC9</f>
        <v>51.375</v>
      </c>
      <c r="AD42" s="16">
        <v>3</v>
      </c>
      <c r="AE42" s="11">
        <f t="shared" si="26"/>
        <v>15.375</v>
      </c>
      <c r="AF42" s="15"/>
      <c r="AG42" s="1">
        <f>AC42+AG14</f>
        <v>53.75</v>
      </c>
      <c r="AH42" s="14">
        <v>4</v>
      </c>
      <c r="AI42" s="11">
        <f t="shared" si="27"/>
        <v>5.75</v>
      </c>
      <c r="AJ42" s="48" t="s">
        <v>145</v>
      </c>
      <c r="AK42" s="15"/>
      <c r="AL42" s="1">
        <f>AC42+AL14</f>
        <v>55</v>
      </c>
      <c r="AM42" s="14">
        <v>4</v>
      </c>
      <c r="AN42" s="11">
        <f t="shared" si="28"/>
        <v>7</v>
      </c>
      <c r="AO42" s="15"/>
      <c r="AP42" s="1">
        <f>AC42+AP14</f>
        <v>61</v>
      </c>
      <c r="AQ42" s="14">
        <v>4</v>
      </c>
      <c r="AR42" s="11">
        <f t="shared" si="29"/>
        <v>13</v>
      </c>
      <c r="AS42" s="48" t="s">
        <v>145</v>
      </c>
      <c r="AT42" s="1"/>
    </row>
    <row r="43" spans="1:46" x14ac:dyDescent="0.25">
      <c r="A43" t="s">
        <v>154</v>
      </c>
      <c r="B43" s="49" t="s">
        <v>146</v>
      </c>
      <c r="C43" s="4"/>
      <c r="D43">
        <f t="shared" si="20"/>
        <v>0</v>
      </c>
      <c r="E43" s="5"/>
      <c r="F43" s="1">
        <f t="shared" si="21"/>
        <v>0</v>
      </c>
      <c r="G43" s="1"/>
      <c r="H43" s="1">
        <f>F43+H14</f>
        <v>0.125</v>
      </c>
      <c r="I43" s="13">
        <v>3</v>
      </c>
      <c r="J43" s="11">
        <f t="shared" si="22"/>
        <v>-35.875</v>
      </c>
      <c r="K43" s="1"/>
      <c r="L43" s="1">
        <f>H43+L14</f>
        <v>2.5</v>
      </c>
      <c r="M43" s="12">
        <v>4</v>
      </c>
      <c r="N43" s="11">
        <f t="shared" si="23"/>
        <v>-45.5</v>
      </c>
      <c r="O43" s="15"/>
      <c r="P43" s="1">
        <f>H43+P14</f>
        <v>3.75</v>
      </c>
      <c r="Q43" s="12">
        <v>4</v>
      </c>
      <c r="R43" s="11">
        <f t="shared" si="24"/>
        <v>-44.25</v>
      </c>
      <c r="S43" s="15"/>
      <c r="T43" s="1">
        <f>T14+H43</f>
        <v>9.75</v>
      </c>
      <c r="U43" s="12">
        <v>4</v>
      </c>
      <c r="V43" s="11">
        <f t="shared" si="25"/>
        <v>-38.25</v>
      </c>
      <c r="AC43" s="25">
        <f>H43+AC9</f>
        <v>51.375</v>
      </c>
      <c r="AD43" s="16">
        <v>4</v>
      </c>
      <c r="AE43" s="11">
        <f t="shared" si="26"/>
        <v>3.375</v>
      </c>
      <c r="AF43" s="15"/>
      <c r="AG43" s="1">
        <f>AC43+AG14</f>
        <v>53.75</v>
      </c>
      <c r="AH43" s="14">
        <v>4</v>
      </c>
      <c r="AI43" s="11">
        <f t="shared" si="27"/>
        <v>5.75</v>
      </c>
      <c r="AJ43" s="48" t="s">
        <v>146</v>
      </c>
      <c r="AK43" s="15"/>
      <c r="AL43" s="1">
        <f>AC43+AL14</f>
        <v>55</v>
      </c>
      <c r="AM43" s="14">
        <v>4</v>
      </c>
      <c r="AN43" s="11">
        <f t="shared" si="28"/>
        <v>7</v>
      </c>
      <c r="AO43" s="15"/>
      <c r="AP43" s="1">
        <f>AC43+AP14</f>
        <v>61</v>
      </c>
      <c r="AQ43" s="14">
        <v>5</v>
      </c>
      <c r="AR43" s="11">
        <f t="shared" si="29"/>
        <v>1</v>
      </c>
      <c r="AS43" s="48" t="s">
        <v>146</v>
      </c>
      <c r="AT43" s="1"/>
    </row>
    <row r="44" spans="1:46" x14ac:dyDescent="0.25">
      <c r="A44" t="s">
        <v>155</v>
      </c>
      <c r="B44" s="49" t="s">
        <v>147</v>
      </c>
      <c r="C44" s="4"/>
      <c r="D44">
        <f t="shared" ref="D44:D49" si="30">C44*12</f>
        <v>0</v>
      </c>
      <c r="E44" s="5"/>
      <c r="F44" s="1">
        <f t="shared" ref="F44:F49" si="31">D44+E44</f>
        <v>0</v>
      </c>
      <c r="G44" s="1"/>
      <c r="H44" s="1">
        <f>F44+H14</f>
        <v>0.125</v>
      </c>
      <c r="I44" s="12">
        <v>3</v>
      </c>
      <c r="J44" s="11">
        <f t="shared" ref="J44:J49" si="32">(H44-(I44*12))</f>
        <v>-35.875</v>
      </c>
      <c r="K44" s="15"/>
      <c r="L44" s="1">
        <f>H44+L14</f>
        <v>2.5</v>
      </c>
      <c r="M44" s="12">
        <v>4</v>
      </c>
      <c r="N44" s="11">
        <f t="shared" ref="N44:N49" si="33">(L44-(M44*12))</f>
        <v>-45.5</v>
      </c>
      <c r="O44" s="15"/>
      <c r="P44" s="1">
        <f>H44+P14</f>
        <v>3.75</v>
      </c>
      <c r="Q44" s="12">
        <v>4</v>
      </c>
      <c r="R44" s="11">
        <f t="shared" ref="R44:R49" si="34">(P44-(Q44*12))</f>
        <v>-44.25</v>
      </c>
      <c r="S44" s="15"/>
      <c r="T44" s="1">
        <f>T14+H44</f>
        <v>9.75</v>
      </c>
      <c r="U44" s="12">
        <v>4</v>
      </c>
      <c r="V44" s="11">
        <f t="shared" ref="V44:V49" si="35">(T44-(U44*12))</f>
        <v>-38.25</v>
      </c>
      <c r="AC44" s="25">
        <f>H44+AC9</f>
        <v>51.375</v>
      </c>
      <c r="AD44" s="16">
        <v>4</v>
      </c>
      <c r="AE44" s="11">
        <f t="shared" ref="AE44:AE49" si="36">AC44-(AD44*12)</f>
        <v>3.375</v>
      </c>
      <c r="AF44" s="15"/>
      <c r="AG44" s="1">
        <f>AC44+AG14</f>
        <v>53.75</v>
      </c>
      <c r="AH44" s="14">
        <v>4</v>
      </c>
      <c r="AI44" s="11">
        <f t="shared" ref="AI44:AI49" si="37">(AG44-(AH44*12))</f>
        <v>5.75</v>
      </c>
      <c r="AJ44" s="48" t="s">
        <v>147</v>
      </c>
      <c r="AK44" s="15"/>
      <c r="AL44" s="1">
        <f>AC44+AL14</f>
        <v>55</v>
      </c>
      <c r="AM44" s="14">
        <v>4</v>
      </c>
      <c r="AN44" s="11">
        <f t="shared" ref="AN44:AN49" si="38">(AL44-(AM44*12))</f>
        <v>7</v>
      </c>
      <c r="AO44" s="15"/>
      <c r="AP44" s="1">
        <f>AC44+AP14</f>
        <v>61</v>
      </c>
      <c r="AQ44" s="14">
        <v>5</v>
      </c>
      <c r="AR44" s="11">
        <f t="shared" ref="AR44:AR49" si="39">(AP44-(AQ44*12))</f>
        <v>1</v>
      </c>
      <c r="AS44" s="48" t="s">
        <v>147</v>
      </c>
      <c r="AT44" s="1"/>
    </row>
    <row r="45" spans="1:46" x14ac:dyDescent="0.25">
      <c r="A45" t="s">
        <v>156</v>
      </c>
      <c r="B45" s="49">
        <v>24</v>
      </c>
      <c r="C45" s="4"/>
      <c r="D45">
        <f t="shared" si="30"/>
        <v>0</v>
      </c>
      <c r="E45" s="5"/>
      <c r="F45" s="1">
        <f t="shared" si="31"/>
        <v>0</v>
      </c>
      <c r="G45" s="1"/>
      <c r="H45" s="1">
        <f>F45+H14</f>
        <v>0.125</v>
      </c>
      <c r="I45" s="12">
        <v>3</v>
      </c>
      <c r="J45" s="11">
        <f t="shared" si="32"/>
        <v>-35.875</v>
      </c>
      <c r="K45" s="15"/>
      <c r="L45" s="1">
        <f>H45+L14</f>
        <v>2.5</v>
      </c>
      <c r="M45" s="12">
        <v>3</v>
      </c>
      <c r="N45" s="11">
        <f t="shared" si="33"/>
        <v>-33.5</v>
      </c>
      <c r="O45" s="15"/>
      <c r="P45" s="1">
        <f>H45+P14</f>
        <v>3.75</v>
      </c>
      <c r="Q45" s="12">
        <v>3</v>
      </c>
      <c r="R45" s="11">
        <f t="shared" si="34"/>
        <v>-32.25</v>
      </c>
      <c r="S45" s="15"/>
      <c r="T45" s="1">
        <f>T14+H45</f>
        <v>9.75</v>
      </c>
      <c r="U45" s="12">
        <v>4</v>
      </c>
      <c r="V45" s="11">
        <f t="shared" si="35"/>
        <v>-38.25</v>
      </c>
      <c r="AC45" s="25">
        <f>H45+AC9</f>
        <v>51.375</v>
      </c>
      <c r="AD45" s="16">
        <v>3</v>
      </c>
      <c r="AE45" s="11">
        <f t="shared" si="36"/>
        <v>15.375</v>
      </c>
      <c r="AF45" s="15"/>
      <c r="AG45" s="1">
        <f>AC45+AG14</f>
        <v>53.75</v>
      </c>
      <c r="AH45" s="14">
        <v>4</v>
      </c>
      <c r="AI45" s="11">
        <f t="shared" si="37"/>
        <v>5.75</v>
      </c>
      <c r="AJ45" s="48">
        <v>24</v>
      </c>
      <c r="AK45" s="15"/>
      <c r="AL45" s="1">
        <f>AC45+AL14</f>
        <v>55</v>
      </c>
      <c r="AM45" s="14">
        <v>4</v>
      </c>
      <c r="AN45" s="11">
        <f t="shared" si="38"/>
        <v>7</v>
      </c>
      <c r="AO45" s="15"/>
      <c r="AP45" s="1">
        <f>AC45+AP14</f>
        <v>61</v>
      </c>
      <c r="AQ45" s="14">
        <v>4</v>
      </c>
      <c r="AR45" s="11">
        <f t="shared" si="39"/>
        <v>13</v>
      </c>
      <c r="AS45" s="48">
        <v>24</v>
      </c>
      <c r="AT45" s="1"/>
    </row>
    <row r="46" spans="1:46" x14ac:dyDescent="0.25">
      <c r="A46" t="s">
        <v>157</v>
      </c>
      <c r="B46" s="49">
        <v>25</v>
      </c>
      <c r="C46" s="4"/>
      <c r="D46">
        <f t="shared" si="30"/>
        <v>0</v>
      </c>
      <c r="E46" s="5"/>
      <c r="F46" s="1">
        <f t="shared" si="31"/>
        <v>0</v>
      </c>
      <c r="G46" s="1"/>
      <c r="H46" s="1">
        <f>F46+H14</f>
        <v>0.125</v>
      </c>
      <c r="I46" s="12">
        <v>3</v>
      </c>
      <c r="J46" s="11">
        <f t="shared" si="32"/>
        <v>-35.875</v>
      </c>
      <c r="K46" s="15"/>
      <c r="L46" s="1">
        <f>H46+L14</f>
        <v>2.5</v>
      </c>
      <c r="M46" s="12">
        <v>3</v>
      </c>
      <c r="N46" s="11">
        <f t="shared" si="33"/>
        <v>-33.5</v>
      </c>
      <c r="O46" s="15"/>
      <c r="P46" s="1">
        <f>H46+P14</f>
        <v>3.75</v>
      </c>
      <c r="Q46" s="12">
        <v>3</v>
      </c>
      <c r="R46" s="11">
        <f t="shared" si="34"/>
        <v>-32.25</v>
      </c>
      <c r="S46" s="15"/>
      <c r="T46" s="1">
        <f>T14+H46</f>
        <v>9.75</v>
      </c>
      <c r="U46" s="12">
        <v>4</v>
      </c>
      <c r="V46" s="11">
        <f t="shared" si="35"/>
        <v>-38.25</v>
      </c>
      <c r="AC46" s="25">
        <f>H46+AC9</f>
        <v>51.375</v>
      </c>
      <c r="AD46" s="16">
        <v>3</v>
      </c>
      <c r="AE46" s="11">
        <f t="shared" si="36"/>
        <v>15.375</v>
      </c>
      <c r="AF46" s="15"/>
      <c r="AG46" s="1">
        <f>AC46+AG14</f>
        <v>53.75</v>
      </c>
      <c r="AH46" s="14">
        <v>4</v>
      </c>
      <c r="AI46" s="11">
        <f t="shared" si="37"/>
        <v>5.75</v>
      </c>
      <c r="AJ46" s="48">
        <v>25</v>
      </c>
      <c r="AK46" s="15"/>
      <c r="AL46" s="1">
        <f>AC46+AL14</f>
        <v>55</v>
      </c>
      <c r="AM46" s="14">
        <v>4</v>
      </c>
      <c r="AN46" s="11">
        <f t="shared" si="38"/>
        <v>7</v>
      </c>
      <c r="AO46" s="15"/>
      <c r="AP46" s="1">
        <f>AC46+AP14</f>
        <v>61</v>
      </c>
      <c r="AQ46" s="14">
        <v>4</v>
      </c>
      <c r="AR46" s="11">
        <f t="shared" si="39"/>
        <v>13</v>
      </c>
      <c r="AS46" s="48">
        <v>25</v>
      </c>
      <c r="AT46" s="1"/>
    </row>
    <row r="47" spans="1:46" x14ac:dyDescent="0.25">
      <c r="A47" t="s">
        <v>158</v>
      </c>
      <c r="B47" s="49">
        <v>26</v>
      </c>
      <c r="C47" s="4"/>
      <c r="D47">
        <f t="shared" si="30"/>
        <v>0</v>
      </c>
      <c r="E47" s="5"/>
      <c r="F47" s="1">
        <f t="shared" si="31"/>
        <v>0</v>
      </c>
      <c r="G47" s="1"/>
      <c r="H47" s="1">
        <f>F47+H14</f>
        <v>0.125</v>
      </c>
      <c r="I47" s="12">
        <v>3</v>
      </c>
      <c r="J47" s="11">
        <f t="shared" si="32"/>
        <v>-35.875</v>
      </c>
      <c r="K47" s="15"/>
      <c r="L47" s="1">
        <f>H47+L14</f>
        <v>2.5</v>
      </c>
      <c r="M47" s="12">
        <v>3</v>
      </c>
      <c r="N47" s="11">
        <f t="shared" si="33"/>
        <v>-33.5</v>
      </c>
      <c r="O47" s="15"/>
      <c r="P47" s="1">
        <f>H47+P14</f>
        <v>3.75</v>
      </c>
      <c r="Q47" s="12">
        <v>4</v>
      </c>
      <c r="R47" s="11">
        <f t="shared" si="34"/>
        <v>-44.25</v>
      </c>
      <c r="S47" s="15"/>
      <c r="T47" s="1">
        <f>T14+H47</f>
        <v>9.75</v>
      </c>
      <c r="U47" s="12">
        <v>4</v>
      </c>
      <c r="V47" s="11">
        <f t="shared" si="35"/>
        <v>-38.25</v>
      </c>
      <c r="AC47" s="25">
        <f>H47+AC9</f>
        <v>51.375</v>
      </c>
      <c r="AD47" s="16">
        <v>4</v>
      </c>
      <c r="AE47" s="11">
        <f t="shared" si="36"/>
        <v>3.375</v>
      </c>
      <c r="AF47" s="15"/>
      <c r="AG47" s="1">
        <f>AC47+AG14</f>
        <v>53.75</v>
      </c>
      <c r="AH47" s="14">
        <v>4</v>
      </c>
      <c r="AI47" s="11">
        <f t="shared" si="37"/>
        <v>5.75</v>
      </c>
      <c r="AJ47" s="48">
        <v>26</v>
      </c>
      <c r="AK47" s="15"/>
      <c r="AL47" s="1">
        <f>AC47+AL14</f>
        <v>55</v>
      </c>
      <c r="AM47" s="14">
        <v>4</v>
      </c>
      <c r="AN47" s="11">
        <f t="shared" si="38"/>
        <v>7</v>
      </c>
      <c r="AO47" s="15"/>
      <c r="AP47" s="1">
        <f>AC47+AP14</f>
        <v>61</v>
      </c>
      <c r="AQ47" s="14">
        <v>4</v>
      </c>
      <c r="AR47" s="11">
        <f t="shared" si="39"/>
        <v>13</v>
      </c>
      <c r="AS47" s="48">
        <v>26</v>
      </c>
      <c r="AT47" s="1"/>
    </row>
    <row r="48" spans="1:46" x14ac:dyDescent="0.25">
      <c r="A48" t="s">
        <v>159</v>
      </c>
      <c r="B48" s="49">
        <v>27</v>
      </c>
      <c r="C48" s="4"/>
      <c r="D48">
        <f t="shared" si="30"/>
        <v>0</v>
      </c>
      <c r="E48" s="5"/>
      <c r="F48" s="1">
        <f t="shared" si="31"/>
        <v>0</v>
      </c>
      <c r="G48" s="1"/>
      <c r="H48" s="1">
        <f>F48+H14</f>
        <v>0.125</v>
      </c>
      <c r="I48" s="12">
        <v>3</v>
      </c>
      <c r="J48" s="11">
        <f t="shared" si="32"/>
        <v>-35.875</v>
      </c>
      <c r="K48" s="15"/>
      <c r="L48" s="1">
        <f>H48+L14</f>
        <v>2.5</v>
      </c>
      <c r="M48" s="12">
        <v>3</v>
      </c>
      <c r="N48" s="11">
        <f t="shared" si="33"/>
        <v>-33.5</v>
      </c>
      <c r="O48" s="15"/>
      <c r="P48" s="1">
        <f>H48+P14</f>
        <v>3.75</v>
      </c>
      <c r="Q48" s="12">
        <v>4</v>
      </c>
      <c r="R48" s="11">
        <f t="shared" si="34"/>
        <v>-44.25</v>
      </c>
      <c r="S48" s="15"/>
      <c r="T48" s="1">
        <f>T14+H48</f>
        <v>9.75</v>
      </c>
      <c r="U48" s="12">
        <v>4</v>
      </c>
      <c r="V48" s="11">
        <f t="shared" si="35"/>
        <v>-38.25</v>
      </c>
      <c r="AC48" s="25">
        <f>H48+AC9</f>
        <v>51.375</v>
      </c>
      <c r="AD48" s="16">
        <v>4</v>
      </c>
      <c r="AE48" s="11">
        <f t="shared" si="36"/>
        <v>3.375</v>
      </c>
      <c r="AF48" s="15"/>
      <c r="AG48" s="1">
        <f>AC48+AG14</f>
        <v>53.75</v>
      </c>
      <c r="AH48" s="14">
        <v>4</v>
      </c>
      <c r="AI48" s="11">
        <f t="shared" si="37"/>
        <v>5.75</v>
      </c>
      <c r="AJ48" s="48">
        <v>27</v>
      </c>
      <c r="AK48" s="15"/>
      <c r="AL48" s="1">
        <f>AC48+AL14</f>
        <v>55</v>
      </c>
      <c r="AM48" s="14">
        <v>4</v>
      </c>
      <c r="AN48" s="11">
        <f t="shared" si="38"/>
        <v>7</v>
      </c>
      <c r="AO48" s="15"/>
      <c r="AP48" s="1">
        <f>AC48+AP14</f>
        <v>61</v>
      </c>
      <c r="AQ48" s="14">
        <v>4</v>
      </c>
      <c r="AR48" s="11">
        <f t="shared" si="39"/>
        <v>13</v>
      </c>
      <c r="AS48" s="48">
        <v>27</v>
      </c>
      <c r="AT48" s="1"/>
    </row>
    <row r="49" spans="1:46" x14ac:dyDescent="0.25">
      <c r="A49" t="s">
        <v>160</v>
      </c>
      <c r="B49" s="49">
        <v>28</v>
      </c>
      <c r="C49" s="4"/>
      <c r="D49">
        <f t="shared" si="30"/>
        <v>0</v>
      </c>
      <c r="E49" s="5"/>
      <c r="F49" s="1">
        <f t="shared" si="31"/>
        <v>0</v>
      </c>
      <c r="G49" s="1"/>
      <c r="H49" s="1">
        <f>F49+H14</f>
        <v>0.125</v>
      </c>
      <c r="I49" s="12">
        <v>3</v>
      </c>
      <c r="J49" s="11">
        <f t="shared" si="32"/>
        <v>-35.875</v>
      </c>
      <c r="K49" s="15"/>
      <c r="L49" s="1">
        <f>H49+L14</f>
        <v>2.5</v>
      </c>
      <c r="M49" s="12">
        <v>3</v>
      </c>
      <c r="N49" s="11">
        <f t="shared" si="33"/>
        <v>-33.5</v>
      </c>
      <c r="O49" s="15"/>
      <c r="P49" s="1">
        <f>H49+P14</f>
        <v>3.75</v>
      </c>
      <c r="Q49" s="12">
        <v>3</v>
      </c>
      <c r="R49" s="11">
        <f t="shared" si="34"/>
        <v>-32.25</v>
      </c>
      <c r="S49" s="15"/>
      <c r="T49" s="1">
        <f>T14+H49</f>
        <v>9.75</v>
      </c>
      <c r="U49" s="12">
        <v>4</v>
      </c>
      <c r="V49" s="11">
        <f t="shared" si="35"/>
        <v>-38.25</v>
      </c>
      <c r="AC49" s="25">
        <f>H49+AC9</f>
        <v>51.375</v>
      </c>
      <c r="AD49" s="16">
        <v>3</v>
      </c>
      <c r="AE49" s="11">
        <f t="shared" si="36"/>
        <v>15.375</v>
      </c>
      <c r="AF49" s="15"/>
      <c r="AG49" s="1">
        <f>AC49+AG14</f>
        <v>53.75</v>
      </c>
      <c r="AH49" s="14">
        <v>4</v>
      </c>
      <c r="AI49" s="11">
        <f t="shared" si="37"/>
        <v>5.75</v>
      </c>
      <c r="AJ49" s="48">
        <v>28</v>
      </c>
      <c r="AK49" s="15"/>
      <c r="AL49" s="1">
        <f>AC49+AL14</f>
        <v>55</v>
      </c>
      <c r="AM49" s="14">
        <v>4</v>
      </c>
      <c r="AN49" s="11">
        <f t="shared" si="38"/>
        <v>7</v>
      </c>
      <c r="AO49" s="15"/>
      <c r="AP49" s="1">
        <f>AC49+AP14</f>
        <v>61</v>
      </c>
      <c r="AQ49" s="14">
        <v>4</v>
      </c>
      <c r="AR49" s="11">
        <f t="shared" si="39"/>
        <v>13</v>
      </c>
      <c r="AS49" s="48">
        <v>28</v>
      </c>
      <c r="AT49" s="1"/>
    </row>
    <row r="50" spans="1:46" x14ac:dyDescent="0.25">
      <c r="A50" t="s">
        <v>14</v>
      </c>
      <c r="B50" s="49">
        <v>29</v>
      </c>
      <c r="C50" s="4"/>
      <c r="D50">
        <f t="shared" ref="D50" si="40">C50*12</f>
        <v>0</v>
      </c>
      <c r="E50" s="5"/>
      <c r="F50" s="1">
        <f t="shared" ref="F50" si="41">D50+E50</f>
        <v>0</v>
      </c>
      <c r="G50" s="1"/>
      <c r="H50" s="1">
        <f>F50+H14</f>
        <v>0.125</v>
      </c>
      <c r="I50" s="12">
        <v>1</v>
      </c>
      <c r="J50" s="11">
        <f t="shared" ref="J50" si="42">(H50-(I50*12))</f>
        <v>-11.875</v>
      </c>
      <c r="K50" s="15"/>
      <c r="L50" s="1">
        <f>H50+L14</f>
        <v>2.5</v>
      </c>
      <c r="M50" s="12">
        <v>2</v>
      </c>
      <c r="N50" s="11">
        <f t="shared" ref="N50" si="43">(L50-(M50*12))</f>
        <v>-21.5</v>
      </c>
      <c r="O50" s="15"/>
      <c r="P50" s="1">
        <f>H50+P14</f>
        <v>3.75</v>
      </c>
      <c r="Q50" s="12">
        <v>2</v>
      </c>
      <c r="R50" s="11">
        <f t="shared" ref="R50" si="44">(P50-(Q50*12))</f>
        <v>-20.25</v>
      </c>
      <c r="S50" s="15"/>
      <c r="T50" s="1">
        <f>T14+H50</f>
        <v>9.75</v>
      </c>
      <c r="U50" s="12">
        <v>2</v>
      </c>
      <c r="V50" s="11">
        <f t="shared" ref="V50" si="45">(T50-(U50*12))</f>
        <v>-14.25</v>
      </c>
      <c r="AC50" s="25">
        <f>H50+AC9</f>
        <v>51.375</v>
      </c>
      <c r="AD50" s="16">
        <v>2</v>
      </c>
      <c r="AE50" s="11">
        <f t="shared" ref="AE50" si="46">AC50-(AD50*12)</f>
        <v>27.375</v>
      </c>
      <c r="AF50" s="15"/>
      <c r="AG50" s="1">
        <f>AC50+AG14</f>
        <v>53.75</v>
      </c>
      <c r="AH50" s="14">
        <v>2</v>
      </c>
      <c r="AI50" s="11">
        <f t="shared" ref="AI50" si="47">(AG50-(AH50*12))</f>
        <v>29.75</v>
      </c>
      <c r="AJ50" s="48">
        <v>29</v>
      </c>
      <c r="AK50" s="15"/>
      <c r="AL50" s="1">
        <f>AC50+AL14</f>
        <v>55</v>
      </c>
      <c r="AM50" s="14">
        <v>2</v>
      </c>
      <c r="AN50" s="11">
        <f t="shared" ref="AN50" si="48">(AL50-(AM50*12))</f>
        <v>31</v>
      </c>
      <c r="AO50" s="15"/>
      <c r="AP50" s="1">
        <f>AC50+AP14</f>
        <v>61</v>
      </c>
      <c r="AQ50" s="14">
        <v>3</v>
      </c>
      <c r="AR50" s="11">
        <f t="shared" ref="AR50" si="49">(AP50-(AQ50*12))</f>
        <v>25</v>
      </c>
      <c r="AS50" s="48">
        <v>29</v>
      </c>
      <c r="AT50" s="1"/>
    </row>
    <row r="51" spans="1:46" x14ac:dyDescent="0.25"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AC51" s="25"/>
      <c r="AE51" s="1"/>
      <c r="AF51" s="1"/>
      <c r="AG51" s="1"/>
      <c r="AH51" s="1"/>
      <c r="AI51" s="1"/>
      <c r="AK51" s="1"/>
      <c r="AL51" s="1"/>
      <c r="AM51" s="1"/>
      <c r="AN51" s="1"/>
      <c r="AO51" s="1"/>
      <c r="AP51" s="1"/>
      <c r="AQ51" s="1"/>
      <c r="AR51" s="1"/>
      <c r="AT51" s="1"/>
    </row>
    <row r="69" spans="29:29" x14ac:dyDescent="0.25">
      <c r="AC69" s="21"/>
    </row>
    <row r="70" spans="29:29" x14ac:dyDescent="0.25">
      <c r="AC70" s="2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44912-2F18-4036-B760-D9687CB6D96D}">
  <dimension ref="A1:AW64"/>
  <sheetViews>
    <sheetView zoomScaleNormal="100" workbookViewId="0">
      <selection activeCell="AP64" sqref="AP64"/>
    </sheetView>
  </sheetViews>
  <sheetFormatPr defaultRowHeight="12" x14ac:dyDescent="0.2"/>
  <cols>
    <col min="1" max="1" width="7.5703125" style="54" customWidth="1"/>
    <col min="2" max="2" width="18.85546875" style="54" customWidth="1"/>
    <col min="3" max="3" width="7.85546875" style="54" customWidth="1"/>
    <col min="4" max="4" width="5.140625" style="54" customWidth="1"/>
    <col min="5" max="5" width="8.140625" style="54" customWidth="1"/>
    <col min="6" max="6" width="9.140625" style="54"/>
    <col min="7" max="7" width="2.5703125" style="54" customWidth="1"/>
    <col min="8" max="8" width="9.140625" style="54" customWidth="1"/>
    <col min="9" max="9" width="5.42578125" style="54" customWidth="1"/>
    <col min="10" max="10" width="8.42578125" style="54" customWidth="1"/>
    <col min="11" max="11" width="3.28515625" style="54" customWidth="1"/>
    <col min="12" max="12" width="9.140625" style="54" customWidth="1"/>
    <col min="13" max="13" width="5.42578125" style="54" customWidth="1"/>
    <col min="14" max="14" width="9" style="54" customWidth="1"/>
    <col min="15" max="15" width="3.28515625" style="54" customWidth="1"/>
    <col min="16" max="16" width="9.140625" style="54" customWidth="1"/>
    <col min="17" max="17" width="5.42578125" style="54" customWidth="1"/>
    <col min="18" max="18" width="8.140625" style="54" customWidth="1"/>
    <col min="19" max="19" width="3.28515625" style="54" customWidth="1"/>
    <col min="20" max="20" width="9.85546875" style="54" customWidth="1"/>
    <col min="21" max="21" width="5.42578125" style="54" customWidth="1"/>
    <col min="22" max="22" width="8.140625" style="54" customWidth="1"/>
    <col min="23" max="23" width="4.28515625" style="54" customWidth="1"/>
    <col min="24" max="24" width="8.5703125" style="54" customWidth="1"/>
    <col min="25" max="25" width="6" style="54" customWidth="1"/>
    <col min="26" max="26" width="7.85546875" style="54" customWidth="1"/>
    <col min="27" max="27" width="9.140625" style="54" customWidth="1"/>
    <col min="28" max="29" width="5.85546875" style="54" customWidth="1"/>
    <col min="30" max="30" width="10.28515625" style="54" customWidth="1"/>
    <col min="31" max="31" width="6.42578125" style="54" customWidth="1"/>
    <col min="32" max="32" width="9.140625" style="54"/>
    <col min="33" max="33" width="3.28515625" style="54" customWidth="1"/>
    <col min="34" max="34" width="9.140625" style="54"/>
    <col min="35" max="35" width="5.42578125" style="54" customWidth="1"/>
    <col min="36" max="36" width="9" style="54" customWidth="1"/>
    <col min="37" max="37" width="12.42578125" style="54" customWidth="1"/>
    <col min="38" max="38" width="9.140625" style="54"/>
    <col min="39" max="39" width="5.42578125" style="54" customWidth="1"/>
    <col min="40" max="40" width="6.42578125" style="54" customWidth="1"/>
    <col min="41" max="41" width="3.28515625" style="54" customWidth="1"/>
    <col min="42" max="42" width="9.140625" style="54"/>
    <col min="43" max="43" width="5.42578125" style="54" customWidth="1"/>
    <col min="44" max="44" width="7.140625" style="54" customWidth="1"/>
    <col min="45" max="45" width="3.5703125" style="54" customWidth="1"/>
    <col min="46" max="46" width="7" style="54" customWidth="1"/>
    <col min="47" max="47" width="5.7109375" style="54" customWidth="1"/>
    <col min="48" max="48" width="7.28515625" style="54" customWidth="1"/>
    <col min="49" max="16384" width="9.140625" style="54"/>
  </cols>
  <sheetData>
    <row r="1" spans="1:49" ht="27.75" customHeight="1" x14ac:dyDescent="0.35">
      <c r="A1" s="80" t="s">
        <v>212</v>
      </c>
      <c r="B1" s="53"/>
      <c r="AD1" s="55"/>
    </row>
    <row r="2" spans="1:49" ht="15.75" customHeight="1" x14ac:dyDescent="0.2">
      <c r="C2" s="66"/>
      <c r="H2" s="53"/>
      <c r="W2" s="65"/>
      <c r="X2" s="65"/>
      <c r="Y2" s="65"/>
      <c r="Z2" s="65"/>
      <c r="AA2" s="65"/>
      <c r="AB2" s="65"/>
      <c r="AC2" s="65"/>
      <c r="AD2" s="59"/>
      <c r="AE2" s="65"/>
      <c r="AH2" s="53"/>
      <c r="AL2" s="53"/>
      <c r="AP2" s="53"/>
      <c r="AS2" s="65"/>
    </row>
    <row r="3" spans="1:49" s="53" customFormat="1" ht="15.75" customHeight="1" x14ac:dyDescent="0.2">
      <c r="B3" s="53" t="s">
        <v>36</v>
      </c>
      <c r="C3" s="53" t="s">
        <v>0</v>
      </c>
      <c r="D3" s="53" t="s">
        <v>8</v>
      </c>
      <c r="E3" s="53" t="s">
        <v>1</v>
      </c>
      <c r="F3" s="53" t="s">
        <v>7</v>
      </c>
      <c r="H3" s="56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6"/>
      <c r="X3" s="56"/>
      <c r="Y3" s="56"/>
      <c r="Z3" s="56"/>
      <c r="AA3" s="56"/>
      <c r="AB3" s="56"/>
      <c r="AC3" s="56"/>
      <c r="AD3" s="57" t="s">
        <v>16</v>
      </c>
      <c r="AE3" s="56"/>
      <c r="AH3" s="56"/>
      <c r="AL3" s="56"/>
      <c r="AP3" s="56"/>
      <c r="AS3" s="56"/>
    </row>
    <row r="4" spans="1:49" s="53" customFormat="1" ht="15.75" customHeight="1" x14ac:dyDescent="0.2">
      <c r="H4" s="56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6"/>
      <c r="X4" s="56"/>
      <c r="Y4" s="56"/>
      <c r="Z4" s="56"/>
      <c r="AA4" s="56"/>
      <c r="AB4" s="56"/>
      <c r="AC4" s="56"/>
      <c r="AD4" s="61"/>
      <c r="AE4" s="56"/>
      <c r="AH4" s="56"/>
      <c r="AL4" s="56"/>
      <c r="AP4" s="56"/>
      <c r="AS4" s="56"/>
    </row>
    <row r="5" spans="1:49" ht="15.75" customHeight="1" x14ac:dyDescent="0.2">
      <c r="A5" s="53" t="s">
        <v>9</v>
      </c>
      <c r="B5" s="53" t="s">
        <v>87</v>
      </c>
      <c r="C5" s="58"/>
      <c r="D5" s="53">
        <f t="shared" ref="D5" si="0">C5*12</f>
        <v>0</v>
      </c>
      <c r="E5" s="67"/>
      <c r="F5" s="56">
        <f t="shared" ref="F5" si="1">D5+E5</f>
        <v>0</v>
      </c>
      <c r="G5" s="65"/>
      <c r="H5" s="65"/>
      <c r="I5" s="68"/>
      <c r="J5" s="69"/>
      <c r="K5" s="68"/>
      <c r="L5" s="65"/>
      <c r="M5" s="68"/>
      <c r="N5" s="69"/>
      <c r="O5" s="68"/>
      <c r="P5" s="65"/>
      <c r="Q5" s="68"/>
      <c r="R5" s="69"/>
      <c r="S5" s="68"/>
      <c r="T5" s="65"/>
      <c r="U5" s="68"/>
      <c r="V5" s="69"/>
      <c r="AD5" s="62">
        <f>AD4*12</f>
        <v>0</v>
      </c>
      <c r="AE5" s="53"/>
      <c r="AF5" s="69"/>
      <c r="AG5" s="68"/>
      <c r="AH5" s="65"/>
      <c r="AI5" s="56"/>
      <c r="AJ5" s="69"/>
      <c r="AK5" s="68"/>
      <c r="AL5" s="65"/>
      <c r="AM5" s="56"/>
      <c r="AN5" s="69"/>
      <c r="AO5" s="68"/>
      <c r="AP5" s="65"/>
      <c r="AQ5" s="56"/>
      <c r="AR5" s="69"/>
      <c r="AT5" s="65"/>
    </row>
    <row r="6" spans="1:49" x14ac:dyDescent="0.2">
      <c r="A6" s="53" t="s">
        <v>202</v>
      </c>
      <c r="B6" s="53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AD6" s="63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T6" s="65"/>
    </row>
    <row r="7" spans="1:49" x14ac:dyDescent="0.2">
      <c r="A7" s="53" t="s">
        <v>1</v>
      </c>
      <c r="B7" s="53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AD7" s="62">
        <f>SUM(AD5:AD6)</f>
        <v>0</v>
      </c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T7" s="65"/>
    </row>
    <row r="8" spans="1:49" ht="12" customHeight="1" x14ac:dyDescent="0.2">
      <c r="A8" s="60">
        <v>4.5</v>
      </c>
      <c r="B8" s="60"/>
      <c r="C8" s="53" t="s">
        <v>203</v>
      </c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AD8" s="64">
        <f>AD7-F5</f>
        <v>0</v>
      </c>
      <c r="AF8" s="65"/>
      <c r="AG8" s="65"/>
      <c r="AH8" s="82" t="s">
        <v>213</v>
      </c>
      <c r="AI8" s="82"/>
      <c r="AJ8" s="82"/>
      <c r="AK8" s="65"/>
      <c r="AL8" s="65"/>
      <c r="AM8" s="65"/>
      <c r="AN8" s="65"/>
      <c r="AO8" s="65"/>
      <c r="AP8" s="82" t="s">
        <v>213</v>
      </c>
      <c r="AQ8" s="82"/>
      <c r="AR8" s="82"/>
      <c r="AT8" s="65"/>
    </row>
    <row r="9" spans="1:49" ht="12" customHeight="1" x14ac:dyDescent="0.2">
      <c r="A9" s="70">
        <v>2.25</v>
      </c>
      <c r="B9" s="70"/>
      <c r="C9" s="53" t="s">
        <v>204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AD9" s="62"/>
      <c r="AF9" s="65"/>
      <c r="AG9" s="65"/>
      <c r="AH9" s="82"/>
      <c r="AI9" s="82"/>
      <c r="AJ9" s="82"/>
      <c r="AK9" s="65"/>
      <c r="AL9" s="65"/>
      <c r="AM9" s="65"/>
      <c r="AN9" s="65"/>
      <c r="AO9" s="65"/>
      <c r="AP9" s="82"/>
      <c r="AQ9" s="82"/>
      <c r="AR9" s="82"/>
      <c r="AT9" s="65"/>
    </row>
    <row r="10" spans="1:49" x14ac:dyDescent="0.2">
      <c r="A10" s="78">
        <v>1.25</v>
      </c>
      <c r="B10" s="78"/>
      <c r="C10" s="53" t="s">
        <v>20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AD10" s="62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T10" s="65"/>
    </row>
    <row r="11" spans="1:49" x14ac:dyDescent="0.2">
      <c r="A11" s="53">
        <v>6</v>
      </c>
      <c r="B11" s="53"/>
      <c r="C11" s="53" t="s">
        <v>19</v>
      </c>
      <c r="E11" s="65"/>
      <c r="F11" s="65"/>
      <c r="G11" s="65"/>
      <c r="H11" s="53" t="s">
        <v>24</v>
      </c>
      <c r="L11" s="53" t="s">
        <v>205</v>
      </c>
      <c r="P11" s="53" t="s">
        <v>206</v>
      </c>
      <c r="T11" s="53" t="s">
        <v>22</v>
      </c>
      <c r="X11" s="53" t="s">
        <v>25</v>
      </c>
      <c r="AD11" s="57" t="s">
        <v>24</v>
      </c>
      <c r="AH11" s="53" t="s">
        <v>205</v>
      </c>
      <c r="AL11" s="53" t="s">
        <v>206</v>
      </c>
      <c r="AP11" s="53" t="s">
        <v>22</v>
      </c>
      <c r="AT11" s="53" t="s">
        <v>25</v>
      </c>
    </row>
    <row r="12" spans="1:49" x14ac:dyDescent="0.2">
      <c r="A12" s="71">
        <f>SUM(A8:A11)</f>
        <v>14</v>
      </c>
      <c r="B12" s="71"/>
      <c r="E12" s="65"/>
      <c r="F12" s="65"/>
      <c r="G12" s="65"/>
      <c r="H12" s="53"/>
      <c r="L12" s="53" t="s">
        <v>214</v>
      </c>
      <c r="P12" s="53" t="s">
        <v>208</v>
      </c>
      <c r="T12" s="53" t="s">
        <v>209</v>
      </c>
      <c r="X12" s="53" t="s">
        <v>35</v>
      </c>
      <c r="AD12" s="57"/>
      <c r="AH12" s="53" t="s">
        <v>207</v>
      </c>
      <c r="AL12" s="53" t="s">
        <v>208</v>
      </c>
      <c r="AP12" s="53" t="s">
        <v>209</v>
      </c>
      <c r="AT12" s="53" t="s">
        <v>35</v>
      </c>
    </row>
    <row r="13" spans="1:49" x14ac:dyDescent="0.2">
      <c r="E13" s="65"/>
      <c r="F13" s="65"/>
      <c r="G13" s="65"/>
      <c r="H13" s="56">
        <v>0</v>
      </c>
      <c r="I13" s="53" t="s">
        <v>11</v>
      </c>
      <c r="J13" s="53"/>
      <c r="K13" s="53"/>
      <c r="L13" s="60">
        <f>A8</f>
        <v>4.5</v>
      </c>
      <c r="M13" s="53" t="s">
        <v>11</v>
      </c>
      <c r="N13" s="53"/>
      <c r="O13" s="53"/>
      <c r="P13" s="70">
        <f>A8+A9</f>
        <v>6.75</v>
      </c>
      <c r="Q13" s="53" t="s">
        <v>11</v>
      </c>
      <c r="R13" s="53"/>
      <c r="S13" s="53"/>
      <c r="T13" s="78">
        <f>A8+A9+A10</f>
        <v>8</v>
      </c>
      <c r="U13" s="53" t="s">
        <v>11</v>
      </c>
      <c r="V13" s="53"/>
      <c r="X13" s="72">
        <f>A12</f>
        <v>14</v>
      </c>
      <c r="Y13" s="53" t="s">
        <v>11</v>
      </c>
      <c r="Z13" s="53"/>
      <c r="AD13" s="73"/>
      <c r="AE13" s="53" t="s">
        <v>11</v>
      </c>
      <c r="AF13" s="53"/>
      <c r="AG13" s="53"/>
      <c r="AH13" s="60">
        <f>A8</f>
        <v>4.5</v>
      </c>
      <c r="AI13" s="53" t="s">
        <v>11</v>
      </c>
      <c r="AJ13" s="53"/>
      <c r="AK13" s="53"/>
      <c r="AL13" s="70">
        <f>A8+A9</f>
        <v>6.75</v>
      </c>
      <c r="AM13" s="53" t="s">
        <v>11</v>
      </c>
      <c r="AN13" s="53"/>
      <c r="AO13" s="53"/>
      <c r="AP13" s="78">
        <f>A8+A9+A10</f>
        <v>8</v>
      </c>
      <c r="AQ13" s="53" t="s">
        <v>11</v>
      </c>
      <c r="AR13" s="53"/>
      <c r="AT13" s="72">
        <f>A12</f>
        <v>14</v>
      </c>
      <c r="AU13" s="53" t="s">
        <v>11</v>
      </c>
      <c r="AV13" s="53"/>
    </row>
    <row r="14" spans="1:49" s="53" customFormat="1" x14ac:dyDescent="0.2">
      <c r="A14" s="53" t="s">
        <v>15</v>
      </c>
      <c r="B14" s="53" t="s">
        <v>215</v>
      </c>
      <c r="C14" s="53" t="s">
        <v>0</v>
      </c>
      <c r="D14" s="53" t="s">
        <v>8</v>
      </c>
      <c r="E14" s="53" t="s">
        <v>1</v>
      </c>
      <c r="F14" s="53" t="s">
        <v>7</v>
      </c>
      <c r="H14" s="56"/>
      <c r="I14" s="53" t="s">
        <v>26</v>
      </c>
      <c r="J14" s="53" t="s">
        <v>1</v>
      </c>
      <c r="L14" s="56"/>
      <c r="M14" s="53" t="s">
        <v>26</v>
      </c>
      <c r="N14" s="53" t="s">
        <v>1</v>
      </c>
      <c r="P14" s="56"/>
      <c r="Q14" s="53" t="s">
        <v>26</v>
      </c>
      <c r="R14" s="53" t="s">
        <v>1</v>
      </c>
      <c r="T14" s="56"/>
      <c r="U14" s="53" t="s">
        <v>26</v>
      </c>
      <c r="V14" s="53" t="s">
        <v>1</v>
      </c>
      <c r="X14" s="56"/>
      <c r="Y14" s="53" t="s">
        <v>26</v>
      </c>
      <c r="Z14" s="53" t="s">
        <v>1</v>
      </c>
      <c r="AD14" s="73"/>
      <c r="AE14" s="53" t="s">
        <v>26</v>
      </c>
      <c r="AF14" s="53" t="s">
        <v>1</v>
      </c>
      <c r="AH14" s="56"/>
      <c r="AI14" s="53" t="s">
        <v>26</v>
      </c>
      <c r="AJ14" s="53" t="s">
        <v>1</v>
      </c>
      <c r="AK14" s="79" t="str">
        <f>B14</f>
        <v>Wall Numbers</v>
      </c>
      <c r="AL14" s="56"/>
      <c r="AM14" s="53" t="s">
        <v>26</v>
      </c>
      <c r="AN14" s="53" t="s">
        <v>1</v>
      </c>
      <c r="AP14" s="56"/>
      <c r="AQ14" s="53" t="s">
        <v>26</v>
      </c>
      <c r="AR14" s="53" t="s">
        <v>1</v>
      </c>
      <c r="AT14" s="56"/>
      <c r="AU14" s="53" t="s">
        <v>26</v>
      </c>
      <c r="AV14" s="53" t="s">
        <v>1</v>
      </c>
      <c r="AW14" s="79" t="str">
        <f>B14</f>
        <v>Wall Numbers</v>
      </c>
    </row>
    <row r="15" spans="1:49" x14ac:dyDescent="0.2">
      <c r="A15" s="54">
        <v>15</v>
      </c>
      <c r="B15" s="54">
        <v>15</v>
      </c>
      <c r="C15" s="74"/>
      <c r="D15" s="54">
        <f t="shared" ref="D15:D20" si="2">C15*12</f>
        <v>0</v>
      </c>
      <c r="E15" s="75"/>
      <c r="F15" s="65">
        <f t="shared" ref="F15:F20" si="3">D15+E15</f>
        <v>0</v>
      </c>
      <c r="G15" s="65"/>
      <c r="H15" s="65">
        <f>F15+H13</f>
        <v>0</v>
      </c>
      <c r="I15" s="76">
        <v>3</v>
      </c>
      <c r="J15" s="76">
        <f t="shared" ref="J15:J20" si="4">(H15-(I15*12))</f>
        <v>-36</v>
      </c>
      <c r="K15" s="65"/>
      <c r="L15" s="65">
        <f>F15+L13</f>
        <v>4.5</v>
      </c>
      <c r="M15" s="77">
        <v>3</v>
      </c>
      <c r="N15" s="76">
        <f t="shared" ref="N15:N20" si="5">(L15-(M15*12))</f>
        <v>-31.5</v>
      </c>
      <c r="O15" s="65"/>
      <c r="P15" s="65">
        <f>F15+P13</f>
        <v>6.75</v>
      </c>
      <c r="Q15" s="64">
        <v>3</v>
      </c>
      <c r="R15" s="76">
        <f t="shared" ref="R15:R20" si="6">(P15-(Q15*12))</f>
        <v>-29.25</v>
      </c>
      <c r="S15" s="65"/>
      <c r="T15" s="65">
        <f>F15+T13</f>
        <v>8</v>
      </c>
      <c r="U15" s="64">
        <v>3</v>
      </c>
      <c r="V15" s="76">
        <f t="shared" ref="V15:V20" si="7">(T15-(U15*12))</f>
        <v>-28</v>
      </c>
      <c r="X15" s="65">
        <f>F15+X13</f>
        <v>14</v>
      </c>
      <c r="Y15" s="77">
        <v>4</v>
      </c>
      <c r="Z15" s="76">
        <f t="shared" ref="Z15:Z20" si="8">(X15-(Y15*12))</f>
        <v>-34</v>
      </c>
      <c r="AB15" s="54">
        <v>15</v>
      </c>
      <c r="AC15" s="54">
        <v>15</v>
      </c>
      <c r="AD15" s="62">
        <f>F15+AD8</f>
        <v>0</v>
      </c>
      <c r="AE15" s="76">
        <v>3</v>
      </c>
      <c r="AF15" s="76">
        <f t="shared" ref="AF15:AF20" si="9">(AD15-(AE15*12))</f>
        <v>-36</v>
      </c>
      <c r="AG15" s="65"/>
      <c r="AH15" s="65">
        <f>AD15+AH13</f>
        <v>4.5</v>
      </c>
      <c r="AI15" s="77">
        <v>3</v>
      </c>
      <c r="AJ15" s="76">
        <f t="shared" ref="AJ15:AJ20" si="10">(AH15-(AI15*12))</f>
        <v>-31.5</v>
      </c>
      <c r="AK15" s="79">
        <f>B15</f>
        <v>15</v>
      </c>
      <c r="AL15" s="65">
        <f>AD15+AL13</f>
        <v>6.75</v>
      </c>
      <c r="AM15" s="64">
        <v>4</v>
      </c>
      <c r="AN15" s="64">
        <f t="shared" ref="AN15:AN20" si="11">(AL15-(AM15*12))</f>
        <v>-41.25</v>
      </c>
      <c r="AO15" s="65"/>
      <c r="AP15" s="65">
        <f>AD15+AP13</f>
        <v>8</v>
      </c>
      <c r="AQ15" s="64">
        <v>4</v>
      </c>
      <c r="AR15" s="76">
        <f t="shared" ref="AR15:AR20" si="12">(AP15-(AQ15*12))</f>
        <v>-40</v>
      </c>
      <c r="AT15" s="65">
        <f>AD15+AT13</f>
        <v>14</v>
      </c>
      <c r="AU15" s="77">
        <v>4</v>
      </c>
      <c r="AV15" s="76">
        <f t="shared" ref="AV15:AV20" si="13">(AT15-(AU15*12))</f>
        <v>-34</v>
      </c>
      <c r="AW15" s="79">
        <f>B15</f>
        <v>15</v>
      </c>
    </row>
    <row r="16" spans="1:49" x14ac:dyDescent="0.2">
      <c r="A16" s="54">
        <v>16</v>
      </c>
      <c r="B16" s="54">
        <v>16</v>
      </c>
      <c r="C16" s="74"/>
      <c r="D16" s="54">
        <f t="shared" si="2"/>
        <v>0</v>
      </c>
      <c r="E16" s="75"/>
      <c r="F16" s="65">
        <f t="shared" si="3"/>
        <v>0</v>
      </c>
      <c r="G16" s="65"/>
      <c r="H16" s="65">
        <f>F16+H13</f>
        <v>0</v>
      </c>
      <c r="I16" s="76">
        <v>3</v>
      </c>
      <c r="J16" s="76">
        <f t="shared" si="4"/>
        <v>-36</v>
      </c>
      <c r="K16" s="65"/>
      <c r="L16" s="65">
        <f>F16+L13</f>
        <v>4.5</v>
      </c>
      <c r="M16" s="77">
        <v>3</v>
      </c>
      <c r="N16" s="76">
        <f t="shared" si="5"/>
        <v>-31.5</v>
      </c>
      <c r="O16" s="65"/>
      <c r="P16" s="65">
        <f>F16+P13</f>
        <v>6.75</v>
      </c>
      <c r="Q16" s="64">
        <v>3</v>
      </c>
      <c r="R16" s="76">
        <f t="shared" si="6"/>
        <v>-29.25</v>
      </c>
      <c r="S16" s="65"/>
      <c r="T16" s="65">
        <f>F16+T13</f>
        <v>8</v>
      </c>
      <c r="U16" s="64">
        <v>4</v>
      </c>
      <c r="V16" s="76">
        <f t="shared" si="7"/>
        <v>-40</v>
      </c>
      <c r="X16" s="65">
        <f>F16+X13</f>
        <v>14</v>
      </c>
      <c r="Y16" s="77">
        <v>4</v>
      </c>
      <c r="Z16" s="76">
        <f t="shared" si="8"/>
        <v>-34</v>
      </c>
      <c r="AB16" s="54">
        <v>16</v>
      </c>
      <c r="AC16" s="54">
        <v>16</v>
      </c>
      <c r="AD16" s="62">
        <f>F16+AD8</f>
        <v>0</v>
      </c>
      <c r="AE16" s="76">
        <v>3</v>
      </c>
      <c r="AF16" s="76">
        <f t="shared" si="9"/>
        <v>-36</v>
      </c>
      <c r="AG16" s="65"/>
      <c r="AH16" s="65">
        <f>AD16+AH13</f>
        <v>4.5</v>
      </c>
      <c r="AI16" s="77">
        <v>3</v>
      </c>
      <c r="AJ16" s="76">
        <f t="shared" si="10"/>
        <v>-31.5</v>
      </c>
      <c r="AK16" s="79">
        <f t="shared" ref="AK16:AK20" si="14">B16</f>
        <v>16</v>
      </c>
      <c r="AL16" s="65">
        <f>AD16+AL13</f>
        <v>6.75</v>
      </c>
      <c r="AM16" s="64">
        <v>3</v>
      </c>
      <c r="AN16" s="64">
        <f t="shared" si="11"/>
        <v>-29.25</v>
      </c>
      <c r="AO16" s="65"/>
      <c r="AP16" s="65">
        <f>AD16+AP13</f>
        <v>8</v>
      </c>
      <c r="AQ16" s="64">
        <v>3</v>
      </c>
      <c r="AR16" s="76">
        <f t="shared" si="12"/>
        <v>-28</v>
      </c>
      <c r="AT16" s="65">
        <f>AD16+AT13</f>
        <v>14</v>
      </c>
      <c r="AU16" s="77">
        <v>4</v>
      </c>
      <c r="AV16" s="76">
        <f t="shared" si="13"/>
        <v>-34</v>
      </c>
      <c r="AW16" s="79">
        <f t="shared" ref="AW16:AW20" si="15">B16</f>
        <v>16</v>
      </c>
    </row>
    <row r="17" spans="1:49" x14ac:dyDescent="0.2">
      <c r="A17" s="54">
        <v>17</v>
      </c>
      <c r="B17" s="54">
        <v>17</v>
      </c>
      <c r="C17" s="74"/>
      <c r="D17" s="54">
        <f t="shared" si="2"/>
        <v>0</v>
      </c>
      <c r="E17" s="75"/>
      <c r="F17" s="65">
        <f t="shared" si="3"/>
        <v>0</v>
      </c>
      <c r="G17" s="65"/>
      <c r="H17" s="65">
        <f>F17+H13</f>
        <v>0</v>
      </c>
      <c r="I17" s="76">
        <v>3</v>
      </c>
      <c r="J17" s="76">
        <f t="shared" si="4"/>
        <v>-36</v>
      </c>
      <c r="K17" s="65"/>
      <c r="L17" s="65">
        <f>F17+L13</f>
        <v>4.5</v>
      </c>
      <c r="M17" s="77">
        <v>3</v>
      </c>
      <c r="N17" s="76">
        <f t="shared" si="5"/>
        <v>-31.5</v>
      </c>
      <c r="O17" s="65"/>
      <c r="P17" s="65">
        <f>F17+P13</f>
        <v>6.75</v>
      </c>
      <c r="Q17" s="64">
        <v>3</v>
      </c>
      <c r="R17" s="76">
        <f t="shared" si="6"/>
        <v>-29.25</v>
      </c>
      <c r="S17" s="65"/>
      <c r="T17" s="65">
        <f>F17+T13</f>
        <v>8</v>
      </c>
      <c r="U17" s="64">
        <v>4</v>
      </c>
      <c r="V17" s="76">
        <f t="shared" si="7"/>
        <v>-40</v>
      </c>
      <c r="X17" s="65">
        <f>F17+X13</f>
        <v>14</v>
      </c>
      <c r="Y17" s="77">
        <v>4</v>
      </c>
      <c r="Z17" s="76">
        <f t="shared" si="8"/>
        <v>-34</v>
      </c>
      <c r="AB17" s="54">
        <v>17</v>
      </c>
      <c r="AC17" s="54">
        <v>17</v>
      </c>
      <c r="AD17" s="62">
        <f>F17+AD8</f>
        <v>0</v>
      </c>
      <c r="AE17" s="76">
        <v>3</v>
      </c>
      <c r="AF17" s="76">
        <f t="shared" si="9"/>
        <v>-36</v>
      </c>
      <c r="AG17" s="65"/>
      <c r="AH17" s="65">
        <f>AD17+AH13</f>
        <v>4.5</v>
      </c>
      <c r="AI17" s="77">
        <v>4</v>
      </c>
      <c r="AJ17" s="76">
        <f t="shared" si="10"/>
        <v>-43.5</v>
      </c>
      <c r="AK17" s="79">
        <f t="shared" si="14"/>
        <v>17</v>
      </c>
      <c r="AL17" s="65">
        <f>AD17+AL13</f>
        <v>6.75</v>
      </c>
      <c r="AM17" s="64">
        <v>4</v>
      </c>
      <c r="AN17" s="64">
        <f t="shared" si="11"/>
        <v>-41.25</v>
      </c>
      <c r="AO17" s="65"/>
      <c r="AP17" s="65">
        <f>AD17+AP13</f>
        <v>8</v>
      </c>
      <c r="AQ17" s="64">
        <v>4</v>
      </c>
      <c r="AR17" s="76">
        <f t="shared" si="12"/>
        <v>-40</v>
      </c>
      <c r="AT17" s="65">
        <f>AD17+AT13</f>
        <v>14</v>
      </c>
      <c r="AU17" s="77">
        <v>4</v>
      </c>
      <c r="AV17" s="76">
        <f t="shared" si="13"/>
        <v>-34</v>
      </c>
      <c r="AW17" s="79">
        <f t="shared" si="15"/>
        <v>17</v>
      </c>
    </row>
    <row r="18" spans="1:49" x14ac:dyDescent="0.2">
      <c r="A18" s="54">
        <v>18</v>
      </c>
      <c r="B18" s="54">
        <v>18</v>
      </c>
      <c r="C18" s="74"/>
      <c r="D18" s="54">
        <f t="shared" si="2"/>
        <v>0</v>
      </c>
      <c r="E18" s="75"/>
      <c r="F18" s="65">
        <f t="shared" si="3"/>
        <v>0</v>
      </c>
      <c r="G18" s="65"/>
      <c r="H18" s="65">
        <f>F18+H13</f>
        <v>0</v>
      </c>
      <c r="I18" s="76">
        <v>3</v>
      </c>
      <c r="J18" s="76">
        <f t="shared" si="4"/>
        <v>-36</v>
      </c>
      <c r="K18" s="65"/>
      <c r="L18" s="65">
        <f>F18+L13</f>
        <v>4.5</v>
      </c>
      <c r="M18" s="77">
        <v>3</v>
      </c>
      <c r="N18" s="76">
        <f t="shared" si="5"/>
        <v>-31.5</v>
      </c>
      <c r="O18" s="65"/>
      <c r="P18" s="65">
        <f>F18+P13</f>
        <v>6.75</v>
      </c>
      <c r="Q18" s="64">
        <v>4</v>
      </c>
      <c r="R18" s="76">
        <f t="shared" si="6"/>
        <v>-41.25</v>
      </c>
      <c r="S18" s="65"/>
      <c r="T18" s="65">
        <f>F18+T13</f>
        <v>8</v>
      </c>
      <c r="U18" s="64">
        <v>4</v>
      </c>
      <c r="V18" s="76">
        <f t="shared" si="7"/>
        <v>-40</v>
      </c>
      <c r="X18" s="65">
        <f>F18+X13</f>
        <v>14</v>
      </c>
      <c r="Y18" s="77">
        <v>4</v>
      </c>
      <c r="Z18" s="76">
        <f t="shared" si="8"/>
        <v>-34</v>
      </c>
      <c r="AB18" s="54">
        <v>18</v>
      </c>
      <c r="AC18" s="54">
        <v>18</v>
      </c>
      <c r="AD18" s="62">
        <f>F18+AD8</f>
        <v>0</v>
      </c>
      <c r="AE18" s="76">
        <v>3</v>
      </c>
      <c r="AF18" s="76">
        <f t="shared" si="9"/>
        <v>-36</v>
      </c>
      <c r="AG18" s="65"/>
      <c r="AH18" s="65">
        <f>AD18+AH13</f>
        <v>4.5</v>
      </c>
      <c r="AI18" s="77">
        <v>4</v>
      </c>
      <c r="AJ18" s="76">
        <f t="shared" si="10"/>
        <v>-43.5</v>
      </c>
      <c r="AK18" s="79">
        <f t="shared" si="14"/>
        <v>18</v>
      </c>
      <c r="AL18" s="65">
        <f>AD18+AL13</f>
        <v>6.75</v>
      </c>
      <c r="AM18" s="64">
        <v>4</v>
      </c>
      <c r="AN18" s="64">
        <f t="shared" si="11"/>
        <v>-41.25</v>
      </c>
      <c r="AO18" s="65"/>
      <c r="AP18" s="65">
        <f>AD18+AP13</f>
        <v>8</v>
      </c>
      <c r="AQ18" s="64">
        <v>4</v>
      </c>
      <c r="AR18" s="76">
        <f t="shared" si="12"/>
        <v>-40</v>
      </c>
      <c r="AT18" s="65">
        <f>AD18+AT13</f>
        <v>14</v>
      </c>
      <c r="AU18" s="77">
        <v>4</v>
      </c>
      <c r="AV18" s="76">
        <f t="shared" si="13"/>
        <v>-34</v>
      </c>
      <c r="AW18" s="79">
        <f t="shared" si="15"/>
        <v>18</v>
      </c>
    </row>
    <row r="19" spans="1:49" x14ac:dyDescent="0.2">
      <c r="A19" s="54">
        <v>19</v>
      </c>
      <c r="B19" s="54">
        <v>19</v>
      </c>
      <c r="C19" s="74"/>
      <c r="D19" s="54">
        <f t="shared" si="2"/>
        <v>0</v>
      </c>
      <c r="E19" s="75"/>
      <c r="F19" s="65">
        <f t="shared" si="3"/>
        <v>0</v>
      </c>
      <c r="G19" s="65"/>
      <c r="H19" s="65">
        <f>F19+H14</f>
        <v>0</v>
      </c>
      <c r="I19" s="76">
        <v>3</v>
      </c>
      <c r="J19" s="76">
        <f t="shared" si="4"/>
        <v>-36</v>
      </c>
      <c r="K19" s="65"/>
      <c r="L19" s="65">
        <f>F19+L13</f>
        <v>4.5</v>
      </c>
      <c r="M19" s="77">
        <v>3</v>
      </c>
      <c r="N19" s="76">
        <f t="shared" si="5"/>
        <v>-31.5</v>
      </c>
      <c r="O19" s="65"/>
      <c r="P19" s="65">
        <f>F19+P13</f>
        <v>6.75</v>
      </c>
      <c r="Q19" s="64">
        <v>4</v>
      </c>
      <c r="R19" s="76">
        <f t="shared" si="6"/>
        <v>-41.25</v>
      </c>
      <c r="S19" s="65"/>
      <c r="T19" s="65">
        <f>F19+T13</f>
        <v>8</v>
      </c>
      <c r="U19" s="64">
        <v>4</v>
      </c>
      <c r="V19" s="76">
        <f t="shared" si="7"/>
        <v>-40</v>
      </c>
      <c r="X19" s="65">
        <f>F19+X13</f>
        <v>14</v>
      </c>
      <c r="Y19" s="77">
        <v>4</v>
      </c>
      <c r="Z19" s="76">
        <f t="shared" si="8"/>
        <v>-34</v>
      </c>
      <c r="AB19" s="54">
        <v>19</v>
      </c>
      <c r="AC19" s="54">
        <v>19</v>
      </c>
      <c r="AD19" s="62">
        <f>F19+AD8</f>
        <v>0</v>
      </c>
      <c r="AE19" s="76">
        <v>3</v>
      </c>
      <c r="AF19" s="76">
        <f t="shared" si="9"/>
        <v>-36</v>
      </c>
      <c r="AG19" s="65"/>
      <c r="AH19" s="65">
        <f>AD19+AH13</f>
        <v>4.5</v>
      </c>
      <c r="AI19" s="77">
        <v>4</v>
      </c>
      <c r="AJ19" s="76">
        <f t="shared" si="10"/>
        <v>-43.5</v>
      </c>
      <c r="AK19" s="79">
        <f t="shared" si="14"/>
        <v>19</v>
      </c>
      <c r="AL19" s="65">
        <f>AD19+AL13</f>
        <v>6.75</v>
      </c>
      <c r="AM19" s="64">
        <v>4</v>
      </c>
      <c r="AN19" s="64">
        <f t="shared" si="11"/>
        <v>-41.25</v>
      </c>
      <c r="AO19" s="65"/>
      <c r="AP19" s="65">
        <f>AD19+AP13</f>
        <v>8</v>
      </c>
      <c r="AQ19" s="64">
        <v>4</v>
      </c>
      <c r="AR19" s="76">
        <f t="shared" si="12"/>
        <v>-40</v>
      </c>
      <c r="AT19" s="65">
        <f>AD19+AT13</f>
        <v>14</v>
      </c>
      <c r="AU19" s="77">
        <v>4</v>
      </c>
      <c r="AV19" s="76">
        <f t="shared" si="13"/>
        <v>-34</v>
      </c>
      <c r="AW19" s="79">
        <f t="shared" si="15"/>
        <v>19</v>
      </c>
    </row>
    <row r="20" spans="1:49" x14ac:dyDescent="0.2">
      <c r="A20" s="54">
        <v>20</v>
      </c>
      <c r="B20" s="54">
        <v>20</v>
      </c>
      <c r="C20" s="74"/>
      <c r="D20" s="54">
        <f t="shared" si="2"/>
        <v>0</v>
      </c>
      <c r="E20" s="75"/>
      <c r="F20" s="65">
        <f t="shared" si="3"/>
        <v>0</v>
      </c>
      <c r="G20" s="65"/>
      <c r="H20" s="65">
        <f>F20+H13</f>
        <v>0</v>
      </c>
      <c r="I20" s="76">
        <v>3</v>
      </c>
      <c r="J20" s="76">
        <f t="shared" si="4"/>
        <v>-36</v>
      </c>
      <c r="K20" s="65"/>
      <c r="L20" s="65">
        <f>F20+L13</f>
        <v>4.5</v>
      </c>
      <c r="M20" s="77">
        <v>3</v>
      </c>
      <c r="N20" s="76">
        <f t="shared" si="5"/>
        <v>-31.5</v>
      </c>
      <c r="O20" s="65"/>
      <c r="P20" s="65">
        <f>F20+P13</f>
        <v>6.75</v>
      </c>
      <c r="Q20" s="64">
        <v>4</v>
      </c>
      <c r="R20" s="76">
        <f t="shared" si="6"/>
        <v>-41.25</v>
      </c>
      <c r="S20" s="65"/>
      <c r="T20" s="65">
        <f>F20+T13</f>
        <v>8</v>
      </c>
      <c r="U20" s="64">
        <v>4</v>
      </c>
      <c r="V20" s="76">
        <f t="shared" si="7"/>
        <v>-40</v>
      </c>
      <c r="X20" s="65">
        <f>F20+X13</f>
        <v>14</v>
      </c>
      <c r="Y20" s="77">
        <v>4</v>
      </c>
      <c r="Z20" s="76">
        <f t="shared" si="8"/>
        <v>-34</v>
      </c>
      <c r="AB20" s="54">
        <v>20</v>
      </c>
      <c r="AC20" s="54">
        <v>20</v>
      </c>
      <c r="AD20" s="62">
        <f>F20+AD8</f>
        <v>0</v>
      </c>
      <c r="AE20" s="76">
        <v>3</v>
      </c>
      <c r="AF20" s="76">
        <f t="shared" si="9"/>
        <v>-36</v>
      </c>
      <c r="AG20" s="65"/>
      <c r="AH20" s="65">
        <f>AD20+AH13</f>
        <v>4.5</v>
      </c>
      <c r="AI20" s="77">
        <v>4</v>
      </c>
      <c r="AJ20" s="76">
        <f t="shared" si="10"/>
        <v>-43.5</v>
      </c>
      <c r="AK20" s="79">
        <f t="shared" si="14"/>
        <v>20</v>
      </c>
      <c r="AL20" s="65">
        <f>AD20+AL13</f>
        <v>6.75</v>
      </c>
      <c r="AM20" s="64">
        <v>4</v>
      </c>
      <c r="AN20" s="64">
        <f t="shared" si="11"/>
        <v>-41.25</v>
      </c>
      <c r="AO20" s="65"/>
      <c r="AP20" s="65">
        <f>AD20+AP13</f>
        <v>8</v>
      </c>
      <c r="AQ20" s="64">
        <v>4</v>
      </c>
      <c r="AR20" s="76">
        <f t="shared" si="12"/>
        <v>-40</v>
      </c>
      <c r="AT20" s="65">
        <f>AD20+AT13</f>
        <v>14</v>
      </c>
      <c r="AU20" s="77">
        <v>4</v>
      </c>
      <c r="AV20" s="76">
        <f t="shared" si="13"/>
        <v>-34</v>
      </c>
      <c r="AW20" s="79">
        <f t="shared" si="15"/>
        <v>20</v>
      </c>
    </row>
    <row r="21" spans="1:49" x14ac:dyDescent="0.2">
      <c r="H21" s="65"/>
      <c r="I21" s="69"/>
      <c r="J21" s="69"/>
      <c r="K21" s="65"/>
      <c r="L21" s="65"/>
      <c r="M21" s="68"/>
      <c r="N21" s="69"/>
      <c r="O21" s="65"/>
      <c r="P21" s="65"/>
      <c r="Q21" s="56"/>
      <c r="R21" s="69"/>
      <c r="S21" s="65"/>
      <c r="T21" s="65"/>
      <c r="U21" s="56"/>
      <c r="V21" s="69"/>
      <c r="X21" s="65"/>
      <c r="Y21" s="68"/>
      <c r="Z21" s="69"/>
      <c r="AD21" s="62"/>
      <c r="AE21" s="69"/>
      <c r="AF21" s="69"/>
      <c r="AG21" s="65"/>
      <c r="AH21" s="65"/>
      <c r="AI21" s="68"/>
      <c r="AJ21" s="69"/>
      <c r="AK21" s="79"/>
      <c r="AL21" s="65"/>
      <c r="AM21" s="56"/>
      <c r="AN21" s="56"/>
      <c r="AO21" s="65"/>
      <c r="AP21" s="65"/>
      <c r="AQ21" s="56"/>
      <c r="AR21" s="69"/>
      <c r="AT21" s="65"/>
      <c r="AU21" s="68"/>
      <c r="AV21" s="69"/>
      <c r="AW21" s="79"/>
    </row>
    <row r="22" spans="1:49" ht="27.75" customHeight="1" x14ac:dyDescent="0.2">
      <c r="A22" s="53" t="str">
        <f>A1</f>
        <v>Name</v>
      </c>
      <c r="B22" s="53"/>
      <c r="AD22" s="55"/>
    </row>
    <row r="23" spans="1:49" ht="15.75" customHeight="1" x14ac:dyDescent="0.2">
      <c r="C23" s="66"/>
      <c r="H23" s="53"/>
      <c r="W23" s="65"/>
      <c r="X23" s="65"/>
      <c r="Y23" s="65"/>
      <c r="Z23" s="65"/>
      <c r="AA23" s="65"/>
      <c r="AB23" s="65"/>
      <c r="AC23" s="65"/>
      <c r="AD23" s="59">
        <f>AD2</f>
        <v>0</v>
      </c>
      <c r="AE23" s="65"/>
      <c r="AH23" s="53"/>
      <c r="AL23" s="53"/>
      <c r="AP23" s="53"/>
      <c r="AS23" s="65"/>
    </row>
    <row r="24" spans="1:49" s="53" customFormat="1" ht="15.75" customHeight="1" x14ac:dyDescent="0.2">
      <c r="B24" s="53" t="s">
        <v>36</v>
      </c>
      <c r="C24" s="53" t="s">
        <v>0</v>
      </c>
      <c r="D24" s="53" t="s">
        <v>8</v>
      </c>
      <c r="E24" s="53" t="s">
        <v>1</v>
      </c>
      <c r="F24" s="53" t="s">
        <v>7</v>
      </c>
      <c r="H24" s="56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6"/>
      <c r="X24" s="56"/>
      <c r="Y24" s="56"/>
      <c r="Z24" s="56"/>
      <c r="AA24" s="56"/>
      <c r="AB24" s="56"/>
      <c r="AC24" s="56"/>
      <c r="AD24" s="57" t="s">
        <v>16</v>
      </c>
      <c r="AE24" s="56"/>
      <c r="AH24" s="56"/>
      <c r="AL24" s="56"/>
      <c r="AP24" s="56"/>
      <c r="AS24" s="56"/>
    </row>
    <row r="25" spans="1:49" s="53" customFormat="1" ht="15.75" customHeight="1" x14ac:dyDescent="0.2">
      <c r="H25" s="56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6"/>
      <c r="X25" s="56"/>
      <c r="Y25" s="56"/>
      <c r="Z25" s="56"/>
      <c r="AA25" s="56"/>
      <c r="AB25" s="56"/>
      <c r="AC25" s="56"/>
      <c r="AD25" s="61">
        <f>AD4</f>
        <v>0</v>
      </c>
      <c r="AE25" s="56"/>
      <c r="AH25" s="56"/>
      <c r="AL25" s="56"/>
      <c r="AP25" s="56"/>
      <c r="AS25" s="56"/>
    </row>
    <row r="26" spans="1:49" ht="15.75" customHeight="1" x14ac:dyDescent="0.2">
      <c r="A26" s="53" t="s">
        <v>9</v>
      </c>
      <c r="B26" s="53" t="s">
        <v>87</v>
      </c>
      <c r="C26" s="58">
        <f>C5</f>
        <v>0</v>
      </c>
      <c r="D26" s="53">
        <f t="shared" ref="D26" si="16">C26*12</f>
        <v>0</v>
      </c>
      <c r="E26" s="67">
        <f>E5</f>
        <v>0</v>
      </c>
      <c r="F26" s="56">
        <f t="shared" ref="F26" si="17">D26+E26</f>
        <v>0</v>
      </c>
      <c r="G26" s="65"/>
      <c r="H26" s="65"/>
      <c r="I26" s="68"/>
      <c r="J26" s="69"/>
      <c r="K26" s="68"/>
      <c r="L26" s="65"/>
      <c r="M26" s="68"/>
      <c r="N26" s="69"/>
      <c r="O26" s="68"/>
      <c r="P26" s="65"/>
      <c r="Q26" s="68"/>
      <c r="R26" s="69"/>
      <c r="S26" s="68"/>
      <c r="T26" s="65"/>
      <c r="U26" s="68"/>
      <c r="V26" s="69"/>
      <c r="AD26" s="62">
        <f>AD25*12</f>
        <v>0</v>
      </c>
      <c r="AE26" s="53"/>
      <c r="AF26" s="69"/>
      <c r="AG26" s="68"/>
      <c r="AH26" s="65"/>
      <c r="AI26" s="56"/>
      <c r="AJ26" s="69"/>
      <c r="AK26" s="68"/>
      <c r="AL26" s="65"/>
      <c r="AM26" s="56"/>
      <c r="AN26" s="69"/>
      <c r="AO26" s="68"/>
      <c r="AP26" s="65"/>
      <c r="AQ26" s="56"/>
      <c r="AR26" s="69"/>
      <c r="AT26" s="65"/>
    </row>
    <row r="27" spans="1:49" x14ac:dyDescent="0.2">
      <c r="A27" s="53" t="s">
        <v>202</v>
      </c>
      <c r="B27" s="53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AD27" s="63">
        <f>AD6</f>
        <v>0</v>
      </c>
      <c r="AF27" s="65"/>
      <c r="AG27" s="65"/>
      <c r="AH27" s="82" t="s">
        <v>216</v>
      </c>
      <c r="AI27" s="82"/>
      <c r="AJ27" s="82"/>
      <c r="AK27" s="65"/>
      <c r="AL27" s="65"/>
      <c r="AM27" s="65"/>
      <c r="AN27" s="65"/>
      <c r="AO27" s="65"/>
      <c r="AP27" s="82" t="s">
        <v>216</v>
      </c>
      <c r="AQ27" s="82"/>
      <c r="AR27" s="82"/>
      <c r="AT27" s="65"/>
    </row>
    <row r="28" spans="1:49" x14ac:dyDescent="0.2">
      <c r="A28" s="53" t="s">
        <v>1</v>
      </c>
      <c r="B28" s="53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AD28" s="62">
        <f>SUM(AD26:AD27)</f>
        <v>0</v>
      </c>
      <c r="AF28" s="65"/>
      <c r="AG28" s="65"/>
      <c r="AH28" s="82"/>
      <c r="AI28" s="82"/>
      <c r="AJ28" s="82"/>
      <c r="AK28" s="65"/>
      <c r="AL28" s="65"/>
      <c r="AM28" s="65"/>
      <c r="AN28" s="65"/>
      <c r="AO28" s="65"/>
      <c r="AP28" s="82"/>
      <c r="AQ28" s="82"/>
      <c r="AR28" s="82"/>
      <c r="AT28" s="65"/>
    </row>
    <row r="29" spans="1:49" x14ac:dyDescent="0.2">
      <c r="A29" s="60">
        <v>9</v>
      </c>
      <c r="B29" s="60"/>
      <c r="C29" s="53" t="s">
        <v>203</v>
      </c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AD29" s="64">
        <f>AD28-F26</f>
        <v>0</v>
      </c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T29" s="65"/>
    </row>
    <row r="30" spans="1:49" x14ac:dyDescent="0.2">
      <c r="A30" s="70">
        <v>2.25</v>
      </c>
      <c r="B30" s="70"/>
      <c r="C30" s="53" t="s">
        <v>204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AD30" s="62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T30" s="65"/>
    </row>
    <row r="31" spans="1:49" x14ac:dyDescent="0.2">
      <c r="A31" s="78">
        <v>1.25</v>
      </c>
      <c r="B31" s="78"/>
      <c r="C31" s="53" t="s">
        <v>20</v>
      </c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AD31" s="62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T31" s="65"/>
    </row>
    <row r="32" spans="1:49" x14ac:dyDescent="0.2">
      <c r="A32" s="53">
        <v>6</v>
      </c>
      <c r="B32" s="53"/>
      <c r="C32" s="53" t="s">
        <v>19</v>
      </c>
      <c r="E32" s="65"/>
      <c r="F32" s="65"/>
      <c r="G32" s="65"/>
      <c r="H32" s="53" t="s">
        <v>24</v>
      </c>
      <c r="L32" s="53" t="s">
        <v>205</v>
      </c>
      <c r="P32" s="53" t="s">
        <v>206</v>
      </c>
      <c r="T32" s="53" t="s">
        <v>22</v>
      </c>
      <c r="X32" s="53" t="s">
        <v>25</v>
      </c>
      <c r="AD32" s="57" t="s">
        <v>24</v>
      </c>
      <c r="AH32" s="53" t="s">
        <v>205</v>
      </c>
      <c r="AL32" s="53" t="s">
        <v>206</v>
      </c>
      <c r="AP32" s="53" t="s">
        <v>22</v>
      </c>
      <c r="AT32" s="53" t="s">
        <v>25</v>
      </c>
    </row>
    <row r="33" spans="1:49" x14ac:dyDescent="0.2">
      <c r="A33" s="71">
        <f>SUM(A29:A32)</f>
        <v>18.5</v>
      </c>
      <c r="B33" s="71"/>
      <c r="E33" s="65"/>
      <c r="F33" s="65"/>
      <c r="G33" s="65"/>
      <c r="H33" s="53"/>
      <c r="L33" s="53" t="s">
        <v>216</v>
      </c>
      <c r="P33" s="53" t="s">
        <v>208</v>
      </c>
      <c r="T33" s="53" t="s">
        <v>209</v>
      </c>
      <c r="X33" s="53" t="s">
        <v>35</v>
      </c>
      <c r="AD33" s="57"/>
      <c r="AH33" s="53" t="s">
        <v>207</v>
      </c>
      <c r="AL33" s="53" t="s">
        <v>208</v>
      </c>
      <c r="AP33" s="53" t="s">
        <v>209</v>
      </c>
      <c r="AT33" s="53" t="s">
        <v>35</v>
      </c>
    </row>
    <row r="34" spans="1:49" x14ac:dyDescent="0.2">
      <c r="E34" s="65"/>
      <c r="F34" s="65"/>
      <c r="G34" s="65"/>
      <c r="H34" s="56">
        <v>0</v>
      </c>
      <c r="I34" s="53" t="s">
        <v>11</v>
      </c>
      <c r="J34" s="53"/>
      <c r="K34" s="53"/>
      <c r="L34" s="60">
        <f>A29</f>
        <v>9</v>
      </c>
      <c r="M34" s="53" t="s">
        <v>11</v>
      </c>
      <c r="N34" s="53"/>
      <c r="O34" s="53"/>
      <c r="P34" s="70">
        <f>A29+A30</f>
        <v>11.25</v>
      </c>
      <c r="Q34" s="53" t="s">
        <v>11</v>
      </c>
      <c r="R34" s="53"/>
      <c r="S34" s="53"/>
      <c r="T34" s="78">
        <f>A29+A30+A31</f>
        <v>12.5</v>
      </c>
      <c r="U34" s="53" t="s">
        <v>11</v>
      </c>
      <c r="V34" s="53"/>
      <c r="X34" s="72">
        <f>A33</f>
        <v>18.5</v>
      </c>
      <c r="Y34" s="53" t="s">
        <v>11</v>
      </c>
      <c r="Z34" s="53"/>
      <c r="AD34" s="73"/>
      <c r="AE34" s="53" t="s">
        <v>11</v>
      </c>
      <c r="AF34" s="53"/>
      <c r="AG34" s="53"/>
      <c r="AH34" s="60">
        <f>A29</f>
        <v>9</v>
      </c>
      <c r="AI34" s="53" t="s">
        <v>11</v>
      </c>
      <c r="AJ34" s="53"/>
      <c r="AK34" s="53"/>
      <c r="AL34" s="70">
        <f>A29+A30</f>
        <v>11.25</v>
      </c>
      <c r="AM34" s="53" t="s">
        <v>11</v>
      </c>
      <c r="AN34" s="53"/>
      <c r="AO34" s="53"/>
      <c r="AP34" s="78">
        <f>A29+A30+A31</f>
        <v>12.5</v>
      </c>
      <c r="AQ34" s="53" t="s">
        <v>11</v>
      </c>
      <c r="AR34" s="53"/>
      <c r="AT34" s="72">
        <f>A33</f>
        <v>18.5</v>
      </c>
      <c r="AU34" s="53" t="s">
        <v>11</v>
      </c>
      <c r="AV34" s="53"/>
    </row>
    <row r="35" spans="1:49" s="53" customFormat="1" x14ac:dyDescent="0.2">
      <c r="A35" s="53" t="s">
        <v>15</v>
      </c>
      <c r="C35" s="53" t="s">
        <v>0</v>
      </c>
      <c r="D35" s="53" t="s">
        <v>8</v>
      </c>
      <c r="E35" s="53" t="s">
        <v>1</v>
      </c>
      <c r="F35" s="53" t="s">
        <v>7</v>
      </c>
      <c r="H35" s="56"/>
      <c r="I35" s="53" t="s">
        <v>26</v>
      </c>
      <c r="J35" s="53" t="s">
        <v>1</v>
      </c>
      <c r="L35" s="56"/>
      <c r="M35" s="53" t="s">
        <v>26</v>
      </c>
      <c r="N35" s="53" t="s">
        <v>1</v>
      </c>
      <c r="P35" s="56"/>
      <c r="Q35" s="53" t="s">
        <v>26</v>
      </c>
      <c r="R35" s="53" t="s">
        <v>1</v>
      </c>
      <c r="T35" s="56"/>
      <c r="U35" s="53" t="s">
        <v>26</v>
      </c>
      <c r="V35" s="53" t="s">
        <v>1</v>
      </c>
      <c r="X35" s="56"/>
      <c r="Y35" s="53" t="s">
        <v>26</v>
      </c>
      <c r="Z35" s="53" t="s">
        <v>1</v>
      </c>
      <c r="AD35" s="73"/>
      <c r="AE35" s="53" t="s">
        <v>26</v>
      </c>
      <c r="AF35" s="53" t="s">
        <v>1</v>
      </c>
      <c r="AH35" s="56"/>
      <c r="AI35" s="53" t="s">
        <v>26</v>
      </c>
      <c r="AJ35" s="53" t="s">
        <v>1</v>
      </c>
      <c r="AL35" s="56"/>
      <c r="AM35" s="53" t="s">
        <v>26</v>
      </c>
      <c r="AN35" s="53" t="s">
        <v>1</v>
      </c>
      <c r="AP35" s="56"/>
      <c r="AQ35" s="53" t="s">
        <v>26</v>
      </c>
      <c r="AR35" s="53" t="s">
        <v>1</v>
      </c>
      <c r="AT35" s="56"/>
      <c r="AU35" s="53" t="s">
        <v>26</v>
      </c>
      <c r="AV35" s="53" t="s">
        <v>1</v>
      </c>
    </row>
    <row r="36" spans="1:49" x14ac:dyDescent="0.2">
      <c r="A36" s="54">
        <v>15</v>
      </c>
      <c r="B36" s="54">
        <v>15</v>
      </c>
      <c r="C36" s="74">
        <f>C15</f>
        <v>0</v>
      </c>
      <c r="D36" s="54">
        <f t="shared" ref="D36:D41" si="18">C36*12</f>
        <v>0</v>
      </c>
      <c r="E36" s="75">
        <f>E15</f>
        <v>0</v>
      </c>
      <c r="F36" s="65">
        <f t="shared" ref="F36:F41" si="19">D36+E36</f>
        <v>0</v>
      </c>
      <c r="G36" s="65"/>
      <c r="H36" s="65">
        <f>F36+H34</f>
        <v>0</v>
      </c>
      <c r="I36" s="76">
        <v>3</v>
      </c>
      <c r="J36" s="76">
        <f t="shared" ref="J36:J41" si="20">(H36-(I36*12))</f>
        <v>-36</v>
      </c>
      <c r="K36" s="65"/>
      <c r="L36" s="65">
        <f>F36+L34</f>
        <v>9</v>
      </c>
      <c r="M36" s="77">
        <v>3</v>
      </c>
      <c r="N36" s="76">
        <f t="shared" ref="N36:N41" si="21">(L36-(M36*12))</f>
        <v>-27</v>
      </c>
      <c r="O36" s="65"/>
      <c r="P36" s="65">
        <f>F36+P34</f>
        <v>11.25</v>
      </c>
      <c r="Q36" s="64">
        <v>3</v>
      </c>
      <c r="R36" s="76">
        <f t="shared" ref="R36:R41" si="22">(P36-(Q36*12))</f>
        <v>-24.75</v>
      </c>
      <c r="S36" s="65"/>
      <c r="T36" s="65">
        <f>F36+T34</f>
        <v>12.5</v>
      </c>
      <c r="U36" s="64">
        <v>3</v>
      </c>
      <c r="V36" s="76">
        <f t="shared" ref="V36:V41" si="23">(T36-(U36*12))</f>
        <v>-23.5</v>
      </c>
      <c r="X36" s="65">
        <f>F36+X34</f>
        <v>18.5</v>
      </c>
      <c r="Y36" s="77">
        <v>4</v>
      </c>
      <c r="Z36" s="76">
        <f t="shared" ref="Z36:Z41" si="24">(X36-(Y36*12))</f>
        <v>-29.5</v>
      </c>
      <c r="AB36" s="54">
        <v>15</v>
      </c>
      <c r="AC36" s="54">
        <v>15</v>
      </c>
      <c r="AD36" s="62">
        <f>F36+AD29</f>
        <v>0</v>
      </c>
      <c r="AE36" s="76">
        <v>3</v>
      </c>
      <c r="AF36" s="76">
        <f t="shared" ref="AF36:AF41" si="25">(AD36-(AE36*12))</f>
        <v>-36</v>
      </c>
      <c r="AG36" s="65"/>
      <c r="AH36" s="65">
        <f>AD36+AH34</f>
        <v>9</v>
      </c>
      <c r="AI36" s="77">
        <v>3</v>
      </c>
      <c r="AJ36" s="76">
        <f t="shared" ref="AJ36:AJ41" si="26">(AH36-(AI36*12))</f>
        <v>-27</v>
      </c>
      <c r="AK36" s="79">
        <f>B36</f>
        <v>15</v>
      </c>
      <c r="AL36" s="65">
        <f>AD36+AL34</f>
        <v>11.25</v>
      </c>
      <c r="AM36" s="64">
        <v>4</v>
      </c>
      <c r="AN36" s="64">
        <f t="shared" ref="AN36:AN41" si="27">(AL36-(AM36*12))</f>
        <v>-36.75</v>
      </c>
      <c r="AO36" s="65"/>
      <c r="AP36" s="65">
        <f>AD36+AP34</f>
        <v>12.5</v>
      </c>
      <c r="AQ36" s="64">
        <v>4</v>
      </c>
      <c r="AR36" s="76">
        <f t="shared" ref="AR36:AR41" si="28">(AP36-(AQ36*12))</f>
        <v>-35.5</v>
      </c>
      <c r="AT36" s="65">
        <f>AD36+AT34</f>
        <v>18.5</v>
      </c>
      <c r="AU36" s="77">
        <v>4</v>
      </c>
      <c r="AV36" s="76">
        <f t="shared" ref="AV36:AV41" si="29">(AT36-(AU36*12))</f>
        <v>-29.5</v>
      </c>
      <c r="AW36" s="79">
        <f>B36</f>
        <v>15</v>
      </c>
    </row>
    <row r="37" spans="1:49" x14ac:dyDescent="0.2">
      <c r="A37" s="54">
        <v>16</v>
      </c>
      <c r="B37" s="54">
        <v>16</v>
      </c>
      <c r="C37" s="74">
        <f t="shared" ref="C37:C41" si="30">C16</f>
        <v>0</v>
      </c>
      <c r="D37" s="54">
        <f t="shared" si="18"/>
        <v>0</v>
      </c>
      <c r="E37" s="75">
        <f t="shared" ref="E37:E41" si="31">E16</f>
        <v>0</v>
      </c>
      <c r="F37" s="65">
        <f t="shared" si="19"/>
        <v>0</v>
      </c>
      <c r="G37" s="65"/>
      <c r="H37" s="65">
        <f>F37+H34</f>
        <v>0</v>
      </c>
      <c r="I37" s="76">
        <v>3</v>
      </c>
      <c r="J37" s="76">
        <f t="shared" si="20"/>
        <v>-36</v>
      </c>
      <c r="K37" s="65"/>
      <c r="L37" s="65">
        <f>F37+L34</f>
        <v>9</v>
      </c>
      <c r="M37" s="77">
        <v>3</v>
      </c>
      <c r="N37" s="76">
        <f t="shared" si="21"/>
        <v>-27</v>
      </c>
      <c r="O37" s="65"/>
      <c r="P37" s="65">
        <f>F37+P34</f>
        <v>11.25</v>
      </c>
      <c r="Q37" s="64">
        <v>3</v>
      </c>
      <c r="R37" s="76">
        <f t="shared" si="22"/>
        <v>-24.75</v>
      </c>
      <c r="S37" s="65"/>
      <c r="T37" s="65">
        <f>F37+T34</f>
        <v>12.5</v>
      </c>
      <c r="U37" s="64">
        <v>4</v>
      </c>
      <c r="V37" s="76">
        <f t="shared" si="23"/>
        <v>-35.5</v>
      </c>
      <c r="X37" s="65">
        <f>F37+X34</f>
        <v>18.5</v>
      </c>
      <c r="Y37" s="77">
        <v>4</v>
      </c>
      <c r="Z37" s="76">
        <f t="shared" si="24"/>
        <v>-29.5</v>
      </c>
      <c r="AB37" s="54">
        <v>16</v>
      </c>
      <c r="AC37" s="54">
        <v>16</v>
      </c>
      <c r="AD37" s="62">
        <f>F37+AD29</f>
        <v>0</v>
      </c>
      <c r="AE37" s="76">
        <v>3</v>
      </c>
      <c r="AF37" s="76">
        <f t="shared" si="25"/>
        <v>-36</v>
      </c>
      <c r="AG37" s="65"/>
      <c r="AH37" s="65">
        <f>AD37+AH34</f>
        <v>9</v>
      </c>
      <c r="AI37" s="77">
        <v>3</v>
      </c>
      <c r="AJ37" s="76">
        <f t="shared" si="26"/>
        <v>-27</v>
      </c>
      <c r="AK37" s="79">
        <f t="shared" ref="AK37:AK41" si="32">B37</f>
        <v>16</v>
      </c>
      <c r="AL37" s="65">
        <f>AD37+AL34</f>
        <v>11.25</v>
      </c>
      <c r="AM37" s="64">
        <v>4</v>
      </c>
      <c r="AN37" s="64">
        <f t="shared" si="27"/>
        <v>-36.75</v>
      </c>
      <c r="AO37" s="65"/>
      <c r="AP37" s="65">
        <f>AD37+AP34</f>
        <v>12.5</v>
      </c>
      <c r="AQ37" s="64">
        <v>4</v>
      </c>
      <c r="AR37" s="76">
        <f t="shared" si="28"/>
        <v>-35.5</v>
      </c>
      <c r="AT37" s="65">
        <f>AD37+AT34</f>
        <v>18.5</v>
      </c>
      <c r="AU37" s="77">
        <v>4</v>
      </c>
      <c r="AV37" s="76">
        <f t="shared" si="29"/>
        <v>-29.5</v>
      </c>
      <c r="AW37" s="79">
        <f t="shared" ref="AW37:AW41" si="33">B37</f>
        <v>16</v>
      </c>
    </row>
    <row r="38" spans="1:49" x14ac:dyDescent="0.2">
      <c r="A38" s="54">
        <v>17</v>
      </c>
      <c r="B38" s="54">
        <v>17</v>
      </c>
      <c r="C38" s="74">
        <f t="shared" si="30"/>
        <v>0</v>
      </c>
      <c r="D38" s="54">
        <f t="shared" si="18"/>
        <v>0</v>
      </c>
      <c r="E38" s="75">
        <f t="shared" si="31"/>
        <v>0</v>
      </c>
      <c r="F38" s="65">
        <f t="shared" si="19"/>
        <v>0</v>
      </c>
      <c r="G38" s="65"/>
      <c r="H38" s="65">
        <f>F38+H34</f>
        <v>0</v>
      </c>
      <c r="I38" s="76">
        <v>3</v>
      </c>
      <c r="J38" s="76">
        <f t="shared" si="20"/>
        <v>-36</v>
      </c>
      <c r="K38" s="65"/>
      <c r="L38" s="65">
        <f>F38+L34</f>
        <v>9</v>
      </c>
      <c r="M38" s="77">
        <v>3</v>
      </c>
      <c r="N38" s="76">
        <f t="shared" si="21"/>
        <v>-27</v>
      </c>
      <c r="O38" s="65"/>
      <c r="P38" s="65">
        <f>F38+P34</f>
        <v>11.25</v>
      </c>
      <c r="Q38" s="64">
        <v>3</v>
      </c>
      <c r="R38" s="76">
        <f t="shared" si="22"/>
        <v>-24.75</v>
      </c>
      <c r="S38" s="65"/>
      <c r="T38" s="65">
        <f>F38+T34</f>
        <v>12.5</v>
      </c>
      <c r="U38" s="64">
        <v>4</v>
      </c>
      <c r="V38" s="76">
        <f t="shared" si="23"/>
        <v>-35.5</v>
      </c>
      <c r="X38" s="65">
        <f>F38+X34</f>
        <v>18.5</v>
      </c>
      <c r="Y38" s="77">
        <v>4</v>
      </c>
      <c r="Z38" s="76">
        <f t="shared" si="24"/>
        <v>-29.5</v>
      </c>
      <c r="AB38" s="54">
        <v>17</v>
      </c>
      <c r="AC38" s="54">
        <v>17</v>
      </c>
      <c r="AD38" s="62">
        <f>F38+AD29</f>
        <v>0</v>
      </c>
      <c r="AE38" s="76">
        <v>3</v>
      </c>
      <c r="AF38" s="76">
        <f t="shared" si="25"/>
        <v>-36</v>
      </c>
      <c r="AG38" s="65"/>
      <c r="AH38" s="65">
        <f>AD38+AH34</f>
        <v>9</v>
      </c>
      <c r="AI38" s="77">
        <v>3</v>
      </c>
      <c r="AJ38" s="76">
        <f t="shared" si="26"/>
        <v>-27</v>
      </c>
      <c r="AK38" s="79">
        <f t="shared" si="32"/>
        <v>17</v>
      </c>
      <c r="AL38" s="65">
        <f>AD38+AL34</f>
        <v>11.25</v>
      </c>
      <c r="AM38" s="64">
        <v>4</v>
      </c>
      <c r="AN38" s="64">
        <f t="shared" si="27"/>
        <v>-36.75</v>
      </c>
      <c r="AO38" s="65"/>
      <c r="AP38" s="65">
        <f>AD38+AP34</f>
        <v>12.5</v>
      </c>
      <c r="AQ38" s="64">
        <v>4</v>
      </c>
      <c r="AR38" s="76">
        <f t="shared" si="28"/>
        <v>-35.5</v>
      </c>
      <c r="AT38" s="65">
        <f>AD38+AT34</f>
        <v>18.5</v>
      </c>
      <c r="AU38" s="77">
        <v>4</v>
      </c>
      <c r="AV38" s="76">
        <f t="shared" si="29"/>
        <v>-29.5</v>
      </c>
      <c r="AW38" s="79">
        <f t="shared" si="33"/>
        <v>17</v>
      </c>
    </row>
    <row r="39" spans="1:49" x14ac:dyDescent="0.2">
      <c r="A39" s="54">
        <v>18</v>
      </c>
      <c r="B39" s="54">
        <v>18</v>
      </c>
      <c r="C39" s="74">
        <f t="shared" si="30"/>
        <v>0</v>
      </c>
      <c r="D39" s="54">
        <f t="shared" si="18"/>
        <v>0</v>
      </c>
      <c r="E39" s="75">
        <f t="shared" si="31"/>
        <v>0</v>
      </c>
      <c r="F39" s="65">
        <f t="shared" si="19"/>
        <v>0</v>
      </c>
      <c r="G39" s="65"/>
      <c r="H39" s="65">
        <f>F39+H34</f>
        <v>0</v>
      </c>
      <c r="I39" s="76">
        <v>3</v>
      </c>
      <c r="J39" s="76">
        <f t="shared" si="20"/>
        <v>-36</v>
      </c>
      <c r="K39" s="65"/>
      <c r="L39" s="65">
        <f>F39+L34</f>
        <v>9</v>
      </c>
      <c r="M39" s="77">
        <v>3</v>
      </c>
      <c r="N39" s="76">
        <f t="shared" si="21"/>
        <v>-27</v>
      </c>
      <c r="O39" s="65"/>
      <c r="P39" s="65">
        <f>F39+P34</f>
        <v>11.25</v>
      </c>
      <c r="Q39" s="64">
        <v>4</v>
      </c>
      <c r="R39" s="76">
        <f t="shared" si="22"/>
        <v>-36.75</v>
      </c>
      <c r="S39" s="65"/>
      <c r="T39" s="65">
        <f>F39+T34</f>
        <v>12.5</v>
      </c>
      <c r="U39" s="64">
        <v>4</v>
      </c>
      <c r="V39" s="76">
        <f t="shared" si="23"/>
        <v>-35.5</v>
      </c>
      <c r="X39" s="65">
        <f>F39+X34</f>
        <v>18.5</v>
      </c>
      <c r="Y39" s="77">
        <v>4</v>
      </c>
      <c r="Z39" s="76">
        <f t="shared" si="24"/>
        <v>-29.5</v>
      </c>
      <c r="AB39" s="54">
        <v>18</v>
      </c>
      <c r="AC39" s="54">
        <v>18</v>
      </c>
      <c r="AD39" s="62">
        <f>F39+AD29</f>
        <v>0</v>
      </c>
      <c r="AE39" s="76">
        <v>3</v>
      </c>
      <c r="AF39" s="76">
        <f t="shared" si="25"/>
        <v>-36</v>
      </c>
      <c r="AG39" s="65"/>
      <c r="AH39" s="65">
        <f>AD39+AH34</f>
        <v>9</v>
      </c>
      <c r="AI39" s="77">
        <v>4</v>
      </c>
      <c r="AJ39" s="76">
        <f t="shared" si="26"/>
        <v>-39</v>
      </c>
      <c r="AK39" s="79">
        <f t="shared" si="32"/>
        <v>18</v>
      </c>
      <c r="AL39" s="65">
        <f>AD39+AL34</f>
        <v>11.25</v>
      </c>
      <c r="AM39" s="64">
        <v>4</v>
      </c>
      <c r="AN39" s="64">
        <f t="shared" si="27"/>
        <v>-36.75</v>
      </c>
      <c r="AO39" s="65"/>
      <c r="AP39" s="65">
        <f>AD39+AP34</f>
        <v>12.5</v>
      </c>
      <c r="AQ39" s="64">
        <v>4</v>
      </c>
      <c r="AR39" s="76">
        <f t="shared" si="28"/>
        <v>-35.5</v>
      </c>
      <c r="AT39" s="65">
        <f>AD39+AT34</f>
        <v>18.5</v>
      </c>
      <c r="AU39" s="77">
        <v>4</v>
      </c>
      <c r="AV39" s="76">
        <f t="shared" si="29"/>
        <v>-29.5</v>
      </c>
      <c r="AW39" s="79">
        <f t="shared" si="33"/>
        <v>18</v>
      </c>
    </row>
    <row r="40" spans="1:49" x14ac:dyDescent="0.2">
      <c r="A40" s="54">
        <v>19</v>
      </c>
      <c r="B40" s="54">
        <v>19</v>
      </c>
      <c r="C40" s="74">
        <f t="shared" si="30"/>
        <v>0</v>
      </c>
      <c r="D40" s="54">
        <f t="shared" si="18"/>
        <v>0</v>
      </c>
      <c r="E40" s="75">
        <f t="shared" si="31"/>
        <v>0</v>
      </c>
      <c r="F40" s="65">
        <f t="shared" si="19"/>
        <v>0</v>
      </c>
      <c r="G40" s="65"/>
      <c r="H40" s="65">
        <f>F40+H35</f>
        <v>0</v>
      </c>
      <c r="I40" s="76">
        <v>3</v>
      </c>
      <c r="J40" s="76">
        <f t="shared" si="20"/>
        <v>-36</v>
      </c>
      <c r="K40" s="65"/>
      <c r="L40" s="65">
        <f>F40+L34</f>
        <v>9</v>
      </c>
      <c r="M40" s="77">
        <v>3</v>
      </c>
      <c r="N40" s="76">
        <f t="shared" si="21"/>
        <v>-27</v>
      </c>
      <c r="O40" s="65"/>
      <c r="P40" s="65">
        <f>F40+P34</f>
        <v>11.25</v>
      </c>
      <c r="Q40" s="64">
        <v>4</v>
      </c>
      <c r="R40" s="76">
        <f t="shared" si="22"/>
        <v>-36.75</v>
      </c>
      <c r="S40" s="65"/>
      <c r="T40" s="65">
        <f>F40+T34</f>
        <v>12.5</v>
      </c>
      <c r="U40" s="64">
        <v>4</v>
      </c>
      <c r="V40" s="76">
        <f t="shared" si="23"/>
        <v>-35.5</v>
      </c>
      <c r="X40" s="65">
        <f>F40+X34</f>
        <v>18.5</v>
      </c>
      <c r="Y40" s="77">
        <v>4</v>
      </c>
      <c r="Z40" s="76">
        <f t="shared" si="24"/>
        <v>-29.5</v>
      </c>
      <c r="AB40" s="54">
        <v>19</v>
      </c>
      <c r="AC40" s="54">
        <v>19</v>
      </c>
      <c r="AD40" s="62">
        <f>F40+AD29</f>
        <v>0</v>
      </c>
      <c r="AE40" s="76">
        <v>3</v>
      </c>
      <c r="AF40" s="76">
        <f t="shared" si="25"/>
        <v>-36</v>
      </c>
      <c r="AG40" s="65"/>
      <c r="AH40" s="65">
        <f>AD40+AH34</f>
        <v>9</v>
      </c>
      <c r="AI40" s="77">
        <v>4</v>
      </c>
      <c r="AJ40" s="76">
        <f t="shared" si="26"/>
        <v>-39</v>
      </c>
      <c r="AK40" s="79">
        <f t="shared" si="32"/>
        <v>19</v>
      </c>
      <c r="AL40" s="65">
        <f>AD40+AL34</f>
        <v>11.25</v>
      </c>
      <c r="AM40" s="64">
        <v>4</v>
      </c>
      <c r="AN40" s="64">
        <f t="shared" si="27"/>
        <v>-36.75</v>
      </c>
      <c r="AO40" s="65"/>
      <c r="AP40" s="65">
        <f>AD40+AP34</f>
        <v>12.5</v>
      </c>
      <c r="AQ40" s="64">
        <v>4</v>
      </c>
      <c r="AR40" s="76">
        <f t="shared" si="28"/>
        <v>-35.5</v>
      </c>
      <c r="AT40" s="65">
        <f>AD40+AT34</f>
        <v>18.5</v>
      </c>
      <c r="AU40" s="77">
        <v>4</v>
      </c>
      <c r="AV40" s="76">
        <f t="shared" si="29"/>
        <v>-29.5</v>
      </c>
      <c r="AW40" s="79">
        <f t="shared" si="33"/>
        <v>19</v>
      </c>
    </row>
    <row r="41" spans="1:49" x14ac:dyDescent="0.2">
      <c r="A41" s="54">
        <v>20</v>
      </c>
      <c r="B41" s="54">
        <v>20</v>
      </c>
      <c r="C41" s="74">
        <f t="shared" si="30"/>
        <v>0</v>
      </c>
      <c r="D41" s="54">
        <f t="shared" si="18"/>
        <v>0</v>
      </c>
      <c r="E41" s="75">
        <f t="shared" si="31"/>
        <v>0</v>
      </c>
      <c r="F41" s="65">
        <f t="shared" si="19"/>
        <v>0</v>
      </c>
      <c r="G41" s="65"/>
      <c r="H41" s="65">
        <f>F41+H34</f>
        <v>0</v>
      </c>
      <c r="I41" s="76">
        <v>3</v>
      </c>
      <c r="J41" s="76">
        <f t="shared" si="20"/>
        <v>-36</v>
      </c>
      <c r="K41" s="65"/>
      <c r="L41" s="65">
        <f>F41+L34</f>
        <v>9</v>
      </c>
      <c r="M41" s="77">
        <v>3</v>
      </c>
      <c r="N41" s="76">
        <f t="shared" si="21"/>
        <v>-27</v>
      </c>
      <c r="O41" s="65"/>
      <c r="P41" s="65">
        <f>F41+P34</f>
        <v>11.25</v>
      </c>
      <c r="Q41" s="64">
        <v>4</v>
      </c>
      <c r="R41" s="76">
        <f t="shared" si="22"/>
        <v>-36.75</v>
      </c>
      <c r="S41" s="65"/>
      <c r="T41" s="65">
        <f>F41+T34</f>
        <v>12.5</v>
      </c>
      <c r="U41" s="64">
        <v>4</v>
      </c>
      <c r="V41" s="76">
        <f t="shared" si="23"/>
        <v>-35.5</v>
      </c>
      <c r="X41" s="65">
        <f>F41+X34</f>
        <v>18.5</v>
      </c>
      <c r="Y41" s="77">
        <v>4</v>
      </c>
      <c r="Z41" s="76">
        <f t="shared" si="24"/>
        <v>-29.5</v>
      </c>
      <c r="AB41" s="54">
        <v>20</v>
      </c>
      <c r="AC41" s="54">
        <v>20</v>
      </c>
      <c r="AD41" s="62">
        <f>F41+AD29</f>
        <v>0</v>
      </c>
      <c r="AE41" s="76">
        <v>3</v>
      </c>
      <c r="AF41" s="76">
        <f t="shared" si="25"/>
        <v>-36</v>
      </c>
      <c r="AG41" s="65"/>
      <c r="AH41" s="65">
        <f>AD41+AH34</f>
        <v>9</v>
      </c>
      <c r="AI41" s="77">
        <v>4</v>
      </c>
      <c r="AJ41" s="76">
        <f t="shared" si="26"/>
        <v>-39</v>
      </c>
      <c r="AK41" s="79">
        <f t="shared" si="32"/>
        <v>20</v>
      </c>
      <c r="AL41" s="65">
        <f>AD41+AL34</f>
        <v>11.25</v>
      </c>
      <c r="AM41" s="64">
        <v>4</v>
      </c>
      <c r="AN41" s="64">
        <f t="shared" si="27"/>
        <v>-36.75</v>
      </c>
      <c r="AO41" s="65"/>
      <c r="AP41" s="65">
        <f>AD41+AP34</f>
        <v>12.5</v>
      </c>
      <c r="AQ41" s="64">
        <v>4</v>
      </c>
      <c r="AR41" s="76">
        <f t="shared" si="28"/>
        <v>-35.5</v>
      </c>
      <c r="AT41" s="65">
        <f>AD41+AT34</f>
        <v>18.5</v>
      </c>
      <c r="AU41" s="77">
        <v>4</v>
      </c>
      <c r="AV41" s="76">
        <f t="shared" si="29"/>
        <v>-29.5</v>
      </c>
      <c r="AW41" s="79">
        <f t="shared" si="33"/>
        <v>20</v>
      </c>
    </row>
    <row r="42" spans="1:49" x14ac:dyDescent="0.2">
      <c r="H42" s="65"/>
      <c r="I42" s="69"/>
      <c r="J42" s="69"/>
      <c r="K42" s="65"/>
      <c r="L42" s="65"/>
      <c r="M42" s="68"/>
      <c r="N42" s="69"/>
      <c r="O42" s="65"/>
      <c r="P42" s="65"/>
      <c r="Q42" s="56"/>
      <c r="R42" s="69"/>
      <c r="S42" s="65"/>
      <c r="T42" s="65"/>
      <c r="U42" s="56"/>
      <c r="V42" s="69"/>
      <c r="X42" s="65"/>
      <c r="Y42" s="68"/>
      <c r="Z42" s="69"/>
      <c r="AD42" s="62"/>
      <c r="AE42" s="69"/>
      <c r="AF42" s="69"/>
      <c r="AG42" s="65"/>
      <c r="AH42" s="65"/>
      <c r="AI42" s="68"/>
      <c r="AJ42" s="69"/>
      <c r="AK42" s="79"/>
      <c r="AL42" s="65"/>
      <c r="AM42" s="56"/>
      <c r="AN42" s="56"/>
      <c r="AO42" s="65"/>
      <c r="AP42" s="65"/>
      <c r="AQ42" s="56"/>
      <c r="AR42" s="69"/>
      <c r="AT42" s="65"/>
      <c r="AU42" s="68"/>
      <c r="AV42" s="69"/>
      <c r="AW42" s="79"/>
    </row>
    <row r="43" spans="1:49" x14ac:dyDescent="0.2">
      <c r="AD43" s="55"/>
      <c r="AK43" s="79"/>
    </row>
    <row r="44" spans="1:49" ht="27.75" customHeight="1" x14ac:dyDescent="0.2">
      <c r="A44" s="53" t="str">
        <f>A1</f>
        <v>Name</v>
      </c>
      <c r="B44" s="53"/>
      <c r="AD44" s="55"/>
    </row>
    <row r="45" spans="1:49" ht="15.75" customHeight="1" x14ac:dyDescent="0.2">
      <c r="C45" s="66"/>
      <c r="H45" s="53"/>
      <c r="W45" s="65"/>
      <c r="X45" s="65"/>
      <c r="Y45" s="65"/>
      <c r="Z45" s="65"/>
      <c r="AA45" s="65"/>
      <c r="AB45" s="65"/>
      <c r="AC45" s="65"/>
      <c r="AD45" s="59">
        <f>AD2</f>
        <v>0</v>
      </c>
      <c r="AE45" s="65"/>
      <c r="AH45" s="53"/>
      <c r="AL45" s="53"/>
      <c r="AP45" s="53"/>
      <c r="AS45" s="65"/>
    </row>
    <row r="46" spans="1:49" s="53" customFormat="1" ht="15.75" customHeight="1" x14ac:dyDescent="0.2">
      <c r="B46" s="53" t="s">
        <v>36</v>
      </c>
      <c r="C46" s="53" t="s">
        <v>0</v>
      </c>
      <c r="D46" s="53" t="s">
        <v>8</v>
      </c>
      <c r="E46" s="53" t="s">
        <v>1</v>
      </c>
      <c r="F46" s="53" t="s">
        <v>7</v>
      </c>
      <c r="H46" s="56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6"/>
      <c r="X46" s="56"/>
      <c r="Y46" s="56"/>
      <c r="Z46" s="56"/>
      <c r="AA46" s="56"/>
      <c r="AB46" s="56"/>
      <c r="AC46" s="56"/>
      <c r="AD46" s="57" t="s">
        <v>16</v>
      </c>
      <c r="AE46" s="56"/>
      <c r="AH46" s="56"/>
      <c r="AL46" s="56"/>
      <c r="AP46" s="56"/>
      <c r="AS46" s="56"/>
    </row>
    <row r="47" spans="1:49" s="53" customFormat="1" ht="15.75" customHeight="1" x14ac:dyDescent="0.2">
      <c r="H47" s="56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6"/>
      <c r="X47" s="56"/>
      <c r="Y47" s="56"/>
      <c r="Z47" s="56"/>
      <c r="AA47" s="56"/>
      <c r="AB47" s="56"/>
      <c r="AC47" s="56"/>
      <c r="AD47" s="61">
        <f>AD4</f>
        <v>0</v>
      </c>
      <c r="AE47" s="56"/>
      <c r="AH47" s="56"/>
      <c r="AL47" s="56"/>
      <c r="AP47" s="56"/>
      <c r="AS47" s="56"/>
    </row>
    <row r="48" spans="1:49" ht="15.75" customHeight="1" x14ac:dyDescent="0.2">
      <c r="A48" s="53" t="s">
        <v>9</v>
      </c>
      <c r="B48" s="53" t="s">
        <v>87</v>
      </c>
      <c r="C48" s="58">
        <f>C5</f>
        <v>0</v>
      </c>
      <c r="D48" s="53">
        <f t="shared" ref="D48" si="34">C48*12</f>
        <v>0</v>
      </c>
      <c r="E48" s="67">
        <f>E5</f>
        <v>0</v>
      </c>
      <c r="F48" s="56">
        <f t="shared" ref="F48" si="35">D48+E48</f>
        <v>0</v>
      </c>
      <c r="G48" s="65"/>
      <c r="H48" s="65"/>
      <c r="I48" s="68"/>
      <c r="J48" s="69"/>
      <c r="K48" s="68"/>
      <c r="L48" s="65"/>
      <c r="M48" s="68"/>
      <c r="N48" s="69"/>
      <c r="O48" s="68"/>
      <c r="P48" s="65"/>
      <c r="Q48" s="68"/>
      <c r="R48" s="69"/>
      <c r="S48" s="68"/>
      <c r="T48" s="65"/>
      <c r="U48" s="68"/>
      <c r="V48" s="69"/>
      <c r="AD48" s="62">
        <f>AD47*12</f>
        <v>0</v>
      </c>
      <c r="AE48" s="53"/>
      <c r="AF48" s="69"/>
      <c r="AG48" s="68"/>
      <c r="AH48" s="65"/>
      <c r="AI48" s="56"/>
      <c r="AJ48" s="69"/>
      <c r="AK48" s="68"/>
      <c r="AL48" s="65"/>
      <c r="AM48" s="56"/>
      <c r="AN48" s="69"/>
      <c r="AO48" s="68"/>
      <c r="AP48" s="65"/>
      <c r="AQ48" s="56"/>
      <c r="AR48" s="69"/>
      <c r="AT48" s="65"/>
    </row>
    <row r="49" spans="1:49" x14ac:dyDescent="0.2">
      <c r="A49" s="53" t="s">
        <v>202</v>
      </c>
      <c r="B49" s="53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AD49" s="63">
        <f>AD6</f>
        <v>0</v>
      </c>
      <c r="AF49" s="65"/>
      <c r="AG49" s="65"/>
      <c r="AH49" s="82" t="s">
        <v>217</v>
      </c>
      <c r="AI49" s="82"/>
      <c r="AJ49" s="82"/>
      <c r="AK49" s="65"/>
      <c r="AL49" s="65"/>
      <c r="AM49" s="65"/>
      <c r="AN49" s="65"/>
      <c r="AO49" s="65"/>
      <c r="AP49" s="82" t="s">
        <v>217</v>
      </c>
      <c r="AQ49" s="82"/>
      <c r="AR49" s="82"/>
      <c r="AT49" s="65"/>
    </row>
    <row r="50" spans="1:49" x14ac:dyDescent="0.2">
      <c r="A50" s="53" t="s">
        <v>1</v>
      </c>
      <c r="B50" s="53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AD50" s="62">
        <f>SUM(AD48:AD49)</f>
        <v>0</v>
      </c>
      <c r="AF50" s="65"/>
      <c r="AG50" s="65"/>
      <c r="AH50" s="82"/>
      <c r="AI50" s="82"/>
      <c r="AJ50" s="82"/>
      <c r="AK50" s="65"/>
      <c r="AL50" s="65"/>
      <c r="AM50" s="65"/>
      <c r="AN50" s="65"/>
      <c r="AO50" s="65"/>
      <c r="AP50" s="82"/>
      <c r="AQ50" s="82"/>
      <c r="AR50" s="82"/>
      <c r="AT50" s="65"/>
    </row>
    <row r="51" spans="1:49" x14ac:dyDescent="0.2">
      <c r="A51" s="60">
        <v>13.5</v>
      </c>
      <c r="B51" s="60"/>
      <c r="C51" s="53" t="s">
        <v>203</v>
      </c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AD51" s="64">
        <f>AD50-F48</f>
        <v>0</v>
      </c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T51" s="65"/>
    </row>
    <row r="52" spans="1:49" x14ac:dyDescent="0.2">
      <c r="A52" s="70">
        <v>2.25</v>
      </c>
      <c r="B52" s="70"/>
      <c r="C52" s="53" t="s">
        <v>204</v>
      </c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AD52" s="62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T52" s="65"/>
    </row>
    <row r="53" spans="1:49" x14ac:dyDescent="0.2">
      <c r="A53" s="78">
        <v>1.25</v>
      </c>
      <c r="B53" s="78"/>
      <c r="C53" s="53" t="s">
        <v>20</v>
      </c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AD53" s="62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T53" s="65"/>
    </row>
    <row r="54" spans="1:49" x14ac:dyDescent="0.2">
      <c r="A54" s="53">
        <v>6</v>
      </c>
      <c r="B54" s="53"/>
      <c r="C54" s="53" t="s">
        <v>19</v>
      </c>
      <c r="E54" s="65"/>
      <c r="F54" s="65"/>
      <c r="G54" s="65"/>
      <c r="H54" s="53" t="s">
        <v>24</v>
      </c>
      <c r="L54" s="53" t="s">
        <v>205</v>
      </c>
      <c r="P54" s="53" t="s">
        <v>206</v>
      </c>
      <c r="T54" s="53" t="s">
        <v>22</v>
      </c>
      <c r="X54" s="53" t="s">
        <v>25</v>
      </c>
      <c r="AD54" s="57" t="s">
        <v>24</v>
      </c>
      <c r="AH54" s="53" t="s">
        <v>205</v>
      </c>
      <c r="AL54" s="53" t="s">
        <v>206</v>
      </c>
      <c r="AP54" s="53" t="s">
        <v>22</v>
      </c>
      <c r="AT54" s="53" t="s">
        <v>25</v>
      </c>
    </row>
    <row r="55" spans="1:49" x14ac:dyDescent="0.2">
      <c r="A55" s="71">
        <f>SUM(A51:A54)</f>
        <v>23</v>
      </c>
      <c r="B55" s="71"/>
      <c r="E55" s="65"/>
      <c r="F55" s="65"/>
      <c r="G55" s="65"/>
      <c r="H55" s="53"/>
      <c r="L55" s="53" t="s">
        <v>216</v>
      </c>
      <c r="P55" s="53" t="s">
        <v>208</v>
      </c>
      <c r="T55" s="53" t="s">
        <v>209</v>
      </c>
      <c r="X55" s="53" t="s">
        <v>35</v>
      </c>
      <c r="AD55" s="57"/>
      <c r="AH55" s="53" t="s">
        <v>207</v>
      </c>
      <c r="AL55" s="53" t="s">
        <v>208</v>
      </c>
      <c r="AP55" s="53" t="s">
        <v>209</v>
      </c>
      <c r="AT55" s="53" t="s">
        <v>35</v>
      </c>
    </row>
    <row r="56" spans="1:49" x14ac:dyDescent="0.2">
      <c r="E56" s="65"/>
      <c r="F56" s="65"/>
      <c r="G56" s="65"/>
      <c r="H56" s="56">
        <v>0</v>
      </c>
      <c r="I56" s="53" t="s">
        <v>11</v>
      </c>
      <c r="J56" s="53"/>
      <c r="K56" s="53"/>
      <c r="L56" s="60">
        <f>A51</f>
        <v>13.5</v>
      </c>
      <c r="M56" s="53" t="s">
        <v>11</v>
      </c>
      <c r="N56" s="53"/>
      <c r="O56" s="53"/>
      <c r="P56" s="70">
        <f>A51+A52</f>
        <v>15.75</v>
      </c>
      <c r="Q56" s="53" t="s">
        <v>11</v>
      </c>
      <c r="R56" s="53"/>
      <c r="S56" s="53"/>
      <c r="T56" s="78">
        <f>A51+A52+A53</f>
        <v>17</v>
      </c>
      <c r="U56" s="53" t="s">
        <v>11</v>
      </c>
      <c r="V56" s="53"/>
      <c r="X56" s="72">
        <f>A55</f>
        <v>23</v>
      </c>
      <c r="Y56" s="53" t="s">
        <v>11</v>
      </c>
      <c r="Z56" s="53"/>
      <c r="AD56" s="73"/>
      <c r="AE56" s="53" t="s">
        <v>11</v>
      </c>
      <c r="AF56" s="53"/>
      <c r="AG56" s="53"/>
      <c r="AH56" s="60">
        <f>A51</f>
        <v>13.5</v>
      </c>
      <c r="AI56" s="53" t="s">
        <v>11</v>
      </c>
      <c r="AJ56" s="53"/>
      <c r="AK56" s="53"/>
      <c r="AL56" s="70">
        <f>A51+A52</f>
        <v>15.75</v>
      </c>
      <c r="AM56" s="53" t="s">
        <v>11</v>
      </c>
      <c r="AN56" s="53"/>
      <c r="AO56" s="53"/>
      <c r="AP56" s="78">
        <f>A51+A52+A53</f>
        <v>17</v>
      </c>
      <c r="AQ56" s="53" t="s">
        <v>11</v>
      </c>
      <c r="AR56" s="53"/>
      <c r="AT56" s="72">
        <f>A55</f>
        <v>23</v>
      </c>
      <c r="AU56" s="53" t="s">
        <v>11</v>
      </c>
      <c r="AV56" s="53"/>
    </row>
    <row r="57" spans="1:49" s="53" customFormat="1" x14ac:dyDescent="0.2">
      <c r="A57" s="53" t="s">
        <v>15</v>
      </c>
      <c r="C57" s="53" t="s">
        <v>0</v>
      </c>
      <c r="D57" s="53" t="s">
        <v>8</v>
      </c>
      <c r="E57" s="53" t="s">
        <v>1</v>
      </c>
      <c r="F57" s="53" t="s">
        <v>7</v>
      </c>
      <c r="H57" s="56"/>
      <c r="I57" s="53" t="s">
        <v>26</v>
      </c>
      <c r="J57" s="53" t="s">
        <v>1</v>
      </c>
      <c r="L57" s="56"/>
      <c r="M57" s="53" t="s">
        <v>26</v>
      </c>
      <c r="N57" s="53" t="s">
        <v>1</v>
      </c>
      <c r="P57" s="56"/>
      <c r="Q57" s="53" t="s">
        <v>26</v>
      </c>
      <c r="R57" s="53" t="s">
        <v>1</v>
      </c>
      <c r="T57" s="56"/>
      <c r="U57" s="53" t="s">
        <v>26</v>
      </c>
      <c r="V57" s="53" t="s">
        <v>1</v>
      </c>
      <c r="X57" s="56"/>
      <c r="Y57" s="53" t="s">
        <v>26</v>
      </c>
      <c r="Z57" s="53" t="s">
        <v>1</v>
      </c>
      <c r="AD57" s="73"/>
      <c r="AE57" s="53" t="s">
        <v>26</v>
      </c>
      <c r="AF57" s="53" t="s">
        <v>1</v>
      </c>
      <c r="AH57" s="56"/>
      <c r="AI57" s="53" t="s">
        <v>26</v>
      </c>
      <c r="AJ57" s="53" t="s">
        <v>1</v>
      </c>
      <c r="AL57" s="56"/>
      <c r="AM57" s="53" t="s">
        <v>26</v>
      </c>
      <c r="AN57" s="53" t="s">
        <v>1</v>
      </c>
      <c r="AP57" s="56"/>
      <c r="AQ57" s="53" t="s">
        <v>26</v>
      </c>
      <c r="AR57" s="53" t="s">
        <v>1</v>
      </c>
      <c r="AT57" s="56"/>
      <c r="AU57" s="53" t="s">
        <v>26</v>
      </c>
      <c r="AV57" s="53" t="s">
        <v>1</v>
      </c>
    </row>
    <row r="58" spans="1:49" x14ac:dyDescent="0.2">
      <c r="A58" s="54">
        <v>15</v>
      </c>
      <c r="B58" s="54">
        <v>15</v>
      </c>
      <c r="C58" s="74">
        <f>C15</f>
        <v>0</v>
      </c>
      <c r="D58" s="54">
        <f t="shared" ref="D58:D63" si="36">C58*12</f>
        <v>0</v>
      </c>
      <c r="E58" s="75">
        <f>E15</f>
        <v>0</v>
      </c>
      <c r="F58" s="65">
        <f t="shared" ref="F58:F63" si="37">D58+E58</f>
        <v>0</v>
      </c>
      <c r="G58" s="65"/>
      <c r="H58" s="65">
        <f>F58+H56</f>
        <v>0</v>
      </c>
      <c r="I58" s="76">
        <v>3</v>
      </c>
      <c r="J58" s="76">
        <f t="shared" ref="J58:J63" si="38">(H58-(I58*12))</f>
        <v>-36</v>
      </c>
      <c r="K58" s="65"/>
      <c r="L58" s="65">
        <f>F58+L56</f>
        <v>13.5</v>
      </c>
      <c r="M58" s="77">
        <v>3</v>
      </c>
      <c r="N58" s="76">
        <f t="shared" ref="N58:N63" si="39">(L58-(M58*12))</f>
        <v>-22.5</v>
      </c>
      <c r="O58" s="65"/>
      <c r="P58" s="65">
        <f>F58+P56</f>
        <v>15.75</v>
      </c>
      <c r="Q58" s="64">
        <v>3</v>
      </c>
      <c r="R58" s="76">
        <f t="shared" ref="R58:R63" si="40">(P58-(Q58*12))</f>
        <v>-20.25</v>
      </c>
      <c r="S58" s="65"/>
      <c r="T58" s="65">
        <f>F58+T56</f>
        <v>17</v>
      </c>
      <c r="U58" s="64">
        <v>3</v>
      </c>
      <c r="V58" s="76">
        <f t="shared" ref="V58:V63" si="41">(T58-(U58*12))</f>
        <v>-19</v>
      </c>
      <c r="X58" s="65">
        <f>F58+X56</f>
        <v>23</v>
      </c>
      <c r="Y58" s="77">
        <v>4</v>
      </c>
      <c r="Z58" s="76">
        <f t="shared" ref="Z58:Z63" si="42">(X58-(Y58*12))</f>
        <v>-25</v>
      </c>
      <c r="AB58" s="54">
        <v>15</v>
      </c>
      <c r="AC58" s="54">
        <v>15</v>
      </c>
      <c r="AD58" s="62">
        <f>F58+AD51</f>
        <v>0</v>
      </c>
      <c r="AE58" s="76">
        <v>3</v>
      </c>
      <c r="AF58" s="76">
        <f t="shared" ref="AF58:AF63" si="43">(AD58-(AE58*12))</f>
        <v>-36</v>
      </c>
      <c r="AG58" s="65"/>
      <c r="AH58" s="65">
        <f>AD58+AH56</f>
        <v>13.5</v>
      </c>
      <c r="AI58" s="77">
        <v>3</v>
      </c>
      <c r="AJ58" s="76">
        <f t="shared" ref="AJ58:AJ63" si="44">(AH58-(AI58*12))</f>
        <v>-22.5</v>
      </c>
      <c r="AK58" s="79">
        <f>B58</f>
        <v>15</v>
      </c>
      <c r="AL58" s="65">
        <f>AD58+AL56</f>
        <v>15.75</v>
      </c>
      <c r="AM58" s="64">
        <v>4</v>
      </c>
      <c r="AN58" s="64">
        <f t="shared" ref="AN58:AN63" si="45">(AL58-(AM58*12))</f>
        <v>-32.25</v>
      </c>
      <c r="AO58" s="65"/>
      <c r="AP58" s="65">
        <f>AD58+AP56</f>
        <v>17</v>
      </c>
      <c r="AQ58" s="64">
        <v>4</v>
      </c>
      <c r="AR58" s="76">
        <f t="shared" ref="AR58:AR63" si="46">(AP58-(AQ58*12))</f>
        <v>-31</v>
      </c>
      <c r="AT58" s="65">
        <f>AD58+AT56</f>
        <v>23</v>
      </c>
      <c r="AU58" s="77">
        <v>4</v>
      </c>
      <c r="AV58" s="76">
        <f t="shared" ref="AV58:AV63" si="47">(AT58-(AU58*12))</f>
        <v>-25</v>
      </c>
      <c r="AW58" s="79">
        <f>B58</f>
        <v>15</v>
      </c>
    </row>
    <row r="59" spans="1:49" x14ac:dyDescent="0.2">
      <c r="A59" s="54">
        <v>16</v>
      </c>
      <c r="B59" s="54">
        <v>16</v>
      </c>
      <c r="C59" s="74">
        <f t="shared" ref="C59:C63" si="48">C16</f>
        <v>0</v>
      </c>
      <c r="D59" s="54">
        <f t="shared" si="36"/>
        <v>0</v>
      </c>
      <c r="E59" s="75">
        <f t="shared" ref="E59:E63" si="49">E16</f>
        <v>0</v>
      </c>
      <c r="F59" s="65">
        <f t="shared" si="37"/>
        <v>0</v>
      </c>
      <c r="G59" s="65"/>
      <c r="H59" s="65">
        <f>F59+H56</f>
        <v>0</v>
      </c>
      <c r="I59" s="76">
        <v>3</v>
      </c>
      <c r="J59" s="76">
        <f t="shared" si="38"/>
        <v>-36</v>
      </c>
      <c r="K59" s="65"/>
      <c r="L59" s="65">
        <f>F59+L56</f>
        <v>13.5</v>
      </c>
      <c r="M59" s="77">
        <v>3</v>
      </c>
      <c r="N59" s="76">
        <f t="shared" si="39"/>
        <v>-22.5</v>
      </c>
      <c r="O59" s="65"/>
      <c r="P59" s="65">
        <f>F59+P56</f>
        <v>15.75</v>
      </c>
      <c r="Q59" s="64">
        <v>3</v>
      </c>
      <c r="R59" s="76">
        <f t="shared" si="40"/>
        <v>-20.25</v>
      </c>
      <c r="S59" s="65"/>
      <c r="T59" s="65">
        <f>F59+T56</f>
        <v>17</v>
      </c>
      <c r="U59" s="64">
        <v>4</v>
      </c>
      <c r="V59" s="76">
        <f t="shared" si="41"/>
        <v>-31</v>
      </c>
      <c r="X59" s="65">
        <f>F59+X56</f>
        <v>23</v>
      </c>
      <c r="Y59" s="77">
        <v>4</v>
      </c>
      <c r="Z59" s="76">
        <f t="shared" si="42"/>
        <v>-25</v>
      </c>
      <c r="AB59" s="54">
        <v>16</v>
      </c>
      <c r="AC59" s="54">
        <v>16</v>
      </c>
      <c r="AD59" s="62">
        <f>F59+AD51</f>
        <v>0</v>
      </c>
      <c r="AE59" s="76">
        <v>3</v>
      </c>
      <c r="AF59" s="76">
        <f t="shared" si="43"/>
        <v>-36</v>
      </c>
      <c r="AG59" s="65"/>
      <c r="AH59" s="65">
        <f>AD59+AH56</f>
        <v>13.5</v>
      </c>
      <c r="AI59" s="77">
        <v>4</v>
      </c>
      <c r="AJ59" s="76">
        <f t="shared" si="44"/>
        <v>-34.5</v>
      </c>
      <c r="AK59" s="79">
        <f t="shared" ref="AK59:AK63" si="50">B59</f>
        <v>16</v>
      </c>
      <c r="AL59" s="65">
        <f>AD59+AL56</f>
        <v>15.75</v>
      </c>
      <c r="AM59" s="64">
        <v>4</v>
      </c>
      <c r="AN59" s="64">
        <f t="shared" si="45"/>
        <v>-32.25</v>
      </c>
      <c r="AO59" s="65"/>
      <c r="AP59" s="65">
        <f>AD59+AP56</f>
        <v>17</v>
      </c>
      <c r="AQ59" s="64">
        <v>4</v>
      </c>
      <c r="AR59" s="76">
        <f t="shared" si="46"/>
        <v>-31</v>
      </c>
      <c r="AT59" s="65">
        <f>AD59+AT56</f>
        <v>23</v>
      </c>
      <c r="AU59" s="77">
        <v>4</v>
      </c>
      <c r="AV59" s="76">
        <f t="shared" si="47"/>
        <v>-25</v>
      </c>
      <c r="AW59" s="79">
        <f t="shared" ref="AW59:AW63" si="51">B59</f>
        <v>16</v>
      </c>
    </row>
    <row r="60" spans="1:49" x14ac:dyDescent="0.2">
      <c r="A60" s="54">
        <v>17</v>
      </c>
      <c r="B60" s="54">
        <v>17</v>
      </c>
      <c r="C60" s="74">
        <f t="shared" si="48"/>
        <v>0</v>
      </c>
      <c r="D60" s="54">
        <f t="shared" si="36"/>
        <v>0</v>
      </c>
      <c r="E60" s="75">
        <f t="shared" si="49"/>
        <v>0</v>
      </c>
      <c r="F60" s="65">
        <f t="shared" si="37"/>
        <v>0</v>
      </c>
      <c r="G60" s="65"/>
      <c r="H60" s="65">
        <f>F60+H56</f>
        <v>0</v>
      </c>
      <c r="I60" s="76">
        <v>3</v>
      </c>
      <c r="J60" s="76">
        <f t="shared" si="38"/>
        <v>-36</v>
      </c>
      <c r="K60" s="65"/>
      <c r="L60" s="65">
        <f>F60+L56</f>
        <v>13.5</v>
      </c>
      <c r="M60" s="77">
        <v>3</v>
      </c>
      <c r="N60" s="76">
        <f t="shared" si="39"/>
        <v>-22.5</v>
      </c>
      <c r="O60" s="65"/>
      <c r="P60" s="65">
        <f>F60+P56</f>
        <v>15.75</v>
      </c>
      <c r="Q60" s="64">
        <v>3</v>
      </c>
      <c r="R60" s="76">
        <f t="shared" si="40"/>
        <v>-20.25</v>
      </c>
      <c r="S60" s="65"/>
      <c r="T60" s="65">
        <f>F60+T56</f>
        <v>17</v>
      </c>
      <c r="U60" s="64">
        <v>4</v>
      </c>
      <c r="V60" s="76">
        <f t="shared" si="41"/>
        <v>-31</v>
      </c>
      <c r="X60" s="65">
        <f>F60+X56</f>
        <v>23</v>
      </c>
      <c r="Y60" s="77">
        <v>4</v>
      </c>
      <c r="Z60" s="76">
        <f t="shared" si="42"/>
        <v>-25</v>
      </c>
      <c r="AB60" s="54">
        <v>17</v>
      </c>
      <c r="AC60" s="54">
        <v>17</v>
      </c>
      <c r="AD60" s="62">
        <f>F60+AD51</f>
        <v>0</v>
      </c>
      <c r="AE60" s="76">
        <v>3</v>
      </c>
      <c r="AF60" s="76">
        <f t="shared" si="43"/>
        <v>-36</v>
      </c>
      <c r="AG60" s="65"/>
      <c r="AH60" s="65">
        <f>AD60+AH56</f>
        <v>13.5</v>
      </c>
      <c r="AI60" s="77">
        <v>4</v>
      </c>
      <c r="AJ60" s="76">
        <f t="shared" si="44"/>
        <v>-34.5</v>
      </c>
      <c r="AK60" s="79">
        <f t="shared" si="50"/>
        <v>17</v>
      </c>
      <c r="AL60" s="65">
        <f>AD60+AL56</f>
        <v>15.75</v>
      </c>
      <c r="AM60" s="64">
        <v>4</v>
      </c>
      <c r="AN60" s="64">
        <f t="shared" si="45"/>
        <v>-32.25</v>
      </c>
      <c r="AO60" s="65"/>
      <c r="AP60" s="65">
        <f>AD60+AP56</f>
        <v>17</v>
      </c>
      <c r="AQ60" s="64">
        <v>4</v>
      </c>
      <c r="AR60" s="76">
        <f t="shared" si="46"/>
        <v>-31</v>
      </c>
      <c r="AT60" s="65">
        <f>AD60+AT56</f>
        <v>23</v>
      </c>
      <c r="AU60" s="77">
        <v>4</v>
      </c>
      <c r="AV60" s="76">
        <f t="shared" si="47"/>
        <v>-25</v>
      </c>
      <c r="AW60" s="79">
        <f t="shared" si="51"/>
        <v>17</v>
      </c>
    </row>
    <row r="61" spans="1:49" x14ac:dyDescent="0.2">
      <c r="A61" s="54">
        <v>18</v>
      </c>
      <c r="B61" s="54">
        <v>18</v>
      </c>
      <c r="C61" s="74">
        <f t="shared" si="48"/>
        <v>0</v>
      </c>
      <c r="D61" s="54">
        <f t="shared" si="36"/>
        <v>0</v>
      </c>
      <c r="E61" s="75">
        <f t="shared" si="49"/>
        <v>0</v>
      </c>
      <c r="F61" s="65">
        <f t="shared" si="37"/>
        <v>0</v>
      </c>
      <c r="G61" s="65"/>
      <c r="H61" s="65">
        <f>F61+H56</f>
        <v>0</v>
      </c>
      <c r="I61" s="76">
        <v>3</v>
      </c>
      <c r="J61" s="76">
        <f t="shared" si="38"/>
        <v>-36</v>
      </c>
      <c r="K61" s="65"/>
      <c r="L61" s="65">
        <f>F61+L56</f>
        <v>13.5</v>
      </c>
      <c r="M61" s="77">
        <v>3</v>
      </c>
      <c r="N61" s="76">
        <f t="shared" si="39"/>
        <v>-22.5</v>
      </c>
      <c r="O61" s="65"/>
      <c r="P61" s="65">
        <f>F61+P56</f>
        <v>15.75</v>
      </c>
      <c r="Q61" s="64">
        <v>4</v>
      </c>
      <c r="R61" s="76">
        <f t="shared" si="40"/>
        <v>-32.25</v>
      </c>
      <c r="S61" s="65"/>
      <c r="T61" s="65">
        <f>F61+T56</f>
        <v>17</v>
      </c>
      <c r="U61" s="64">
        <v>4</v>
      </c>
      <c r="V61" s="76">
        <f t="shared" si="41"/>
        <v>-31</v>
      </c>
      <c r="X61" s="65">
        <f>F61+X56</f>
        <v>23</v>
      </c>
      <c r="Y61" s="77">
        <v>4</v>
      </c>
      <c r="Z61" s="76">
        <f t="shared" si="42"/>
        <v>-25</v>
      </c>
      <c r="AB61" s="54">
        <v>18</v>
      </c>
      <c r="AC61" s="54">
        <v>18</v>
      </c>
      <c r="AD61" s="62">
        <f>F61+AD51</f>
        <v>0</v>
      </c>
      <c r="AE61" s="76">
        <v>3</v>
      </c>
      <c r="AF61" s="76">
        <f t="shared" si="43"/>
        <v>-36</v>
      </c>
      <c r="AG61" s="65"/>
      <c r="AH61" s="65">
        <f>AD61+AH56</f>
        <v>13.5</v>
      </c>
      <c r="AI61" s="77">
        <v>4</v>
      </c>
      <c r="AJ61" s="76">
        <f t="shared" si="44"/>
        <v>-34.5</v>
      </c>
      <c r="AK61" s="79">
        <f t="shared" si="50"/>
        <v>18</v>
      </c>
      <c r="AL61" s="65">
        <f>AD61+AL56</f>
        <v>15.75</v>
      </c>
      <c r="AM61" s="64">
        <v>4</v>
      </c>
      <c r="AN61" s="64">
        <f t="shared" si="45"/>
        <v>-32.25</v>
      </c>
      <c r="AO61" s="65"/>
      <c r="AP61" s="65">
        <f>AD61+AP56</f>
        <v>17</v>
      </c>
      <c r="AQ61" s="64">
        <v>4</v>
      </c>
      <c r="AR61" s="76">
        <f t="shared" si="46"/>
        <v>-31</v>
      </c>
      <c r="AT61" s="65">
        <f>AD61+AT56</f>
        <v>23</v>
      </c>
      <c r="AU61" s="77">
        <v>4</v>
      </c>
      <c r="AV61" s="76">
        <f t="shared" si="47"/>
        <v>-25</v>
      </c>
      <c r="AW61" s="79">
        <f t="shared" si="51"/>
        <v>18</v>
      </c>
    </row>
    <row r="62" spans="1:49" x14ac:dyDescent="0.2">
      <c r="A62" s="54">
        <v>19</v>
      </c>
      <c r="B62" s="54">
        <v>19</v>
      </c>
      <c r="C62" s="74">
        <f t="shared" si="48"/>
        <v>0</v>
      </c>
      <c r="D62" s="54">
        <f t="shared" si="36"/>
        <v>0</v>
      </c>
      <c r="E62" s="75">
        <f t="shared" si="49"/>
        <v>0</v>
      </c>
      <c r="F62" s="65">
        <f t="shared" si="37"/>
        <v>0</v>
      </c>
      <c r="G62" s="65"/>
      <c r="H62" s="65">
        <f>F62+H57</f>
        <v>0</v>
      </c>
      <c r="I62" s="76">
        <v>3</v>
      </c>
      <c r="J62" s="76">
        <f t="shared" si="38"/>
        <v>-36</v>
      </c>
      <c r="K62" s="65"/>
      <c r="L62" s="65">
        <f>F62+L56</f>
        <v>13.5</v>
      </c>
      <c r="M62" s="77">
        <v>3</v>
      </c>
      <c r="N62" s="76">
        <f t="shared" si="39"/>
        <v>-22.5</v>
      </c>
      <c r="O62" s="65"/>
      <c r="P62" s="65">
        <f>F62+P56</f>
        <v>15.75</v>
      </c>
      <c r="Q62" s="64">
        <v>4</v>
      </c>
      <c r="R62" s="76">
        <f t="shared" si="40"/>
        <v>-32.25</v>
      </c>
      <c r="S62" s="65"/>
      <c r="T62" s="65">
        <f>F62+T56</f>
        <v>17</v>
      </c>
      <c r="U62" s="64">
        <v>4</v>
      </c>
      <c r="V62" s="76">
        <f t="shared" si="41"/>
        <v>-31</v>
      </c>
      <c r="X62" s="65">
        <f>F62+X56</f>
        <v>23</v>
      </c>
      <c r="Y62" s="77">
        <v>4</v>
      </c>
      <c r="Z62" s="76">
        <f t="shared" si="42"/>
        <v>-25</v>
      </c>
      <c r="AB62" s="54">
        <v>19</v>
      </c>
      <c r="AC62" s="54">
        <v>19</v>
      </c>
      <c r="AD62" s="62">
        <f>F62+AD51</f>
        <v>0</v>
      </c>
      <c r="AE62" s="76">
        <v>3</v>
      </c>
      <c r="AF62" s="76">
        <f t="shared" si="43"/>
        <v>-36</v>
      </c>
      <c r="AG62" s="65"/>
      <c r="AH62" s="65">
        <f>AD62+AH56</f>
        <v>13.5</v>
      </c>
      <c r="AI62" s="77">
        <v>4</v>
      </c>
      <c r="AJ62" s="76">
        <f t="shared" si="44"/>
        <v>-34.5</v>
      </c>
      <c r="AK62" s="79">
        <f t="shared" si="50"/>
        <v>19</v>
      </c>
      <c r="AL62" s="65">
        <f>AD62+AL56</f>
        <v>15.75</v>
      </c>
      <c r="AM62" s="64">
        <v>4</v>
      </c>
      <c r="AN62" s="64">
        <f t="shared" si="45"/>
        <v>-32.25</v>
      </c>
      <c r="AO62" s="65"/>
      <c r="AP62" s="65">
        <f>AD62+AP56</f>
        <v>17</v>
      </c>
      <c r="AQ62" s="64">
        <v>4</v>
      </c>
      <c r="AR62" s="76">
        <f t="shared" si="46"/>
        <v>-31</v>
      </c>
      <c r="AT62" s="65">
        <f>AD62+AT56</f>
        <v>23</v>
      </c>
      <c r="AU62" s="77">
        <v>4</v>
      </c>
      <c r="AV62" s="76">
        <f t="shared" si="47"/>
        <v>-25</v>
      </c>
      <c r="AW62" s="79">
        <f t="shared" si="51"/>
        <v>19</v>
      </c>
    </row>
    <row r="63" spans="1:49" x14ac:dyDescent="0.2">
      <c r="A63" s="54">
        <v>20</v>
      </c>
      <c r="B63" s="54">
        <v>20</v>
      </c>
      <c r="C63" s="74">
        <f t="shared" si="48"/>
        <v>0</v>
      </c>
      <c r="D63" s="54">
        <f t="shared" si="36"/>
        <v>0</v>
      </c>
      <c r="E63" s="75">
        <f t="shared" si="49"/>
        <v>0</v>
      </c>
      <c r="F63" s="65">
        <f t="shared" si="37"/>
        <v>0</v>
      </c>
      <c r="G63" s="65"/>
      <c r="H63" s="65">
        <f>F63+H56</f>
        <v>0</v>
      </c>
      <c r="I63" s="76">
        <v>3</v>
      </c>
      <c r="J63" s="76">
        <f t="shared" si="38"/>
        <v>-36</v>
      </c>
      <c r="K63" s="65"/>
      <c r="L63" s="65">
        <f>F63+L56</f>
        <v>13.5</v>
      </c>
      <c r="M63" s="77">
        <v>3</v>
      </c>
      <c r="N63" s="76">
        <f t="shared" si="39"/>
        <v>-22.5</v>
      </c>
      <c r="O63" s="65"/>
      <c r="P63" s="65">
        <f>F63+P56</f>
        <v>15.75</v>
      </c>
      <c r="Q63" s="64">
        <v>4</v>
      </c>
      <c r="R63" s="76">
        <f t="shared" si="40"/>
        <v>-32.25</v>
      </c>
      <c r="S63" s="65"/>
      <c r="T63" s="65">
        <f>F63+T56</f>
        <v>17</v>
      </c>
      <c r="U63" s="64">
        <v>4</v>
      </c>
      <c r="V63" s="76">
        <f t="shared" si="41"/>
        <v>-31</v>
      </c>
      <c r="X63" s="65">
        <f>F63+X56</f>
        <v>23</v>
      </c>
      <c r="Y63" s="77">
        <v>4</v>
      </c>
      <c r="Z63" s="76">
        <f t="shared" si="42"/>
        <v>-25</v>
      </c>
      <c r="AB63" s="54">
        <v>20</v>
      </c>
      <c r="AC63" s="54">
        <v>20</v>
      </c>
      <c r="AD63" s="62">
        <f>F63+AD51</f>
        <v>0</v>
      </c>
      <c r="AE63" s="76">
        <v>3</v>
      </c>
      <c r="AF63" s="76">
        <f t="shared" si="43"/>
        <v>-36</v>
      </c>
      <c r="AG63" s="65"/>
      <c r="AH63" s="65">
        <f>AD63+AH56</f>
        <v>13.5</v>
      </c>
      <c r="AI63" s="77">
        <v>4</v>
      </c>
      <c r="AJ63" s="76">
        <f t="shared" si="44"/>
        <v>-34.5</v>
      </c>
      <c r="AK63" s="79">
        <f t="shared" si="50"/>
        <v>20</v>
      </c>
      <c r="AL63" s="65">
        <f>AD63+AL56</f>
        <v>15.75</v>
      </c>
      <c r="AM63" s="64">
        <v>4</v>
      </c>
      <c r="AN63" s="64">
        <f t="shared" si="45"/>
        <v>-32.25</v>
      </c>
      <c r="AO63" s="65"/>
      <c r="AP63" s="65">
        <f>AD63+AP56</f>
        <v>17</v>
      </c>
      <c r="AQ63" s="64">
        <v>4</v>
      </c>
      <c r="AR63" s="76">
        <f t="shared" si="46"/>
        <v>-31</v>
      </c>
      <c r="AT63" s="65">
        <f>AD63+AT56</f>
        <v>23</v>
      </c>
      <c r="AU63" s="77">
        <v>4</v>
      </c>
      <c r="AV63" s="76">
        <f t="shared" si="47"/>
        <v>-25</v>
      </c>
      <c r="AW63" s="79">
        <f t="shared" si="51"/>
        <v>20</v>
      </c>
    </row>
    <row r="64" spans="1:49" x14ac:dyDescent="0.2">
      <c r="AD64" s="55"/>
      <c r="AK64" s="79"/>
    </row>
  </sheetData>
  <mergeCells count="6">
    <mergeCell ref="AH8:AJ9"/>
    <mergeCell ref="AP8:AR9"/>
    <mergeCell ref="AH27:AJ28"/>
    <mergeCell ref="AP27:AR28"/>
    <mergeCell ref="AH49:AJ50"/>
    <mergeCell ref="AP49:AR50"/>
  </mergeCells>
  <pageMargins left="0.7" right="0.7" top="0.75" bottom="0.75" header="0.3" footer="0.3"/>
  <pageSetup scale="35" orientation="portrait" horizontalDpi="0" verticalDpi="0" r:id="rId1"/>
  <colBreaks count="1" manualBreakCount="1">
    <brk id="3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40B9-F1B4-4EBB-9CDE-F169C3E9B7D0}">
  <dimension ref="A1:Y48"/>
  <sheetViews>
    <sheetView zoomScaleNormal="100" workbookViewId="0">
      <selection activeCell="X7" sqref="X7"/>
    </sheetView>
  </sheetViews>
  <sheetFormatPr defaultRowHeight="15" x14ac:dyDescent="0.25"/>
  <cols>
    <col min="2" max="2" width="26.28515625" customWidth="1"/>
    <col min="3" max="3" width="33" customWidth="1"/>
    <col min="4" max="4" width="8.42578125" customWidth="1"/>
    <col min="5" max="5" width="5.140625" customWidth="1"/>
    <col min="6" max="9" width="9.140625" customWidth="1"/>
    <col min="10" max="10" width="5.85546875" customWidth="1"/>
    <col min="11" max="13" width="9.140625" customWidth="1"/>
    <col min="14" max="14" width="6.140625" customWidth="1"/>
    <col min="15" max="18" width="9.140625" customWidth="1"/>
    <col min="19" max="19" width="10.42578125" customWidth="1"/>
    <col min="20" max="23" width="9.140625" customWidth="1"/>
  </cols>
  <sheetData>
    <row r="1" spans="1:25" ht="27.75" customHeight="1" thickBot="1" x14ac:dyDescent="0.35">
      <c r="A1" s="50"/>
      <c r="B1" s="51"/>
      <c r="C1" s="52"/>
      <c r="D1" s="51"/>
      <c r="E1" s="51"/>
      <c r="F1" s="51"/>
      <c r="G1" s="51"/>
      <c r="H1" s="51"/>
      <c r="I1" s="51"/>
      <c r="J1" s="51"/>
      <c r="K1" s="83"/>
      <c r="L1" s="83"/>
      <c r="M1" s="83"/>
      <c r="N1" s="52"/>
      <c r="O1" s="51"/>
      <c r="P1" s="51"/>
      <c r="Q1" s="51"/>
      <c r="S1" s="23">
        <v>45121</v>
      </c>
      <c r="T1" s="2"/>
      <c r="U1" s="2"/>
    </row>
    <row r="2" spans="1:25" x14ac:dyDescent="0.25">
      <c r="A2" s="3"/>
      <c r="B2" s="2"/>
      <c r="C2" s="1"/>
      <c r="D2" s="1"/>
      <c r="E2" s="1"/>
      <c r="F2" s="2"/>
      <c r="H2" s="1"/>
      <c r="I2" s="1"/>
      <c r="J2" s="1"/>
      <c r="K2" s="1"/>
      <c r="L2" s="1"/>
      <c r="M2" s="1"/>
      <c r="N2" s="1"/>
      <c r="O2" s="1"/>
      <c r="P2" s="1"/>
      <c r="Q2" s="1"/>
      <c r="S2" s="27"/>
      <c r="T2" s="2" t="s">
        <v>200</v>
      </c>
      <c r="U2" s="2"/>
    </row>
    <row r="3" spans="1:25" x14ac:dyDescent="0.25">
      <c r="A3" s="2" t="s">
        <v>37</v>
      </c>
      <c r="B3" s="2" t="s">
        <v>86</v>
      </c>
      <c r="C3" s="1"/>
      <c r="D3" s="1"/>
      <c r="E3" s="1"/>
      <c r="H3" s="1"/>
      <c r="I3" s="1"/>
      <c r="J3" s="1"/>
      <c r="K3" s="1"/>
      <c r="L3" s="1"/>
      <c r="M3" s="1"/>
      <c r="N3" s="1"/>
      <c r="O3" s="1"/>
      <c r="P3" s="1"/>
      <c r="Q3" s="1"/>
      <c r="S3" s="22" t="s">
        <v>16</v>
      </c>
      <c r="T3" s="2"/>
      <c r="U3" s="2"/>
      <c r="V3" t="s">
        <v>201</v>
      </c>
      <c r="W3" t="s">
        <v>201</v>
      </c>
    </row>
    <row r="4" spans="1:25" x14ac:dyDescent="0.25">
      <c r="A4" s="2" t="s">
        <v>166</v>
      </c>
      <c r="B4" s="2"/>
      <c r="C4" s="1"/>
      <c r="D4" s="1"/>
      <c r="E4" s="1"/>
      <c r="G4" s="2" t="s">
        <v>167</v>
      </c>
      <c r="H4" s="1"/>
      <c r="I4" s="1"/>
      <c r="J4" s="1"/>
      <c r="K4" s="1"/>
      <c r="L4" s="1"/>
      <c r="M4" s="3" t="s">
        <v>110</v>
      </c>
      <c r="N4" s="1"/>
      <c r="O4" s="1"/>
      <c r="P4" s="1"/>
      <c r="Q4" s="1"/>
      <c r="S4" s="24">
        <v>4</v>
      </c>
      <c r="T4" s="2" t="s">
        <v>0</v>
      </c>
      <c r="U4" s="2"/>
      <c r="V4" s="24">
        <v>3</v>
      </c>
      <c r="W4" s="24">
        <v>4</v>
      </c>
    </row>
    <row r="5" spans="1:25" x14ac:dyDescent="0.25">
      <c r="A5" s="10">
        <v>2.75</v>
      </c>
      <c r="B5" s="2" t="s">
        <v>94</v>
      </c>
      <c r="C5" s="1"/>
      <c r="D5" s="1"/>
      <c r="E5" s="1"/>
      <c r="F5" s="2"/>
      <c r="G5" s="10">
        <v>2.75</v>
      </c>
      <c r="H5" s="2" t="s">
        <v>94</v>
      </c>
      <c r="I5" s="1"/>
      <c r="J5" s="1"/>
      <c r="K5" s="1"/>
      <c r="L5" s="1"/>
      <c r="M5" s="10">
        <v>2.75</v>
      </c>
      <c r="N5" s="2" t="s">
        <v>94</v>
      </c>
      <c r="O5" s="1"/>
      <c r="P5" s="1"/>
      <c r="Q5" s="1"/>
      <c r="S5" s="25">
        <f>S4*12</f>
        <v>48</v>
      </c>
      <c r="T5" t="s">
        <v>31</v>
      </c>
      <c r="U5" s="2"/>
      <c r="V5" s="25">
        <f>V4*12</f>
        <v>36</v>
      </c>
      <c r="W5" s="25">
        <f>W4*12</f>
        <v>48</v>
      </c>
    </row>
    <row r="6" spans="1:25" x14ac:dyDescent="0.25">
      <c r="A6" s="20">
        <v>29.375</v>
      </c>
      <c r="B6" s="2" t="s">
        <v>164</v>
      </c>
      <c r="C6" s="1"/>
      <c r="D6" s="1"/>
      <c r="E6" s="1"/>
      <c r="F6" s="2"/>
      <c r="G6" s="20">
        <v>5.875</v>
      </c>
      <c r="H6" s="2" t="s">
        <v>164</v>
      </c>
      <c r="I6" s="1"/>
      <c r="J6" s="1"/>
      <c r="K6" s="1"/>
      <c r="L6" s="1"/>
      <c r="M6" s="20">
        <v>11.75</v>
      </c>
      <c r="N6" s="2" t="s">
        <v>164</v>
      </c>
      <c r="O6" s="1"/>
      <c r="P6" s="1"/>
      <c r="Q6" s="1"/>
      <c r="S6" s="26">
        <v>0.5</v>
      </c>
      <c r="T6" s="2" t="s">
        <v>1</v>
      </c>
      <c r="U6" s="2"/>
      <c r="V6" s="26">
        <v>11.25</v>
      </c>
      <c r="W6" s="26">
        <v>3.25</v>
      </c>
    </row>
    <row r="7" spans="1:25" x14ac:dyDescent="0.25">
      <c r="A7" s="30">
        <v>2.25</v>
      </c>
      <c r="B7" s="2" t="s">
        <v>102</v>
      </c>
      <c r="C7" s="1"/>
      <c r="D7" s="1"/>
      <c r="E7" s="1"/>
      <c r="F7" s="2"/>
      <c r="G7" s="30">
        <v>2.25</v>
      </c>
      <c r="H7" s="2" t="s">
        <v>102</v>
      </c>
      <c r="I7" s="1"/>
      <c r="J7" s="1"/>
      <c r="K7" s="1"/>
      <c r="L7" s="1"/>
      <c r="M7" s="30">
        <v>2.25</v>
      </c>
      <c r="N7" s="2" t="s">
        <v>102</v>
      </c>
      <c r="O7" s="1"/>
      <c r="P7" s="1"/>
      <c r="Q7" s="1"/>
      <c r="S7" s="25">
        <f>SUM(S5:S6)</f>
        <v>48.5</v>
      </c>
      <c r="T7" t="s">
        <v>7</v>
      </c>
      <c r="U7" s="2"/>
      <c r="V7" s="25">
        <f>SUM(V5:V6)</f>
        <v>47.25</v>
      </c>
      <c r="W7" s="25">
        <f>SUM(W5:W6)</f>
        <v>51.25</v>
      </c>
      <c r="X7" s="1">
        <f>W7-V7</f>
        <v>4</v>
      </c>
    </row>
    <row r="8" spans="1:25" x14ac:dyDescent="0.25">
      <c r="A8" s="3">
        <v>1.25</v>
      </c>
      <c r="B8" s="2" t="s">
        <v>20</v>
      </c>
      <c r="C8" s="1"/>
      <c r="D8" s="1"/>
      <c r="E8" s="1"/>
      <c r="F8" s="2"/>
      <c r="G8" s="3">
        <v>1.25</v>
      </c>
      <c r="H8" s="2" t="s">
        <v>20</v>
      </c>
      <c r="I8" s="1"/>
      <c r="J8" s="1"/>
      <c r="K8" s="1"/>
      <c r="L8" s="1"/>
      <c r="M8" s="3">
        <v>1.25</v>
      </c>
      <c r="N8" s="2" t="s">
        <v>20</v>
      </c>
      <c r="O8" s="1"/>
      <c r="P8" s="1"/>
      <c r="Q8" s="1"/>
      <c r="S8" s="14">
        <f>X7</f>
        <v>4</v>
      </c>
      <c r="T8" s="2" t="s">
        <v>30</v>
      </c>
      <c r="U8" s="2"/>
      <c r="V8" s="14"/>
      <c r="W8" s="14"/>
    </row>
    <row r="9" spans="1:25" ht="15.75" thickBot="1" x14ac:dyDescent="0.3">
      <c r="A9" s="32">
        <v>12</v>
      </c>
      <c r="B9" s="2" t="s">
        <v>103</v>
      </c>
      <c r="C9" s="1"/>
      <c r="D9" s="1"/>
      <c r="E9" s="1"/>
      <c r="F9" s="2"/>
      <c r="G9" s="32">
        <v>6</v>
      </c>
      <c r="H9" s="2" t="s">
        <v>103</v>
      </c>
      <c r="I9" s="1"/>
      <c r="J9" s="1"/>
      <c r="K9" s="1"/>
      <c r="L9" s="1"/>
      <c r="M9" s="32">
        <v>6</v>
      </c>
      <c r="N9" s="2" t="s">
        <v>103</v>
      </c>
      <c r="O9" s="1"/>
      <c r="P9" s="1"/>
      <c r="Q9" s="1"/>
      <c r="S9" s="27"/>
      <c r="T9" s="2"/>
      <c r="U9" s="2"/>
    </row>
    <row r="10" spans="1:25" x14ac:dyDescent="0.25">
      <c r="A10" s="8">
        <f>SUM(A5:A9)</f>
        <v>47.625</v>
      </c>
      <c r="B10" s="2" t="s">
        <v>7</v>
      </c>
      <c r="C10" s="1"/>
      <c r="D10" s="1"/>
      <c r="E10" s="1"/>
      <c r="F10" s="2"/>
      <c r="G10" s="8">
        <f>SUM(G5:G9)</f>
        <v>18.125</v>
      </c>
      <c r="H10" s="2" t="s">
        <v>7</v>
      </c>
      <c r="I10" s="1"/>
      <c r="J10" s="1"/>
      <c r="K10" s="1"/>
      <c r="L10" s="1"/>
      <c r="M10" s="8">
        <f>SUM(M5:M9)</f>
        <v>24</v>
      </c>
      <c r="N10" s="2" t="s">
        <v>7</v>
      </c>
      <c r="O10" s="1"/>
      <c r="P10" s="1"/>
      <c r="Q10" s="1"/>
      <c r="S10" s="27"/>
      <c r="T10" s="2"/>
      <c r="U10" s="2"/>
    </row>
    <row r="11" spans="1:25" x14ac:dyDescent="0.25">
      <c r="A11" s="3"/>
      <c r="B11" s="2"/>
      <c r="C11" s="1"/>
      <c r="D11" s="1"/>
      <c r="E11" s="1"/>
      <c r="F11" s="2"/>
      <c r="H11" s="1"/>
      <c r="I11" s="1"/>
      <c r="J11" s="1"/>
      <c r="K11" s="1"/>
      <c r="L11" s="1"/>
      <c r="M11" s="1"/>
      <c r="N11" s="1"/>
      <c r="O11" s="1"/>
      <c r="P11" s="1"/>
      <c r="Q11" s="1"/>
      <c r="S11" s="27"/>
      <c r="T11" s="2"/>
      <c r="U11" s="2"/>
    </row>
    <row r="12" spans="1:25" x14ac:dyDescent="0.25">
      <c r="A12" s="3">
        <v>6.125</v>
      </c>
      <c r="B12" s="2" t="s">
        <v>179</v>
      </c>
      <c r="C12" s="1"/>
      <c r="D12" s="1"/>
      <c r="E12" s="1"/>
      <c r="F12" s="2"/>
      <c r="H12" s="1"/>
      <c r="I12" s="1"/>
      <c r="J12" s="1"/>
      <c r="K12" s="1"/>
      <c r="L12" s="1"/>
      <c r="M12" s="1"/>
      <c r="N12" s="1"/>
      <c r="O12" s="1"/>
      <c r="P12" s="1"/>
      <c r="Q12" s="1"/>
      <c r="S12" s="27"/>
      <c r="T12" s="2"/>
      <c r="U12" s="2"/>
    </row>
    <row r="13" spans="1:25" x14ac:dyDescent="0.25">
      <c r="A13" s="3">
        <f>A12*2</f>
        <v>12.25</v>
      </c>
      <c r="B13" s="2" t="s">
        <v>180</v>
      </c>
      <c r="F13" s="2"/>
      <c r="H13" s="1"/>
      <c r="I13" s="1"/>
      <c r="J13" s="1"/>
      <c r="K13" s="2" t="s">
        <v>91</v>
      </c>
      <c r="O13" s="2"/>
      <c r="S13" s="22" t="s">
        <v>104</v>
      </c>
      <c r="W13" s="22"/>
    </row>
    <row r="14" spans="1:25" x14ac:dyDescent="0.25">
      <c r="A14" s="3">
        <f>A12*3</f>
        <v>18.375</v>
      </c>
      <c r="B14" s="2" t="s">
        <v>181</v>
      </c>
      <c r="H14" s="1"/>
      <c r="I14" s="1"/>
      <c r="J14" s="1"/>
      <c r="K14" s="2"/>
      <c r="O14" s="2"/>
      <c r="S14" s="22"/>
      <c r="W14" s="22"/>
    </row>
    <row r="15" spans="1:25" x14ac:dyDescent="0.25">
      <c r="C15" s="2"/>
      <c r="D15" s="2"/>
      <c r="E15" s="2"/>
      <c r="H15" s="1"/>
      <c r="I15" s="1"/>
      <c r="J15" s="1"/>
      <c r="K15" s="3">
        <v>0</v>
      </c>
      <c r="L15" s="2" t="s">
        <v>11</v>
      </c>
      <c r="M15" s="2"/>
      <c r="O15" s="2"/>
      <c r="S15" s="27">
        <v>0</v>
      </c>
      <c r="T15" s="2" t="s">
        <v>11</v>
      </c>
      <c r="U15" s="2"/>
      <c r="W15" s="27">
        <v>0</v>
      </c>
      <c r="X15" s="2" t="s">
        <v>11</v>
      </c>
      <c r="Y15" s="2"/>
    </row>
    <row r="16" spans="1:25" s="2" customFormat="1" x14ac:dyDescent="0.25">
      <c r="A16" s="2" t="s">
        <v>15</v>
      </c>
      <c r="F16" s="2" t="s">
        <v>0</v>
      </c>
      <c r="G16" s="2" t="s">
        <v>8</v>
      </c>
      <c r="H16" s="2" t="s">
        <v>1</v>
      </c>
      <c r="I16" s="2" t="s">
        <v>7</v>
      </c>
      <c r="K16" s="3"/>
      <c r="L16" s="2" t="s">
        <v>26</v>
      </c>
      <c r="M16" s="2" t="s">
        <v>1</v>
      </c>
      <c r="N16"/>
      <c r="P16"/>
      <c r="Q16"/>
      <c r="S16" s="27"/>
      <c r="T16" s="2" t="s">
        <v>26</v>
      </c>
      <c r="U16" s="2" t="s">
        <v>1</v>
      </c>
      <c r="W16" s="27"/>
      <c r="X16" s="2" t="s">
        <v>26</v>
      </c>
      <c r="Y16" s="2" t="s">
        <v>1</v>
      </c>
    </row>
    <row r="17" spans="1:25" s="41" customFormat="1" x14ac:dyDescent="0.25">
      <c r="A17" s="41" t="s">
        <v>116</v>
      </c>
      <c r="B17" s="41" t="s">
        <v>105</v>
      </c>
      <c r="C17" s="29" t="s">
        <v>161</v>
      </c>
      <c r="D17" s="42">
        <v>0</v>
      </c>
      <c r="E17" s="42"/>
      <c r="F17" s="46">
        <v>1</v>
      </c>
      <c r="G17" s="41">
        <f>F17*12</f>
        <v>12</v>
      </c>
      <c r="H17" s="47">
        <v>11.375</v>
      </c>
      <c r="I17" s="42">
        <f>G17+H17</f>
        <v>23.375</v>
      </c>
      <c r="J17" s="42"/>
      <c r="K17" s="42">
        <f t="shared" ref="K17:K40" si="0">I17</f>
        <v>23.375</v>
      </c>
      <c r="L17" s="11">
        <v>3</v>
      </c>
      <c r="M17" s="11">
        <f>(K17-(L17*12))</f>
        <v>-12.625</v>
      </c>
      <c r="N17"/>
      <c r="O17" s="2"/>
      <c r="P17"/>
      <c r="Q17"/>
      <c r="S17" s="44">
        <f>I17+S8</f>
        <v>27.375</v>
      </c>
      <c r="T17" s="11">
        <v>2</v>
      </c>
      <c r="U17" s="11">
        <f>(S17-(T17*12))</f>
        <v>3.375</v>
      </c>
      <c r="V17" s="41" t="s">
        <v>116</v>
      </c>
      <c r="W17" s="44"/>
      <c r="X17" s="11"/>
      <c r="Y17" s="11">
        <f>(W17-(X17*12))</f>
        <v>0</v>
      </c>
    </row>
    <row r="18" spans="1:25" x14ac:dyDescent="0.25">
      <c r="A18" t="s">
        <v>172</v>
      </c>
      <c r="B18" t="s">
        <v>169</v>
      </c>
      <c r="C18" s="29" t="s">
        <v>162</v>
      </c>
      <c r="D18" s="1">
        <f>A5</f>
        <v>2.75</v>
      </c>
      <c r="E18" s="1"/>
      <c r="F18" s="4"/>
      <c r="G18">
        <f>F18*12</f>
        <v>0</v>
      </c>
      <c r="H18" s="5"/>
      <c r="I18" s="1">
        <f>D18+I17</f>
        <v>26.125</v>
      </c>
      <c r="J18" s="1"/>
      <c r="K18" s="1">
        <f t="shared" si="0"/>
        <v>26.125</v>
      </c>
      <c r="L18" s="11">
        <v>4</v>
      </c>
      <c r="M18" s="11">
        <f>(K18-(L18*12))</f>
        <v>-21.875</v>
      </c>
      <c r="O18" s="2"/>
      <c r="S18" s="44">
        <f>I18+S8</f>
        <v>30.125</v>
      </c>
      <c r="T18" s="11">
        <v>2</v>
      </c>
      <c r="U18" s="11">
        <f>(S18-(T18*12))</f>
        <v>6.125</v>
      </c>
      <c r="V18" t="s">
        <v>172</v>
      </c>
      <c r="W18" s="44"/>
      <c r="X18" s="11"/>
      <c r="Y18" s="11">
        <f>(W18-(X18*12))</f>
        <v>0</v>
      </c>
    </row>
    <row r="19" spans="1:25" x14ac:dyDescent="0.25">
      <c r="A19" t="s">
        <v>2</v>
      </c>
      <c r="B19" t="s">
        <v>120</v>
      </c>
      <c r="C19" s="29" t="s">
        <v>163</v>
      </c>
      <c r="D19" s="1">
        <f>(A5+A6)</f>
        <v>32.125</v>
      </c>
      <c r="E19" s="1"/>
      <c r="F19" s="4"/>
      <c r="G19">
        <f>F19*12</f>
        <v>0</v>
      </c>
      <c r="H19" s="5"/>
      <c r="I19" s="1">
        <f>D19+I17</f>
        <v>55.5</v>
      </c>
      <c r="J19" s="1"/>
      <c r="K19" s="1">
        <f t="shared" si="0"/>
        <v>55.5</v>
      </c>
      <c r="L19" s="11">
        <v>6</v>
      </c>
      <c r="M19" s="11">
        <f>(K19-(L19*12))</f>
        <v>-16.5</v>
      </c>
      <c r="O19" s="2"/>
      <c r="S19" s="44">
        <f>I19+S8</f>
        <v>59.5</v>
      </c>
      <c r="T19" s="11">
        <v>4</v>
      </c>
      <c r="U19" s="11">
        <f>(S19-(T19*12))</f>
        <v>11.5</v>
      </c>
      <c r="V19" t="s">
        <v>2</v>
      </c>
      <c r="W19" s="44"/>
      <c r="X19" s="11"/>
      <c r="Y19" s="11">
        <f>(W19-(X19*12))</f>
        <v>0</v>
      </c>
    </row>
    <row r="20" spans="1:25" x14ac:dyDescent="0.25">
      <c r="A20" t="s">
        <v>3</v>
      </c>
      <c r="B20" t="s">
        <v>121</v>
      </c>
      <c r="C20" s="29" t="s">
        <v>165</v>
      </c>
      <c r="D20" s="1">
        <f>(A5+A6+A7)</f>
        <v>34.375</v>
      </c>
      <c r="E20" s="1"/>
      <c r="F20" s="4"/>
      <c r="G20">
        <f>F20*12</f>
        <v>0</v>
      </c>
      <c r="H20" s="5"/>
      <c r="I20" s="1">
        <f>D20+I17</f>
        <v>57.75</v>
      </c>
      <c r="J20" s="1"/>
      <c r="K20" s="1">
        <f t="shared" si="0"/>
        <v>57.75</v>
      </c>
      <c r="L20" s="11">
        <v>6</v>
      </c>
      <c r="M20" s="11">
        <f>(K20-(L20*12))</f>
        <v>-14.25</v>
      </c>
      <c r="O20" s="2"/>
      <c r="S20" s="44">
        <f>I20+S8</f>
        <v>61.75</v>
      </c>
      <c r="T20" s="11">
        <v>5</v>
      </c>
      <c r="U20" s="11">
        <f>(S20-(T20*12))</f>
        <v>1.75</v>
      </c>
      <c r="V20" t="s">
        <v>3</v>
      </c>
      <c r="W20" s="44"/>
      <c r="X20" s="11"/>
      <c r="Y20" s="11">
        <f>(W20-(X20*12))</f>
        <v>0</v>
      </c>
    </row>
    <row r="21" spans="1:25" x14ac:dyDescent="0.25">
      <c r="A21" t="s">
        <v>4</v>
      </c>
      <c r="B21" t="s">
        <v>122</v>
      </c>
      <c r="C21" s="29" t="s">
        <v>168</v>
      </c>
      <c r="D21" s="1">
        <f>SUM(A5+A6+A7+A8)</f>
        <v>35.625</v>
      </c>
      <c r="E21" s="1"/>
      <c r="F21" s="4"/>
      <c r="G21">
        <f>F21*12</f>
        <v>0</v>
      </c>
      <c r="H21" s="5"/>
      <c r="I21" s="1">
        <f>D21+I17</f>
        <v>59</v>
      </c>
      <c r="J21" s="1"/>
      <c r="K21" s="1">
        <f t="shared" si="0"/>
        <v>59</v>
      </c>
      <c r="L21" s="11">
        <v>6</v>
      </c>
      <c r="M21" s="11">
        <f>(K21-(L21*12))</f>
        <v>-13</v>
      </c>
      <c r="O21" s="2"/>
      <c r="S21" s="44">
        <f>I21+S8</f>
        <v>63</v>
      </c>
      <c r="T21" s="11">
        <v>5</v>
      </c>
      <c r="U21" s="11">
        <f>(S21-(T21*12))</f>
        <v>3</v>
      </c>
      <c r="V21" t="s">
        <v>4</v>
      </c>
      <c r="W21" s="44"/>
      <c r="X21" s="11"/>
      <c r="Y21" s="11">
        <f>(W21-(X21*12))</f>
        <v>0</v>
      </c>
    </row>
    <row r="22" spans="1:25" x14ac:dyDescent="0.25">
      <c r="A22" t="s">
        <v>5</v>
      </c>
      <c r="B22" t="s">
        <v>123</v>
      </c>
      <c r="C22" s="29" t="s">
        <v>7</v>
      </c>
      <c r="D22" s="1">
        <f>SUM(A5:A9)</f>
        <v>47.625</v>
      </c>
      <c r="E22" s="1"/>
      <c r="F22" s="4"/>
      <c r="G22">
        <f t="shared" ref="G22:G40" si="1">F22*12</f>
        <v>0</v>
      </c>
      <c r="H22" s="5"/>
      <c r="I22" s="1">
        <f>D22+I17</f>
        <v>71</v>
      </c>
      <c r="J22" s="1"/>
      <c r="K22" s="1">
        <f t="shared" si="0"/>
        <v>71</v>
      </c>
      <c r="L22" s="11">
        <v>7</v>
      </c>
      <c r="M22" s="11">
        <f t="shared" ref="M22:M40" si="2">(K22-(L22*12))</f>
        <v>-13</v>
      </c>
      <c r="O22" s="2"/>
      <c r="S22" s="44">
        <f>I22+S8</f>
        <v>75</v>
      </c>
      <c r="T22" s="11">
        <v>6</v>
      </c>
      <c r="U22" s="11">
        <f t="shared" ref="U22:U40" si="3">(S22-(T22*12))</f>
        <v>3</v>
      </c>
      <c r="V22" t="s">
        <v>5</v>
      </c>
      <c r="W22" s="44"/>
      <c r="X22" s="11"/>
      <c r="Y22" s="11">
        <f t="shared" ref="Y22:Y40" si="4">(W22-(X22*12))</f>
        <v>0</v>
      </c>
    </row>
    <row r="23" spans="1:25" x14ac:dyDescent="0.25">
      <c r="A23" t="s">
        <v>173</v>
      </c>
      <c r="B23" t="s">
        <v>170</v>
      </c>
      <c r="C23" s="29" t="s">
        <v>182</v>
      </c>
      <c r="D23" s="1">
        <f>(G5)</f>
        <v>2.75</v>
      </c>
      <c r="E23" s="1"/>
      <c r="F23" s="4"/>
      <c r="G23">
        <f t="shared" si="1"/>
        <v>0</v>
      </c>
      <c r="H23" s="5"/>
      <c r="I23" s="1">
        <f>D23+I17</f>
        <v>26.125</v>
      </c>
      <c r="J23" s="1"/>
      <c r="K23" s="1">
        <f t="shared" si="0"/>
        <v>26.125</v>
      </c>
      <c r="L23" s="11">
        <v>4</v>
      </c>
      <c r="M23" s="11">
        <f t="shared" si="2"/>
        <v>-21.875</v>
      </c>
      <c r="O23" s="2"/>
      <c r="S23" s="44">
        <f>I23+S8</f>
        <v>30.125</v>
      </c>
      <c r="T23" s="11">
        <v>2</v>
      </c>
      <c r="U23" s="11">
        <f t="shared" si="3"/>
        <v>6.125</v>
      </c>
      <c r="V23" t="s">
        <v>173</v>
      </c>
      <c r="W23" s="44"/>
      <c r="X23" s="11"/>
      <c r="Y23" s="11">
        <f t="shared" si="4"/>
        <v>0</v>
      </c>
    </row>
    <row r="24" spans="1:25" x14ac:dyDescent="0.25">
      <c r="A24" t="s">
        <v>6</v>
      </c>
      <c r="B24" t="s">
        <v>124</v>
      </c>
      <c r="C24" s="29" t="s">
        <v>183</v>
      </c>
      <c r="D24" s="1">
        <f>(G5+G6)</f>
        <v>8.625</v>
      </c>
      <c r="E24" s="1"/>
      <c r="F24" s="4"/>
      <c r="G24">
        <f t="shared" si="1"/>
        <v>0</v>
      </c>
      <c r="H24" s="5"/>
      <c r="I24" s="1">
        <f>D24+I17</f>
        <v>32</v>
      </c>
      <c r="J24" s="1"/>
      <c r="K24" s="1">
        <f t="shared" si="0"/>
        <v>32</v>
      </c>
      <c r="L24" s="11">
        <v>4</v>
      </c>
      <c r="M24" s="11">
        <f t="shared" si="2"/>
        <v>-16</v>
      </c>
      <c r="O24" s="2"/>
      <c r="S24" s="44">
        <f>I24+S8</f>
        <v>36</v>
      </c>
      <c r="T24" s="11">
        <v>3</v>
      </c>
      <c r="U24" s="11">
        <f t="shared" si="3"/>
        <v>0</v>
      </c>
      <c r="V24" t="s">
        <v>6</v>
      </c>
      <c r="W24" s="44"/>
      <c r="X24" s="11"/>
      <c r="Y24" s="11">
        <f t="shared" si="4"/>
        <v>0</v>
      </c>
    </row>
    <row r="25" spans="1:25" x14ac:dyDescent="0.25">
      <c r="A25" t="s">
        <v>12</v>
      </c>
      <c r="B25" t="s">
        <v>125</v>
      </c>
      <c r="C25" s="29" t="s">
        <v>185</v>
      </c>
      <c r="D25" s="1">
        <f>(G5+G6+G7)</f>
        <v>10.875</v>
      </c>
      <c r="E25" s="1"/>
      <c r="F25" s="4"/>
      <c r="G25">
        <f t="shared" si="1"/>
        <v>0</v>
      </c>
      <c r="H25" s="5"/>
      <c r="I25" s="1">
        <f>D25+I17</f>
        <v>34.25</v>
      </c>
      <c r="J25" s="1"/>
      <c r="K25" s="1">
        <f t="shared" si="0"/>
        <v>34.25</v>
      </c>
      <c r="L25" s="11">
        <v>4</v>
      </c>
      <c r="M25" s="11">
        <f t="shared" si="2"/>
        <v>-13.75</v>
      </c>
      <c r="O25" s="2"/>
      <c r="S25" s="44">
        <f>I25+S8</f>
        <v>38.25</v>
      </c>
      <c r="T25" s="11">
        <v>3</v>
      </c>
      <c r="U25" s="11">
        <f t="shared" si="3"/>
        <v>2.25</v>
      </c>
      <c r="V25" t="s">
        <v>12</v>
      </c>
      <c r="W25" s="44"/>
      <c r="X25" s="11"/>
      <c r="Y25" s="11">
        <f t="shared" si="4"/>
        <v>0</v>
      </c>
    </row>
    <row r="26" spans="1:25" x14ac:dyDescent="0.25">
      <c r="A26" t="s">
        <v>13</v>
      </c>
      <c r="B26" t="s">
        <v>126</v>
      </c>
      <c r="C26" s="29" t="s">
        <v>184</v>
      </c>
      <c r="D26" s="1">
        <f>(G5+G6+G7+G8)</f>
        <v>12.125</v>
      </c>
      <c r="E26" s="1"/>
      <c r="F26" s="4"/>
      <c r="G26">
        <f t="shared" si="1"/>
        <v>0</v>
      </c>
      <c r="H26" s="5"/>
      <c r="I26" s="1">
        <f>D26+I17</f>
        <v>35.5</v>
      </c>
      <c r="J26" s="1"/>
      <c r="K26" s="1">
        <f t="shared" si="0"/>
        <v>35.5</v>
      </c>
      <c r="L26" s="11">
        <v>4</v>
      </c>
      <c r="M26" s="11">
        <f t="shared" si="2"/>
        <v>-12.5</v>
      </c>
      <c r="O26" s="2"/>
      <c r="S26" s="44">
        <f>I26+S8</f>
        <v>39.5</v>
      </c>
      <c r="T26" s="11">
        <v>3</v>
      </c>
      <c r="U26" s="11">
        <f t="shared" si="3"/>
        <v>3.5</v>
      </c>
      <c r="V26" t="s">
        <v>13</v>
      </c>
      <c r="W26" s="44"/>
      <c r="X26" s="11"/>
      <c r="Y26" s="11">
        <f t="shared" si="4"/>
        <v>0</v>
      </c>
    </row>
    <row r="27" spans="1:25" x14ac:dyDescent="0.25">
      <c r="A27" t="s">
        <v>14</v>
      </c>
      <c r="B27" t="s">
        <v>127</v>
      </c>
      <c r="C27" s="29" t="s">
        <v>186</v>
      </c>
      <c r="D27" s="1">
        <f>(G5+G6+G7+G8+G9)</f>
        <v>18.125</v>
      </c>
      <c r="E27" s="1"/>
      <c r="F27" s="4"/>
      <c r="G27">
        <f t="shared" si="1"/>
        <v>0</v>
      </c>
      <c r="H27" s="5"/>
      <c r="I27" s="1">
        <f>D27+I17</f>
        <v>41.5</v>
      </c>
      <c r="J27" s="1"/>
      <c r="K27" s="1">
        <f t="shared" si="0"/>
        <v>41.5</v>
      </c>
      <c r="L27" s="11">
        <v>5</v>
      </c>
      <c r="M27" s="11">
        <f t="shared" si="2"/>
        <v>-18.5</v>
      </c>
      <c r="O27" s="2"/>
      <c r="S27" s="44">
        <f>I27+S8</f>
        <v>45.5</v>
      </c>
      <c r="T27" s="11">
        <v>3</v>
      </c>
      <c r="U27" s="11">
        <f t="shared" si="3"/>
        <v>9.5</v>
      </c>
      <c r="V27" t="s">
        <v>14</v>
      </c>
      <c r="W27" s="44"/>
      <c r="X27" s="11"/>
      <c r="Y27" s="11">
        <f t="shared" si="4"/>
        <v>0</v>
      </c>
    </row>
    <row r="28" spans="1:25" x14ac:dyDescent="0.25">
      <c r="A28" t="s">
        <v>32</v>
      </c>
      <c r="B28" t="s">
        <v>177</v>
      </c>
      <c r="C28" s="29" t="s">
        <v>187</v>
      </c>
      <c r="D28" s="1">
        <f>(A12)</f>
        <v>6.125</v>
      </c>
      <c r="E28" s="1"/>
      <c r="F28" s="4"/>
      <c r="G28">
        <f t="shared" si="1"/>
        <v>0</v>
      </c>
      <c r="H28" s="5"/>
      <c r="I28" s="1">
        <f>D28+I17</f>
        <v>29.5</v>
      </c>
      <c r="J28" s="1"/>
      <c r="K28" s="1">
        <f t="shared" si="0"/>
        <v>29.5</v>
      </c>
      <c r="L28" s="11">
        <v>4</v>
      </c>
      <c r="M28" s="11">
        <f t="shared" si="2"/>
        <v>-18.5</v>
      </c>
      <c r="O28" s="2"/>
      <c r="S28" s="44">
        <f>I28+S8</f>
        <v>33.5</v>
      </c>
      <c r="T28" s="11">
        <v>2</v>
      </c>
      <c r="U28" s="11">
        <f t="shared" si="3"/>
        <v>9.5</v>
      </c>
      <c r="V28" t="s">
        <v>32</v>
      </c>
      <c r="W28" s="44"/>
      <c r="X28" s="11"/>
      <c r="Y28" s="11">
        <f t="shared" si="4"/>
        <v>0</v>
      </c>
    </row>
    <row r="29" spans="1:25" x14ac:dyDescent="0.25">
      <c r="A29" t="s">
        <v>174</v>
      </c>
      <c r="B29" t="s">
        <v>175</v>
      </c>
      <c r="C29" s="29" t="s">
        <v>188</v>
      </c>
      <c r="D29" s="1">
        <f>(A12+G5)</f>
        <v>8.875</v>
      </c>
      <c r="E29" s="1"/>
      <c r="F29" s="4"/>
      <c r="G29">
        <f t="shared" si="1"/>
        <v>0</v>
      </c>
      <c r="H29" s="5"/>
      <c r="I29" s="1">
        <f>D29+I17</f>
        <v>32.25</v>
      </c>
      <c r="K29" s="1">
        <f t="shared" si="0"/>
        <v>32.25</v>
      </c>
      <c r="L29" s="11">
        <v>4</v>
      </c>
      <c r="M29" s="11">
        <f t="shared" si="2"/>
        <v>-15.75</v>
      </c>
      <c r="O29" s="2"/>
      <c r="S29" s="44">
        <f>I29+S8</f>
        <v>36.25</v>
      </c>
      <c r="T29" s="11">
        <v>3</v>
      </c>
      <c r="U29" s="11">
        <f t="shared" si="3"/>
        <v>0.25</v>
      </c>
      <c r="V29" t="s">
        <v>174</v>
      </c>
      <c r="W29" s="44"/>
      <c r="X29" s="11"/>
      <c r="Y29" s="11">
        <f t="shared" si="4"/>
        <v>0</v>
      </c>
    </row>
    <row r="30" spans="1:25" x14ac:dyDescent="0.25">
      <c r="A30" t="s">
        <v>33</v>
      </c>
      <c r="B30" t="s">
        <v>128</v>
      </c>
      <c r="C30" s="29" t="s">
        <v>189</v>
      </c>
      <c r="D30" s="1">
        <f>(A12+G5+G6)</f>
        <v>14.75</v>
      </c>
      <c r="E30" s="1"/>
      <c r="F30" s="4"/>
      <c r="G30">
        <f t="shared" si="1"/>
        <v>0</v>
      </c>
      <c r="H30" s="5"/>
      <c r="I30" s="1">
        <f>D30+I17</f>
        <v>38.125</v>
      </c>
      <c r="K30" s="1">
        <f t="shared" si="0"/>
        <v>38.125</v>
      </c>
      <c r="L30" s="11">
        <v>5</v>
      </c>
      <c r="M30" s="11">
        <f t="shared" si="2"/>
        <v>-21.875</v>
      </c>
      <c r="O30" s="2"/>
      <c r="S30" s="44">
        <f>I30+S8</f>
        <v>42.125</v>
      </c>
      <c r="T30" s="11">
        <v>3</v>
      </c>
      <c r="U30" s="11">
        <f t="shared" si="3"/>
        <v>6.125</v>
      </c>
      <c r="V30" t="s">
        <v>33</v>
      </c>
      <c r="W30" s="44"/>
      <c r="X30" s="11"/>
      <c r="Y30" s="11">
        <f t="shared" si="4"/>
        <v>0</v>
      </c>
    </row>
    <row r="31" spans="1:25" x14ac:dyDescent="0.25">
      <c r="A31" t="s">
        <v>34</v>
      </c>
      <c r="B31" t="s">
        <v>129</v>
      </c>
      <c r="C31" s="29" t="s">
        <v>190</v>
      </c>
      <c r="D31" s="1">
        <f>(A12+G5+G6+G7)</f>
        <v>17</v>
      </c>
      <c r="E31" s="1"/>
      <c r="F31" s="4"/>
      <c r="G31">
        <f t="shared" si="1"/>
        <v>0</v>
      </c>
      <c r="H31" s="5"/>
      <c r="I31" s="1">
        <f>D31+I17</f>
        <v>40.375</v>
      </c>
      <c r="K31" s="1">
        <f t="shared" si="0"/>
        <v>40.375</v>
      </c>
      <c r="L31" s="11">
        <v>5</v>
      </c>
      <c r="M31" s="11">
        <f t="shared" si="2"/>
        <v>-19.625</v>
      </c>
      <c r="O31" s="2"/>
      <c r="S31" s="44">
        <f>I31+S8</f>
        <v>44.375</v>
      </c>
      <c r="T31" s="11">
        <v>3</v>
      </c>
      <c r="U31" s="11">
        <f t="shared" si="3"/>
        <v>8.375</v>
      </c>
      <c r="V31" t="s">
        <v>34</v>
      </c>
      <c r="W31" s="44"/>
      <c r="X31" s="11"/>
      <c r="Y31" s="11">
        <f t="shared" si="4"/>
        <v>0</v>
      </c>
    </row>
    <row r="32" spans="1:25" x14ac:dyDescent="0.25">
      <c r="A32" t="s">
        <v>111</v>
      </c>
      <c r="B32" t="s">
        <v>130</v>
      </c>
      <c r="C32" s="29" t="s">
        <v>191</v>
      </c>
      <c r="D32" s="1">
        <f>(A12+G5+G6+G7+G8)</f>
        <v>18.25</v>
      </c>
      <c r="E32" s="1"/>
      <c r="F32" s="4"/>
      <c r="G32">
        <f t="shared" si="1"/>
        <v>0</v>
      </c>
      <c r="H32" s="5"/>
      <c r="I32" s="1">
        <f>D32+I17</f>
        <v>41.625</v>
      </c>
      <c r="K32" s="1">
        <f t="shared" si="0"/>
        <v>41.625</v>
      </c>
      <c r="L32" s="11">
        <v>5</v>
      </c>
      <c r="M32" s="11">
        <f t="shared" si="2"/>
        <v>-18.375</v>
      </c>
      <c r="O32" s="2"/>
      <c r="S32" s="44">
        <f>I32+S8</f>
        <v>45.625</v>
      </c>
      <c r="T32" s="11">
        <v>3</v>
      </c>
      <c r="U32" s="11">
        <f t="shared" si="3"/>
        <v>9.625</v>
      </c>
      <c r="V32" t="s">
        <v>111</v>
      </c>
      <c r="W32" s="44"/>
      <c r="X32" s="11"/>
      <c r="Y32" s="11">
        <f t="shared" si="4"/>
        <v>0</v>
      </c>
    </row>
    <row r="33" spans="1:25" x14ac:dyDescent="0.25">
      <c r="A33" t="s">
        <v>112</v>
      </c>
      <c r="B33" t="s">
        <v>135</v>
      </c>
      <c r="C33" s="29" t="s">
        <v>192</v>
      </c>
      <c r="D33" s="1">
        <f>(A12+G5+G6+G7+G8+G9)</f>
        <v>24.25</v>
      </c>
      <c r="E33" s="1"/>
      <c r="F33" s="4"/>
      <c r="G33">
        <f t="shared" si="1"/>
        <v>0</v>
      </c>
      <c r="H33" s="5"/>
      <c r="I33" s="1">
        <f>D33+I17</f>
        <v>47.625</v>
      </c>
      <c r="K33" s="1">
        <f t="shared" si="0"/>
        <v>47.625</v>
      </c>
      <c r="L33" s="11">
        <v>5</v>
      </c>
      <c r="M33" s="11">
        <f t="shared" si="2"/>
        <v>-12.375</v>
      </c>
      <c r="O33" s="2"/>
      <c r="S33" s="44">
        <f>I33+S8</f>
        <v>51.625</v>
      </c>
      <c r="T33" s="11">
        <v>4</v>
      </c>
      <c r="U33" s="11">
        <f t="shared" si="3"/>
        <v>3.625</v>
      </c>
      <c r="V33" t="s">
        <v>112</v>
      </c>
      <c r="W33" s="44"/>
      <c r="X33" s="11"/>
      <c r="Y33" s="11">
        <f t="shared" si="4"/>
        <v>0</v>
      </c>
    </row>
    <row r="34" spans="1:25" x14ac:dyDescent="0.25">
      <c r="A34" t="s">
        <v>113</v>
      </c>
      <c r="B34" t="s">
        <v>176</v>
      </c>
      <c r="C34" s="29" t="s">
        <v>193</v>
      </c>
      <c r="D34" s="1">
        <f>(A13)</f>
        <v>12.25</v>
      </c>
      <c r="E34" s="1"/>
      <c r="F34" s="4"/>
      <c r="G34">
        <f t="shared" si="1"/>
        <v>0</v>
      </c>
      <c r="H34" s="5"/>
      <c r="I34" s="1">
        <f>D34+I17</f>
        <v>35.625</v>
      </c>
      <c r="K34" s="1">
        <f t="shared" si="0"/>
        <v>35.625</v>
      </c>
      <c r="L34" s="11">
        <v>4</v>
      </c>
      <c r="M34" s="11">
        <f t="shared" si="2"/>
        <v>-12.375</v>
      </c>
      <c r="O34" s="2"/>
      <c r="S34" s="44">
        <f>I34+S8</f>
        <v>39.625</v>
      </c>
      <c r="T34" s="11">
        <v>3</v>
      </c>
      <c r="U34" s="11">
        <f t="shared" si="3"/>
        <v>3.625</v>
      </c>
      <c r="V34" t="s">
        <v>113</v>
      </c>
      <c r="W34" s="44"/>
      <c r="X34" s="11"/>
      <c r="Y34" s="11">
        <f t="shared" si="4"/>
        <v>0</v>
      </c>
    </row>
    <row r="35" spans="1:25" x14ac:dyDescent="0.25">
      <c r="A35" t="s">
        <v>178</v>
      </c>
      <c r="B35" t="s">
        <v>171</v>
      </c>
      <c r="C35" s="29" t="s">
        <v>194</v>
      </c>
      <c r="D35" s="1">
        <f>(A13+M5)</f>
        <v>15</v>
      </c>
      <c r="E35" s="1"/>
      <c r="F35" s="4"/>
      <c r="G35">
        <f t="shared" si="1"/>
        <v>0</v>
      </c>
      <c r="H35" s="5"/>
      <c r="I35" s="1">
        <f>D35+I17</f>
        <v>38.375</v>
      </c>
      <c r="K35" s="1">
        <f t="shared" si="0"/>
        <v>38.375</v>
      </c>
      <c r="L35" s="11">
        <v>5</v>
      </c>
      <c r="M35" s="11">
        <f t="shared" si="2"/>
        <v>-21.625</v>
      </c>
      <c r="O35" s="2"/>
      <c r="S35" s="44">
        <f>I35+S8</f>
        <v>42.375</v>
      </c>
      <c r="T35" s="11">
        <v>3</v>
      </c>
      <c r="U35" s="11">
        <f t="shared" si="3"/>
        <v>6.375</v>
      </c>
      <c r="V35" t="s">
        <v>178</v>
      </c>
      <c r="W35" s="44"/>
      <c r="X35" s="11"/>
      <c r="Y35" s="11">
        <f t="shared" si="4"/>
        <v>0</v>
      </c>
    </row>
    <row r="36" spans="1:25" x14ac:dyDescent="0.25">
      <c r="A36" t="s">
        <v>114</v>
      </c>
      <c r="B36" t="s">
        <v>131</v>
      </c>
      <c r="C36" s="29" t="s">
        <v>195</v>
      </c>
      <c r="D36" s="1">
        <f>(A13+M5+M6)</f>
        <v>26.75</v>
      </c>
      <c r="E36" s="1"/>
      <c r="F36" s="4"/>
      <c r="G36">
        <f t="shared" si="1"/>
        <v>0</v>
      </c>
      <c r="H36" s="5"/>
      <c r="I36" s="1">
        <f>D36+I17</f>
        <v>50.125</v>
      </c>
      <c r="K36" s="1">
        <f t="shared" si="0"/>
        <v>50.125</v>
      </c>
      <c r="L36" s="11">
        <v>6</v>
      </c>
      <c r="M36" s="11">
        <f t="shared" si="2"/>
        <v>-21.875</v>
      </c>
      <c r="O36" s="2"/>
      <c r="S36" s="44">
        <f>I36+S8</f>
        <v>54.125</v>
      </c>
      <c r="T36" s="11">
        <v>4</v>
      </c>
      <c r="U36" s="11">
        <f t="shared" si="3"/>
        <v>6.125</v>
      </c>
      <c r="V36" t="s">
        <v>114</v>
      </c>
      <c r="W36" s="44"/>
      <c r="X36" s="11"/>
      <c r="Y36" s="11">
        <f t="shared" si="4"/>
        <v>0</v>
      </c>
    </row>
    <row r="37" spans="1:25" x14ac:dyDescent="0.25">
      <c r="A37" t="s">
        <v>115</v>
      </c>
      <c r="B37" t="s">
        <v>132</v>
      </c>
      <c r="C37" s="29" t="s">
        <v>196</v>
      </c>
      <c r="D37" s="1">
        <f>(A13+M5+M6+M7)</f>
        <v>29</v>
      </c>
      <c r="E37" s="1"/>
      <c r="F37" s="4"/>
      <c r="G37">
        <f t="shared" si="1"/>
        <v>0</v>
      </c>
      <c r="H37" s="5"/>
      <c r="I37" s="1">
        <f>D37+I17</f>
        <v>52.375</v>
      </c>
      <c r="K37" s="1">
        <f t="shared" si="0"/>
        <v>52.375</v>
      </c>
      <c r="L37" s="11">
        <v>6</v>
      </c>
      <c r="M37" s="11">
        <f t="shared" si="2"/>
        <v>-19.625</v>
      </c>
      <c r="O37" s="2"/>
      <c r="S37" s="44">
        <f>I37+S8</f>
        <v>56.375</v>
      </c>
      <c r="T37" s="11">
        <v>4</v>
      </c>
      <c r="U37" s="11">
        <f t="shared" si="3"/>
        <v>8.375</v>
      </c>
      <c r="V37" t="s">
        <v>115</v>
      </c>
      <c r="W37" s="44"/>
      <c r="X37" s="11"/>
      <c r="Y37" s="11">
        <f t="shared" si="4"/>
        <v>0</v>
      </c>
    </row>
    <row r="38" spans="1:25" x14ac:dyDescent="0.25">
      <c r="A38" t="s">
        <v>118</v>
      </c>
      <c r="B38" t="s">
        <v>133</v>
      </c>
      <c r="C38" s="29" t="s">
        <v>197</v>
      </c>
      <c r="D38" s="1">
        <f>(A13+M5+M6+M7+M8)</f>
        <v>30.25</v>
      </c>
      <c r="E38" s="1"/>
      <c r="F38" s="4"/>
      <c r="G38">
        <f t="shared" si="1"/>
        <v>0</v>
      </c>
      <c r="H38" s="5"/>
      <c r="I38" s="1">
        <f>D38+I17</f>
        <v>53.625</v>
      </c>
      <c r="K38" s="1">
        <f t="shared" si="0"/>
        <v>53.625</v>
      </c>
      <c r="L38" s="11">
        <v>6</v>
      </c>
      <c r="M38" s="11">
        <f t="shared" si="2"/>
        <v>-18.375</v>
      </c>
      <c r="O38" s="2"/>
      <c r="S38" s="44">
        <f>I38+S8</f>
        <v>57.625</v>
      </c>
      <c r="T38" s="11">
        <v>4</v>
      </c>
      <c r="U38" s="11">
        <f t="shared" si="3"/>
        <v>9.625</v>
      </c>
      <c r="V38" t="s">
        <v>118</v>
      </c>
      <c r="W38" s="44"/>
      <c r="X38" s="11"/>
      <c r="Y38" s="11">
        <f t="shared" si="4"/>
        <v>0</v>
      </c>
    </row>
    <row r="39" spans="1:25" x14ac:dyDescent="0.25">
      <c r="A39" t="s">
        <v>117</v>
      </c>
      <c r="B39" t="s">
        <v>134</v>
      </c>
      <c r="C39" s="29" t="s">
        <v>198</v>
      </c>
      <c r="D39" s="1">
        <f>(A13+M5+M6+M7+M8+M9)</f>
        <v>36.25</v>
      </c>
      <c r="E39" s="1"/>
      <c r="F39" s="4"/>
      <c r="G39">
        <f t="shared" si="1"/>
        <v>0</v>
      </c>
      <c r="H39" s="5"/>
      <c r="I39" s="1">
        <f>D39+I17</f>
        <v>59.625</v>
      </c>
      <c r="K39" s="1">
        <f t="shared" si="0"/>
        <v>59.625</v>
      </c>
      <c r="L39" s="11">
        <v>6</v>
      </c>
      <c r="M39" s="11">
        <f t="shared" si="2"/>
        <v>-12.375</v>
      </c>
      <c r="O39" s="2"/>
      <c r="S39" s="44">
        <f>I39+S8</f>
        <v>63.625</v>
      </c>
      <c r="T39" s="11">
        <v>5</v>
      </c>
      <c r="U39" s="11">
        <f t="shared" si="3"/>
        <v>3.625</v>
      </c>
      <c r="V39" t="s">
        <v>117</v>
      </c>
      <c r="W39" s="44"/>
      <c r="X39" s="11"/>
      <c r="Y39" s="11">
        <f t="shared" si="4"/>
        <v>0</v>
      </c>
    </row>
    <row r="40" spans="1:25" x14ac:dyDescent="0.25">
      <c r="A40" t="s">
        <v>119</v>
      </c>
      <c r="B40" t="s">
        <v>136</v>
      </c>
      <c r="C40" s="29" t="s">
        <v>199</v>
      </c>
      <c r="D40" s="1">
        <f>A14</f>
        <v>18.375</v>
      </c>
      <c r="E40" s="1"/>
      <c r="F40" s="4"/>
      <c r="G40">
        <f t="shared" si="1"/>
        <v>0</v>
      </c>
      <c r="H40" s="5"/>
      <c r="I40" s="1">
        <f>D40+I17</f>
        <v>41.75</v>
      </c>
      <c r="K40" s="1">
        <f t="shared" si="0"/>
        <v>41.75</v>
      </c>
      <c r="L40" s="11">
        <v>5</v>
      </c>
      <c r="M40" s="11">
        <f t="shared" si="2"/>
        <v>-18.25</v>
      </c>
      <c r="O40" s="2"/>
      <c r="S40" s="44">
        <f>I40+S8</f>
        <v>45.75</v>
      </c>
      <c r="T40" s="11">
        <v>3</v>
      </c>
      <c r="U40" s="11">
        <f t="shared" si="3"/>
        <v>9.75</v>
      </c>
      <c r="V40" t="s">
        <v>119</v>
      </c>
      <c r="W40" s="44"/>
      <c r="X40" s="11"/>
      <c r="Y40" s="11">
        <f t="shared" si="4"/>
        <v>0</v>
      </c>
    </row>
    <row r="41" spans="1:25" x14ac:dyDescent="0.25">
      <c r="C41" s="29"/>
      <c r="H41" s="1"/>
      <c r="I41" s="1"/>
      <c r="J41" s="1"/>
      <c r="K41" s="1"/>
      <c r="L41" s="1"/>
      <c r="M41" s="1"/>
      <c r="N41" s="1"/>
      <c r="O41" s="1"/>
    </row>
    <row r="42" spans="1:25" x14ac:dyDescent="0.25">
      <c r="O42" s="2"/>
    </row>
    <row r="43" spans="1:25" x14ac:dyDescent="0.25">
      <c r="O43" s="2"/>
    </row>
    <row r="44" spans="1:25" x14ac:dyDescent="0.25">
      <c r="O44" s="2"/>
    </row>
    <row r="45" spans="1:25" x14ac:dyDescent="0.25">
      <c r="O45" s="2"/>
    </row>
    <row r="46" spans="1:25" x14ac:dyDescent="0.25">
      <c r="O46" s="2"/>
    </row>
    <row r="47" spans="1:25" x14ac:dyDescent="0.25">
      <c r="O47" s="2"/>
    </row>
    <row r="48" spans="1:25" x14ac:dyDescent="0.25">
      <c r="O48" s="2"/>
    </row>
  </sheetData>
  <mergeCells count="1">
    <mergeCell ref="K1:M1"/>
  </mergeCells>
  <phoneticPr fontId="7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1A185-0CBC-4A68-9DB4-3D5EE64F13F8}">
  <dimension ref="A1:BC39"/>
  <sheetViews>
    <sheetView workbookViewId="0">
      <selection activeCell="B9" sqref="B9"/>
    </sheetView>
  </sheetViews>
  <sheetFormatPr defaultRowHeight="15" x14ac:dyDescent="0.25"/>
  <cols>
    <col min="2" max="2" width="34.5703125" customWidth="1"/>
    <col min="3" max="14" width="9.140625" customWidth="1"/>
    <col min="33" max="33" width="10.42578125" customWidth="1"/>
  </cols>
  <sheetData>
    <row r="1" spans="1:55" x14ac:dyDescent="0.25">
      <c r="H1" s="84" t="s">
        <v>106</v>
      </c>
      <c r="I1" s="84"/>
      <c r="J1" s="84"/>
      <c r="AG1" s="23">
        <v>44839</v>
      </c>
      <c r="AH1" s="2"/>
      <c r="AI1" s="2"/>
    </row>
    <row r="2" spans="1:55" x14ac:dyDescent="0.25">
      <c r="A2" s="2" t="s">
        <v>37</v>
      </c>
      <c r="B2" s="2" t="s">
        <v>86</v>
      </c>
      <c r="E2" s="1"/>
      <c r="F2" s="1"/>
      <c r="G2" s="1"/>
      <c r="H2" s="1">
        <v>2.75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G2" s="22" t="s">
        <v>16</v>
      </c>
      <c r="AH2" s="2"/>
      <c r="AI2" s="2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</row>
    <row r="3" spans="1:55" x14ac:dyDescent="0.25">
      <c r="A3" s="2" t="s">
        <v>1</v>
      </c>
      <c r="B3" s="2"/>
      <c r="E3" s="1"/>
      <c r="F3" s="1"/>
      <c r="G3" s="1"/>
      <c r="H3" s="1">
        <v>31.5</v>
      </c>
      <c r="I3" s="1" t="s">
        <v>107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G3" s="24"/>
      <c r="AH3" s="2" t="s">
        <v>0</v>
      </c>
      <c r="AI3" s="2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</row>
    <row r="4" spans="1:55" ht="15.75" thickBot="1" x14ac:dyDescent="0.3">
      <c r="A4" s="10">
        <v>2.75</v>
      </c>
      <c r="B4" s="2" t="s">
        <v>94</v>
      </c>
      <c r="C4" s="2"/>
      <c r="E4" s="1"/>
      <c r="F4" s="1"/>
      <c r="G4" s="1"/>
      <c r="H4" s="45">
        <v>2.25</v>
      </c>
      <c r="I4" s="1" t="s">
        <v>108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G4" s="25">
        <f>AG3*12</f>
        <v>0</v>
      </c>
      <c r="AH4" t="s">
        <v>31</v>
      </c>
      <c r="AI4" s="2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</row>
    <row r="5" spans="1:55" x14ac:dyDescent="0.25">
      <c r="A5" s="20">
        <v>9</v>
      </c>
      <c r="B5" s="2" t="s">
        <v>95</v>
      </c>
      <c r="C5" s="2"/>
      <c r="E5" s="1"/>
      <c r="F5" s="1"/>
      <c r="G5" s="1"/>
      <c r="H5" s="3">
        <f>SUM(H2:H4)</f>
        <v>36.5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G5" s="26">
        <v>6</v>
      </c>
      <c r="AH5" s="2" t="s">
        <v>1</v>
      </c>
      <c r="AI5" s="2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W5" s="1"/>
    </row>
    <row r="6" spans="1:55" x14ac:dyDescent="0.25">
      <c r="A6" s="30">
        <v>2.25</v>
      </c>
      <c r="B6" s="2" t="s">
        <v>102</v>
      </c>
      <c r="C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G6" s="25">
        <f>SUM(AG4:AG5)</f>
        <v>6</v>
      </c>
      <c r="AH6" t="s">
        <v>7</v>
      </c>
      <c r="AI6" s="2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W6" s="1"/>
    </row>
    <row r="7" spans="1:55" x14ac:dyDescent="0.25">
      <c r="A7" s="3">
        <v>1.25</v>
      </c>
      <c r="B7" s="2" t="s">
        <v>20</v>
      </c>
      <c r="C7" s="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G7" s="14">
        <f>AG6-J17</f>
        <v>18</v>
      </c>
      <c r="AH7" s="2" t="s">
        <v>30</v>
      </c>
      <c r="AI7" s="2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1"/>
    </row>
    <row r="8" spans="1:55" ht="15.75" thickBot="1" x14ac:dyDescent="0.3">
      <c r="A8" s="32">
        <v>12</v>
      </c>
      <c r="B8" s="2" t="s">
        <v>218</v>
      </c>
      <c r="C8" s="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G8" s="27"/>
      <c r="AH8" s="2"/>
      <c r="AI8" s="2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1"/>
    </row>
    <row r="9" spans="1:55" x14ac:dyDescent="0.25">
      <c r="A9" s="8">
        <f>SUM(A4:A8)</f>
        <v>27.25</v>
      </c>
      <c r="B9" s="2" t="s">
        <v>7</v>
      </c>
      <c r="C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G9" s="27"/>
      <c r="AH9" s="2"/>
      <c r="AI9" s="2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W9" s="1"/>
    </row>
    <row r="10" spans="1:55" x14ac:dyDescent="0.25">
      <c r="A10" s="3"/>
      <c r="B10" s="2"/>
      <c r="C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G10" s="27"/>
      <c r="AH10" s="2"/>
      <c r="AI10" s="2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</row>
    <row r="11" spans="1:55" x14ac:dyDescent="0.25">
      <c r="C11" s="2"/>
      <c r="E11" s="1"/>
      <c r="F11" s="1"/>
      <c r="G11" s="1"/>
      <c r="H11" s="2" t="s">
        <v>91</v>
      </c>
      <c r="L11" s="2" t="s">
        <v>92</v>
      </c>
      <c r="P11" s="2" t="s">
        <v>96</v>
      </c>
      <c r="T11" s="2" t="s">
        <v>98</v>
      </c>
      <c r="X11" s="2" t="s">
        <v>100</v>
      </c>
      <c r="AB11" s="2" t="s">
        <v>25</v>
      </c>
      <c r="AG11" s="22" t="s">
        <v>104</v>
      </c>
      <c r="AK11" s="2" t="s">
        <v>92</v>
      </c>
      <c r="AO11" s="2" t="s">
        <v>96</v>
      </c>
      <c r="AS11" s="2" t="s">
        <v>98</v>
      </c>
      <c r="AW11" s="2" t="s">
        <v>100</v>
      </c>
      <c r="BA11" s="2" t="s">
        <v>25</v>
      </c>
    </row>
    <row r="12" spans="1:55" x14ac:dyDescent="0.25">
      <c r="E12" s="1"/>
      <c r="F12" s="1"/>
      <c r="G12" s="1"/>
      <c r="H12" s="2"/>
      <c r="L12" s="2" t="s">
        <v>93</v>
      </c>
      <c r="P12" s="2" t="s">
        <v>97</v>
      </c>
      <c r="T12" s="2" t="s">
        <v>99</v>
      </c>
      <c r="X12" s="2" t="s">
        <v>101</v>
      </c>
      <c r="AB12" s="2" t="s">
        <v>35</v>
      </c>
      <c r="AG12" s="22"/>
      <c r="AK12" s="2" t="s">
        <v>93</v>
      </c>
      <c r="AO12" s="2" t="s">
        <v>97</v>
      </c>
      <c r="AS12" s="2" t="s">
        <v>99</v>
      </c>
      <c r="AW12" s="2" t="s">
        <v>101</v>
      </c>
      <c r="BA12" s="2" t="s">
        <v>35</v>
      </c>
    </row>
    <row r="13" spans="1:55" x14ac:dyDescent="0.25">
      <c r="E13" s="1"/>
      <c r="F13" s="1"/>
      <c r="G13" s="1"/>
      <c r="H13" s="3">
        <v>0</v>
      </c>
      <c r="I13" s="2" t="s">
        <v>11</v>
      </c>
      <c r="J13" s="2"/>
      <c r="K13" s="2"/>
      <c r="L13" s="10">
        <f>A4</f>
        <v>2.75</v>
      </c>
      <c r="M13" s="2" t="s">
        <v>11</v>
      </c>
      <c r="N13" s="2"/>
      <c r="O13" s="2"/>
      <c r="P13" s="31">
        <f>A4+A5</f>
        <v>11.75</v>
      </c>
      <c r="Q13" s="2" t="s">
        <v>11</v>
      </c>
      <c r="R13" s="2"/>
      <c r="S13" s="2"/>
      <c r="T13" s="9">
        <f>A4+A5+A6</f>
        <v>14</v>
      </c>
      <c r="U13" s="2" t="s">
        <v>11</v>
      </c>
      <c r="V13" s="2"/>
      <c r="W13" s="2"/>
      <c r="X13" s="30">
        <f>SUM(A4:A7)</f>
        <v>15.25</v>
      </c>
      <c r="Y13" s="2" t="s">
        <v>11</v>
      </c>
      <c r="Z13" s="2"/>
      <c r="AB13" s="19">
        <f>A9</f>
        <v>27.25</v>
      </c>
      <c r="AC13" s="2" t="s">
        <v>11</v>
      </c>
      <c r="AD13" s="2"/>
      <c r="AG13" s="27">
        <v>0</v>
      </c>
      <c r="AH13" s="2" t="s">
        <v>11</v>
      </c>
      <c r="AI13" s="2"/>
      <c r="AJ13" s="2"/>
      <c r="AK13" s="10">
        <f>A4</f>
        <v>2.75</v>
      </c>
      <c r="AL13" s="2" t="s">
        <v>11</v>
      </c>
      <c r="AM13" s="2"/>
      <c r="AN13" s="2"/>
      <c r="AO13" s="31">
        <f>A4+A5</f>
        <v>11.75</v>
      </c>
      <c r="AP13" s="2" t="s">
        <v>11</v>
      </c>
      <c r="AQ13" s="2"/>
      <c r="AR13" s="2"/>
      <c r="AS13" s="9">
        <f>A4+A5+A6</f>
        <v>14</v>
      </c>
      <c r="AT13" s="2" t="s">
        <v>11</v>
      </c>
      <c r="AU13" s="2"/>
      <c r="AW13" s="33">
        <f>A4+A5+A6+A7</f>
        <v>15.25</v>
      </c>
      <c r="AX13" s="2" t="s">
        <v>11</v>
      </c>
      <c r="AY13" s="2"/>
      <c r="BA13" s="19">
        <f>A9</f>
        <v>27.25</v>
      </c>
      <c r="BB13" s="2" t="s">
        <v>11</v>
      </c>
      <c r="BC13" s="2"/>
    </row>
    <row r="14" spans="1:55" s="2" customFormat="1" x14ac:dyDescent="0.25">
      <c r="A14" s="2" t="s">
        <v>15</v>
      </c>
      <c r="C14" s="2" t="s">
        <v>0</v>
      </c>
      <c r="D14" s="2" t="s">
        <v>8</v>
      </c>
      <c r="E14" s="2" t="s">
        <v>1</v>
      </c>
      <c r="F14" s="2" t="s">
        <v>7</v>
      </c>
      <c r="H14" s="3"/>
      <c r="I14" s="2" t="s">
        <v>26</v>
      </c>
      <c r="J14" s="2" t="s">
        <v>1</v>
      </c>
      <c r="L14" s="3"/>
      <c r="M14" s="2" t="s">
        <v>26</v>
      </c>
      <c r="N14" s="2" t="s">
        <v>1</v>
      </c>
      <c r="P14" s="3"/>
      <c r="Q14" s="2" t="s">
        <v>26</v>
      </c>
      <c r="R14" s="2" t="s">
        <v>1</v>
      </c>
      <c r="T14" s="3"/>
      <c r="U14" s="2" t="s">
        <v>26</v>
      </c>
      <c r="V14" s="2" t="s">
        <v>1</v>
      </c>
      <c r="X14" s="3"/>
      <c r="Y14" s="2" t="s">
        <v>26</v>
      </c>
      <c r="Z14" s="2" t="s">
        <v>1</v>
      </c>
      <c r="AB14" s="3"/>
      <c r="AC14" s="2" t="s">
        <v>26</v>
      </c>
      <c r="AD14" s="2" t="s">
        <v>1</v>
      </c>
      <c r="AG14" s="27"/>
      <c r="AH14" s="2" t="s">
        <v>26</v>
      </c>
      <c r="AI14" s="2" t="s">
        <v>1</v>
      </c>
      <c r="AK14" s="3"/>
      <c r="AL14" s="2" t="s">
        <v>26</v>
      </c>
      <c r="AM14" s="2" t="s">
        <v>1</v>
      </c>
      <c r="AO14" s="3"/>
      <c r="AP14" s="2" t="s">
        <v>26</v>
      </c>
      <c r="AQ14" s="2" t="s">
        <v>1</v>
      </c>
      <c r="AS14" s="3"/>
      <c r="AT14" s="2" t="s">
        <v>26</v>
      </c>
      <c r="AU14" s="2" t="s">
        <v>1</v>
      </c>
      <c r="AW14" s="3"/>
      <c r="AX14" s="2" t="s">
        <v>26</v>
      </c>
      <c r="AY14" s="2" t="s">
        <v>1</v>
      </c>
      <c r="BA14" s="3"/>
      <c r="BB14" s="2" t="s">
        <v>26</v>
      </c>
      <c r="BC14" s="2" t="s">
        <v>1</v>
      </c>
    </row>
    <row r="15" spans="1:55" s="41" customFormat="1" x14ac:dyDescent="0.25">
      <c r="A15" s="41" t="s">
        <v>38</v>
      </c>
      <c r="B15" s="41" t="s">
        <v>105</v>
      </c>
      <c r="C15" s="46"/>
      <c r="D15" s="41">
        <f>C15*12</f>
        <v>0</v>
      </c>
      <c r="E15" s="47"/>
      <c r="F15" s="42">
        <f>D15+E15</f>
        <v>0</v>
      </c>
      <c r="G15" s="42"/>
      <c r="H15" s="42">
        <f>F15</f>
        <v>0</v>
      </c>
      <c r="I15" s="11">
        <v>4</v>
      </c>
      <c r="J15" s="11">
        <f>(H15-(I15*12))</f>
        <v>-48</v>
      </c>
      <c r="K15" s="42"/>
      <c r="L15" s="42">
        <f>H15+L13</f>
        <v>2.75</v>
      </c>
      <c r="M15" s="12">
        <v>4</v>
      </c>
      <c r="N15" s="11">
        <f>(L15-(M15*12))</f>
        <v>-45.25</v>
      </c>
      <c r="O15" s="42"/>
      <c r="P15" s="42">
        <f>H15+(H3+A4)</f>
        <v>34.25</v>
      </c>
      <c r="Q15" s="43">
        <v>7</v>
      </c>
      <c r="R15" s="43">
        <f>(P15-(Q15*12))</f>
        <v>-49.75</v>
      </c>
      <c r="S15" s="42"/>
      <c r="T15" s="42">
        <f>H15+(A4+H3+A6)</f>
        <v>36.5</v>
      </c>
      <c r="U15" s="14">
        <v>7</v>
      </c>
      <c r="V15" s="11">
        <f>(T15-(U15*12))</f>
        <v>-47.5</v>
      </c>
      <c r="W15" s="29"/>
      <c r="X15" s="42">
        <f>H15+(A4+H3+A6+A7)</f>
        <v>37.75</v>
      </c>
      <c r="Y15" s="14">
        <v>7</v>
      </c>
      <c r="Z15" s="11">
        <f>(X15-(Y15*12))</f>
        <v>-46.25</v>
      </c>
      <c r="AB15" s="42">
        <f>H15+(A4+H3+A6+A7+A8)</f>
        <v>49.75</v>
      </c>
      <c r="AC15" s="12">
        <v>8</v>
      </c>
      <c r="AD15" s="11">
        <f>(AB15-(AC15*12))</f>
        <v>-46.25</v>
      </c>
      <c r="AG15" s="44">
        <f>H15+AG7</f>
        <v>18</v>
      </c>
      <c r="AH15" s="11">
        <v>1</v>
      </c>
      <c r="AI15" s="11">
        <f>(AG15-(AH15*12))</f>
        <v>6</v>
      </c>
      <c r="AJ15" s="42"/>
      <c r="AK15" s="42">
        <f>AG15+AK13</f>
        <v>20.75</v>
      </c>
      <c r="AL15" s="12">
        <v>1</v>
      </c>
      <c r="AM15" s="11">
        <f>(AK15-(AL15*12))</f>
        <v>8.75</v>
      </c>
      <c r="AN15" s="42"/>
      <c r="AO15" s="42">
        <f>AG15+AO13</f>
        <v>29.75</v>
      </c>
      <c r="AP15" s="14">
        <v>2</v>
      </c>
      <c r="AQ15" s="14">
        <f>(AO15-(AP15*12))</f>
        <v>5.75</v>
      </c>
      <c r="AR15" s="42"/>
      <c r="AS15" s="42">
        <f>AG15+AS13</f>
        <v>32</v>
      </c>
      <c r="AT15" s="14">
        <v>2</v>
      </c>
      <c r="AU15" s="11">
        <f>(AS15-(AT15*12))</f>
        <v>8</v>
      </c>
      <c r="AW15" s="42">
        <f>AG15+AW13</f>
        <v>33.25</v>
      </c>
      <c r="AX15" s="12">
        <v>2</v>
      </c>
      <c r="AY15" s="11">
        <f>(AW15-(AX15*12))</f>
        <v>9.25</v>
      </c>
      <c r="BA15" s="42">
        <f>AG15+BA13</f>
        <v>45.25</v>
      </c>
      <c r="BB15" s="12">
        <v>4</v>
      </c>
      <c r="BC15" s="11">
        <f>(BA15-(BB15*12))</f>
        <v>-2.75</v>
      </c>
    </row>
    <row r="16" spans="1:55" x14ac:dyDescent="0.25">
      <c r="A16" t="s">
        <v>39</v>
      </c>
      <c r="B16" t="s">
        <v>90</v>
      </c>
      <c r="C16" s="4"/>
      <c r="D16">
        <f>C16*12</f>
        <v>0</v>
      </c>
      <c r="E16" s="5"/>
      <c r="F16" s="1">
        <f t="shared" ref="F16:F17" si="0">D16+E16</f>
        <v>0</v>
      </c>
      <c r="G16" s="1"/>
      <c r="H16" s="1">
        <f t="shared" ref="H16:H39" si="1">F16</f>
        <v>0</v>
      </c>
      <c r="I16" s="11">
        <v>4</v>
      </c>
      <c r="J16" s="11">
        <f>(H16-(I16*12))</f>
        <v>-48</v>
      </c>
      <c r="K16" s="1"/>
      <c r="L16" s="1">
        <f>H16+L13</f>
        <v>2.75</v>
      </c>
      <c r="M16" s="12">
        <v>4</v>
      </c>
      <c r="N16" s="11">
        <f>(L16-(M16*12))</f>
        <v>-45.25</v>
      </c>
      <c r="O16" s="1"/>
      <c r="P16" s="1">
        <f>H16+P13</f>
        <v>11.75</v>
      </c>
      <c r="Q16" s="39">
        <v>5</v>
      </c>
      <c r="R16" s="39">
        <f>(P16-(Q16*12))</f>
        <v>-48.25</v>
      </c>
      <c r="S16" s="1"/>
      <c r="T16" s="1">
        <f>H16+T13</f>
        <v>14</v>
      </c>
      <c r="U16" s="14">
        <v>5</v>
      </c>
      <c r="V16" s="11">
        <f>(T16-(U16*12))</f>
        <v>-46</v>
      </c>
      <c r="W16" s="29"/>
      <c r="X16" s="1">
        <f>H16+X13</f>
        <v>15.25</v>
      </c>
      <c r="Y16" s="14">
        <v>5</v>
      </c>
      <c r="Z16" s="11">
        <f>(X16-(Y16*12))</f>
        <v>-44.75</v>
      </c>
      <c r="AB16" s="1">
        <f>H16+AB13</f>
        <v>27.25</v>
      </c>
      <c r="AC16" s="12">
        <v>6</v>
      </c>
      <c r="AD16" s="11">
        <f>(AB16-(AC16*12))</f>
        <v>-44.75</v>
      </c>
      <c r="AG16" s="25">
        <f>F16+AG7</f>
        <v>18</v>
      </c>
      <c r="AH16" s="11">
        <v>1</v>
      </c>
      <c r="AI16" s="11">
        <f>(AG16-(AH16*12))</f>
        <v>6</v>
      </c>
      <c r="AJ16" s="1"/>
      <c r="AK16" s="1">
        <f>AG16+AK13</f>
        <v>20.75</v>
      </c>
      <c r="AL16" s="12">
        <v>1</v>
      </c>
      <c r="AM16" s="11">
        <f>(AK16-(AL16*12))</f>
        <v>8.75</v>
      </c>
      <c r="AN16" s="1"/>
      <c r="AO16" s="1">
        <f>AG16+AO13</f>
        <v>29.75</v>
      </c>
      <c r="AP16" s="14">
        <v>2</v>
      </c>
      <c r="AQ16" s="14">
        <f>(AO16-(AP16*12))</f>
        <v>5.75</v>
      </c>
      <c r="AR16" s="1"/>
      <c r="AS16" s="1">
        <f>AG16+AS13</f>
        <v>32</v>
      </c>
      <c r="AT16" s="14">
        <v>2</v>
      </c>
      <c r="AU16" s="11">
        <f>(AS16-(AT16*12))</f>
        <v>8</v>
      </c>
      <c r="AW16" s="1">
        <f>AG16+AW13</f>
        <v>33.25</v>
      </c>
      <c r="AX16" s="12">
        <v>2</v>
      </c>
      <c r="AY16" s="11">
        <f>(AW16-(AX16*12))</f>
        <v>9.25</v>
      </c>
      <c r="BA16" s="1">
        <f>AG16+BA13</f>
        <v>45.25</v>
      </c>
      <c r="BB16" s="12">
        <v>4</v>
      </c>
      <c r="BC16" s="11">
        <f>(BA16-(BB16*12))</f>
        <v>-2.75</v>
      </c>
    </row>
    <row r="17" spans="1:55" x14ac:dyDescent="0.25">
      <c r="A17" t="s">
        <v>40</v>
      </c>
      <c r="B17" t="s">
        <v>109</v>
      </c>
      <c r="C17" s="4"/>
      <c r="D17">
        <f>C17*12</f>
        <v>0</v>
      </c>
      <c r="E17" s="5"/>
      <c r="F17" s="1">
        <f t="shared" si="0"/>
        <v>0</v>
      </c>
      <c r="G17" s="1"/>
      <c r="H17" s="1">
        <f t="shared" si="1"/>
        <v>0</v>
      </c>
      <c r="I17" s="11">
        <v>1</v>
      </c>
      <c r="J17" s="11">
        <f>(H17-(I17*12))</f>
        <v>-12</v>
      </c>
      <c r="K17" s="1"/>
      <c r="L17" s="1">
        <f>H17+L13</f>
        <v>2.75</v>
      </c>
      <c r="M17" s="12">
        <v>1</v>
      </c>
      <c r="N17" s="11">
        <f>(L17-(M17*12))</f>
        <v>-9.25</v>
      </c>
      <c r="O17" s="1"/>
      <c r="P17" s="1">
        <f>H17+P13</f>
        <v>11.75</v>
      </c>
      <c r="Q17" s="39">
        <v>1</v>
      </c>
      <c r="R17" s="39">
        <f>(P17-(Q17*12))</f>
        <v>-0.25</v>
      </c>
      <c r="S17" s="1"/>
      <c r="T17" s="1">
        <f>H17+T13</f>
        <v>14</v>
      </c>
      <c r="U17" s="14">
        <v>2</v>
      </c>
      <c r="V17" s="11">
        <f>(T17-(U17*12))</f>
        <v>-10</v>
      </c>
      <c r="W17" s="29"/>
      <c r="X17" s="1">
        <f>H17+X13</f>
        <v>15.25</v>
      </c>
      <c r="Y17" s="14">
        <v>2</v>
      </c>
      <c r="Z17" s="11">
        <f>(X17-(Y17*12))</f>
        <v>-8.75</v>
      </c>
      <c r="AB17" s="1">
        <f>H17+AB13</f>
        <v>27.25</v>
      </c>
      <c r="AC17" s="12">
        <v>3</v>
      </c>
      <c r="AD17" s="11">
        <f>(AB17-(AC17*12))</f>
        <v>-8.75</v>
      </c>
      <c r="AG17" s="25">
        <f>H17+AG7</f>
        <v>18</v>
      </c>
      <c r="AH17" s="11">
        <v>1</v>
      </c>
      <c r="AI17" s="11">
        <f>(AG17-(AH17*12))</f>
        <v>6</v>
      </c>
      <c r="AJ17" s="1"/>
      <c r="AK17" s="1">
        <f>AG17+AK13</f>
        <v>20.75</v>
      </c>
      <c r="AL17" s="12">
        <v>1</v>
      </c>
      <c r="AM17" s="11">
        <f>(AK17-(AL17*12))</f>
        <v>8.75</v>
      </c>
      <c r="AN17" s="1"/>
      <c r="AO17" s="1">
        <f>AG17+AO13</f>
        <v>29.75</v>
      </c>
      <c r="AP17" s="14">
        <v>2</v>
      </c>
      <c r="AQ17" s="14">
        <f>(AO17-(AP17*12))</f>
        <v>5.75</v>
      </c>
      <c r="AR17" s="1"/>
      <c r="AS17" s="1">
        <f>AG17+AS13</f>
        <v>32</v>
      </c>
      <c r="AT17" s="14">
        <v>2</v>
      </c>
      <c r="AU17" s="11">
        <f>(AS17-(AT17*12))</f>
        <v>8</v>
      </c>
      <c r="AW17" s="1">
        <f>AG17+AW13</f>
        <v>33.25</v>
      </c>
      <c r="AX17" s="12">
        <v>2</v>
      </c>
      <c r="AY17" s="11">
        <f>(AW17-(AX17*12))</f>
        <v>9.25</v>
      </c>
      <c r="BA17" s="1">
        <f>AG17+BA13</f>
        <v>45.25</v>
      </c>
      <c r="BB17" s="12">
        <v>4</v>
      </c>
      <c r="BC17" s="11">
        <f>(BA17-(BB17*12))</f>
        <v>-2.75</v>
      </c>
    </row>
    <row r="18" spans="1:55" x14ac:dyDescent="0.25">
      <c r="A18" t="s">
        <v>41</v>
      </c>
      <c r="B18" t="s">
        <v>110</v>
      </c>
      <c r="C18" s="4"/>
      <c r="D18">
        <f>C18*12</f>
        <v>0</v>
      </c>
      <c r="E18" s="5"/>
      <c r="F18" s="1">
        <f>D18+E18</f>
        <v>0</v>
      </c>
      <c r="G18" s="1"/>
      <c r="H18" s="1">
        <f t="shared" si="1"/>
        <v>0</v>
      </c>
      <c r="I18" s="11">
        <v>1</v>
      </c>
      <c r="J18" s="11">
        <f>(H18-(I18*12))</f>
        <v>-12</v>
      </c>
      <c r="K18" s="1"/>
      <c r="L18" s="1">
        <f>H18+L13</f>
        <v>2.75</v>
      </c>
      <c r="M18" s="12">
        <v>1</v>
      </c>
      <c r="N18" s="11">
        <f>(L18-(M18*12))</f>
        <v>-9.25</v>
      </c>
      <c r="O18" s="1"/>
      <c r="P18" s="1">
        <f>H18+P13</f>
        <v>11.75</v>
      </c>
      <c r="Q18" s="39">
        <v>1</v>
      </c>
      <c r="R18" s="39">
        <f>(P18-(Q18*12))</f>
        <v>-0.25</v>
      </c>
      <c r="S18" s="1"/>
      <c r="T18" s="1">
        <f>H18+T13</f>
        <v>14</v>
      </c>
      <c r="U18" s="14">
        <v>2</v>
      </c>
      <c r="V18" s="11">
        <f>(T18-(U18*12))</f>
        <v>-10</v>
      </c>
      <c r="W18" s="29"/>
      <c r="X18" s="1">
        <f>H18+X13</f>
        <v>15.25</v>
      </c>
      <c r="Y18" s="14">
        <v>2</v>
      </c>
      <c r="Z18" s="11">
        <f>(X18-(Y18*12))</f>
        <v>-8.75</v>
      </c>
      <c r="AB18" s="1">
        <f>H18+AB13</f>
        <v>27.25</v>
      </c>
      <c r="AC18" s="12">
        <v>3</v>
      </c>
      <c r="AD18" s="11">
        <f>(AB18-(AC18*12))</f>
        <v>-8.75</v>
      </c>
      <c r="AG18" s="25">
        <f>F18+AG7</f>
        <v>18</v>
      </c>
      <c r="AH18" s="11">
        <v>1</v>
      </c>
      <c r="AI18" s="11">
        <f>(AG18-(AH18*12))</f>
        <v>6</v>
      </c>
      <c r="AJ18" s="1"/>
      <c r="AK18" s="1">
        <f>AG18+AK13</f>
        <v>20.75</v>
      </c>
      <c r="AL18" s="12">
        <v>1</v>
      </c>
      <c r="AM18" s="11">
        <f>(AK18-(AL18*12))</f>
        <v>8.75</v>
      </c>
      <c r="AN18" s="1"/>
      <c r="AO18" s="1">
        <f>AG18+AO13</f>
        <v>29.75</v>
      </c>
      <c r="AP18" s="14">
        <v>2</v>
      </c>
      <c r="AQ18" s="14">
        <f>(AO18-(AP18*12))</f>
        <v>5.75</v>
      </c>
      <c r="AR18" s="1"/>
      <c r="AS18" s="1">
        <f>AG18+AS13</f>
        <v>32</v>
      </c>
      <c r="AT18" s="14">
        <v>2</v>
      </c>
      <c r="AU18" s="11">
        <f>(AS18-(AT18*12))</f>
        <v>8</v>
      </c>
      <c r="AW18" s="1">
        <f>AG18+AW13</f>
        <v>33.25</v>
      </c>
      <c r="AX18" s="12">
        <v>2</v>
      </c>
      <c r="AY18" s="11">
        <f>(AW18-(AX18*12))</f>
        <v>9.25</v>
      </c>
      <c r="BA18" s="1">
        <f>AG18+BA13</f>
        <v>45.25</v>
      </c>
      <c r="BB18" s="12">
        <v>4</v>
      </c>
      <c r="BC18" s="11">
        <f>(BA18-(BB18*12))</f>
        <v>-2.75</v>
      </c>
    </row>
    <row r="19" spans="1:55" x14ac:dyDescent="0.25">
      <c r="A19" t="s">
        <v>44</v>
      </c>
      <c r="C19" s="4"/>
      <c r="D19">
        <f>C19*12</f>
        <v>0</v>
      </c>
      <c r="E19" s="5"/>
      <c r="F19" s="1">
        <f>D19+E19</f>
        <v>0</v>
      </c>
      <c r="G19" s="1"/>
      <c r="H19" s="1">
        <f t="shared" si="1"/>
        <v>0</v>
      </c>
      <c r="I19" s="11">
        <v>1</v>
      </c>
      <c r="J19" s="11">
        <f>(H19-(I19*12))</f>
        <v>-12</v>
      </c>
      <c r="K19" s="1"/>
      <c r="L19" s="1">
        <f>H19+L13</f>
        <v>2.75</v>
      </c>
      <c r="M19" s="12">
        <v>1</v>
      </c>
      <c r="N19" s="11">
        <f>(L19-(M19*12))</f>
        <v>-9.25</v>
      </c>
      <c r="O19" s="1"/>
      <c r="P19" s="1">
        <f>H19+P13</f>
        <v>11.75</v>
      </c>
      <c r="Q19" s="39">
        <v>1</v>
      </c>
      <c r="R19" s="39">
        <f>(P19-(Q19*12))</f>
        <v>-0.25</v>
      </c>
      <c r="S19" s="1"/>
      <c r="T19" s="1">
        <f>H19+T13</f>
        <v>14</v>
      </c>
      <c r="U19" s="14">
        <v>2</v>
      </c>
      <c r="V19" s="11">
        <f>(T19-(U19*12))</f>
        <v>-10</v>
      </c>
      <c r="W19" s="29"/>
      <c r="X19" s="1">
        <f>H19+X13</f>
        <v>15.25</v>
      </c>
      <c r="Y19" s="14">
        <v>2</v>
      </c>
      <c r="Z19" s="11">
        <f>(X19-(Y19*12))</f>
        <v>-8.75</v>
      </c>
      <c r="AB19" s="1">
        <f>H19+AB13</f>
        <v>27.25</v>
      </c>
      <c r="AC19" s="12">
        <v>3</v>
      </c>
      <c r="AD19" s="11">
        <f>(AB19-(AC19*12))</f>
        <v>-8.75</v>
      </c>
      <c r="AG19" s="25">
        <f>H19+AG7</f>
        <v>18</v>
      </c>
      <c r="AH19" s="11">
        <v>1</v>
      </c>
      <c r="AI19" s="11">
        <f>(AG19-(AH19*12))</f>
        <v>6</v>
      </c>
      <c r="AJ19" s="1"/>
      <c r="AK19" s="1">
        <f>AG19+AK13</f>
        <v>20.75</v>
      </c>
      <c r="AL19" s="12">
        <v>1</v>
      </c>
      <c r="AM19" s="11">
        <f>(AK19-(AL19*12))</f>
        <v>8.75</v>
      </c>
      <c r="AN19" s="1"/>
      <c r="AO19" s="1">
        <f>AG19+AO13</f>
        <v>29.75</v>
      </c>
      <c r="AP19" s="14">
        <v>2</v>
      </c>
      <c r="AQ19" s="14">
        <f>(AO19-(AP19*12))</f>
        <v>5.75</v>
      </c>
      <c r="AR19" s="1"/>
      <c r="AS19" s="1">
        <f>AG19+AS13</f>
        <v>32</v>
      </c>
      <c r="AT19" s="14">
        <v>2</v>
      </c>
      <c r="AU19" s="11">
        <f>(AS19-(AT19*12))</f>
        <v>8</v>
      </c>
      <c r="AW19" s="1">
        <f>AG19+AW13</f>
        <v>33.25</v>
      </c>
      <c r="AX19" s="12">
        <v>2</v>
      </c>
      <c r="AY19" s="11">
        <f>(AW19-(AX19*12))</f>
        <v>9.25</v>
      </c>
      <c r="BA19" s="1">
        <f>AG19+BA13</f>
        <v>45.25</v>
      </c>
      <c r="BB19" s="12">
        <v>4</v>
      </c>
      <c r="BC19" s="11">
        <f>(BA19-(BB19*12))</f>
        <v>-2.75</v>
      </c>
    </row>
    <row r="20" spans="1:55" x14ac:dyDescent="0.25">
      <c r="A20" t="s">
        <v>45</v>
      </c>
      <c r="C20" s="4"/>
      <c r="D20">
        <f t="shared" ref="D20:D39" si="2">C20*12</f>
        <v>0</v>
      </c>
      <c r="E20" s="5"/>
      <c r="F20" s="1">
        <f t="shared" ref="F20:F39" si="3">D20+E20</f>
        <v>0</v>
      </c>
      <c r="G20" s="1"/>
      <c r="H20" s="1">
        <f t="shared" si="1"/>
        <v>0</v>
      </c>
      <c r="I20" s="11">
        <v>1</v>
      </c>
      <c r="J20" s="11">
        <f t="shared" ref="J20:J26" si="4">(H20-(I20*12))</f>
        <v>-12</v>
      </c>
      <c r="K20" s="1"/>
      <c r="L20" s="1">
        <f>H20+L13</f>
        <v>2.75</v>
      </c>
      <c r="M20" s="12">
        <v>1</v>
      </c>
      <c r="N20" s="11">
        <f t="shared" ref="N20:N26" si="5">(L20-(M20*12))</f>
        <v>-9.25</v>
      </c>
      <c r="O20" s="1"/>
      <c r="P20" s="1">
        <f>H20+P13</f>
        <v>11.75</v>
      </c>
      <c r="Q20" s="39">
        <v>1</v>
      </c>
      <c r="R20" s="39">
        <f t="shared" ref="R20:R26" si="6">(P20-(Q20*12))</f>
        <v>-0.25</v>
      </c>
      <c r="S20" s="1"/>
      <c r="T20" s="1">
        <f>H20+T13</f>
        <v>14</v>
      </c>
      <c r="U20" s="14">
        <v>2</v>
      </c>
      <c r="V20" s="11">
        <f t="shared" ref="V20:V26" si="7">(T20-(U20*12))</f>
        <v>-10</v>
      </c>
      <c r="W20" s="29"/>
      <c r="X20" s="1">
        <f>H20+X13</f>
        <v>15.25</v>
      </c>
      <c r="Y20" s="14">
        <v>2</v>
      </c>
      <c r="Z20" s="11">
        <f t="shared" ref="Z20:Z26" si="8">(X20-(Y20*12))</f>
        <v>-8.75</v>
      </c>
      <c r="AB20" s="1">
        <f>H20+AB13</f>
        <v>27.25</v>
      </c>
      <c r="AC20" s="12">
        <v>3</v>
      </c>
      <c r="AD20" s="11">
        <f t="shared" ref="AD20:AD26" si="9">(AB20-(AC20*12))</f>
        <v>-8.75</v>
      </c>
      <c r="AG20" s="25">
        <f>F20+AG7</f>
        <v>18</v>
      </c>
      <c r="AH20" s="11">
        <v>1</v>
      </c>
      <c r="AI20" s="11">
        <f t="shared" ref="AI20:AI26" si="10">(AG20-(AH20*12))</f>
        <v>6</v>
      </c>
      <c r="AJ20" s="1"/>
      <c r="AK20" s="1">
        <f>AG20+AK13</f>
        <v>20.75</v>
      </c>
      <c r="AL20" s="12">
        <v>1</v>
      </c>
      <c r="AM20" s="11">
        <f t="shared" ref="AM20:AM26" si="11">(AK20-(AL20*12))</f>
        <v>8.75</v>
      </c>
      <c r="AN20" s="1"/>
      <c r="AO20" s="1">
        <f>AG20+AO13</f>
        <v>29.75</v>
      </c>
      <c r="AP20" s="14">
        <v>2</v>
      </c>
      <c r="AQ20" s="14">
        <f t="shared" ref="AQ20:AQ26" si="12">(AO20-(AP20*12))</f>
        <v>5.75</v>
      </c>
      <c r="AR20" s="1"/>
      <c r="AS20" s="1">
        <f>AG20+AS13</f>
        <v>32</v>
      </c>
      <c r="AT20" s="14">
        <v>2</v>
      </c>
      <c r="AU20" s="11">
        <f t="shared" ref="AU20:AU26" si="13">(AS20-(AT20*12))</f>
        <v>8</v>
      </c>
      <c r="AW20" s="1">
        <f>AG20+AW13</f>
        <v>33.25</v>
      </c>
      <c r="AX20" s="12">
        <v>2</v>
      </c>
      <c r="AY20" s="11">
        <f t="shared" ref="AY20:AY26" si="14">(AW20-(AX20*12))</f>
        <v>9.25</v>
      </c>
      <c r="BA20" s="1">
        <f>AG20+BA13</f>
        <v>45.25</v>
      </c>
      <c r="BB20" s="12">
        <v>4</v>
      </c>
      <c r="BC20" s="11">
        <f t="shared" ref="BC20:BC39" si="15">(BA20-(BB20*12))</f>
        <v>-2.75</v>
      </c>
    </row>
    <row r="21" spans="1:55" x14ac:dyDescent="0.25">
      <c r="A21" t="s">
        <v>46</v>
      </c>
      <c r="B21" t="s">
        <v>57</v>
      </c>
      <c r="C21" s="4"/>
      <c r="D21">
        <f t="shared" si="2"/>
        <v>0</v>
      </c>
      <c r="E21" s="5"/>
      <c r="F21" s="1">
        <f t="shared" si="3"/>
        <v>0</v>
      </c>
      <c r="G21" s="1"/>
      <c r="H21" s="1">
        <f t="shared" si="1"/>
        <v>0</v>
      </c>
      <c r="I21" s="11">
        <v>1</v>
      </c>
      <c r="J21" s="11">
        <f t="shared" si="4"/>
        <v>-12</v>
      </c>
      <c r="K21" s="1"/>
      <c r="L21" s="1">
        <f>H21+L13</f>
        <v>2.75</v>
      </c>
      <c r="M21" s="12">
        <v>1</v>
      </c>
      <c r="N21" s="11">
        <f t="shared" si="5"/>
        <v>-9.25</v>
      </c>
      <c r="O21" s="1"/>
      <c r="P21" s="1">
        <f>H21+P13</f>
        <v>11.75</v>
      </c>
      <c r="Q21" s="39">
        <v>1</v>
      </c>
      <c r="R21" s="39">
        <f t="shared" si="6"/>
        <v>-0.25</v>
      </c>
      <c r="S21" s="1"/>
      <c r="T21" s="1">
        <f>H21+T13</f>
        <v>14</v>
      </c>
      <c r="U21" s="14">
        <v>2</v>
      </c>
      <c r="V21" s="11">
        <f t="shared" si="7"/>
        <v>-10</v>
      </c>
      <c r="W21" s="29"/>
      <c r="X21" s="1">
        <f>H21+X13</f>
        <v>15.25</v>
      </c>
      <c r="Y21" s="14">
        <v>2</v>
      </c>
      <c r="Z21" s="11">
        <f t="shared" si="8"/>
        <v>-8.75</v>
      </c>
      <c r="AB21" s="1">
        <f>H21+AB13</f>
        <v>27.25</v>
      </c>
      <c r="AC21" s="12">
        <v>3</v>
      </c>
      <c r="AD21" s="11">
        <f t="shared" si="9"/>
        <v>-8.75</v>
      </c>
      <c r="AG21" s="25">
        <f>H21+AG7</f>
        <v>18</v>
      </c>
      <c r="AH21" s="11">
        <v>1</v>
      </c>
      <c r="AI21" s="11">
        <f t="shared" si="10"/>
        <v>6</v>
      </c>
      <c r="AJ21" s="1"/>
      <c r="AK21" s="1">
        <f>AG21+AK13</f>
        <v>20.75</v>
      </c>
      <c r="AL21" s="12">
        <v>1</v>
      </c>
      <c r="AM21" s="11">
        <f t="shared" si="11"/>
        <v>8.75</v>
      </c>
      <c r="AN21" s="1"/>
      <c r="AO21" s="1">
        <f>AG21+AO13</f>
        <v>29.75</v>
      </c>
      <c r="AP21" s="14">
        <v>2</v>
      </c>
      <c r="AQ21" s="14">
        <f t="shared" si="12"/>
        <v>5.75</v>
      </c>
      <c r="AR21" s="1"/>
      <c r="AS21" s="1">
        <f>AG21+AS13</f>
        <v>32</v>
      </c>
      <c r="AT21" s="14">
        <v>2</v>
      </c>
      <c r="AU21" s="11">
        <f t="shared" si="13"/>
        <v>8</v>
      </c>
      <c r="AW21" s="1">
        <f>AG21+AW13</f>
        <v>33.25</v>
      </c>
      <c r="AX21" s="12">
        <v>2</v>
      </c>
      <c r="AY21" s="11">
        <f t="shared" si="14"/>
        <v>9.25</v>
      </c>
      <c r="BA21" s="1">
        <f>AG21+BA13</f>
        <v>45.25</v>
      </c>
      <c r="BB21" s="12">
        <v>4</v>
      </c>
      <c r="BC21" s="11">
        <f t="shared" si="15"/>
        <v>-2.75</v>
      </c>
    </row>
    <row r="22" spans="1:55" x14ac:dyDescent="0.25">
      <c r="A22" t="s">
        <v>47</v>
      </c>
      <c r="B22" t="s">
        <v>59</v>
      </c>
      <c r="C22" s="4"/>
      <c r="D22">
        <f t="shared" si="2"/>
        <v>0</v>
      </c>
      <c r="E22" s="5"/>
      <c r="F22" s="1">
        <f t="shared" si="3"/>
        <v>0</v>
      </c>
      <c r="G22" s="1"/>
      <c r="H22" s="1">
        <f t="shared" si="1"/>
        <v>0</v>
      </c>
      <c r="I22" s="11">
        <v>1</v>
      </c>
      <c r="J22" s="11">
        <f t="shared" si="4"/>
        <v>-12</v>
      </c>
      <c r="K22" s="1"/>
      <c r="L22" s="1">
        <f>H22+L13</f>
        <v>2.75</v>
      </c>
      <c r="M22" s="12">
        <v>1</v>
      </c>
      <c r="N22" s="11">
        <f t="shared" si="5"/>
        <v>-9.25</v>
      </c>
      <c r="O22" s="1"/>
      <c r="P22" s="1">
        <f>H22+P13</f>
        <v>11.75</v>
      </c>
      <c r="Q22" s="39">
        <v>1</v>
      </c>
      <c r="R22" s="39">
        <f t="shared" si="6"/>
        <v>-0.25</v>
      </c>
      <c r="S22" s="1"/>
      <c r="T22" s="1">
        <f>H22+T13</f>
        <v>14</v>
      </c>
      <c r="U22" s="14">
        <v>2</v>
      </c>
      <c r="V22" s="11">
        <f t="shared" si="7"/>
        <v>-10</v>
      </c>
      <c r="W22" s="29"/>
      <c r="X22" s="1">
        <f>H22+X13</f>
        <v>15.25</v>
      </c>
      <c r="Y22" s="14">
        <v>2</v>
      </c>
      <c r="Z22" s="11">
        <f t="shared" si="8"/>
        <v>-8.75</v>
      </c>
      <c r="AB22" s="1">
        <f>H22+AB13</f>
        <v>27.25</v>
      </c>
      <c r="AC22" s="12">
        <v>3</v>
      </c>
      <c r="AD22" s="11">
        <f t="shared" si="9"/>
        <v>-8.75</v>
      </c>
      <c r="AG22" s="25">
        <f>F22+AG7</f>
        <v>18</v>
      </c>
      <c r="AH22" s="11">
        <v>1</v>
      </c>
      <c r="AI22" s="11">
        <f t="shared" si="10"/>
        <v>6</v>
      </c>
      <c r="AJ22" s="1"/>
      <c r="AK22" s="1">
        <f>AG22+AK13</f>
        <v>20.75</v>
      </c>
      <c r="AL22" s="12">
        <v>1</v>
      </c>
      <c r="AM22" s="11">
        <f t="shared" si="11"/>
        <v>8.75</v>
      </c>
      <c r="AN22" s="1"/>
      <c r="AO22" s="1">
        <f>AG22+AO13</f>
        <v>29.75</v>
      </c>
      <c r="AP22" s="14">
        <v>2</v>
      </c>
      <c r="AQ22" s="14">
        <f t="shared" si="12"/>
        <v>5.75</v>
      </c>
      <c r="AR22" s="1"/>
      <c r="AS22" s="1">
        <f>AG22+AS13</f>
        <v>32</v>
      </c>
      <c r="AT22" s="14">
        <v>2</v>
      </c>
      <c r="AU22" s="11">
        <f t="shared" si="13"/>
        <v>8</v>
      </c>
      <c r="AW22" s="1">
        <f>AG22+AW13</f>
        <v>33.25</v>
      </c>
      <c r="AX22" s="12">
        <v>2</v>
      </c>
      <c r="AY22" s="11">
        <f t="shared" si="14"/>
        <v>9.25</v>
      </c>
      <c r="BA22" s="1">
        <f>AG22+BA13</f>
        <v>45.25</v>
      </c>
      <c r="BB22" s="12">
        <v>4</v>
      </c>
      <c r="BC22" s="11">
        <f t="shared" si="15"/>
        <v>-2.75</v>
      </c>
    </row>
    <row r="23" spans="1:55" x14ac:dyDescent="0.25">
      <c r="A23" t="s">
        <v>48</v>
      </c>
      <c r="B23" t="s">
        <v>78</v>
      </c>
      <c r="C23" s="4"/>
      <c r="D23">
        <f t="shared" si="2"/>
        <v>0</v>
      </c>
      <c r="E23" s="5"/>
      <c r="F23" s="1">
        <f t="shared" si="3"/>
        <v>0</v>
      </c>
      <c r="G23" s="1"/>
      <c r="H23" s="1">
        <f t="shared" si="1"/>
        <v>0</v>
      </c>
      <c r="I23" s="11">
        <v>1</v>
      </c>
      <c r="J23" s="11">
        <f t="shared" si="4"/>
        <v>-12</v>
      </c>
      <c r="K23" s="1"/>
      <c r="L23" s="1">
        <f>H23+L13</f>
        <v>2.75</v>
      </c>
      <c r="M23" s="12">
        <v>1</v>
      </c>
      <c r="N23" s="11">
        <f t="shared" si="5"/>
        <v>-9.25</v>
      </c>
      <c r="O23" s="1"/>
      <c r="P23" s="1">
        <f>H23+P13</f>
        <v>11.75</v>
      </c>
      <c r="Q23" s="39">
        <v>1</v>
      </c>
      <c r="R23" s="39">
        <f t="shared" si="6"/>
        <v>-0.25</v>
      </c>
      <c r="S23" s="1"/>
      <c r="T23" s="1">
        <f>H23+T13</f>
        <v>14</v>
      </c>
      <c r="U23" s="14">
        <v>2</v>
      </c>
      <c r="V23" s="11">
        <f t="shared" si="7"/>
        <v>-10</v>
      </c>
      <c r="W23" s="29"/>
      <c r="X23" s="1">
        <f>H23+X13</f>
        <v>15.25</v>
      </c>
      <c r="Y23" s="14">
        <v>2</v>
      </c>
      <c r="Z23" s="11">
        <f t="shared" si="8"/>
        <v>-8.75</v>
      </c>
      <c r="AB23" s="1">
        <f>H23+AB13</f>
        <v>27.25</v>
      </c>
      <c r="AC23" s="12">
        <v>3</v>
      </c>
      <c r="AD23" s="11">
        <f t="shared" si="9"/>
        <v>-8.75</v>
      </c>
      <c r="AG23" s="25">
        <f>H23+AG7</f>
        <v>18</v>
      </c>
      <c r="AH23" s="11">
        <v>1</v>
      </c>
      <c r="AI23" s="11">
        <f t="shared" si="10"/>
        <v>6</v>
      </c>
      <c r="AJ23" s="1"/>
      <c r="AK23" s="1">
        <f>AG23+AK13</f>
        <v>20.75</v>
      </c>
      <c r="AL23" s="12">
        <v>1</v>
      </c>
      <c r="AM23" s="11">
        <f t="shared" si="11"/>
        <v>8.75</v>
      </c>
      <c r="AN23" s="1"/>
      <c r="AO23" s="1">
        <f>AG23+AO13</f>
        <v>29.75</v>
      </c>
      <c r="AP23" s="14">
        <v>2</v>
      </c>
      <c r="AQ23" s="14">
        <f t="shared" si="12"/>
        <v>5.75</v>
      </c>
      <c r="AR23" s="1"/>
      <c r="AS23" s="1">
        <f>AG23+AS13</f>
        <v>32</v>
      </c>
      <c r="AT23" s="14">
        <v>2</v>
      </c>
      <c r="AU23" s="11">
        <f t="shared" si="13"/>
        <v>8</v>
      </c>
      <c r="AW23" s="1">
        <f>AG23+AW13</f>
        <v>33.25</v>
      </c>
      <c r="AX23" s="12">
        <v>2</v>
      </c>
      <c r="AY23" s="11">
        <f t="shared" si="14"/>
        <v>9.25</v>
      </c>
      <c r="BA23" s="1">
        <f>AG23+BA13</f>
        <v>45.25</v>
      </c>
      <c r="BB23" s="12">
        <v>4</v>
      </c>
      <c r="BC23" s="11">
        <f t="shared" si="15"/>
        <v>-2.75</v>
      </c>
    </row>
    <row r="24" spans="1:55" x14ac:dyDescent="0.25">
      <c r="A24" t="s">
        <v>49</v>
      </c>
      <c r="B24" t="s">
        <v>77</v>
      </c>
      <c r="C24" s="4"/>
      <c r="D24">
        <f t="shared" si="2"/>
        <v>0</v>
      </c>
      <c r="E24" s="5"/>
      <c r="F24" s="1">
        <f t="shared" si="3"/>
        <v>0</v>
      </c>
      <c r="G24" s="1"/>
      <c r="H24" s="1">
        <f t="shared" si="1"/>
        <v>0</v>
      </c>
      <c r="I24" s="11">
        <v>1</v>
      </c>
      <c r="J24" s="11">
        <f t="shared" si="4"/>
        <v>-12</v>
      </c>
      <c r="K24" s="1"/>
      <c r="L24" s="1">
        <f>H24+L13</f>
        <v>2.75</v>
      </c>
      <c r="M24" s="12">
        <v>1</v>
      </c>
      <c r="N24" s="11">
        <f t="shared" si="5"/>
        <v>-9.25</v>
      </c>
      <c r="O24" s="1"/>
      <c r="P24" s="1">
        <f>H24+P13</f>
        <v>11.75</v>
      </c>
      <c r="Q24" s="39">
        <v>1</v>
      </c>
      <c r="R24" s="39">
        <f t="shared" si="6"/>
        <v>-0.25</v>
      </c>
      <c r="S24" s="1"/>
      <c r="T24" s="1">
        <f>H24+T13</f>
        <v>14</v>
      </c>
      <c r="U24" s="14">
        <v>2</v>
      </c>
      <c r="V24" s="11">
        <f t="shared" si="7"/>
        <v>-10</v>
      </c>
      <c r="W24" s="29"/>
      <c r="X24" s="1">
        <f>H24+X13</f>
        <v>15.25</v>
      </c>
      <c r="Y24" s="14">
        <v>2</v>
      </c>
      <c r="Z24" s="11">
        <f t="shared" si="8"/>
        <v>-8.75</v>
      </c>
      <c r="AB24" s="1">
        <f>H24+AB13</f>
        <v>27.25</v>
      </c>
      <c r="AC24" s="12">
        <v>3</v>
      </c>
      <c r="AD24" s="11">
        <f t="shared" si="9"/>
        <v>-8.75</v>
      </c>
      <c r="AG24" s="25">
        <f>F24+AG7</f>
        <v>18</v>
      </c>
      <c r="AH24" s="11">
        <v>1</v>
      </c>
      <c r="AI24" s="11">
        <f t="shared" si="10"/>
        <v>6</v>
      </c>
      <c r="AJ24" s="1"/>
      <c r="AK24" s="1">
        <f>AG24+AK13</f>
        <v>20.75</v>
      </c>
      <c r="AL24" s="12">
        <v>1</v>
      </c>
      <c r="AM24" s="11">
        <f t="shared" si="11"/>
        <v>8.75</v>
      </c>
      <c r="AN24" s="1"/>
      <c r="AO24" s="1">
        <f>AG24+AO13</f>
        <v>29.75</v>
      </c>
      <c r="AP24" s="14">
        <v>2</v>
      </c>
      <c r="AQ24" s="14">
        <f t="shared" si="12"/>
        <v>5.75</v>
      </c>
      <c r="AR24" s="1"/>
      <c r="AS24" s="1">
        <f>AG24+AS13</f>
        <v>32</v>
      </c>
      <c r="AT24" s="14">
        <v>2</v>
      </c>
      <c r="AU24" s="11">
        <f t="shared" si="13"/>
        <v>8</v>
      </c>
      <c r="AW24" s="1">
        <f>AG24+AW13</f>
        <v>33.25</v>
      </c>
      <c r="AX24" s="12">
        <v>2</v>
      </c>
      <c r="AY24" s="11">
        <f t="shared" si="14"/>
        <v>9.25</v>
      </c>
      <c r="BA24" s="1">
        <f>AG24+BA13</f>
        <v>45.25</v>
      </c>
      <c r="BB24" s="12">
        <v>4</v>
      </c>
      <c r="BC24" s="11">
        <f t="shared" si="15"/>
        <v>-2.75</v>
      </c>
    </row>
    <row r="25" spans="1:55" x14ac:dyDescent="0.25">
      <c r="A25" t="s">
        <v>50</v>
      </c>
      <c r="B25" t="s">
        <v>60</v>
      </c>
      <c r="C25" s="4"/>
      <c r="D25">
        <f t="shared" si="2"/>
        <v>0</v>
      </c>
      <c r="E25" s="5"/>
      <c r="F25" s="1">
        <f t="shared" si="3"/>
        <v>0</v>
      </c>
      <c r="G25" s="1"/>
      <c r="H25" s="1">
        <f t="shared" si="1"/>
        <v>0</v>
      </c>
      <c r="I25" s="11">
        <v>1</v>
      </c>
      <c r="J25" s="11">
        <f t="shared" si="4"/>
        <v>-12</v>
      </c>
      <c r="K25" s="1"/>
      <c r="L25" s="1">
        <f>H25+L13</f>
        <v>2.75</v>
      </c>
      <c r="M25" s="12">
        <v>1</v>
      </c>
      <c r="N25" s="11">
        <f t="shared" si="5"/>
        <v>-9.25</v>
      </c>
      <c r="O25" s="1"/>
      <c r="P25" s="1">
        <f>H25+P13</f>
        <v>11.75</v>
      </c>
      <c r="Q25" s="39">
        <v>1</v>
      </c>
      <c r="R25" s="39">
        <f t="shared" si="6"/>
        <v>-0.25</v>
      </c>
      <c r="S25" s="1"/>
      <c r="T25" s="1">
        <f>H25+T13</f>
        <v>14</v>
      </c>
      <c r="U25" s="14">
        <v>2</v>
      </c>
      <c r="V25" s="11">
        <f t="shared" si="7"/>
        <v>-10</v>
      </c>
      <c r="W25" s="29"/>
      <c r="X25" s="1">
        <f>H25+X13</f>
        <v>15.25</v>
      </c>
      <c r="Y25" s="14">
        <v>2</v>
      </c>
      <c r="Z25" s="11">
        <f t="shared" si="8"/>
        <v>-8.75</v>
      </c>
      <c r="AB25" s="1">
        <f>F25+AB13</f>
        <v>27.25</v>
      </c>
      <c r="AC25" s="12">
        <v>3</v>
      </c>
      <c r="AD25" s="11">
        <f t="shared" si="9"/>
        <v>-8.75</v>
      </c>
      <c r="AG25" s="25">
        <f>H25+AG7</f>
        <v>18</v>
      </c>
      <c r="AH25" s="11">
        <v>1</v>
      </c>
      <c r="AI25" s="11">
        <f t="shared" si="10"/>
        <v>6</v>
      </c>
      <c r="AJ25" s="1"/>
      <c r="AK25" s="1">
        <f>AG25+AK13</f>
        <v>20.75</v>
      </c>
      <c r="AL25" s="12">
        <v>1</v>
      </c>
      <c r="AM25" s="11">
        <f t="shared" si="11"/>
        <v>8.75</v>
      </c>
      <c r="AN25" s="1"/>
      <c r="AO25" s="1">
        <f>AG25+AO13</f>
        <v>29.75</v>
      </c>
      <c r="AP25" s="14">
        <v>2</v>
      </c>
      <c r="AQ25" s="14">
        <f t="shared" si="12"/>
        <v>5.75</v>
      </c>
      <c r="AR25" s="1"/>
      <c r="AS25" s="1">
        <f>AG25+AS13</f>
        <v>32</v>
      </c>
      <c r="AT25" s="14">
        <v>2</v>
      </c>
      <c r="AU25" s="11">
        <f t="shared" si="13"/>
        <v>8</v>
      </c>
      <c r="AW25" s="1">
        <f>AG25+AW13</f>
        <v>33.25</v>
      </c>
      <c r="AX25" s="12">
        <v>2</v>
      </c>
      <c r="AY25" s="11">
        <f t="shared" si="14"/>
        <v>9.25</v>
      </c>
      <c r="BA25" s="1">
        <f>AG25+BA13</f>
        <v>45.25</v>
      </c>
      <c r="BB25" s="12">
        <v>4</v>
      </c>
      <c r="BC25" s="11">
        <f t="shared" si="15"/>
        <v>-2.75</v>
      </c>
    </row>
    <row r="26" spans="1:55" x14ac:dyDescent="0.25">
      <c r="A26" t="s">
        <v>51</v>
      </c>
      <c r="B26" t="s">
        <v>61</v>
      </c>
      <c r="C26" s="4"/>
      <c r="D26">
        <f t="shared" si="2"/>
        <v>0</v>
      </c>
      <c r="E26" s="5"/>
      <c r="F26" s="1">
        <f t="shared" si="3"/>
        <v>0</v>
      </c>
      <c r="G26" s="1"/>
      <c r="H26" s="1">
        <f t="shared" si="1"/>
        <v>0</v>
      </c>
      <c r="I26" s="11">
        <v>1</v>
      </c>
      <c r="J26" s="11">
        <f t="shared" si="4"/>
        <v>-12</v>
      </c>
      <c r="K26" s="1"/>
      <c r="L26" s="1">
        <f>H26+L13</f>
        <v>2.75</v>
      </c>
      <c r="M26" s="12">
        <v>1</v>
      </c>
      <c r="N26" s="11">
        <f t="shared" si="5"/>
        <v>-9.25</v>
      </c>
      <c r="O26" s="1"/>
      <c r="P26" s="1">
        <f>H26+P13</f>
        <v>11.75</v>
      </c>
      <c r="Q26" s="39">
        <v>1</v>
      </c>
      <c r="R26" s="39">
        <f t="shared" si="6"/>
        <v>-0.25</v>
      </c>
      <c r="S26" s="1"/>
      <c r="T26" s="1">
        <f>H26+T13</f>
        <v>14</v>
      </c>
      <c r="U26" s="14">
        <v>2</v>
      </c>
      <c r="V26" s="11">
        <f t="shared" si="7"/>
        <v>-10</v>
      </c>
      <c r="W26" s="29"/>
      <c r="X26" s="1">
        <f>H26+X13</f>
        <v>15.25</v>
      </c>
      <c r="Y26" s="14">
        <v>2</v>
      </c>
      <c r="Z26" s="11">
        <f t="shared" si="8"/>
        <v>-8.75</v>
      </c>
      <c r="AB26" s="1">
        <f>H26+AB13</f>
        <v>27.25</v>
      </c>
      <c r="AC26" s="12">
        <v>3</v>
      </c>
      <c r="AD26" s="11">
        <f t="shared" si="9"/>
        <v>-8.75</v>
      </c>
      <c r="AG26" s="25">
        <f>F26+AG7</f>
        <v>18</v>
      </c>
      <c r="AH26" s="11">
        <v>1</v>
      </c>
      <c r="AI26" s="11">
        <f t="shared" si="10"/>
        <v>6</v>
      </c>
      <c r="AJ26" s="1"/>
      <c r="AK26" s="1">
        <f>AG26+AK13</f>
        <v>20.75</v>
      </c>
      <c r="AL26" s="12">
        <v>1</v>
      </c>
      <c r="AM26" s="11">
        <f t="shared" si="11"/>
        <v>8.75</v>
      </c>
      <c r="AN26" s="1"/>
      <c r="AO26" s="1">
        <f>AG26+AO13</f>
        <v>29.75</v>
      </c>
      <c r="AP26" s="14">
        <v>2</v>
      </c>
      <c r="AQ26" s="14">
        <f t="shared" si="12"/>
        <v>5.75</v>
      </c>
      <c r="AR26" s="1"/>
      <c r="AS26" s="1">
        <f>AG26+AS13</f>
        <v>32</v>
      </c>
      <c r="AT26" s="14">
        <v>2</v>
      </c>
      <c r="AU26" s="11">
        <f t="shared" si="13"/>
        <v>8</v>
      </c>
      <c r="AW26" s="1">
        <f>AG26+AW13</f>
        <v>33.25</v>
      </c>
      <c r="AX26" s="12">
        <v>2</v>
      </c>
      <c r="AY26" s="11">
        <f t="shared" si="14"/>
        <v>9.25</v>
      </c>
      <c r="BA26" s="1">
        <f>AG26+BA13</f>
        <v>45.25</v>
      </c>
      <c r="BB26" s="12">
        <v>4</v>
      </c>
      <c r="BC26" s="11">
        <f t="shared" si="15"/>
        <v>-2.75</v>
      </c>
    </row>
    <row r="27" spans="1:55" x14ac:dyDescent="0.25">
      <c r="B27" t="s">
        <v>62</v>
      </c>
      <c r="C27" s="4"/>
      <c r="D27">
        <f t="shared" si="2"/>
        <v>0</v>
      </c>
      <c r="E27" s="5"/>
      <c r="F27" s="1">
        <f t="shared" si="3"/>
        <v>0</v>
      </c>
      <c r="H27" s="1">
        <f t="shared" si="1"/>
        <v>0</v>
      </c>
      <c r="I27" s="11">
        <v>1</v>
      </c>
      <c r="J27" s="11">
        <f t="shared" ref="J27:J39" si="16">(H27-(I27*12))</f>
        <v>-12</v>
      </c>
      <c r="L27" s="1">
        <f>H27+L13</f>
        <v>2.75</v>
      </c>
      <c r="M27" s="12">
        <v>1</v>
      </c>
      <c r="N27" s="11">
        <f t="shared" ref="N27:N39" si="17">(L27-(M27*12))</f>
        <v>-9.25</v>
      </c>
      <c r="P27" s="1">
        <f>H27+P13</f>
        <v>11.75</v>
      </c>
      <c r="Q27" s="39">
        <v>1</v>
      </c>
      <c r="R27" s="39">
        <f t="shared" ref="R27:R36" si="18">(P27-(Q27*12))</f>
        <v>-0.25</v>
      </c>
      <c r="S27" s="1"/>
      <c r="T27" s="1">
        <f>H27+T13</f>
        <v>14</v>
      </c>
      <c r="U27" s="14">
        <v>2</v>
      </c>
      <c r="V27" s="11">
        <f t="shared" ref="V27:V36" si="19">(T27-(U27*12))</f>
        <v>-10</v>
      </c>
      <c r="W27" s="29"/>
      <c r="X27" s="1">
        <f>H27+X13</f>
        <v>15.25</v>
      </c>
      <c r="Y27" s="14">
        <v>2</v>
      </c>
      <c r="Z27" s="11">
        <f t="shared" ref="Z27:Z36" si="20">(X27-(Y27*12))</f>
        <v>-8.75</v>
      </c>
      <c r="AB27" s="1">
        <f>H27+AB13</f>
        <v>27.25</v>
      </c>
      <c r="AC27" s="12">
        <v>3</v>
      </c>
      <c r="AD27" s="11">
        <f t="shared" ref="AD27:AD36" si="21">(AB27-(AC27*12))</f>
        <v>-8.75</v>
      </c>
      <c r="AG27" s="25">
        <f>H27+AG7</f>
        <v>18</v>
      </c>
      <c r="AH27" s="11">
        <v>1</v>
      </c>
      <c r="AI27" s="11">
        <f t="shared" ref="AI27:AI36" si="22">(AG27-(AH27*12))</f>
        <v>6</v>
      </c>
      <c r="AJ27" s="1"/>
      <c r="AK27" s="1">
        <f>AG27+AK13</f>
        <v>20.75</v>
      </c>
      <c r="AL27" s="12">
        <v>1</v>
      </c>
      <c r="AM27" s="11">
        <f t="shared" ref="AM27:AM36" si="23">(AK27-(AL27*12))</f>
        <v>8.75</v>
      </c>
      <c r="AN27" s="1"/>
      <c r="AO27" s="1">
        <f>AG27+AO13</f>
        <v>29.75</v>
      </c>
      <c r="AP27" s="14">
        <v>2</v>
      </c>
      <c r="AQ27" s="14">
        <f t="shared" ref="AQ27:AQ36" si="24">(AO27-(AP27*12))</f>
        <v>5.75</v>
      </c>
      <c r="AR27" s="1"/>
      <c r="AS27" s="1">
        <f>AG27+AS13</f>
        <v>32</v>
      </c>
      <c r="AT27" s="14">
        <v>2</v>
      </c>
      <c r="AU27" s="11">
        <f t="shared" ref="AU27:AU36" si="25">(AS27-(AT27*12))</f>
        <v>8</v>
      </c>
      <c r="AW27" s="1">
        <f>AG27+AW13</f>
        <v>33.25</v>
      </c>
      <c r="AX27" s="12">
        <v>2</v>
      </c>
      <c r="AY27" s="11">
        <f t="shared" ref="AY27:AY36" si="26">(AW27-(AX27*12))</f>
        <v>9.25</v>
      </c>
      <c r="BA27" s="1">
        <f>AG27+BA13</f>
        <v>45.25</v>
      </c>
      <c r="BB27" s="12">
        <v>4</v>
      </c>
      <c r="BC27" s="11">
        <f t="shared" si="15"/>
        <v>-2.75</v>
      </c>
    </row>
    <row r="28" spans="1:55" x14ac:dyDescent="0.25">
      <c r="B28" t="s">
        <v>85</v>
      </c>
      <c r="C28" s="4"/>
      <c r="D28">
        <f t="shared" si="2"/>
        <v>0</v>
      </c>
      <c r="E28" s="5"/>
      <c r="F28" s="1">
        <f t="shared" si="3"/>
        <v>0</v>
      </c>
      <c r="H28" s="1">
        <f t="shared" si="1"/>
        <v>0</v>
      </c>
      <c r="I28" s="11">
        <v>1</v>
      </c>
      <c r="J28" s="11">
        <f t="shared" si="16"/>
        <v>-12</v>
      </c>
      <c r="L28" s="1">
        <f>H28+L13</f>
        <v>2.75</v>
      </c>
      <c r="M28" s="12">
        <v>1</v>
      </c>
      <c r="N28" s="11">
        <f t="shared" si="17"/>
        <v>-9.25</v>
      </c>
      <c r="P28" s="1">
        <f>H28+P13</f>
        <v>11.75</v>
      </c>
      <c r="Q28" s="39">
        <v>1</v>
      </c>
      <c r="R28" s="39">
        <f t="shared" si="18"/>
        <v>-0.25</v>
      </c>
      <c r="S28" s="1"/>
      <c r="T28" s="1">
        <f>H28+T13</f>
        <v>14</v>
      </c>
      <c r="U28" s="14">
        <v>2</v>
      </c>
      <c r="V28" s="11">
        <f t="shared" si="19"/>
        <v>-10</v>
      </c>
      <c r="W28" s="29"/>
      <c r="X28" s="1">
        <f>H28+X13</f>
        <v>15.25</v>
      </c>
      <c r="Y28" s="14">
        <v>2</v>
      </c>
      <c r="Z28" s="11">
        <f t="shared" si="20"/>
        <v>-8.75</v>
      </c>
      <c r="AB28" s="1">
        <f>H28+AB13</f>
        <v>27.25</v>
      </c>
      <c r="AC28" s="12">
        <v>3</v>
      </c>
      <c r="AD28" s="11">
        <f t="shared" si="21"/>
        <v>-8.75</v>
      </c>
      <c r="AG28" s="25">
        <f>F28+AG7</f>
        <v>18</v>
      </c>
      <c r="AH28" s="11">
        <v>1</v>
      </c>
      <c r="AI28" s="11">
        <f t="shared" si="22"/>
        <v>6</v>
      </c>
      <c r="AJ28" s="1"/>
      <c r="AK28" s="1">
        <f>AG28+AK13</f>
        <v>20.75</v>
      </c>
      <c r="AL28" s="12">
        <v>1</v>
      </c>
      <c r="AM28" s="11">
        <f t="shared" si="23"/>
        <v>8.75</v>
      </c>
      <c r="AN28" s="1"/>
      <c r="AO28" s="1">
        <f>AG28+AO13</f>
        <v>29.75</v>
      </c>
      <c r="AP28" s="14">
        <v>2</v>
      </c>
      <c r="AQ28" s="14">
        <f t="shared" si="24"/>
        <v>5.75</v>
      </c>
      <c r="AR28" s="1"/>
      <c r="AS28" s="1">
        <f>AG28+AS13</f>
        <v>32</v>
      </c>
      <c r="AT28" s="14">
        <v>2</v>
      </c>
      <c r="AU28" s="11">
        <f t="shared" si="25"/>
        <v>8</v>
      </c>
      <c r="AW28" s="1">
        <f>AG28+AW13</f>
        <v>33.25</v>
      </c>
      <c r="AX28" s="12">
        <v>2</v>
      </c>
      <c r="AY28" s="11">
        <f t="shared" si="26"/>
        <v>9.25</v>
      </c>
      <c r="BA28" s="1">
        <f>AG28+BA13</f>
        <v>45.25</v>
      </c>
      <c r="BB28" s="12">
        <v>4</v>
      </c>
      <c r="BC28" s="11">
        <f t="shared" si="15"/>
        <v>-2.75</v>
      </c>
    </row>
    <row r="29" spans="1:55" x14ac:dyDescent="0.25">
      <c r="B29" t="s">
        <v>79</v>
      </c>
      <c r="C29" s="4"/>
      <c r="D29">
        <f t="shared" si="2"/>
        <v>0</v>
      </c>
      <c r="E29" s="5"/>
      <c r="F29" s="1">
        <f t="shared" si="3"/>
        <v>0</v>
      </c>
      <c r="H29" s="1">
        <f t="shared" si="1"/>
        <v>0</v>
      </c>
      <c r="I29" s="11">
        <v>1</v>
      </c>
      <c r="J29" s="11">
        <f t="shared" si="16"/>
        <v>-12</v>
      </c>
      <c r="L29" s="1">
        <f>H29+L13</f>
        <v>2.75</v>
      </c>
      <c r="M29" s="12">
        <v>1</v>
      </c>
      <c r="N29" s="11">
        <f t="shared" si="17"/>
        <v>-9.25</v>
      </c>
      <c r="P29" s="1">
        <f>H29+P13</f>
        <v>11.75</v>
      </c>
      <c r="Q29" s="39">
        <v>1</v>
      </c>
      <c r="R29" s="39">
        <f t="shared" si="18"/>
        <v>-0.25</v>
      </c>
      <c r="S29" s="1"/>
      <c r="T29" s="1">
        <f>H29+T13</f>
        <v>14</v>
      </c>
      <c r="U29" s="14">
        <v>2</v>
      </c>
      <c r="V29" s="11">
        <f t="shared" si="19"/>
        <v>-10</v>
      </c>
      <c r="W29" s="29"/>
      <c r="X29" s="1">
        <f>H29+X13</f>
        <v>15.25</v>
      </c>
      <c r="Y29" s="14">
        <v>2</v>
      </c>
      <c r="Z29" s="11">
        <f t="shared" si="20"/>
        <v>-8.75</v>
      </c>
      <c r="AB29" s="1">
        <f>H29+AB13</f>
        <v>27.25</v>
      </c>
      <c r="AC29" s="12">
        <v>3</v>
      </c>
      <c r="AD29" s="11">
        <f t="shared" si="21"/>
        <v>-8.75</v>
      </c>
      <c r="AG29" s="25">
        <f>H29+AG7</f>
        <v>18</v>
      </c>
      <c r="AH29" s="11">
        <v>1</v>
      </c>
      <c r="AI29" s="11">
        <f t="shared" si="22"/>
        <v>6</v>
      </c>
      <c r="AJ29" s="1"/>
      <c r="AK29" s="1">
        <f>AG29+AK13</f>
        <v>20.75</v>
      </c>
      <c r="AL29" s="12">
        <v>1</v>
      </c>
      <c r="AM29" s="11">
        <f t="shared" si="23"/>
        <v>8.75</v>
      </c>
      <c r="AN29" s="1"/>
      <c r="AO29" s="1">
        <f>AG29+AO13</f>
        <v>29.75</v>
      </c>
      <c r="AP29" s="14">
        <v>2</v>
      </c>
      <c r="AQ29" s="14">
        <f t="shared" si="24"/>
        <v>5.75</v>
      </c>
      <c r="AR29" s="1"/>
      <c r="AS29" s="1">
        <f>AG29+AS13</f>
        <v>32</v>
      </c>
      <c r="AT29" s="14">
        <v>2</v>
      </c>
      <c r="AU29" s="11">
        <f t="shared" si="25"/>
        <v>8</v>
      </c>
      <c r="AW29" s="1">
        <f>AG29+AW13</f>
        <v>33.25</v>
      </c>
      <c r="AX29" s="12">
        <v>2</v>
      </c>
      <c r="AY29" s="11">
        <f t="shared" si="26"/>
        <v>9.25</v>
      </c>
      <c r="BA29" s="1">
        <f>AG29+BA13</f>
        <v>45.25</v>
      </c>
      <c r="BB29" s="12">
        <v>4</v>
      </c>
      <c r="BC29" s="11">
        <f t="shared" si="15"/>
        <v>-2.75</v>
      </c>
    </row>
    <row r="30" spans="1:55" x14ac:dyDescent="0.25">
      <c r="B30" t="s">
        <v>80</v>
      </c>
      <c r="C30" s="4"/>
      <c r="D30">
        <f t="shared" si="2"/>
        <v>0</v>
      </c>
      <c r="E30" s="5"/>
      <c r="F30" s="1">
        <f t="shared" si="3"/>
        <v>0</v>
      </c>
      <c r="H30" s="1">
        <f t="shared" si="1"/>
        <v>0</v>
      </c>
      <c r="I30" s="11">
        <v>1</v>
      </c>
      <c r="J30" s="11">
        <f t="shared" si="16"/>
        <v>-12</v>
      </c>
      <c r="L30" s="1">
        <f>H30+L13</f>
        <v>2.75</v>
      </c>
      <c r="M30" s="12">
        <v>1</v>
      </c>
      <c r="N30" s="11">
        <f t="shared" si="17"/>
        <v>-9.25</v>
      </c>
      <c r="P30" s="1">
        <f>H30+P13</f>
        <v>11.75</v>
      </c>
      <c r="Q30" s="39">
        <v>1</v>
      </c>
      <c r="R30" s="39">
        <f t="shared" si="18"/>
        <v>-0.25</v>
      </c>
      <c r="S30" s="1"/>
      <c r="T30" s="1">
        <f>H30+T13</f>
        <v>14</v>
      </c>
      <c r="U30" s="14">
        <v>2</v>
      </c>
      <c r="V30" s="11">
        <f t="shared" si="19"/>
        <v>-10</v>
      </c>
      <c r="W30" s="29"/>
      <c r="X30" s="1">
        <f>H30+X13</f>
        <v>15.25</v>
      </c>
      <c r="Y30" s="14">
        <v>2</v>
      </c>
      <c r="Z30" s="11">
        <f t="shared" si="20"/>
        <v>-8.75</v>
      </c>
      <c r="AB30" s="1">
        <f>H30+AB13</f>
        <v>27.25</v>
      </c>
      <c r="AC30" s="12">
        <v>3</v>
      </c>
      <c r="AD30" s="11">
        <f t="shared" si="21"/>
        <v>-8.75</v>
      </c>
      <c r="AG30" s="25">
        <f>F30+AG7</f>
        <v>18</v>
      </c>
      <c r="AH30" s="11">
        <v>1</v>
      </c>
      <c r="AI30" s="11">
        <f t="shared" si="22"/>
        <v>6</v>
      </c>
      <c r="AJ30" s="1"/>
      <c r="AK30" s="1">
        <f>AG30+AK13</f>
        <v>20.75</v>
      </c>
      <c r="AL30" s="12">
        <v>1</v>
      </c>
      <c r="AM30" s="11">
        <f t="shared" si="23"/>
        <v>8.75</v>
      </c>
      <c r="AN30" s="1"/>
      <c r="AO30" s="1">
        <f>AG30+AO13</f>
        <v>29.75</v>
      </c>
      <c r="AP30" s="14">
        <v>2</v>
      </c>
      <c r="AQ30" s="14">
        <f t="shared" si="24"/>
        <v>5.75</v>
      </c>
      <c r="AR30" s="1"/>
      <c r="AS30" s="1">
        <f>AG30+AS13</f>
        <v>32</v>
      </c>
      <c r="AT30" s="14">
        <v>2</v>
      </c>
      <c r="AU30" s="11">
        <f t="shared" si="25"/>
        <v>8</v>
      </c>
      <c r="AW30" s="1">
        <f>AG30+AW13</f>
        <v>33.25</v>
      </c>
      <c r="AX30" s="12">
        <v>2</v>
      </c>
      <c r="AY30" s="11">
        <f t="shared" si="26"/>
        <v>9.25</v>
      </c>
      <c r="BA30" s="1">
        <f>AG30+BA13</f>
        <v>45.25</v>
      </c>
      <c r="BB30" s="12">
        <v>4</v>
      </c>
      <c r="BC30" s="11">
        <f t="shared" si="15"/>
        <v>-2.75</v>
      </c>
    </row>
    <row r="31" spans="1:55" x14ac:dyDescent="0.25">
      <c r="B31" t="s">
        <v>63</v>
      </c>
      <c r="C31" s="4"/>
      <c r="D31">
        <f t="shared" si="2"/>
        <v>0</v>
      </c>
      <c r="E31" s="5"/>
      <c r="F31" s="1">
        <f t="shared" si="3"/>
        <v>0</v>
      </c>
      <c r="H31" s="1">
        <f t="shared" si="1"/>
        <v>0</v>
      </c>
      <c r="I31" s="11">
        <v>1</v>
      </c>
      <c r="J31" s="11">
        <f t="shared" si="16"/>
        <v>-12</v>
      </c>
      <c r="L31" s="1">
        <f>H31+L13</f>
        <v>2.75</v>
      </c>
      <c r="M31" s="12">
        <v>1</v>
      </c>
      <c r="N31" s="11">
        <f t="shared" si="17"/>
        <v>-9.25</v>
      </c>
      <c r="P31" s="1">
        <f>H31+P13</f>
        <v>11.75</v>
      </c>
      <c r="Q31" s="39">
        <v>1</v>
      </c>
      <c r="R31" s="39">
        <f t="shared" si="18"/>
        <v>-0.25</v>
      </c>
      <c r="S31" s="1"/>
      <c r="T31" s="1">
        <f>H31+T13</f>
        <v>14</v>
      </c>
      <c r="U31" s="14">
        <v>2</v>
      </c>
      <c r="V31" s="11">
        <f t="shared" si="19"/>
        <v>-10</v>
      </c>
      <c r="W31" s="29"/>
      <c r="X31" s="1">
        <f>H31+X13</f>
        <v>15.25</v>
      </c>
      <c r="Y31" s="14">
        <v>2</v>
      </c>
      <c r="Z31" s="11">
        <f t="shared" si="20"/>
        <v>-8.75</v>
      </c>
      <c r="AB31" s="1">
        <f>H31+AB13</f>
        <v>27.25</v>
      </c>
      <c r="AC31" s="12">
        <v>3</v>
      </c>
      <c r="AD31" s="11">
        <f t="shared" si="21"/>
        <v>-8.75</v>
      </c>
      <c r="AG31" s="25">
        <f>H31+AG7</f>
        <v>18</v>
      </c>
      <c r="AH31" s="11">
        <v>1</v>
      </c>
      <c r="AI31" s="11">
        <f t="shared" si="22"/>
        <v>6</v>
      </c>
      <c r="AJ31" s="1"/>
      <c r="AK31" s="1">
        <f>AG31+AK13</f>
        <v>20.75</v>
      </c>
      <c r="AL31" s="12">
        <v>1</v>
      </c>
      <c r="AM31" s="11">
        <f t="shared" si="23"/>
        <v>8.75</v>
      </c>
      <c r="AN31" s="1"/>
      <c r="AO31" s="1">
        <f>AG31+AO13</f>
        <v>29.75</v>
      </c>
      <c r="AP31" s="14">
        <v>2</v>
      </c>
      <c r="AQ31" s="14">
        <f t="shared" si="24"/>
        <v>5.75</v>
      </c>
      <c r="AR31" s="1"/>
      <c r="AS31" s="1">
        <f>AG31+AS13</f>
        <v>32</v>
      </c>
      <c r="AT31" s="14">
        <v>2</v>
      </c>
      <c r="AU31" s="11">
        <f t="shared" si="25"/>
        <v>8</v>
      </c>
      <c r="AW31" s="1">
        <f>AG31+AW13</f>
        <v>33.25</v>
      </c>
      <c r="AX31" s="12">
        <v>2</v>
      </c>
      <c r="AY31" s="11">
        <f t="shared" si="26"/>
        <v>9.25</v>
      </c>
      <c r="BA31" s="1">
        <f>AG31+BA13</f>
        <v>45.25</v>
      </c>
      <c r="BB31" s="12">
        <v>4</v>
      </c>
      <c r="BC31" s="11">
        <f t="shared" si="15"/>
        <v>-2.75</v>
      </c>
    </row>
    <row r="32" spans="1:55" x14ac:dyDescent="0.25">
      <c r="B32" t="s">
        <v>64</v>
      </c>
      <c r="C32" s="4"/>
      <c r="D32">
        <f t="shared" si="2"/>
        <v>0</v>
      </c>
      <c r="E32" s="5"/>
      <c r="F32" s="1">
        <f t="shared" si="3"/>
        <v>0</v>
      </c>
      <c r="H32" s="1">
        <f t="shared" si="1"/>
        <v>0</v>
      </c>
      <c r="I32" s="11">
        <v>1</v>
      </c>
      <c r="J32" s="11">
        <f t="shared" si="16"/>
        <v>-12</v>
      </c>
      <c r="L32" s="1">
        <f>H32+L13</f>
        <v>2.75</v>
      </c>
      <c r="M32" s="12">
        <v>1</v>
      </c>
      <c r="N32" s="11">
        <f t="shared" si="17"/>
        <v>-9.25</v>
      </c>
      <c r="P32" s="1">
        <f>H32+P13</f>
        <v>11.75</v>
      </c>
      <c r="Q32" s="39">
        <v>1</v>
      </c>
      <c r="R32" s="39">
        <f t="shared" si="18"/>
        <v>-0.25</v>
      </c>
      <c r="S32" s="1"/>
      <c r="T32" s="1">
        <f>H32+T13</f>
        <v>14</v>
      </c>
      <c r="U32" s="14">
        <v>2</v>
      </c>
      <c r="V32" s="11">
        <f t="shared" si="19"/>
        <v>-10</v>
      </c>
      <c r="W32" s="29"/>
      <c r="X32" s="1">
        <f>H32+X13</f>
        <v>15.25</v>
      </c>
      <c r="Y32" s="14">
        <v>2</v>
      </c>
      <c r="Z32" s="11">
        <f t="shared" si="20"/>
        <v>-8.75</v>
      </c>
      <c r="AB32" s="1">
        <f>H32+AB13</f>
        <v>27.25</v>
      </c>
      <c r="AC32" s="12">
        <v>3</v>
      </c>
      <c r="AD32" s="11">
        <f t="shared" si="21"/>
        <v>-8.75</v>
      </c>
      <c r="AG32" s="25">
        <f>F32+AG7</f>
        <v>18</v>
      </c>
      <c r="AH32" s="11">
        <v>1</v>
      </c>
      <c r="AI32" s="11">
        <f t="shared" si="22"/>
        <v>6</v>
      </c>
      <c r="AJ32" s="1"/>
      <c r="AK32" s="1">
        <f>AG32+AK13</f>
        <v>20.75</v>
      </c>
      <c r="AL32" s="12">
        <v>1</v>
      </c>
      <c r="AM32" s="11">
        <f t="shared" si="23"/>
        <v>8.75</v>
      </c>
      <c r="AN32" s="1"/>
      <c r="AO32" s="1">
        <f>AG32+AO13</f>
        <v>29.75</v>
      </c>
      <c r="AP32" s="14">
        <v>2</v>
      </c>
      <c r="AQ32" s="14">
        <f t="shared" si="24"/>
        <v>5.75</v>
      </c>
      <c r="AR32" s="1"/>
      <c r="AS32" s="1">
        <f>AG32+AS13</f>
        <v>32</v>
      </c>
      <c r="AT32" s="14">
        <v>2</v>
      </c>
      <c r="AU32" s="11">
        <f t="shared" si="25"/>
        <v>8</v>
      </c>
      <c r="AW32" s="1">
        <f>AG32+AW13</f>
        <v>33.25</v>
      </c>
      <c r="AX32" s="12">
        <v>2</v>
      </c>
      <c r="AY32" s="11">
        <f t="shared" si="26"/>
        <v>9.25</v>
      </c>
      <c r="BA32" s="1">
        <f>AG32+BA13</f>
        <v>45.25</v>
      </c>
      <c r="BB32" s="12">
        <v>4</v>
      </c>
      <c r="BC32" s="11">
        <f t="shared" si="15"/>
        <v>-2.75</v>
      </c>
    </row>
    <row r="33" spans="2:55" x14ac:dyDescent="0.25">
      <c r="B33" t="s">
        <v>65</v>
      </c>
      <c r="C33" s="4"/>
      <c r="D33">
        <f t="shared" si="2"/>
        <v>0</v>
      </c>
      <c r="E33" s="5"/>
      <c r="F33" s="1">
        <f t="shared" si="3"/>
        <v>0</v>
      </c>
      <c r="H33" s="1">
        <f t="shared" si="1"/>
        <v>0</v>
      </c>
      <c r="I33" s="11">
        <v>1</v>
      </c>
      <c r="J33" s="11">
        <f t="shared" si="16"/>
        <v>-12</v>
      </c>
      <c r="L33" s="1">
        <f>H33+L13</f>
        <v>2.75</v>
      </c>
      <c r="M33" s="12">
        <v>1</v>
      </c>
      <c r="N33" s="11">
        <f t="shared" si="17"/>
        <v>-9.25</v>
      </c>
      <c r="P33" s="1">
        <f>H33+P13</f>
        <v>11.75</v>
      </c>
      <c r="Q33" s="39">
        <v>1</v>
      </c>
      <c r="R33" s="39">
        <f t="shared" si="18"/>
        <v>-0.25</v>
      </c>
      <c r="S33" s="1"/>
      <c r="T33" s="1">
        <f>H33+T13</f>
        <v>14</v>
      </c>
      <c r="U33" s="14">
        <v>2</v>
      </c>
      <c r="V33" s="11">
        <f t="shared" si="19"/>
        <v>-10</v>
      </c>
      <c r="W33" s="29"/>
      <c r="X33" s="1">
        <f>H33+X13</f>
        <v>15.25</v>
      </c>
      <c r="Y33" s="14">
        <v>2</v>
      </c>
      <c r="Z33" s="11">
        <f t="shared" si="20"/>
        <v>-8.75</v>
      </c>
      <c r="AB33" s="1">
        <f>H33+AB13</f>
        <v>27.25</v>
      </c>
      <c r="AC33" s="12">
        <v>3</v>
      </c>
      <c r="AD33" s="11">
        <f t="shared" si="21"/>
        <v>-8.75</v>
      </c>
      <c r="AG33" s="25">
        <f>H33+AG7</f>
        <v>18</v>
      </c>
      <c r="AH33" s="11">
        <v>1</v>
      </c>
      <c r="AI33" s="11">
        <f t="shared" si="22"/>
        <v>6</v>
      </c>
      <c r="AJ33" s="1"/>
      <c r="AK33" s="1">
        <f>AG33+AK13</f>
        <v>20.75</v>
      </c>
      <c r="AL33" s="12">
        <v>1</v>
      </c>
      <c r="AM33" s="11">
        <f t="shared" si="23"/>
        <v>8.75</v>
      </c>
      <c r="AN33" s="1"/>
      <c r="AO33" s="1">
        <f>AG33+AO13</f>
        <v>29.75</v>
      </c>
      <c r="AP33" s="14">
        <v>2</v>
      </c>
      <c r="AQ33" s="14">
        <f t="shared" si="24"/>
        <v>5.75</v>
      </c>
      <c r="AR33" s="1"/>
      <c r="AS33" s="1">
        <f>AG33+AS13</f>
        <v>32</v>
      </c>
      <c r="AT33" s="14">
        <v>2</v>
      </c>
      <c r="AU33" s="11">
        <f t="shared" si="25"/>
        <v>8</v>
      </c>
      <c r="AW33" s="1">
        <f>AG33+AW13</f>
        <v>33.25</v>
      </c>
      <c r="AX33" s="12">
        <v>2</v>
      </c>
      <c r="AY33" s="11">
        <f t="shared" si="26"/>
        <v>9.25</v>
      </c>
      <c r="BA33" s="1">
        <f>AG33+BA13</f>
        <v>45.25</v>
      </c>
      <c r="BB33" s="12">
        <v>4</v>
      </c>
      <c r="BC33" s="11">
        <f t="shared" si="15"/>
        <v>-2.75</v>
      </c>
    </row>
    <row r="34" spans="2:55" x14ac:dyDescent="0.25">
      <c r="B34" t="s">
        <v>66</v>
      </c>
      <c r="C34" s="4"/>
      <c r="D34">
        <f t="shared" si="2"/>
        <v>0</v>
      </c>
      <c r="E34" s="5"/>
      <c r="F34" s="1">
        <f t="shared" si="3"/>
        <v>0</v>
      </c>
      <c r="H34" s="1">
        <f t="shared" si="1"/>
        <v>0</v>
      </c>
      <c r="I34" s="11">
        <v>1</v>
      </c>
      <c r="J34" s="11">
        <f t="shared" si="16"/>
        <v>-12</v>
      </c>
      <c r="L34" s="1">
        <f>H34+L13</f>
        <v>2.75</v>
      </c>
      <c r="M34" s="12">
        <v>1</v>
      </c>
      <c r="N34" s="11">
        <f t="shared" si="17"/>
        <v>-9.25</v>
      </c>
      <c r="P34" s="1">
        <f>H34+P13</f>
        <v>11.75</v>
      </c>
      <c r="Q34" s="39">
        <v>1</v>
      </c>
      <c r="R34" s="39">
        <f t="shared" si="18"/>
        <v>-0.25</v>
      </c>
      <c r="S34" s="1"/>
      <c r="T34" s="1">
        <f>H34+T13</f>
        <v>14</v>
      </c>
      <c r="U34" s="14">
        <v>2</v>
      </c>
      <c r="V34" s="11">
        <f t="shared" si="19"/>
        <v>-10</v>
      </c>
      <c r="W34" s="29"/>
      <c r="X34" s="1">
        <f>H34+X13</f>
        <v>15.25</v>
      </c>
      <c r="Y34" s="14">
        <v>2</v>
      </c>
      <c r="Z34" s="11">
        <f t="shared" si="20"/>
        <v>-8.75</v>
      </c>
      <c r="AB34" s="1">
        <f>H34+AB13</f>
        <v>27.25</v>
      </c>
      <c r="AC34" s="12">
        <v>3</v>
      </c>
      <c r="AD34" s="11">
        <f t="shared" si="21"/>
        <v>-8.75</v>
      </c>
      <c r="AG34" s="25">
        <f>F34+AG7</f>
        <v>18</v>
      </c>
      <c r="AH34" s="11">
        <v>1</v>
      </c>
      <c r="AI34" s="11">
        <f t="shared" si="22"/>
        <v>6</v>
      </c>
      <c r="AJ34" s="1"/>
      <c r="AK34" s="1">
        <f>AG34+AK13</f>
        <v>20.75</v>
      </c>
      <c r="AL34" s="12">
        <v>1</v>
      </c>
      <c r="AM34" s="11">
        <f t="shared" si="23"/>
        <v>8.75</v>
      </c>
      <c r="AN34" s="1"/>
      <c r="AO34" s="1">
        <f>AG34+AO13</f>
        <v>29.75</v>
      </c>
      <c r="AP34" s="14">
        <v>2</v>
      </c>
      <c r="AQ34" s="14">
        <f t="shared" si="24"/>
        <v>5.75</v>
      </c>
      <c r="AR34" s="1"/>
      <c r="AS34" s="1">
        <f>AG34+AS13</f>
        <v>32</v>
      </c>
      <c r="AT34" s="14">
        <v>2</v>
      </c>
      <c r="AU34" s="11">
        <f t="shared" si="25"/>
        <v>8</v>
      </c>
      <c r="AW34" s="1">
        <f>AG34+AW13</f>
        <v>33.25</v>
      </c>
      <c r="AX34" s="12">
        <v>2</v>
      </c>
      <c r="AY34" s="11">
        <f t="shared" si="26"/>
        <v>9.25</v>
      </c>
      <c r="BA34" s="1">
        <f>AG34+BA13</f>
        <v>45.25</v>
      </c>
      <c r="BB34" s="12">
        <v>4</v>
      </c>
      <c r="BC34" s="11">
        <f t="shared" si="15"/>
        <v>-2.75</v>
      </c>
    </row>
    <row r="35" spans="2:55" x14ac:dyDescent="0.25">
      <c r="B35" t="s">
        <v>81</v>
      </c>
      <c r="C35" s="4"/>
      <c r="D35">
        <f t="shared" si="2"/>
        <v>0</v>
      </c>
      <c r="E35" s="5"/>
      <c r="F35" s="1">
        <f t="shared" si="3"/>
        <v>0</v>
      </c>
      <c r="H35" s="1">
        <f t="shared" si="1"/>
        <v>0</v>
      </c>
      <c r="I35" s="11">
        <v>1</v>
      </c>
      <c r="J35" s="11">
        <f t="shared" si="16"/>
        <v>-12</v>
      </c>
      <c r="L35" s="1">
        <f>H35+L13</f>
        <v>2.75</v>
      </c>
      <c r="M35" s="12">
        <v>1</v>
      </c>
      <c r="N35" s="11">
        <f t="shared" si="17"/>
        <v>-9.25</v>
      </c>
      <c r="P35" s="1">
        <f>H35+P13</f>
        <v>11.75</v>
      </c>
      <c r="Q35" s="39">
        <v>1</v>
      </c>
      <c r="R35" s="39">
        <f t="shared" si="18"/>
        <v>-0.25</v>
      </c>
      <c r="S35" s="1"/>
      <c r="T35" s="1">
        <f>H35+T13</f>
        <v>14</v>
      </c>
      <c r="U35" s="14">
        <v>2</v>
      </c>
      <c r="V35" s="11">
        <f t="shared" si="19"/>
        <v>-10</v>
      </c>
      <c r="W35" s="29"/>
      <c r="X35" s="1">
        <f>H35+X13</f>
        <v>15.25</v>
      </c>
      <c r="Y35" s="14">
        <v>2</v>
      </c>
      <c r="Z35" s="11">
        <f t="shared" si="20"/>
        <v>-8.75</v>
      </c>
      <c r="AB35" s="1">
        <f>H35+AB13</f>
        <v>27.25</v>
      </c>
      <c r="AC35" s="12">
        <v>3</v>
      </c>
      <c r="AD35" s="11">
        <f t="shared" si="21"/>
        <v>-8.75</v>
      </c>
      <c r="AG35" s="25">
        <f>H35+AG7</f>
        <v>18</v>
      </c>
      <c r="AH35" s="11">
        <v>1</v>
      </c>
      <c r="AI35" s="11">
        <f t="shared" si="22"/>
        <v>6</v>
      </c>
      <c r="AJ35" s="1"/>
      <c r="AK35" s="1">
        <f>AG35+AK13</f>
        <v>20.75</v>
      </c>
      <c r="AL35" s="12">
        <v>1</v>
      </c>
      <c r="AM35" s="11">
        <f t="shared" si="23"/>
        <v>8.75</v>
      </c>
      <c r="AN35" s="1"/>
      <c r="AO35" s="1">
        <f>AG35+AO13</f>
        <v>29.75</v>
      </c>
      <c r="AP35" s="14">
        <v>2</v>
      </c>
      <c r="AQ35" s="14">
        <f t="shared" si="24"/>
        <v>5.75</v>
      </c>
      <c r="AR35" s="1"/>
      <c r="AS35" s="1">
        <f>AG35+AS13</f>
        <v>32</v>
      </c>
      <c r="AT35" s="14">
        <v>2</v>
      </c>
      <c r="AU35" s="11">
        <f t="shared" si="25"/>
        <v>8</v>
      </c>
      <c r="AW35" s="1">
        <f>AG35+AW13</f>
        <v>33.25</v>
      </c>
      <c r="AX35" s="12">
        <v>2</v>
      </c>
      <c r="AY35" s="11">
        <f t="shared" si="26"/>
        <v>9.25</v>
      </c>
      <c r="BA35" s="1">
        <f>AG35+BA13</f>
        <v>45.25</v>
      </c>
      <c r="BB35" s="12">
        <v>4</v>
      </c>
      <c r="BC35" s="11">
        <f t="shared" si="15"/>
        <v>-2.75</v>
      </c>
    </row>
    <row r="36" spans="2:55" x14ac:dyDescent="0.25">
      <c r="B36" t="s">
        <v>74</v>
      </c>
      <c r="C36" s="4"/>
      <c r="D36">
        <f t="shared" si="2"/>
        <v>0</v>
      </c>
      <c r="E36" s="5"/>
      <c r="F36" s="1">
        <f t="shared" si="3"/>
        <v>0</v>
      </c>
      <c r="H36" s="1">
        <f t="shared" si="1"/>
        <v>0</v>
      </c>
      <c r="I36" s="11">
        <v>1</v>
      </c>
      <c r="J36" s="11">
        <f t="shared" si="16"/>
        <v>-12</v>
      </c>
      <c r="L36" s="1">
        <f>H36+L13</f>
        <v>2.75</v>
      </c>
      <c r="M36" s="12">
        <v>1</v>
      </c>
      <c r="N36" s="11">
        <f t="shared" si="17"/>
        <v>-9.25</v>
      </c>
      <c r="P36" s="1">
        <f>H36+P13</f>
        <v>11.75</v>
      </c>
      <c r="Q36" s="39">
        <v>1</v>
      </c>
      <c r="R36" s="39">
        <f t="shared" si="18"/>
        <v>-0.25</v>
      </c>
      <c r="S36" s="1"/>
      <c r="T36" s="1">
        <f>H36+T13</f>
        <v>14</v>
      </c>
      <c r="U36" s="14">
        <v>2</v>
      </c>
      <c r="V36" s="11">
        <f t="shared" si="19"/>
        <v>-10</v>
      </c>
      <c r="W36" s="29"/>
      <c r="X36" s="1">
        <f>H36+X13</f>
        <v>15.25</v>
      </c>
      <c r="Y36" s="14">
        <v>2</v>
      </c>
      <c r="Z36" s="11">
        <f t="shared" si="20"/>
        <v>-8.75</v>
      </c>
      <c r="AB36" s="1">
        <f>H36+AB13</f>
        <v>27.25</v>
      </c>
      <c r="AC36" s="12">
        <v>3</v>
      </c>
      <c r="AD36" s="11">
        <f t="shared" si="21"/>
        <v>-8.75</v>
      </c>
      <c r="AG36" s="25">
        <f>F36+AG7</f>
        <v>18</v>
      </c>
      <c r="AH36" s="11">
        <v>1</v>
      </c>
      <c r="AI36" s="11">
        <f t="shared" si="22"/>
        <v>6</v>
      </c>
      <c r="AJ36" s="1"/>
      <c r="AK36" s="1">
        <f>AG36+AK13</f>
        <v>20.75</v>
      </c>
      <c r="AL36" s="12">
        <v>1</v>
      </c>
      <c r="AM36" s="11">
        <f t="shared" si="23"/>
        <v>8.75</v>
      </c>
      <c r="AN36" s="1"/>
      <c r="AO36" s="1">
        <f>AG36+AO13</f>
        <v>29.75</v>
      </c>
      <c r="AP36" s="14">
        <v>2</v>
      </c>
      <c r="AQ36" s="14">
        <f t="shared" si="24"/>
        <v>5.75</v>
      </c>
      <c r="AR36" s="1"/>
      <c r="AS36" s="1">
        <f>AG36+AS13</f>
        <v>32</v>
      </c>
      <c r="AT36" s="14">
        <v>2</v>
      </c>
      <c r="AU36" s="11">
        <f t="shared" si="25"/>
        <v>8</v>
      </c>
      <c r="AW36" s="1">
        <f>AG36+AW13</f>
        <v>33.25</v>
      </c>
      <c r="AX36" s="12">
        <v>2</v>
      </c>
      <c r="AY36" s="11">
        <f t="shared" si="26"/>
        <v>9.25</v>
      </c>
      <c r="BA36" s="1">
        <f>AG36+BA13</f>
        <v>45.25</v>
      </c>
      <c r="BB36" s="12">
        <v>4</v>
      </c>
      <c r="BC36" s="11">
        <f t="shared" si="15"/>
        <v>-2.75</v>
      </c>
    </row>
    <row r="37" spans="2:55" x14ac:dyDescent="0.25">
      <c r="B37" t="s">
        <v>82</v>
      </c>
      <c r="C37" s="4"/>
      <c r="D37">
        <f t="shared" si="2"/>
        <v>0</v>
      </c>
      <c r="E37" s="5"/>
      <c r="F37" s="1">
        <f t="shared" si="3"/>
        <v>0</v>
      </c>
      <c r="H37" s="1">
        <f t="shared" si="1"/>
        <v>0</v>
      </c>
      <c r="I37" s="11">
        <v>1</v>
      </c>
      <c r="J37" s="11">
        <f t="shared" si="16"/>
        <v>-12</v>
      </c>
      <c r="L37" s="1">
        <f>H37+L13</f>
        <v>2.75</v>
      </c>
      <c r="M37" s="12">
        <v>1</v>
      </c>
      <c r="N37" s="11">
        <f t="shared" si="17"/>
        <v>-9.25</v>
      </c>
      <c r="P37" s="1">
        <f>H37+P13</f>
        <v>11.75</v>
      </c>
      <c r="Q37" s="39">
        <v>1</v>
      </c>
      <c r="R37" s="39">
        <f t="shared" ref="R37:R39" si="27">(P37-(Q37*12))</f>
        <v>-0.25</v>
      </c>
      <c r="S37" s="1"/>
      <c r="T37" s="1">
        <f>H37+T13</f>
        <v>14</v>
      </c>
      <c r="U37" s="14">
        <v>2</v>
      </c>
      <c r="V37" s="11">
        <f t="shared" ref="V37:V39" si="28">(T37-(U37*12))</f>
        <v>-10</v>
      </c>
      <c r="W37" s="29"/>
      <c r="X37" s="1">
        <f>H37+X13</f>
        <v>15.25</v>
      </c>
      <c r="Y37" s="14">
        <v>2</v>
      </c>
      <c r="Z37" s="11">
        <f t="shared" ref="Z37:Z39" si="29">(X37-(Y37*12))</f>
        <v>-8.75</v>
      </c>
      <c r="AB37" s="1">
        <f>H37+AB13</f>
        <v>27.25</v>
      </c>
      <c r="AC37" s="12">
        <v>3</v>
      </c>
      <c r="AD37" s="11">
        <f t="shared" ref="AD37:AD39" si="30">(AB37-(AC37*12))</f>
        <v>-8.75</v>
      </c>
      <c r="AG37" s="25">
        <f>H37+AG7</f>
        <v>18</v>
      </c>
      <c r="AH37" s="11">
        <v>1</v>
      </c>
      <c r="AI37" s="11">
        <f t="shared" ref="AI37:AI39" si="31">(AG37-(AH37*12))</f>
        <v>6</v>
      </c>
      <c r="AJ37" s="1"/>
      <c r="AK37" s="1">
        <f>AG37+AK13</f>
        <v>20.75</v>
      </c>
      <c r="AL37" s="12">
        <v>1</v>
      </c>
      <c r="AM37" s="11">
        <f t="shared" ref="AM37:AM39" si="32">(AK37-(AL37*12))</f>
        <v>8.75</v>
      </c>
      <c r="AN37" s="1"/>
      <c r="AO37" s="1">
        <f>AG37+AO13</f>
        <v>29.75</v>
      </c>
      <c r="AP37" s="14">
        <v>2</v>
      </c>
      <c r="AQ37" s="14">
        <f t="shared" ref="AQ37:AQ39" si="33">(AO37-(AP37*12))</f>
        <v>5.75</v>
      </c>
      <c r="AR37" s="1"/>
      <c r="AS37" s="1">
        <f>AG37+AS13</f>
        <v>32</v>
      </c>
      <c r="AT37" s="14">
        <v>2</v>
      </c>
      <c r="AU37" s="11">
        <f t="shared" ref="AU37:AU39" si="34">(AS37-(AT37*12))</f>
        <v>8</v>
      </c>
      <c r="AW37" s="1">
        <f>AG37+AW13</f>
        <v>33.25</v>
      </c>
      <c r="AX37" s="12">
        <v>2</v>
      </c>
      <c r="AY37" s="11">
        <f t="shared" ref="AY37:AY39" si="35">(AW37-(AX37*12))</f>
        <v>9.25</v>
      </c>
      <c r="BA37" s="1">
        <f>AG37+BA13</f>
        <v>45.25</v>
      </c>
      <c r="BB37" s="12">
        <v>4</v>
      </c>
      <c r="BC37" s="11">
        <f t="shared" si="15"/>
        <v>-2.75</v>
      </c>
    </row>
    <row r="38" spans="2:55" x14ac:dyDescent="0.25">
      <c r="B38" t="s">
        <v>83</v>
      </c>
      <c r="C38" s="4"/>
      <c r="D38">
        <f t="shared" si="2"/>
        <v>0</v>
      </c>
      <c r="E38" s="5"/>
      <c r="F38" s="1">
        <f t="shared" si="3"/>
        <v>0</v>
      </c>
      <c r="H38" s="1">
        <f t="shared" si="1"/>
        <v>0</v>
      </c>
      <c r="I38" s="11">
        <v>1</v>
      </c>
      <c r="J38" s="11">
        <f t="shared" si="16"/>
        <v>-12</v>
      </c>
      <c r="L38" s="1">
        <f>H38+L13</f>
        <v>2.75</v>
      </c>
      <c r="M38" s="12">
        <v>1</v>
      </c>
      <c r="N38" s="11">
        <f t="shared" si="17"/>
        <v>-9.25</v>
      </c>
      <c r="P38" s="1">
        <f>H38+P13</f>
        <v>11.75</v>
      </c>
      <c r="Q38" s="39">
        <v>1</v>
      </c>
      <c r="R38" s="39">
        <f t="shared" si="27"/>
        <v>-0.25</v>
      </c>
      <c r="S38" s="1"/>
      <c r="T38" s="1">
        <f>H38+T13</f>
        <v>14</v>
      </c>
      <c r="U38" s="14">
        <v>2</v>
      </c>
      <c r="V38" s="11">
        <f t="shared" si="28"/>
        <v>-10</v>
      </c>
      <c r="W38" s="29"/>
      <c r="X38" s="1">
        <f>H38+X13</f>
        <v>15.25</v>
      </c>
      <c r="Y38" s="14">
        <v>2</v>
      </c>
      <c r="Z38" s="11">
        <f t="shared" si="29"/>
        <v>-8.75</v>
      </c>
      <c r="AB38" s="1">
        <f>H38+AB13</f>
        <v>27.25</v>
      </c>
      <c r="AC38" s="12">
        <v>3</v>
      </c>
      <c r="AD38" s="11">
        <f t="shared" si="30"/>
        <v>-8.75</v>
      </c>
      <c r="AG38" s="25">
        <f>F38+AG7</f>
        <v>18</v>
      </c>
      <c r="AH38" s="11">
        <v>1</v>
      </c>
      <c r="AI38" s="11">
        <f t="shared" si="31"/>
        <v>6</v>
      </c>
      <c r="AJ38" s="1"/>
      <c r="AK38" s="1">
        <f>AG38+AK13</f>
        <v>20.75</v>
      </c>
      <c r="AL38" s="12">
        <v>1</v>
      </c>
      <c r="AM38" s="11">
        <f t="shared" si="32"/>
        <v>8.75</v>
      </c>
      <c r="AN38" s="1"/>
      <c r="AO38" s="1">
        <f>AG38+AO13</f>
        <v>29.75</v>
      </c>
      <c r="AP38" s="14">
        <v>2</v>
      </c>
      <c r="AQ38" s="14">
        <f t="shared" si="33"/>
        <v>5.75</v>
      </c>
      <c r="AR38" s="1"/>
      <c r="AS38" s="1">
        <f>AG38+AS13</f>
        <v>32</v>
      </c>
      <c r="AT38" s="14">
        <v>2</v>
      </c>
      <c r="AU38" s="11">
        <f t="shared" si="34"/>
        <v>8</v>
      </c>
      <c r="AW38" s="1">
        <f>AG38+AW13</f>
        <v>33.25</v>
      </c>
      <c r="AX38" s="12">
        <v>2</v>
      </c>
      <c r="AY38" s="11">
        <f t="shared" si="35"/>
        <v>9.25</v>
      </c>
      <c r="BA38" s="1">
        <f>AG38+BA13</f>
        <v>45.25</v>
      </c>
      <c r="BB38" s="12">
        <v>4</v>
      </c>
      <c r="BC38" s="11">
        <f t="shared" si="15"/>
        <v>-2.75</v>
      </c>
    </row>
    <row r="39" spans="2:55" s="4" customFormat="1" x14ac:dyDescent="0.25">
      <c r="B39" s="4" t="s">
        <v>84</v>
      </c>
      <c r="C39" s="4">
        <v>1</v>
      </c>
      <c r="D39" s="4">
        <f t="shared" si="2"/>
        <v>12</v>
      </c>
      <c r="E39" s="5">
        <v>0</v>
      </c>
      <c r="F39" s="5">
        <f t="shared" si="3"/>
        <v>12</v>
      </c>
      <c r="H39" s="5">
        <f t="shared" si="1"/>
        <v>12</v>
      </c>
      <c r="I39" s="34">
        <v>1</v>
      </c>
      <c r="J39" s="34">
        <f t="shared" si="16"/>
        <v>0</v>
      </c>
      <c r="L39" s="5">
        <f>H39+L13</f>
        <v>14.75</v>
      </c>
      <c r="M39" s="35">
        <v>1</v>
      </c>
      <c r="N39" s="34">
        <f t="shared" si="17"/>
        <v>2.75</v>
      </c>
      <c r="P39" s="5">
        <f>H39+P13</f>
        <v>23.75</v>
      </c>
      <c r="Q39" s="40">
        <v>1</v>
      </c>
      <c r="R39" s="40">
        <f t="shared" si="27"/>
        <v>11.75</v>
      </c>
      <c r="S39" s="5"/>
      <c r="T39" s="5">
        <f>H39+T13</f>
        <v>26</v>
      </c>
      <c r="U39" s="36">
        <v>2</v>
      </c>
      <c r="V39" s="34">
        <f t="shared" si="28"/>
        <v>2</v>
      </c>
      <c r="W39" s="37"/>
      <c r="X39" s="5">
        <f>H39+X13</f>
        <v>27.25</v>
      </c>
      <c r="Y39" s="36">
        <v>2</v>
      </c>
      <c r="Z39" s="34">
        <f t="shared" si="29"/>
        <v>3.25</v>
      </c>
      <c r="AB39" s="5">
        <f>H39+AB13</f>
        <v>39.25</v>
      </c>
      <c r="AC39" s="35">
        <v>3</v>
      </c>
      <c r="AD39" s="34">
        <f t="shared" si="30"/>
        <v>3.25</v>
      </c>
      <c r="AG39" s="38">
        <f>H39+AG7</f>
        <v>30</v>
      </c>
      <c r="AH39" s="34">
        <v>1</v>
      </c>
      <c r="AI39" s="34">
        <f t="shared" si="31"/>
        <v>18</v>
      </c>
      <c r="AJ39" s="5"/>
      <c r="AK39" s="5">
        <f>AG39+AK13</f>
        <v>32.75</v>
      </c>
      <c r="AL39" s="35">
        <v>1</v>
      </c>
      <c r="AM39" s="34">
        <f t="shared" si="32"/>
        <v>20.75</v>
      </c>
      <c r="AN39" s="5"/>
      <c r="AO39" s="5">
        <f>AG39+AO13</f>
        <v>41.75</v>
      </c>
      <c r="AP39" s="36">
        <v>2</v>
      </c>
      <c r="AQ39" s="36">
        <f t="shared" si="33"/>
        <v>17.75</v>
      </c>
      <c r="AR39" s="5"/>
      <c r="AS39" s="5">
        <f>AG39+AS13</f>
        <v>44</v>
      </c>
      <c r="AT39" s="36">
        <v>2</v>
      </c>
      <c r="AU39" s="34">
        <f t="shared" si="34"/>
        <v>20</v>
      </c>
      <c r="AW39" s="5">
        <f>AG39+AW13</f>
        <v>45.25</v>
      </c>
      <c r="AX39" s="35">
        <v>2</v>
      </c>
      <c r="AY39" s="34">
        <f t="shared" si="35"/>
        <v>21.25</v>
      </c>
      <c r="BA39" s="5">
        <f>AG39+BA13</f>
        <v>57.25</v>
      </c>
      <c r="BB39" s="35">
        <v>4</v>
      </c>
      <c r="BC39" s="34">
        <f t="shared" si="15"/>
        <v>9.25</v>
      </c>
    </row>
  </sheetData>
  <mergeCells count="1">
    <mergeCell ref="H1:J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87B1-BC3A-48DB-8D8E-92E58E0BFC70}">
  <dimension ref="A1:BC44"/>
  <sheetViews>
    <sheetView tabSelected="1" zoomScale="90" zoomScaleNormal="90" workbookViewId="0">
      <selection activeCell="A9" sqref="A9"/>
    </sheetView>
  </sheetViews>
  <sheetFormatPr defaultRowHeight="15" x14ac:dyDescent="0.25"/>
  <cols>
    <col min="2" max="2" width="34.5703125" customWidth="1"/>
    <col min="3" max="32" width="9.140625" customWidth="1"/>
    <col min="33" max="33" width="11.85546875" customWidth="1"/>
  </cols>
  <sheetData>
    <row r="1" spans="1:55" s="81" customFormat="1" ht="21" x14ac:dyDescent="0.35">
      <c r="B1" s="81" t="s">
        <v>220</v>
      </c>
      <c r="H1" s="85"/>
      <c r="I1" s="85"/>
      <c r="J1" s="85"/>
      <c r="AG1" s="23">
        <v>45531</v>
      </c>
    </row>
    <row r="2" spans="1:55" x14ac:dyDescent="0.25">
      <c r="A2" s="2" t="s">
        <v>37</v>
      </c>
      <c r="B2" s="2" t="s">
        <v>86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G2" s="22" t="s">
        <v>16</v>
      </c>
      <c r="AH2" s="2"/>
      <c r="AI2" s="2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W2" s="1"/>
    </row>
    <row r="3" spans="1:55" x14ac:dyDescent="0.25">
      <c r="A3" s="2" t="s">
        <v>1</v>
      </c>
      <c r="B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G3" s="24">
        <v>2</v>
      </c>
      <c r="AH3" s="2" t="s">
        <v>0</v>
      </c>
      <c r="AI3" s="2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W3" s="1"/>
    </row>
    <row r="4" spans="1:55" x14ac:dyDescent="0.25">
      <c r="A4" s="10">
        <v>3</v>
      </c>
      <c r="B4" s="2" t="s">
        <v>221</v>
      </c>
      <c r="C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G4" s="25">
        <f>AG3*12</f>
        <v>24</v>
      </c>
      <c r="AH4" t="s">
        <v>31</v>
      </c>
      <c r="AI4" s="2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W4" s="1"/>
    </row>
    <row r="5" spans="1:55" x14ac:dyDescent="0.25">
      <c r="A5" s="20">
        <v>35.25</v>
      </c>
      <c r="B5" s="2" t="s">
        <v>222</v>
      </c>
      <c r="C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G5" s="26">
        <v>9.625</v>
      </c>
      <c r="AH5" s="2" t="s">
        <v>1</v>
      </c>
      <c r="AI5" s="2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W5" s="1"/>
    </row>
    <row r="6" spans="1:55" x14ac:dyDescent="0.25">
      <c r="A6" s="30">
        <v>2.25</v>
      </c>
      <c r="B6" s="2" t="s">
        <v>102</v>
      </c>
      <c r="C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G6" s="25">
        <f>SUM(AG4:AG5)</f>
        <v>33.625</v>
      </c>
      <c r="AH6" t="s">
        <v>7</v>
      </c>
      <c r="AI6" s="2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W6" s="1"/>
    </row>
    <row r="7" spans="1:55" x14ac:dyDescent="0.25">
      <c r="A7" s="3">
        <v>1.25</v>
      </c>
      <c r="B7" s="2" t="s">
        <v>20</v>
      </c>
      <c r="C7" s="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86" t="s">
        <v>223</v>
      </c>
      <c r="U7" s="86"/>
      <c r="V7" s="86"/>
      <c r="W7" s="86"/>
      <c r="X7" s="86"/>
      <c r="Y7" s="1"/>
      <c r="Z7" s="1"/>
      <c r="AG7" s="14">
        <f>AG6-F15</f>
        <v>0.125</v>
      </c>
      <c r="AH7" s="2" t="s">
        <v>30</v>
      </c>
      <c r="AI7" s="2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W7" s="1"/>
    </row>
    <row r="8" spans="1:55" ht="15.75" thickBot="1" x14ac:dyDescent="0.3">
      <c r="A8" s="32">
        <v>6</v>
      </c>
      <c r="B8" s="2" t="s">
        <v>103</v>
      </c>
      <c r="C8" s="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G8" s="27"/>
      <c r="AH8" s="2"/>
      <c r="AI8" s="2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W8" s="1"/>
    </row>
    <row r="9" spans="1:55" x14ac:dyDescent="0.25">
      <c r="A9" s="8">
        <f>SUM(A4:A8)</f>
        <v>47.75</v>
      </c>
      <c r="B9" s="2" t="s">
        <v>7</v>
      </c>
      <c r="C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G9" s="27"/>
      <c r="AH9" s="2"/>
      <c r="AI9" s="2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W9" s="1"/>
    </row>
    <row r="10" spans="1:55" x14ac:dyDescent="0.25">
      <c r="A10" s="3"/>
      <c r="B10" s="2"/>
      <c r="C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G10" s="27"/>
      <c r="AH10" s="2"/>
      <c r="AI10" s="2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W10" s="1"/>
    </row>
    <row r="11" spans="1:55" x14ac:dyDescent="0.25">
      <c r="C11" s="2"/>
      <c r="E11" s="1"/>
      <c r="F11" s="1"/>
      <c r="G11" s="1"/>
      <c r="H11" s="2" t="s">
        <v>91</v>
      </c>
      <c r="L11" s="2" t="s">
        <v>92</v>
      </c>
      <c r="P11" s="2" t="s">
        <v>96</v>
      </c>
      <c r="T11" s="2" t="s">
        <v>98</v>
      </c>
      <c r="X11" s="2" t="s">
        <v>100</v>
      </c>
      <c r="AB11" s="2" t="s">
        <v>25</v>
      </c>
      <c r="AG11" s="22" t="s">
        <v>104</v>
      </c>
      <c r="AK11" s="2" t="s">
        <v>92</v>
      </c>
      <c r="AO11" s="2" t="s">
        <v>96</v>
      </c>
      <c r="AS11" s="2" t="s">
        <v>98</v>
      </c>
      <c r="AW11" s="2" t="s">
        <v>100</v>
      </c>
      <c r="BA11" s="2" t="s">
        <v>25</v>
      </c>
    </row>
    <row r="12" spans="1:55" x14ac:dyDescent="0.25">
      <c r="E12" s="1"/>
      <c r="F12" s="1"/>
      <c r="G12" s="1"/>
      <c r="H12" s="2"/>
      <c r="L12" s="2" t="s">
        <v>224</v>
      </c>
      <c r="P12" s="2" t="s">
        <v>225</v>
      </c>
      <c r="T12" s="2" t="s">
        <v>99</v>
      </c>
      <c r="X12" s="2" t="s">
        <v>101</v>
      </c>
      <c r="AB12" s="2" t="s">
        <v>35</v>
      </c>
      <c r="AG12" s="22"/>
      <c r="AK12" s="2" t="s">
        <v>93</v>
      </c>
      <c r="AO12" s="2" t="s">
        <v>97</v>
      </c>
      <c r="AS12" s="2" t="s">
        <v>99</v>
      </c>
      <c r="AW12" s="2" t="s">
        <v>101</v>
      </c>
      <c r="BA12" s="2" t="s">
        <v>35</v>
      </c>
    </row>
    <row r="13" spans="1:55" x14ac:dyDescent="0.25">
      <c r="E13" s="1"/>
      <c r="F13" s="1"/>
      <c r="G13" s="1"/>
      <c r="H13" s="3">
        <v>0</v>
      </c>
      <c r="I13" s="2" t="s">
        <v>11</v>
      </c>
      <c r="J13" s="2"/>
      <c r="K13" s="2"/>
      <c r="L13" s="10">
        <f>A4</f>
        <v>3</v>
      </c>
      <c r="M13" s="2" t="s">
        <v>11</v>
      </c>
      <c r="N13" s="2"/>
      <c r="O13" s="2"/>
      <c r="P13" s="31">
        <f>A4+A5</f>
        <v>38.25</v>
      </c>
      <c r="Q13" s="2" t="s">
        <v>11</v>
      </c>
      <c r="R13" s="2"/>
      <c r="S13" s="2"/>
      <c r="T13" s="9">
        <f>A4+A5+A6</f>
        <v>40.5</v>
      </c>
      <c r="U13" s="2" t="s">
        <v>11</v>
      </c>
      <c r="V13" s="2"/>
      <c r="W13" s="2"/>
      <c r="X13" s="30">
        <f>SUM(A4:A7)</f>
        <v>41.75</v>
      </c>
      <c r="Y13" s="2" t="s">
        <v>11</v>
      </c>
      <c r="Z13" s="2"/>
      <c r="AB13" s="19">
        <f>A9</f>
        <v>47.75</v>
      </c>
      <c r="AC13" s="2" t="s">
        <v>11</v>
      </c>
      <c r="AD13" s="2"/>
      <c r="AG13" s="27">
        <v>0</v>
      </c>
      <c r="AH13" s="2" t="s">
        <v>11</v>
      </c>
      <c r="AI13" s="2"/>
      <c r="AJ13" s="2"/>
      <c r="AK13" s="10">
        <f>A4</f>
        <v>3</v>
      </c>
      <c r="AL13" s="2" t="s">
        <v>11</v>
      </c>
      <c r="AM13" s="2"/>
      <c r="AN13" s="2"/>
      <c r="AO13" s="31">
        <f>A4+A5</f>
        <v>38.25</v>
      </c>
      <c r="AP13" s="2" t="s">
        <v>11</v>
      </c>
      <c r="AQ13" s="2"/>
      <c r="AR13" s="2"/>
      <c r="AS13" s="9">
        <f>A4+A5+A6</f>
        <v>40.5</v>
      </c>
      <c r="AT13" s="2" t="s">
        <v>11</v>
      </c>
      <c r="AU13" s="2"/>
      <c r="AW13" s="33">
        <f>A4+A5+A6+A7</f>
        <v>41.75</v>
      </c>
      <c r="AX13" s="2" t="s">
        <v>11</v>
      </c>
      <c r="AY13" s="2"/>
      <c r="BA13" s="19">
        <f>A9</f>
        <v>47.75</v>
      </c>
      <c r="BB13" s="2" t="s">
        <v>11</v>
      </c>
      <c r="BC13" s="2"/>
    </row>
    <row r="14" spans="1:55" s="2" customFormat="1" x14ac:dyDescent="0.25">
      <c r="A14" s="2" t="s">
        <v>15</v>
      </c>
      <c r="C14" s="2" t="s">
        <v>0</v>
      </c>
      <c r="D14" s="2" t="s">
        <v>8</v>
      </c>
      <c r="E14" s="2" t="s">
        <v>1</v>
      </c>
      <c r="F14" s="2" t="s">
        <v>7</v>
      </c>
      <c r="H14" s="3"/>
      <c r="I14" s="2" t="s">
        <v>26</v>
      </c>
      <c r="J14" s="2" t="s">
        <v>1</v>
      </c>
      <c r="L14" s="3"/>
      <c r="M14" s="2" t="s">
        <v>26</v>
      </c>
      <c r="N14" s="2" t="s">
        <v>1</v>
      </c>
      <c r="P14" s="3"/>
      <c r="Q14" s="2" t="s">
        <v>26</v>
      </c>
      <c r="R14" s="2" t="s">
        <v>1</v>
      </c>
      <c r="T14" s="3"/>
      <c r="U14" s="2" t="s">
        <v>26</v>
      </c>
      <c r="V14" s="2" t="s">
        <v>1</v>
      </c>
      <c r="X14" s="3"/>
      <c r="Y14" s="2" t="s">
        <v>26</v>
      </c>
      <c r="Z14" s="2" t="s">
        <v>1</v>
      </c>
      <c r="AB14" s="3"/>
      <c r="AC14" s="2" t="s">
        <v>26</v>
      </c>
      <c r="AD14" s="2" t="s">
        <v>1</v>
      </c>
      <c r="AG14" s="27"/>
      <c r="AH14" s="2" t="s">
        <v>26</v>
      </c>
      <c r="AI14" s="2" t="s">
        <v>1</v>
      </c>
      <c r="AK14" s="3"/>
      <c r="AL14" s="2" t="s">
        <v>26</v>
      </c>
      <c r="AM14" s="2" t="s">
        <v>1</v>
      </c>
      <c r="AO14" s="3"/>
      <c r="AP14" s="2" t="s">
        <v>26</v>
      </c>
      <c r="AQ14" s="2" t="s">
        <v>1</v>
      </c>
      <c r="AS14" s="3"/>
      <c r="AT14" s="2" t="s">
        <v>26</v>
      </c>
      <c r="AU14" s="2" t="s">
        <v>1</v>
      </c>
      <c r="AW14" s="3"/>
      <c r="AX14" s="2" t="s">
        <v>26</v>
      </c>
      <c r="AY14" s="2" t="s">
        <v>1</v>
      </c>
      <c r="BA14" s="3"/>
      <c r="BB14" s="2" t="s">
        <v>26</v>
      </c>
      <c r="BC14" s="2" t="s">
        <v>1</v>
      </c>
    </row>
    <row r="15" spans="1:55" s="41" customFormat="1" x14ac:dyDescent="0.25">
      <c r="A15" s="41" t="s">
        <v>38</v>
      </c>
      <c r="B15" s="41" t="s">
        <v>226</v>
      </c>
      <c r="C15" s="46">
        <v>2</v>
      </c>
      <c r="D15" s="41">
        <f>C15*12</f>
        <v>24</v>
      </c>
      <c r="E15" s="47">
        <v>9.5</v>
      </c>
      <c r="F15" s="42">
        <f>D15+E15</f>
        <v>33.5</v>
      </c>
      <c r="G15" s="42"/>
      <c r="H15" s="42">
        <f>F15</f>
        <v>33.5</v>
      </c>
      <c r="I15" s="11">
        <v>2</v>
      </c>
      <c r="J15" s="11">
        <f>(H15-(I15*12))</f>
        <v>9.5</v>
      </c>
      <c r="K15" s="42"/>
      <c r="L15" s="42">
        <f>H15+L13</f>
        <v>36.5</v>
      </c>
      <c r="M15" s="12">
        <v>3</v>
      </c>
      <c r="N15" s="11">
        <f>(L15-(M15*12))</f>
        <v>0.5</v>
      </c>
      <c r="O15" s="42"/>
      <c r="P15" s="42">
        <f>H15+P13</f>
        <v>71.75</v>
      </c>
      <c r="Q15" s="43">
        <v>5</v>
      </c>
      <c r="R15" s="43">
        <f>(P15-(Q15*12))</f>
        <v>11.75</v>
      </c>
      <c r="S15" s="42"/>
      <c r="T15" s="42">
        <f>H15+(T13)</f>
        <v>74</v>
      </c>
      <c r="U15" s="14">
        <v>6</v>
      </c>
      <c r="V15" s="11">
        <f>(T15-(U15*12))</f>
        <v>2</v>
      </c>
      <c r="W15" s="29"/>
      <c r="X15" s="42">
        <f>H15+(X13)</f>
        <v>75.25</v>
      </c>
      <c r="Y15" s="14">
        <v>6</v>
      </c>
      <c r="Z15" s="11">
        <f>(X15-(Y15*12))</f>
        <v>3.25</v>
      </c>
      <c r="AB15" s="42">
        <f>H15+(AB13)</f>
        <v>81.25</v>
      </c>
      <c r="AC15" s="12">
        <v>7</v>
      </c>
      <c r="AD15" s="11">
        <f>(AB15-(AC15*12))</f>
        <v>-2.75</v>
      </c>
      <c r="AG15" s="44">
        <f>H15+AG7</f>
        <v>33.625</v>
      </c>
      <c r="AH15" s="11">
        <v>2</v>
      </c>
      <c r="AI15" s="11">
        <f>(AG15-(AH15*12))</f>
        <v>9.625</v>
      </c>
      <c r="AJ15" s="42"/>
      <c r="AK15" s="42">
        <f>AG15+AK13</f>
        <v>36.625</v>
      </c>
      <c r="AL15" s="12">
        <v>3</v>
      </c>
      <c r="AM15" s="11">
        <f>(AK15-(AL15*12))</f>
        <v>0.625</v>
      </c>
      <c r="AN15" s="42"/>
      <c r="AO15" s="42">
        <f>AG15+AO13</f>
        <v>71.875</v>
      </c>
      <c r="AP15" s="14">
        <v>5</v>
      </c>
      <c r="AQ15" s="14">
        <f>(AO15-(AP15*12))</f>
        <v>11.875</v>
      </c>
      <c r="AR15" s="42"/>
      <c r="AS15" s="42">
        <f>AG15+AS13</f>
        <v>74.125</v>
      </c>
      <c r="AT15" s="14">
        <v>6</v>
      </c>
      <c r="AU15" s="11">
        <f>(AS15-(AT15*12))</f>
        <v>2.125</v>
      </c>
      <c r="AW15" s="42">
        <f>AG15+AW13</f>
        <v>75.375</v>
      </c>
      <c r="AX15" s="12">
        <v>6</v>
      </c>
      <c r="AY15" s="11">
        <f>(AW15-(AX15*12))</f>
        <v>3.375</v>
      </c>
      <c r="BA15" s="42">
        <f>AG15+BA13</f>
        <v>81.375</v>
      </c>
      <c r="BB15" s="12">
        <v>7</v>
      </c>
      <c r="BC15" s="11">
        <f>(BA15-(BB15*12))</f>
        <v>-2.625</v>
      </c>
    </row>
    <row r="16" spans="1:55" hidden="1" x14ac:dyDescent="0.25">
      <c r="A16" t="s">
        <v>39</v>
      </c>
      <c r="B16" t="s">
        <v>227</v>
      </c>
      <c r="C16" s="4"/>
      <c r="D16">
        <f>C16*12</f>
        <v>0</v>
      </c>
      <c r="E16" s="5"/>
      <c r="F16" s="1">
        <f t="shared" ref="F16:F17" si="0">D16+E16</f>
        <v>0</v>
      </c>
      <c r="G16" s="1"/>
      <c r="H16" s="1">
        <f t="shared" ref="H16:H22" si="1">F16</f>
        <v>0</v>
      </c>
      <c r="I16" s="11">
        <v>4</v>
      </c>
      <c r="J16" s="11">
        <f>(H16-(I16*12))</f>
        <v>-48</v>
      </c>
      <c r="K16" s="1"/>
      <c r="L16" s="1">
        <f>H16+L13</f>
        <v>3</v>
      </c>
      <c r="M16" s="12">
        <v>4</v>
      </c>
      <c r="N16" s="11">
        <f>(L16-(M16*12))</f>
        <v>-45</v>
      </c>
      <c r="O16" s="1"/>
      <c r="P16" s="1">
        <f>H16+P13</f>
        <v>38.25</v>
      </c>
      <c r="Q16" s="39">
        <v>5</v>
      </c>
      <c r="R16" s="39">
        <f>(P16-(Q16*12))</f>
        <v>-21.75</v>
      </c>
      <c r="S16" s="1"/>
      <c r="T16" s="1">
        <f>H16+T13</f>
        <v>40.5</v>
      </c>
      <c r="U16" s="14">
        <v>5</v>
      </c>
      <c r="V16" s="11">
        <f>(T16-(U16*12))</f>
        <v>-19.5</v>
      </c>
      <c r="W16" s="29"/>
      <c r="X16" s="1">
        <f>H16+X13</f>
        <v>41.75</v>
      </c>
      <c r="Y16" s="14">
        <v>5</v>
      </c>
      <c r="Z16" s="11">
        <f>(X16-(Y16*12))</f>
        <v>-18.25</v>
      </c>
      <c r="AB16" s="1">
        <f>H16+AB13</f>
        <v>47.75</v>
      </c>
      <c r="AC16" s="12">
        <v>6</v>
      </c>
      <c r="AD16" s="11">
        <f>(AB16-(AC16*12))</f>
        <v>-24.25</v>
      </c>
      <c r="AG16" s="25">
        <f>F16+AG7</f>
        <v>0.125</v>
      </c>
      <c r="AH16" s="11">
        <v>1</v>
      </c>
      <c r="AI16" s="11">
        <f>(AG16-(AH16*12))</f>
        <v>-11.875</v>
      </c>
      <c r="AJ16" s="1"/>
      <c r="AK16" s="1">
        <f>AG16+AK13</f>
        <v>3.125</v>
      </c>
      <c r="AL16" s="12">
        <v>1</v>
      </c>
      <c r="AM16" s="11">
        <f>(AK16-(AL16*12))</f>
        <v>-8.875</v>
      </c>
      <c r="AN16" s="1"/>
      <c r="AO16" s="1">
        <f>AG16+AO13</f>
        <v>38.375</v>
      </c>
      <c r="AP16" s="14">
        <v>2</v>
      </c>
      <c r="AQ16" s="14">
        <f>(AO16-(AP16*12))</f>
        <v>14.375</v>
      </c>
      <c r="AR16" s="1"/>
      <c r="AS16" s="1">
        <f>AG16+AS13</f>
        <v>40.625</v>
      </c>
      <c r="AT16" s="14">
        <v>2</v>
      </c>
      <c r="AU16" s="11">
        <f>(AS16-(AT16*12))</f>
        <v>16.625</v>
      </c>
      <c r="AW16" s="1">
        <f>AG16+AW13</f>
        <v>41.875</v>
      </c>
      <c r="AX16" s="12">
        <v>2</v>
      </c>
      <c r="AY16" s="11">
        <f>(AW16-(AX16*12))</f>
        <v>17.875</v>
      </c>
      <c r="BA16" s="1">
        <f>AK16+BA13</f>
        <v>50.875</v>
      </c>
      <c r="BB16" s="12">
        <v>4</v>
      </c>
      <c r="BC16" s="11">
        <f>(BA16-(BB16*12))</f>
        <v>2.875</v>
      </c>
    </row>
    <row r="17" spans="1:55" hidden="1" x14ac:dyDescent="0.25">
      <c r="A17" t="s">
        <v>40</v>
      </c>
      <c r="B17" t="s">
        <v>228</v>
      </c>
      <c r="C17" s="4"/>
      <c r="D17">
        <f>C17*12</f>
        <v>0</v>
      </c>
      <c r="E17" s="5"/>
      <c r="F17" s="1">
        <f t="shared" si="0"/>
        <v>0</v>
      </c>
      <c r="G17" s="1"/>
      <c r="H17" s="1">
        <f t="shared" si="1"/>
        <v>0</v>
      </c>
      <c r="I17" s="11">
        <v>1</v>
      </c>
      <c r="J17" s="11">
        <f>(H17-(I17*12))</f>
        <v>-12</v>
      </c>
      <c r="K17" s="1"/>
      <c r="L17" s="1">
        <f>H17+L13</f>
        <v>3</v>
      </c>
      <c r="M17" s="12">
        <v>1</v>
      </c>
      <c r="N17" s="11">
        <f>(L17-(M17*12))</f>
        <v>-9</v>
      </c>
      <c r="O17" s="1"/>
      <c r="P17" s="1">
        <f>H17+P13</f>
        <v>38.25</v>
      </c>
      <c r="Q17" s="39">
        <v>1</v>
      </c>
      <c r="R17" s="39">
        <f>(P17-(Q17*12))</f>
        <v>26.25</v>
      </c>
      <c r="S17" s="1"/>
      <c r="T17" s="1">
        <f>H17+T13</f>
        <v>40.5</v>
      </c>
      <c r="U17" s="14">
        <v>2</v>
      </c>
      <c r="V17" s="11">
        <f>(T17-(U17*12))</f>
        <v>16.5</v>
      </c>
      <c r="W17" s="29"/>
      <c r="X17" s="1">
        <f>H17+X13</f>
        <v>41.75</v>
      </c>
      <c r="Y17" s="14">
        <v>2</v>
      </c>
      <c r="Z17" s="11">
        <f>(X17-(Y17*12))</f>
        <v>17.75</v>
      </c>
      <c r="AB17" s="1">
        <f>H17+AB13</f>
        <v>47.75</v>
      </c>
      <c r="AC17" s="12">
        <v>3</v>
      </c>
      <c r="AD17" s="11">
        <f>(AB17-(AC17*12))</f>
        <v>11.75</v>
      </c>
      <c r="AG17" s="25">
        <f>H17+AG7</f>
        <v>0.125</v>
      </c>
      <c r="AH17" s="11">
        <v>1</v>
      </c>
      <c r="AI17" s="11">
        <f>(AG17-(AH17*12))</f>
        <v>-11.875</v>
      </c>
      <c r="AJ17" s="1"/>
      <c r="AK17" s="1">
        <f>AG17+AK13</f>
        <v>3.125</v>
      </c>
      <c r="AL17" s="12">
        <v>1</v>
      </c>
      <c r="AM17" s="11">
        <f>(AK17-(AL17*12))</f>
        <v>-8.875</v>
      </c>
      <c r="AN17" s="1"/>
      <c r="AO17" s="1">
        <f>AG17+AO13</f>
        <v>38.375</v>
      </c>
      <c r="AP17" s="14">
        <v>2</v>
      </c>
      <c r="AQ17" s="14">
        <f>(AO17-(AP17*12))</f>
        <v>14.375</v>
      </c>
      <c r="AR17" s="1"/>
      <c r="AS17" s="1">
        <f>AG17+AS13</f>
        <v>40.625</v>
      </c>
      <c r="AT17" s="14">
        <v>2</v>
      </c>
      <c r="AU17" s="11">
        <f>(AS17-(AT17*12))</f>
        <v>16.625</v>
      </c>
      <c r="AW17" s="1">
        <f>AG17+AW13</f>
        <v>41.875</v>
      </c>
      <c r="AX17" s="12">
        <v>2</v>
      </c>
      <c r="AY17" s="11">
        <f>(AW17-(AX17*12))</f>
        <v>17.875</v>
      </c>
      <c r="BA17" s="1">
        <f>AK17+BA13</f>
        <v>50.875</v>
      </c>
      <c r="BB17" s="12">
        <v>4</v>
      </c>
      <c r="BC17" s="11">
        <f>(BA17-(BB17*12))</f>
        <v>2.875</v>
      </c>
    </row>
    <row r="18" spans="1:55" hidden="1" x14ac:dyDescent="0.25">
      <c r="A18" t="s">
        <v>41</v>
      </c>
      <c r="B18" t="s">
        <v>229</v>
      </c>
      <c r="C18" s="4"/>
      <c r="D18">
        <f>C18*12</f>
        <v>0</v>
      </c>
      <c r="E18" s="5"/>
      <c r="F18" s="1">
        <f>D18+E18</f>
        <v>0</v>
      </c>
      <c r="G18" s="1"/>
      <c r="H18" s="1">
        <f t="shared" si="1"/>
        <v>0</v>
      </c>
      <c r="I18" s="11">
        <v>1</v>
      </c>
      <c r="J18" s="11">
        <f>(H18-(I18*12))</f>
        <v>-12</v>
      </c>
      <c r="K18" s="1"/>
      <c r="L18" s="1">
        <f>H18+L13</f>
        <v>3</v>
      </c>
      <c r="M18" s="12">
        <v>1</v>
      </c>
      <c r="N18" s="11">
        <f>(L18-(M18*12))</f>
        <v>-9</v>
      </c>
      <c r="O18" s="1"/>
      <c r="P18" s="1">
        <f>H18+P13</f>
        <v>38.25</v>
      </c>
      <c r="Q18" s="39">
        <v>1</v>
      </c>
      <c r="R18" s="39">
        <f>(P18-(Q18*12))</f>
        <v>26.25</v>
      </c>
      <c r="S18" s="1"/>
      <c r="T18" s="1">
        <f>H18+T13</f>
        <v>40.5</v>
      </c>
      <c r="U18" s="14">
        <v>2</v>
      </c>
      <c r="V18" s="11">
        <f>(T18-(U18*12))</f>
        <v>16.5</v>
      </c>
      <c r="W18" s="29"/>
      <c r="X18" s="1">
        <f>H18+X13</f>
        <v>41.75</v>
      </c>
      <c r="Y18" s="14">
        <v>2</v>
      </c>
      <c r="Z18" s="11">
        <f>(X18-(Y18*12))</f>
        <v>17.75</v>
      </c>
      <c r="AB18" s="1">
        <f>H18+AB13</f>
        <v>47.75</v>
      </c>
      <c r="AC18" s="12">
        <v>3</v>
      </c>
      <c r="AD18" s="11">
        <f>(AB18-(AC18*12))</f>
        <v>11.75</v>
      </c>
      <c r="AG18" s="25">
        <f>F18+AG7</f>
        <v>0.125</v>
      </c>
      <c r="AH18" s="11">
        <v>1</v>
      </c>
      <c r="AI18" s="11">
        <f>(AG18-(AH18*12))</f>
        <v>-11.875</v>
      </c>
      <c r="AJ18" s="1"/>
      <c r="AK18" s="1">
        <f>AG18+AK13</f>
        <v>3.125</v>
      </c>
      <c r="AL18" s="12">
        <v>1</v>
      </c>
      <c r="AM18" s="11">
        <f>(AK18-(AL18*12))</f>
        <v>-8.875</v>
      </c>
      <c r="AN18" s="1"/>
      <c r="AO18" s="1">
        <f>AG18+AO13</f>
        <v>38.375</v>
      </c>
      <c r="AP18" s="14">
        <v>2</v>
      </c>
      <c r="AQ18" s="14">
        <f>(AO18-(AP18*12))</f>
        <v>14.375</v>
      </c>
      <c r="AR18" s="1"/>
      <c r="AS18" s="1">
        <f>AG18+AS13</f>
        <v>40.625</v>
      </c>
      <c r="AT18" s="14">
        <v>2</v>
      </c>
      <c r="AU18" s="11">
        <f>(AS18-(AT18*12))</f>
        <v>16.625</v>
      </c>
      <c r="AW18" s="1">
        <f>AG18+AW13</f>
        <v>41.875</v>
      </c>
      <c r="AX18" s="12">
        <v>2</v>
      </c>
      <c r="AY18" s="11">
        <f>(AW18-(AX18*12))</f>
        <v>17.875</v>
      </c>
      <c r="BA18" s="1">
        <f>AK18+BA13</f>
        <v>50.875</v>
      </c>
      <c r="BB18" s="12">
        <v>4</v>
      </c>
      <c r="BC18" s="11">
        <f>(BA18-(BB18*12))</f>
        <v>2.875</v>
      </c>
    </row>
    <row r="19" spans="1:55" hidden="1" x14ac:dyDescent="0.25">
      <c r="A19" t="s">
        <v>44</v>
      </c>
      <c r="B19" t="s">
        <v>230</v>
      </c>
      <c r="C19" s="4"/>
      <c r="D19">
        <f>C19*12</f>
        <v>0</v>
      </c>
      <c r="E19" s="5"/>
      <c r="F19" s="1">
        <f>D19+E19</f>
        <v>0</v>
      </c>
      <c r="G19" s="1"/>
      <c r="H19" s="1">
        <f t="shared" si="1"/>
        <v>0</v>
      </c>
      <c r="I19" s="11">
        <v>1</v>
      </c>
      <c r="J19" s="11">
        <f>(H19-(I19*12))</f>
        <v>-12</v>
      </c>
      <c r="K19" s="1"/>
      <c r="L19" s="1">
        <f>H19+L13</f>
        <v>3</v>
      </c>
      <c r="M19" s="12">
        <v>1</v>
      </c>
      <c r="N19" s="11">
        <f>(L19-(M19*12))</f>
        <v>-9</v>
      </c>
      <c r="O19" s="1"/>
      <c r="P19" s="1">
        <f>H19+P13</f>
        <v>38.25</v>
      </c>
      <c r="Q19" s="39">
        <v>1</v>
      </c>
      <c r="R19" s="39">
        <f>(P19-(Q19*12))</f>
        <v>26.25</v>
      </c>
      <c r="S19" s="1"/>
      <c r="T19" s="1">
        <f>H19+T13</f>
        <v>40.5</v>
      </c>
      <c r="U19" s="14">
        <v>2</v>
      </c>
      <c r="V19" s="11">
        <f>(T19-(U19*12))</f>
        <v>16.5</v>
      </c>
      <c r="W19" s="29"/>
      <c r="X19" s="1">
        <f>H19+X13</f>
        <v>41.75</v>
      </c>
      <c r="Y19" s="14">
        <v>2</v>
      </c>
      <c r="Z19" s="11">
        <f>(X19-(Y19*12))</f>
        <v>17.75</v>
      </c>
      <c r="AB19" s="1">
        <f>H19+AB13</f>
        <v>47.75</v>
      </c>
      <c r="AC19" s="12">
        <v>3</v>
      </c>
      <c r="AD19" s="11">
        <f>(AB19-(AC19*12))</f>
        <v>11.75</v>
      </c>
      <c r="AG19" s="25">
        <f>H19+AG7</f>
        <v>0.125</v>
      </c>
      <c r="AH19" s="11">
        <v>1</v>
      </c>
      <c r="AI19" s="11">
        <f>(AG19-(AH19*12))</f>
        <v>-11.875</v>
      </c>
      <c r="AJ19" s="1"/>
      <c r="AK19" s="1">
        <f>AG19+AK13</f>
        <v>3.125</v>
      </c>
      <c r="AL19" s="12">
        <v>1</v>
      </c>
      <c r="AM19" s="11">
        <f>(AK19-(AL19*12))</f>
        <v>-8.875</v>
      </c>
      <c r="AN19" s="1"/>
      <c r="AO19" s="1">
        <f>AG19+AO13</f>
        <v>38.375</v>
      </c>
      <c r="AP19" s="14">
        <v>2</v>
      </c>
      <c r="AQ19" s="14">
        <f>(AO19-(AP19*12))</f>
        <v>14.375</v>
      </c>
      <c r="AR19" s="1"/>
      <c r="AS19" s="1">
        <f>AG19+AS13</f>
        <v>40.625</v>
      </c>
      <c r="AT19" s="14">
        <v>2</v>
      </c>
      <c r="AU19" s="11">
        <f>(AS19-(AT19*12))</f>
        <v>16.625</v>
      </c>
      <c r="AW19" s="1">
        <f>AG19+AW13</f>
        <v>41.875</v>
      </c>
      <c r="AX19" s="12">
        <v>2</v>
      </c>
      <c r="AY19" s="11">
        <f>(AW19-(AX19*12))</f>
        <v>17.875</v>
      </c>
      <c r="BA19" s="1">
        <f>AK19+BA13</f>
        <v>50.875</v>
      </c>
      <c r="BB19" s="12">
        <v>4</v>
      </c>
      <c r="BC19" s="11">
        <f>(BA19-(BB19*12))</f>
        <v>2.875</v>
      </c>
    </row>
    <row r="20" spans="1:55" hidden="1" x14ac:dyDescent="0.25">
      <c r="A20" t="s">
        <v>45</v>
      </c>
      <c r="B20" t="s">
        <v>231</v>
      </c>
      <c r="C20" s="4"/>
      <c r="D20">
        <f t="shared" ref="D20:D22" si="2">C20*12</f>
        <v>0</v>
      </c>
      <c r="E20" s="5"/>
      <c r="F20" s="1">
        <f t="shared" ref="F20:F22" si="3">D20+E20</f>
        <v>0</v>
      </c>
      <c r="G20" s="1"/>
      <c r="H20" s="1">
        <f t="shared" si="1"/>
        <v>0</v>
      </c>
      <c r="I20" s="11">
        <v>1</v>
      </c>
      <c r="J20" s="11">
        <f t="shared" ref="J20:J22" si="4">(H20-(I20*12))</f>
        <v>-12</v>
      </c>
      <c r="K20" s="1"/>
      <c r="L20" s="1">
        <f>H20+L13</f>
        <v>3</v>
      </c>
      <c r="M20" s="12">
        <v>1</v>
      </c>
      <c r="N20" s="11">
        <f t="shared" ref="N20:N22" si="5">(L20-(M20*12))</f>
        <v>-9</v>
      </c>
      <c r="O20" s="1"/>
      <c r="P20" s="1">
        <f>H20+P13</f>
        <v>38.25</v>
      </c>
      <c r="Q20" s="39">
        <v>1</v>
      </c>
      <c r="R20" s="39">
        <f t="shared" ref="R20:R22" si="6">(P20-(Q20*12))</f>
        <v>26.25</v>
      </c>
      <c r="S20" s="1"/>
      <c r="T20" s="1">
        <f>H20+T13</f>
        <v>40.5</v>
      </c>
      <c r="U20" s="14">
        <v>2</v>
      </c>
      <c r="V20" s="11">
        <f t="shared" ref="V20:V22" si="7">(T20-(U20*12))</f>
        <v>16.5</v>
      </c>
      <c r="W20" s="29"/>
      <c r="X20" s="1">
        <f>H20+X13</f>
        <v>41.75</v>
      </c>
      <c r="Y20" s="14">
        <v>2</v>
      </c>
      <c r="Z20" s="11">
        <f t="shared" ref="Z20:Z22" si="8">(X20-(Y20*12))</f>
        <v>17.75</v>
      </c>
      <c r="AB20" s="1">
        <f>H20+AB13</f>
        <v>47.75</v>
      </c>
      <c r="AC20" s="12">
        <v>3</v>
      </c>
      <c r="AD20" s="11">
        <f t="shared" ref="AD20:AD22" si="9">(AB20-(AC20*12))</f>
        <v>11.75</v>
      </c>
      <c r="AG20" s="25">
        <f>F20+AG7</f>
        <v>0.125</v>
      </c>
      <c r="AH20" s="11">
        <v>1</v>
      </c>
      <c r="AI20" s="11">
        <f t="shared" ref="AI20:AI22" si="10">(AG20-(AH20*12))</f>
        <v>-11.875</v>
      </c>
      <c r="AJ20" s="1"/>
      <c r="AK20" s="1">
        <f>AG20+AK13</f>
        <v>3.125</v>
      </c>
      <c r="AL20" s="12">
        <v>1</v>
      </c>
      <c r="AM20" s="11">
        <f t="shared" ref="AM20:AM22" si="11">(AK20-(AL20*12))</f>
        <v>-8.875</v>
      </c>
      <c r="AN20" s="1"/>
      <c r="AO20" s="1">
        <f>AG20+AO13</f>
        <v>38.375</v>
      </c>
      <c r="AP20" s="14">
        <v>2</v>
      </c>
      <c r="AQ20" s="14">
        <f t="shared" ref="AQ20:AQ22" si="12">(AO20-(AP20*12))</f>
        <v>14.375</v>
      </c>
      <c r="AR20" s="1"/>
      <c r="AS20" s="1">
        <f>AG20+AS13</f>
        <v>40.625</v>
      </c>
      <c r="AT20" s="14">
        <v>2</v>
      </c>
      <c r="AU20" s="11">
        <f t="shared" ref="AU20:AU22" si="13">(AS20-(AT20*12))</f>
        <v>16.625</v>
      </c>
      <c r="AW20" s="1">
        <f>AG20+AW13</f>
        <v>41.875</v>
      </c>
      <c r="AX20" s="12">
        <v>2</v>
      </c>
      <c r="AY20" s="11">
        <f t="shared" ref="AY20:AY22" si="14">(AW20-(AX20*12))</f>
        <v>17.875</v>
      </c>
      <c r="BA20" s="1">
        <f>AK20+BA13</f>
        <v>50.875</v>
      </c>
      <c r="BB20" s="12">
        <v>4</v>
      </c>
      <c r="BC20" s="11">
        <f t="shared" ref="BC20:BC22" si="15">(BA20-(BB20*12))</f>
        <v>2.875</v>
      </c>
    </row>
    <row r="21" spans="1:55" hidden="1" x14ac:dyDescent="0.25">
      <c r="A21" t="s">
        <v>46</v>
      </c>
      <c r="B21" t="s">
        <v>232</v>
      </c>
      <c r="C21" s="4"/>
      <c r="D21">
        <f t="shared" si="2"/>
        <v>0</v>
      </c>
      <c r="E21" s="5"/>
      <c r="F21" s="1">
        <f t="shared" si="3"/>
        <v>0</v>
      </c>
      <c r="G21" s="1"/>
      <c r="H21" s="1">
        <f t="shared" si="1"/>
        <v>0</v>
      </c>
      <c r="I21" s="11">
        <v>1</v>
      </c>
      <c r="J21" s="11">
        <f t="shared" si="4"/>
        <v>-12</v>
      </c>
      <c r="K21" s="1"/>
      <c r="L21" s="1">
        <f>H21+L13</f>
        <v>3</v>
      </c>
      <c r="M21" s="12">
        <v>1</v>
      </c>
      <c r="N21" s="11">
        <f t="shared" si="5"/>
        <v>-9</v>
      </c>
      <c r="O21" s="1"/>
      <c r="P21" s="1">
        <f>H21+P13</f>
        <v>38.25</v>
      </c>
      <c r="Q21" s="39">
        <v>1</v>
      </c>
      <c r="R21" s="39">
        <f t="shared" si="6"/>
        <v>26.25</v>
      </c>
      <c r="S21" s="1"/>
      <c r="T21" s="1">
        <f>H21+T13</f>
        <v>40.5</v>
      </c>
      <c r="U21" s="14">
        <v>2</v>
      </c>
      <c r="V21" s="11">
        <f t="shared" si="7"/>
        <v>16.5</v>
      </c>
      <c r="W21" s="29"/>
      <c r="X21" s="1">
        <f>H21+X13</f>
        <v>41.75</v>
      </c>
      <c r="Y21" s="14">
        <v>2</v>
      </c>
      <c r="Z21" s="11">
        <f t="shared" si="8"/>
        <v>17.75</v>
      </c>
      <c r="AB21" s="1">
        <f>H21+AB13</f>
        <v>47.75</v>
      </c>
      <c r="AC21" s="12">
        <v>3</v>
      </c>
      <c r="AD21" s="11">
        <f t="shared" si="9"/>
        <v>11.75</v>
      </c>
      <c r="AG21" s="25">
        <f>H21+AG7</f>
        <v>0.125</v>
      </c>
      <c r="AH21" s="11">
        <v>1</v>
      </c>
      <c r="AI21" s="11">
        <f t="shared" si="10"/>
        <v>-11.875</v>
      </c>
      <c r="AJ21" s="1"/>
      <c r="AK21" s="1">
        <f>AG21+AK13</f>
        <v>3.125</v>
      </c>
      <c r="AL21" s="12">
        <v>1</v>
      </c>
      <c r="AM21" s="11">
        <f t="shared" si="11"/>
        <v>-8.875</v>
      </c>
      <c r="AN21" s="1"/>
      <c r="AO21" s="1">
        <f>AG21+AO13</f>
        <v>38.375</v>
      </c>
      <c r="AP21" s="14">
        <v>2</v>
      </c>
      <c r="AQ21" s="14">
        <f t="shared" si="12"/>
        <v>14.375</v>
      </c>
      <c r="AR21" s="1"/>
      <c r="AS21" s="1">
        <f>AG21+AS13</f>
        <v>40.625</v>
      </c>
      <c r="AT21" s="14">
        <v>2</v>
      </c>
      <c r="AU21" s="11">
        <f t="shared" si="13"/>
        <v>16.625</v>
      </c>
      <c r="AW21" s="1">
        <f>AG21+AW13</f>
        <v>41.875</v>
      </c>
      <c r="AX21" s="12">
        <v>2</v>
      </c>
      <c r="AY21" s="11">
        <f t="shared" si="14"/>
        <v>17.875</v>
      </c>
      <c r="BA21" s="1">
        <f>AK21+BA13</f>
        <v>50.875</v>
      </c>
      <c r="BB21" s="12">
        <v>4</v>
      </c>
      <c r="BC21" s="11">
        <f t="shared" si="15"/>
        <v>2.875</v>
      </c>
    </row>
    <row r="22" spans="1:55" hidden="1" x14ac:dyDescent="0.25">
      <c r="A22" t="s">
        <v>47</v>
      </c>
      <c r="B22" t="s">
        <v>233</v>
      </c>
      <c r="C22" s="4"/>
      <c r="D22">
        <f t="shared" si="2"/>
        <v>0</v>
      </c>
      <c r="E22" s="5"/>
      <c r="F22" s="1">
        <f t="shared" si="3"/>
        <v>0</v>
      </c>
      <c r="G22" s="1"/>
      <c r="H22" s="1">
        <f t="shared" si="1"/>
        <v>0</v>
      </c>
      <c r="I22" s="11">
        <v>1</v>
      </c>
      <c r="J22" s="11">
        <f t="shared" si="4"/>
        <v>-12</v>
      </c>
      <c r="K22" s="1"/>
      <c r="L22" s="1">
        <f>H22+L13</f>
        <v>3</v>
      </c>
      <c r="M22" s="12">
        <v>1</v>
      </c>
      <c r="N22" s="11">
        <f t="shared" si="5"/>
        <v>-9</v>
      </c>
      <c r="O22" s="1"/>
      <c r="P22" s="1">
        <f>H22+P13</f>
        <v>38.25</v>
      </c>
      <c r="Q22" s="39">
        <v>1</v>
      </c>
      <c r="R22" s="39">
        <f t="shared" si="6"/>
        <v>26.25</v>
      </c>
      <c r="S22" s="1"/>
      <c r="T22" s="1">
        <f>H22+T13</f>
        <v>40.5</v>
      </c>
      <c r="U22" s="14">
        <v>2</v>
      </c>
      <c r="V22" s="11">
        <f t="shared" si="7"/>
        <v>16.5</v>
      </c>
      <c r="W22" s="29"/>
      <c r="X22" s="1">
        <f>H22+X13</f>
        <v>41.75</v>
      </c>
      <c r="Y22" s="14">
        <v>2</v>
      </c>
      <c r="Z22" s="11">
        <f t="shared" si="8"/>
        <v>17.75</v>
      </c>
      <c r="AB22" s="1">
        <f>H22+AB13</f>
        <v>47.75</v>
      </c>
      <c r="AC22" s="12">
        <v>3</v>
      </c>
      <c r="AD22" s="11">
        <f t="shared" si="9"/>
        <v>11.75</v>
      </c>
      <c r="AG22" s="25">
        <f>F22+AG7</f>
        <v>0.125</v>
      </c>
      <c r="AH22" s="11">
        <v>1</v>
      </c>
      <c r="AI22" s="11">
        <f t="shared" si="10"/>
        <v>-11.875</v>
      </c>
      <c r="AJ22" s="1"/>
      <c r="AK22" s="1">
        <f>AG22+AK13</f>
        <v>3.125</v>
      </c>
      <c r="AL22" s="12">
        <v>1</v>
      </c>
      <c r="AM22" s="11">
        <f t="shared" si="11"/>
        <v>-8.875</v>
      </c>
      <c r="AN22" s="1"/>
      <c r="AO22" s="1">
        <f>AG22+AO13</f>
        <v>38.375</v>
      </c>
      <c r="AP22" s="14">
        <v>2</v>
      </c>
      <c r="AQ22" s="14">
        <f t="shared" si="12"/>
        <v>14.375</v>
      </c>
      <c r="AR22" s="1"/>
      <c r="AS22" s="1">
        <f>AG22+AS13</f>
        <v>40.625</v>
      </c>
      <c r="AT22" s="14">
        <v>2</v>
      </c>
      <c r="AU22" s="11">
        <f t="shared" si="13"/>
        <v>16.625</v>
      </c>
      <c r="AW22" s="1">
        <f>AG22+AW13</f>
        <v>41.875</v>
      </c>
      <c r="AX22" s="12">
        <v>2</v>
      </c>
      <c r="AY22" s="11">
        <f t="shared" si="14"/>
        <v>17.875</v>
      </c>
      <c r="BA22" s="1">
        <f>AK22+BA13</f>
        <v>50.875</v>
      </c>
      <c r="BB22" s="12">
        <v>4</v>
      </c>
      <c r="BC22" s="11">
        <f t="shared" si="15"/>
        <v>2.875</v>
      </c>
    </row>
    <row r="24" spans="1:55" s="81" customFormat="1" ht="21" x14ac:dyDescent="0.35">
      <c r="A24" s="81" t="s">
        <v>219</v>
      </c>
      <c r="B24" s="81" t="s">
        <v>220</v>
      </c>
      <c r="H24" s="85"/>
      <c r="I24" s="85"/>
      <c r="J24" s="85"/>
      <c r="AG24" s="23">
        <f>AG1</f>
        <v>45531</v>
      </c>
    </row>
    <row r="25" spans="1:55" x14ac:dyDescent="0.25">
      <c r="A25" s="2" t="s">
        <v>37</v>
      </c>
      <c r="B25" s="2" t="s">
        <v>86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G25" s="22" t="s">
        <v>16</v>
      </c>
      <c r="AH25" s="2"/>
      <c r="AI25" s="2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W25" s="1"/>
    </row>
    <row r="26" spans="1:55" x14ac:dyDescent="0.25">
      <c r="A26" s="2" t="s">
        <v>1</v>
      </c>
      <c r="B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G26" s="24">
        <f>AG3</f>
        <v>2</v>
      </c>
      <c r="AH26" s="2" t="s">
        <v>0</v>
      </c>
      <c r="AI26" s="2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W26" s="1"/>
    </row>
    <row r="27" spans="1:55" ht="15.75" thickBot="1" x14ac:dyDescent="0.3">
      <c r="A27" s="10">
        <v>0</v>
      </c>
      <c r="B27" s="2" t="s">
        <v>221</v>
      </c>
      <c r="C27" s="2"/>
      <c r="E27" s="1"/>
      <c r="F27" s="1"/>
      <c r="G27" s="1"/>
      <c r="H27" s="4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G27" s="25">
        <f>AG26*12</f>
        <v>24</v>
      </c>
      <c r="AH27" t="s">
        <v>31</v>
      </c>
      <c r="AI27" s="2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W27" s="1"/>
    </row>
    <row r="28" spans="1:55" x14ac:dyDescent="0.25">
      <c r="A28" s="20">
        <v>5.875</v>
      </c>
      <c r="B28" s="2" t="s">
        <v>234</v>
      </c>
      <c r="C28" s="2"/>
      <c r="E28" s="1"/>
      <c r="F28" s="1"/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G28" s="26">
        <f>AG5</f>
        <v>9.625</v>
      </c>
      <c r="AH28" s="2" t="s">
        <v>1</v>
      </c>
      <c r="AI28" s="2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W28" s="1"/>
    </row>
    <row r="29" spans="1:55" x14ac:dyDescent="0.25">
      <c r="A29" s="30">
        <v>2.25</v>
      </c>
      <c r="B29" s="2" t="s">
        <v>102</v>
      </c>
      <c r="C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G29" s="25">
        <f>SUM(AG27:AG28)</f>
        <v>33.625</v>
      </c>
      <c r="AH29" t="s">
        <v>7</v>
      </c>
      <c r="AI29" s="2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W29" s="1"/>
    </row>
    <row r="30" spans="1:55" x14ac:dyDescent="0.25">
      <c r="A30" s="3">
        <v>1.25</v>
      </c>
      <c r="B30" s="2" t="s">
        <v>20</v>
      </c>
      <c r="C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G30" s="14">
        <f>AG29-F38</f>
        <v>33.625</v>
      </c>
      <c r="AH30" s="2" t="s">
        <v>30</v>
      </c>
      <c r="AI30" s="2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W30" s="1"/>
    </row>
    <row r="31" spans="1:55" ht="15.75" thickBot="1" x14ac:dyDescent="0.3">
      <c r="A31" s="32">
        <v>6</v>
      </c>
      <c r="B31" s="2" t="s">
        <v>103</v>
      </c>
      <c r="C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G31" s="27"/>
      <c r="AH31" s="2"/>
      <c r="AI31" s="2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W31" s="1"/>
    </row>
    <row r="32" spans="1:55" x14ac:dyDescent="0.25">
      <c r="A32" s="8">
        <f>SUM(A27:A31)</f>
        <v>15.375</v>
      </c>
      <c r="B32" s="2" t="s">
        <v>7</v>
      </c>
      <c r="C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G32" s="27"/>
      <c r="AH32" s="2"/>
      <c r="AI32" s="2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W32" s="1"/>
    </row>
    <row r="33" spans="1:55" x14ac:dyDescent="0.25">
      <c r="A33" s="3"/>
      <c r="B33" s="2"/>
      <c r="C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G33" s="27"/>
      <c r="AH33" s="2"/>
      <c r="AI33" s="2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W33" s="1"/>
    </row>
    <row r="34" spans="1:55" x14ac:dyDescent="0.25">
      <c r="C34" s="2"/>
      <c r="E34" s="1"/>
      <c r="F34" s="1"/>
      <c r="G34" s="1"/>
      <c r="H34" s="2" t="s">
        <v>91</v>
      </c>
      <c r="L34" s="2" t="s">
        <v>92</v>
      </c>
      <c r="P34" s="2" t="s">
        <v>96</v>
      </c>
      <c r="T34" s="2" t="s">
        <v>98</v>
      </c>
      <c r="X34" s="2" t="s">
        <v>100</v>
      </c>
      <c r="AB34" s="2" t="s">
        <v>25</v>
      </c>
      <c r="AG34" s="22" t="s">
        <v>104</v>
      </c>
      <c r="AK34" s="2" t="s">
        <v>92</v>
      </c>
      <c r="AO34" s="2" t="s">
        <v>96</v>
      </c>
      <c r="AS34" s="2" t="s">
        <v>98</v>
      </c>
      <c r="AW34" s="2" t="s">
        <v>100</v>
      </c>
      <c r="BA34" s="2" t="s">
        <v>25</v>
      </c>
    </row>
    <row r="35" spans="1:55" x14ac:dyDescent="0.25">
      <c r="E35" s="1"/>
      <c r="F35" s="1"/>
      <c r="G35" s="1"/>
      <c r="H35" s="2"/>
      <c r="L35" s="2" t="s">
        <v>224</v>
      </c>
      <c r="P35" s="2" t="s">
        <v>225</v>
      </c>
      <c r="T35" s="2" t="s">
        <v>99</v>
      </c>
      <c r="X35" s="2" t="s">
        <v>101</v>
      </c>
      <c r="AB35" s="2" t="s">
        <v>35</v>
      </c>
      <c r="AG35" s="22"/>
      <c r="AK35" s="2" t="s">
        <v>93</v>
      </c>
      <c r="AO35" s="2" t="s">
        <v>97</v>
      </c>
      <c r="AS35" s="2" t="s">
        <v>99</v>
      </c>
      <c r="AW35" s="2" t="s">
        <v>101</v>
      </c>
      <c r="BA35" s="2" t="s">
        <v>35</v>
      </c>
    </row>
    <row r="36" spans="1:55" x14ac:dyDescent="0.25">
      <c r="E36" s="1"/>
      <c r="F36" s="1"/>
      <c r="G36" s="1"/>
      <c r="H36" s="3">
        <v>0</v>
      </c>
      <c r="I36" s="2" t="s">
        <v>11</v>
      </c>
      <c r="J36" s="2"/>
      <c r="K36" s="2"/>
      <c r="L36" s="3">
        <v>0</v>
      </c>
      <c r="M36" s="2" t="s">
        <v>11</v>
      </c>
      <c r="N36" s="2"/>
      <c r="O36" s="2"/>
      <c r="P36" s="3">
        <f>A27+A28</f>
        <v>5.875</v>
      </c>
      <c r="Q36" s="2" t="s">
        <v>11</v>
      </c>
      <c r="R36" s="2"/>
      <c r="S36" s="2"/>
      <c r="T36" s="3">
        <f>A27+A28+A29</f>
        <v>8.125</v>
      </c>
      <c r="U36" s="2" t="s">
        <v>11</v>
      </c>
      <c r="V36" s="2"/>
      <c r="W36" s="2"/>
      <c r="X36" s="3">
        <f>SUM(A27:A30)</f>
        <v>9.375</v>
      </c>
      <c r="Y36" s="2" t="s">
        <v>11</v>
      </c>
      <c r="Z36" s="2"/>
      <c r="AB36" s="3">
        <f>A32</f>
        <v>15.375</v>
      </c>
      <c r="AC36" s="2" t="s">
        <v>11</v>
      </c>
      <c r="AD36" s="2"/>
      <c r="AG36" s="27">
        <v>0</v>
      </c>
      <c r="AH36" s="2" t="s">
        <v>11</v>
      </c>
      <c r="AI36" s="2"/>
      <c r="AJ36" s="2"/>
      <c r="AK36" s="10">
        <f>A27</f>
        <v>0</v>
      </c>
      <c r="AL36" s="2" t="s">
        <v>11</v>
      </c>
      <c r="AM36" s="2"/>
      <c r="AN36" s="2"/>
      <c r="AO36" s="31">
        <f>A27+A28</f>
        <v>5.875</v>
      </c>
      <c r="AP36" s="2" t="s">
        <v>11</v>
      </c>
      <c r="AQ36" s="2"/>
      <c r="AR36" s="2"/>
      <c r="AS36" s="9">
        <f>A27+A28+A29</f>
        <v>8.125</v>
      </c>
      <c r="AT36" s="2" t="s">
        <v>11</v>
      </c>
      <c r="AU36" s="2"/>
      <c r="AW36" s="33">
        <f>A27+A28+A29+A30</f>
        <v>9.375</v>
      </c>
      <c r="AX36" s="2" t="s">
        <v>11</v>
      </c>
      <c r="AY36" s="2"/>
      <c r="BA36" s="19">
        <f>A32</f>
        <v>15.375</v>
      </c>
      <c r="BB36" s="2" t="s">
        <v>11</v>
      </c>
      <c r="BC36" s="2"/>
    </row>
    <row r="37" spans="1:55" s="2" customFormat="1" x14ac:dyDescent="0.25">
      <c r="A37" s="2" t="s">
        <v>15</v>
      </c>
      <c r="C37" s="2" t="s">
        <v>0</v>
      </c>
      <c r="D37" s="2" t="s">
        <v>8</v>
      </c>
      <c r="E37" s="2" t="s">
        <v>1</v>
      </c>
      <c r="F37" s="2" t="s">
        <v>7</v>
      </c>
      <c r="H37" s="3"/>
      <c r="I37" s="2" t="s">
        <v>26</v>
      </c>
      <c r="J37" s="2" t="s">
        <v>1</v>
      </c>
      <c r="L37" s="3"/>
      <c r="M37" s="2" t="s">
        <v>26</v>
      </c>
      <c r="N37" s="2" t="s">
        <v>1</v>
      </c>
      <c r="P37" s="3"/>
      <c r="Q37" s="2" t="s">
        <v>26</v>
      </c>
      <c r="R37" s="2" t="s">
        <v>1</v>
      </c>
      <c r="T37" s="3"/>
      <c r="U37" s="2" t="s">
        <v>26</v>
      </c>
      <c r="V37" s="2" t="s">
        <v>1</v>
      </c>
      <c r="X37" s="3"/>
      <c r="Y37" s="2" t="s">
        <v>26</v>
      </c>
      <c r="Z37" s="2" t="s">
        <v>1</v>
      </c>
      <c r="AB37" s="3"/>
      <c r="AC37" s="2" t="s">
        <v>26</v>
      </c>
      <c r="AD37" s="2" t="s">
        <v>1</v>
      </c>
      <c r="AG37" s="27"/>
      <c r="AH37" s="2" t="s">
        <v>26</v>
      </c>
      <c r="AI37" s="2" t="s">
        <v>1</v>
      </c>
      <c r="AK37" s="3"/>
      <c r="AL37" s="2" t="s">
        <v>26</v>
      </c>
      <c r="AM37" s="2" t="s">
        <v>1</v>
      </c>
      <c r="AO37" s="3"/>
      <c r="AP37" s="2" t="s">
        <v>26</v>
      </c>
      <c r="AQ37" s="2" t="s">
        <v>1</v>
      </c>
      <c r="AS37" s="3"/>
      <c r="AT37" s="2" t="s">
        <v>26</v>
      </c>
      <c r="AU37" s="2" t="s">
        <v>1</v>
      </c>
      <c r="AW37" s="3"/>
      <c r="AX37" s="2" t="s">
        <v>26</v>
      </c>
      <c r="AY37" s="2" t="s">
        <v>1</v>
      </c>
      <c r="BA37" s="3"/>
      <c r="BB37" s="2" t="s">
        <v>26</v>
      </c>
      <c r="BC37" s="2" t="s">
        <v>1</v>
      </c>
    </row>
    <row r="38" spans="1:55" s="41" customFormat="1" x14ac:dyDescent="0.25">
      <c r="A38" s="41" t="s">
        <v>38</v>
      </c>
      <c r="B38" s="41" t="s">
        <v>105</v>
      </c>
      <c r="C38" s="46"/>
      <c r="D38" s="41">
        <f>C38*12</f>
        <v>0</v>
      </c>
      <c r="E38" s="47"/>
      <c r="F38" s="42">
        <f>D38+E38</f>
        <v>0</v>
      </c>
      <c r="G38" s="42"/>
      <c r="H38" s="42">
        <f>F38</f>
        <v>0</v>
      </c>
      <c r="I38" s="11">
        <v>0</v>
      </c>
      <c r="J38" s="11">
        <f>(H38-(I38*12))</f>
        <v>0</v>
      </c>
      <c r="K38" s="42"/>
      <c r="L38" s="42"/>
      <c r="M38" s="12">
        <v>0</v>
      </c>
      <c r="N38" s="11">
        <f>(L38-(M38*12))</f>
        <v>0</v>
      </c>
      <c r="O38" s="42"/>
      <c r="P38" s="42"/>
      <c r="Q38" s="11">
        <v>0</v>
      </c>
      <c r="R38" s="11">
        <f>(P38-(Q38*12))</f>
        <v>0</v>
      </c>
      <c r="S38" s="42"/>
      <c r="T38" s="42"/>
      <c r="U38" s="14">
        <v>0</v>
      </c>
      <c r="V38" s="11">
        <f>(T38-(U38*12))</f>
        <v>0</v>
      </c>
      <c r="W38" s="29"/>
      <c r="X38" s="42"/>
      <c r="Y38" s="14"/>
      <c r="Z38" s="11">
        <f>(X38-(Y38*12))</f>
        <v>0</v>
      </c>
      <c r="AB38" s="42"/>
      <c r="AC38" s="12">
        <v>0</v>
      </c>
      <c r="AD38" s="11">
        <f>(AB38-(AC38*12))</f>
        <v>0</v>
      </c>
      <c r="AG38" s="44">
        <f>H38+AG30</f>
        <v>33.625</v>
      </c>
      <c r="AH38" s="11">
        <v>2</v>
      </c>
      <c r="AI38" s="11">
        <f>(AG38-(AH38*12))</f>
        <v>9.625</v>
      </c>
      <c r="AJ38" s="42"/>
      <c r="AK38" s="42">
        <f>AG38+AK36</f>
        <v>33.625</v>
      </c>
      <c r="AL38" s="12">
        <v>2</v>
      </c>
      <c r="AM38" s="11">
        <f>(AK38-(AL38*12))</f>
        <v>9.625</v>
      </c>
      <c r="AN38" s="42"/>
      <c r="AO38" s="42">
        <f>AG38+AO36</f>
        <v>39.5</v>
      </c>
      <c r="AP38" s="14">
        <v>3</v>
      </c>
      <c r="AQ38" s="14">
        <f>(AO38-(AP38*12))</f>
        <v>3.5</v>
      </c>
      <c r="AR38" s="42"/>
      <c r="AS38" s="42">
        <f>AG38+AS36</f>
        <v>41.75</v>
      </c>
      <c r="AT38" s="14">
        <v>3</v>
      </c>
      <c r="AU38" s="11">
        <f>(AS38-(AT38*12))</f>
        <v>5.75</v>
      </c>
      <c r="AW38" s="42">
        <f>AG38+AW36</f>
        <v>43</v>
      </c>
      <c r="AX38" s="12">
        <v>3</v>
      </c>
      <c r="AY38" s="11">
        <f>(AW38-(AX38*12))</f>
        <v>7</v>
      </c>
      <c r="BA38" s="42">
        <f>AK38+BA36</f>
        <v>49</v>
      </c>
      <c r="BB38" s="12">
        <v>4</v>
      </c>
      <c r="BC38" s="11">
        <f>(BA38-(BB38*12))</f>
        <v>1</v>
      </c>
    </row>
    <row r="39" spans="1:55" x14ac:dyDescent="0.25">
      <c r="A39" t="s">
        <v>39</v>
      </c>
      <c r="B39" t="s">
        <v>227</v>
      </c>
      <c r="C39" s="4"/>
      <c r="D39">
        <f>C39*12</f>
        <v>0</v>
      </c>
      <c r="E39" s="5"/>
      <c r="F39" s="1">
        <f t="shared" ref="F39:F40" si="16">D39+E39</f>
        <v>0</v>
      </c>
      <c r="G39" s="1"/>
      <c r="H39" s="1">
        <f t="shared" ref="H39:H44" si="17">F39</f>
        <v>0</v>
      </c>
      <c r="I39" s="11">
        <v>3</v>
      </c>
      <c r="J39" s="11">
        <f>(H39-(I39*12))</f>
        <v>-36</v>
      </c>
      <c r="K39" s="1"/>
      <c r="L39" s="1">
        <f>H39+L36</f>
        <v>0</v>
      </c>
      <c r="M39" s="12">
        <v>3</v>
      </c>
      <c r="N39" s="11">
        <f>(L39-(M39*12))</f>
        <v>-36</v>
      </c>
      <c r="O39" s="1"/>
      <c r="P39" s="1">
        <f>H39+P36</f>
        <v>5.875</v>
      </c>
      <c r="Q39" s="11">
        <v>3</v>
      </c>
      <c r="R39" s="11">
        <f>(P39-(Q39*12))</f>
        <v>-30.125</v>
      </c>
      <c r="S39" s="1"/>
      <c r="T39" s="1">
        <f>H39+T36</f>
        <v>8.125</v>
      </c>
      <c r="U39" s="14">
        <v>3</v>
      </c>
      <c r="V39" s="11">
        <f>(T39-(U39*12))</f>
        <v>-27.875</v>
      </c>
      <c r="W39" s="29"/>
      <c r="X39" s="1">
        <f>H39+X36</f>
        <v>9.375</v>
      </c>
      <c r="Y39" s="14">
        <v>3</v>
      </c>
      <c r="Z39" s="11">
        <f>(X39-(Y39*12))</f>
        <v>-26.625</v>
      </c>
      <c r="AB39" s="1">
        <f>H39+AB36</f>
        <v>15.375</v>
      </c>
      <c r="AC39" s="12">
        <v>4</v>
      </c>
      <c r="AD39" s="11">
        <f>(AB39-(AC39*12))</f>
        <v>-32.625</v>
      </c>
      <c r="AE39" s="41" t="str">
        <f t="shared" ref="AE39:AE44" si="18">B39</f>
        <v>Block 1</v>
      </c>
      <c r="AG39" s="25">
        <f>F39+AG30</f>
        <v>33.625</v>
      </c>
      <c r="AH39" s="11">
        <v>3</v>
      </c>
      <c r="AI39" s="11">
        <f>(AG39-(AH39*12))</f>
        <v>-2.375</v>
      </c>
      <c r="AJ39" s="1"/>
      <c r="AK39" s="1">
        <f>AG39+AK36</f>
        <v>33.625</v>
      </c>
      <c r="AL39" s="12">
        <v>3</v>
      </c>
      <c r="AM39" s="11">
        <f>(AK39-(AL39*12))</f>
        <v>-2.375</v>
      </c>
      <c r="AN39" s="1"/>
      <c r="AO39" s="1">
        <f>AG39+AO36</f>
        <v>39.5</v>
      </c>
      <c r="AP39" s="14">
        <v>3</v>
      </c>
      <c r="AQ39" s="14">
        <f>(AO39-(AP39*12))</f>
        <v>3.5</v>
      </c>
      <c r="AR39" s="1"/>
      <c r="AS39" s="1">
        <f>AG39+AS36</f>
        <v>41.75</v>
      </c>
      <c r="AT39" s="14">
        <v>3</v>
      </c>
      <c r="AU39" s="11">
        <f>(AS39-(AT39*12))</f>
        <v>5.75</v>
      </c>
      <c r="AW39" s="1">
        <f>AG39+AW36</f>
        <v>43</v>
      </c>
      <c r="AX39" s="12">
        <v>3</v>
      </c>
      <c r="AY39" s="11">
        <f>(AW39-(AX39*12))</f>
        <v>7</v>
      </c>
      <c r="BA39" s="1">
        <f>AK39+BA36</f>
        <v>49</v>
      </c>
      <c r="BB39" s="12">
        <v>4</v>
      </c>
      <c r="BC39" s="11">
        <f>(BA39-(BB39*12))</f>
        <v>1</v>
      </c>
    </row>
    <row r="40" spans="1:55" x14ac:dyDescent="0.25">
      <c r="A40" t="s">
        <v>40</v>
      </c>
      <c r="B40" t="s">
        <v>228</v>
      </c>
      <c r="C40" s="4"/>
      <c r="D40">
        <f>C40*12</f>
        <v>0</v>
      </c>
      <c r="E40" s="5"/>
      <c r="F40" s="1">
        <f t="shared" si="16"/>
        <v>0</v>
      </c>
      <c r="G40" s="1"/>
      <c r="H40" s="1">
        <f t="shared" si="17"/>
        <v>0</v>
      </c>
      <c r="I40" s="11">
        <v>3</v>
      </c>
      <c r="J40" s="11">
        <f>(H40-(I40*12))</f>
        <v>-36</v>
      </c>
      <c r="K40" s="1"/>
      <c r="L40" s="1">
        <f>H40+L36</f>
        <v>0</v>
      </c>
      <c r="M40" s="12">
        <v>3</v>
      </c>
      <c r="N40" s="11">
        <f>(L40-(M40*12))</f>
        <v>-36</v>
      </c>
      <c r="O40" s="1"/>
      <c r="P40" s="1">
        <f>H40+P36</f>
        <v>5.875</v>
      </c>
      <c r="Q40" s="11">
        <v>4</v>
      </c>
      <c r="R40" s="11">
        <f>(P40-(Q40*12))</f>
        <v>-42.125</v>
      </c>
      <c r="S40" s="1"/>
      <c r="T40" s="1">
        <f>H40+T36</f>
        <v>8.125</v>
      </c>
      <c r="U40" s="14">
        <v>4</v>
      </c>
      <c r="V40" s="11">
        <f>(T40-(U40*12))</f>
        <v>-39.875</v>
      </c>
      <c r="W40" s="29"/>
      <c r="X40" s="1">
        <f>H40+X36</f>
        <v>9.375</v>
      </c>
      <c r="Y40" s="14">
        <v>4</v>
      </c>
      <c r="Z40" s="11">
        <f>(X40-(Y40*12))</f>
        <v>-38.625</v>
      </c>
      <c r="AB40" s="1">
        <f>H40+AB36</f>
        <v>15.375</v>
      </c>
      <c r="AC40" s="12">
        <v>5</v>
      </c>
      <c r="AD40" s="11">
        <f>(AB40-(AC40*12))</f>
        <v>-44.625</v>
      </c>
      <c r="AE40" s="41" t="str">
        <f t="shared" si="18"/>
        <v>Block 2</v>
      </c>
      <c r="AG40" s="25">
        <f>H40+AG30</f>
        <v>33.625</v>
      </c>
      <c r="AH40" s="11">
        <v>3</v>
      </c>
      <c r="AI40" s="11">
        <f>(AG40-(AH40*12))</f>
        <v>-2.375</v>
      </c>
      <c r="AJ40" s="1"/>
      <c r="AK40" s="1">
        <f>AG40+AK36</f>
        <v>33.625</v>
      </c>
      <c r="AL40" s="12">
        <v>3</v>
      </c>
      <c r="AM40" s="11">
        <f>(AK40-(AL40*12))</f>
        <v>-2.375</v>
      </c>
      <c r="AN40" s="1"/>
      <c r="AO40" s="1">
        <f>AG40+AO36</f>
        <v>39.5</v>
      </c>
      <c r="AP40" s="14">
        <v>4</v>
      </c>
      <c r="AQ40" s="14">
        <f>(AO40-(AP40*12))</f>
        <v>-8.5</v>
      </c>
      <c r="AR40" s="1"/>
      <c r="AS40" s="1">
        <f>AG40+AS36</f>
        <v>41.75</v>
      </c>
      <c r="AT40" s="14">
        <v>4</v>
      </c>
      <c r="AU40" s="11">
        <f>(AS40-(AT40*12))</f>
        <v>-6.25</v>
      </c>
      <c r="AW40" s="1">
        <f>AG40+AW36</f>
        <v>43</v>
      </c>
      <c r="AX40" s="12">
        <v>4</v>
      </c>
      <c r="AY40" s="11">
        <f>(AW40-(AX40*12))</f>
        <v>-5</v>
      </c>
      <c r="BA40" s="1">
        <f>AK40+BA36</f>
        <v>49</v>
      </c>
      <c r="BB40" s="12">
        <v>5</v>
      </c>
      <c r="BC40" s="11">
        <f>(BA40-(BB40*12))</f>
        <v>-11</v>
      </c>
    </row>
    <row r="41" spans="1:55" x14ac:dyDescent="0.25">
      <c r="A41" t="s">
        <v>41</v>
      </c>
      <c r="B41" t="s">
        <v>229</v>
      </c>
      <c r="C41" s="4"/>
      <c r="D41">
        <f>C41*12</f>
        <v>0</v>
      </c>
      <c r="E41" s="5"/>
      <c r="F41" s="1">
        <f>D41+E41</f>
        <v>0</v>
      </c>
      <c r="G41" s="1"/>
      <c r="H41" s="1">
        <f t="shared" si="17"/>
        <v>0</v>
      </c>
      <c r="I41" s="11">
        <v>4</v>
      </c>
      <c r="J41" s="11">
        <f>(H41-(I41*12))</f>
        <v>-48</v>
      </c>
      <c r="K41" s="1"/>
      <c r="L41" s="1">
        <f>H41+L36</f>
        <v>0</v>
      </c>
      <c r="M41" s="12">
        <v>4</v>
      </c>
      <c r="N41" s="11">
        <f>(L41-(M41*12))</f>
        <v>-48</v>
      </c>
      <c r="O41" s="1"/>
      <c r="P41" s="1">
        <f>H41+P36</f>
        <v>5.875</v>
      </c>
      <c r="Q41" s="11">
        <v>4</v>
      </c>
      <c r="R41" s="11">
        <f>(P41-(Q41*12))</f>
        <v>-42.125</v>
      </c>
      <c r="S41" s="1"/>
      <c r="T41" s="1">
        <f>H41+T36</f>
        <v>8.125</v>
      </c>
      <c r="U41" s="14">
        <v>4</v>
      </c>
      <c r="V41" s="11">
        <f>(T41-(U41*12))</f>
        <v>-39.875</v>
      </c>
      <c r="W41" s="29"/>
      <c r="X41" s="1">
        <f>H41+X36</f>
        <v>9.375</v>
      </c>
      <c r="Y41" s="14">
        <v>4</v>
      </c>
      <c r="Z41" s="11">
        <f>(X41-(Y41*12))</f>
        <v>-38.625</v>
      </c>
      <c r="AB41" s="1">
        <f>H41+AB36</f>
        <v>15.375</v>
      </c>
      <c r="AC41" s="12">
        <v>5</v>
      </c>
      <c r="AD41" s="11">
        <f>(AB41-(AC41*12))</f>
        <v>-44.625</v>
      </c>
      <c r="AE41" s="41" t="str">
        <f t="shared" si="18"/>
        <v>Block 3</v>
      </c>
      <c r="AG41" s="25">
        <f>F41+AG30</f>
        <v>33.625</v>
      </c>
      <c r="AH41" s="11">
        <v>4</v>
      </c>
      <c r="AI41" s="11">
        <f>(AG41-(AH41*12))</f>
        <v>-14.375</v>
      </c>
      <c r="AJ41" s="1"/>
      <c r="AK41" s="1">
        <f>AG41+AK36</f>
        <v>33.625</v>
      </c>
      <c r="AL41" s="12">
        <v>4</v>
      </c>
      <c r="AM41" s="11">
        <f>(AK41-(AL41*12))</f>
        <v>-14.375</v>
      </c>
      <c r="AN41" s="1"/>
      <c r="AO41" s="1">
        <f>AG41+AO36</f>
        <v>39.5</v>
      </c>
      <c r="AP41" s="14">
        <v>4</v>
      </c>
      <c r="AQ41" s="14">
        <f>(AO41-(AP41*12))</f>
        <v>-8.5</v>
      </c>
      <c r="AR41" s="1"/>
      <c r="AS41" s="1">
        <f>AG41+AS36</f>
        <v>41.75</v>
      </c>
      <c r="AT41" s="14">
        <v>4</v>
      </c>
      <c r="AU41" s="11">
        <f>(AS41-(AT41*12))</f>
        <v>-6.25</v>
      </c>
      <c r="AW41" s="1">
        <f>AG41+AW36</f>
        <v>43</v>
      </c>
      <c r="AX41" s="12">
        <v>4</v>
      </c>
      <c r="AY41" s="11">
        <f>(AW41-(AX41*12))</f>
        <v>-5</v>
      </c>
      <c r="BA41" s="1">
        <f>AK41+BA36</f>
        <v>49</v>
      </c>
      <c r="BB41" s="12">
        <v>5</v>
      </c>
      <c r="BC41" s="11">
        <f>(BA41-(BB41*12))</f>
        <v>-11</v>
      </c>
    </row>
    <row r="42" spans="1:55" x14ac:dyDescent="0.25">
      <c r="A42" t="s">
        <v>44</v>
      </c>
      <c r="B42" t="s">
        <v>230</v>
      </c>
      <c r="C42" s="4"/>
      <c r="D42">
        <f>C42*12</f>
        <v>0</v>
      </c>
      <c r="E42" s="5"/>
      <c r="F42" s="1">
        <f>D42+E42</f>
        <v>0</v>
      </c>
      <c r="G42" s="1"/>
      <c r="H42" s="1">
        <f t="shared" si="17"/>
        <v>0</v>
      </c>
      <c r="I42" s="11">
        <v>4</v>
      </c>
      <c r="J42" s="11">
        <f>(H42-(I42*12))</f>
        <v>-48</v>
      </c>
      <c r="K42" s="1"/>
      <c r="L42" s="1">
        <f>H42+L36</f>
        <v>0</v>
      </c>
      <c r="M42" s="12">
        <v>4</v>
      </c>
      <c r="N42" s="11">
        <f>(L42-(M42*12))</f>
        <v>-48</v>
      </c>
      <c r="O42" s="1"/>
      <c r="P42" s="1">
        <f>H42+P36</f>
        <v>5.875</v>
      </c>
      <c r="Q42" s="11">
        <v>5</v>
      </c>
      <c r="R42" s="11">
        <f>(P42-(Q42*12))</f>
        <v>-54.125</v>
      </c>
      <c r="S42" s="1"/>
      <c r="T42" s="1">
        <f>H42+T36</f>
        <v>8.125</v>
      </c>
      <c r="U42" s="14">
        <v>5</v>
      </c>
      <c r="V42" s="11">
        <f>(T42-(U42*12))</f>
        <v>-51.875</v>
      </c>
      <c r="W42" s="29"/>
      <c r="X42" s="1">
        <f>H42+X36</f>
        <v>9.375</v>
      </c>
      <c r="Y42" s="14">
        <v>5</v>
      </c>
      <c r="Z42" s="11">
        <f>(X42-(Y42*12))</f>
        <v>-50.625</v>
      </c>
      <c r="AB42" s="1">
        <f>H42+AB36</f>
        <v>15.375</v>
      </c>
      <c r="AC42" s="12">
        <v>6</v>
      </c>
      <c r="AD42" s="11">
        <f>(AB42-(AC42*12))</f>
        <v>-56.625</v>
      </c>
      <c r="AE42" s="41" t="str">
        <f t="shared" si="18"/>
        <v>Block 4</v>
      </c>
      <c r="AG42" s="25">
        <f>H42+AG30</f>
        <v>33.625</v>
      </c>
      <c r="AH42" s="11">
        <v>4</v>
      </c>
      <c r="AI42" s="11">
        <f>(AG42-(AH42*12))</f>
        <v>-14.375</v>
      </c>
      <c r="AJ42" s="1"/>
      <c r="AK42" s="1">
        <f>AG42+AK36</f>
        <v>33.625</v>
      </c>
      <c r="AL42" s="12">
        <v>4</v>
      </c>
      <c r="AM42" s="11">
        <f>(AK42-(AL42*12))</f>
        <v>-14.375</v>
      </c>
      <c r="AN42" s="1"/>
      <c r="AO42" s="1">
        <f>AG42+AO36</f>
        <v>39.5</v>
      </c>
      <c r="AP42" s="14">
        <v>5</v>
      </c>
      <c r="AQ42" s="14">
        <f>(AO42-(AP42*12))</f>
        <v>-20.5</v>
      </c>
      <c r="AR42" s="1"/>
      <c r="AS42" s="1">
        <f>AG42+AS36</f>
        <v>41.75</v>
      </c>
      <c r="AT42" s="14">
        <v>5</v>
      </c>
      <c r="AU42" s="11">
        <f>(AS42-(AT42*12))</f>
        <v>-18.25</v>
      </c>
      <c r="AW42" s="1">
        <f>AG42+AW36</f>
        <v>43</v>
      </c>
      <c r="AX42" s="12">
        <v>5</v>
      </c>
      <c r="AY42" s="11">
        <f>(AW42-(AX42*12))</f>
        <v>-17</v>
      </c>
      <c r="BA42" s="1">
        <f>AK42+BA36</f>
        <v>49</v>
      </c>
      <c r="BB42" s="12">
        <v>6</v>
      </c>
      <c r="BC42" s="11">
        <f>(BA42-(BB42*12))</f>
        <v>-23</v>
      </c>
    </row>
    <row r="43" spans="1:55" x14ac:dyDescent="0.25">
      <c r="A43" t="s">
        <v>45</v>
      </c>
      <c r="B43" t="s">
        <v>235</v>
      </c>
      <c r="C43" s="4"/>
      <c r="D43">
        <f t="shared" ref="D43:D44" si="19">C43*12</f>
        <v>0</v>
      </c>
      <c r="E43" s="5"/>
      <c r="F43" s="1">
        <f t="shared" ref="F43:F44" si="20">D43+E43</f>
        <v>0</v>
      </c>
      <c r="G43" s="1"/>
      <c r="H43" s="1">
        <f t="shared" si="17"/>
        <v>0</v>
      </c>
      <c r="I43" s="11">
        <v>5</v>
      </c>
      <c r="J43" s="11">
        <f t="shared" ref="J43:J44" si="21">(H43-(I43*12))</f>
        <v>-60</v>
      </c>
      <c r="K43" s="1"/>
      <c r="L43" s="1">
        <f>H43+L36</f>
        <v>0</v>
      </c>
      <c r="M43" s="12">
        <v>5</v>
      </c>
      <c r="N43" s="11">
        <f t="shared" ref="N43:N44" si="22">(L43-(M43*12))</f>
        <v>-60</v>
      </c>
      <c r="O43" s="1"/>
      <c r="P43" s="1">
        <f>H43+P36</f>
        <v>5.875</v>
      </c>
      <c r="Q43" s="11">
        <v>5</v>
      </c>
      <c r="R43" s="11">
        <f t="shared" ref="R43:R44" si="23">(P43-(Q43*12))</f>
        <v>-54.125</v>
      </c>
      <c r="S43" s="1"/>
      <c r="T43" s="1">
        <f>H43+T36</f>
        <v>8.125</v>
      </c>
      <c r="U43" s="14">
        <v>5</v>
      </c>
      <c r="V43" s="11">
        <f t="shared" ref="V43:V44" si="24">(T43-(U43*12))</f>
        <v>-51.875</v>
      </c>
      <c r="W43" s="29"/>
      <c r="X43" s="1">
        <f>H43+X36</f>
        <v>9.375</v>
      </c>
      <c r="Y43" s="14">
        <v>5</v>
      </c>
      <c r="Z43" s="11">
        <f t="shared" ref="Z43:Z44" si="25">(X43-(Y43*12))</f>
        <v>-50.625</v>
      </c>
      <c r="AB43" s="1">
        <f>H43+AB36</f>
        <v>15.375</v>
      </c>
      <c r="AC43" s="12">
        <v>6</v>
      </c>
      <c r="AD43" s="11">
        <f t="shared" ref="AD43:AD44" si="26">(AB43-(AC43*12))</f>
        <v>-56.625</v>
      </c>
      <c r="AE43" s="41" t="str">
        <f t="shared" si="18"/>
        <v>Block 5 ( 1/2 Buried)</v>
      </c>
      <c r="AG43" s="25">
        <f>F43+AG30</f>
        <v>33.625</v>
      </c>
      <c r="AH43" s="11">
        <v>5</v>
      </c>
      <c r="AI43" s="11">
        <f t="shared" ref="AI43:AI44" si="27">(AG43-(AH43*12))</f>
        <v>-26.375</v>
      </c>
      <c r="AJ43" s="1"/>
      <c r="AK43" s="1">
        <f>AG43+AK36</f>
        <v>33.625</v>
      </c>
      <c r="AL43" s="12">
        <v>5</v>
      </c>
      <c r="AM43" s="11">
        <f t="shared" ref="AM43:AM44" si="28">(AK43-(AL43*12))</f>
        <v>-26.375</v>
      </c>
      <c r="AN43" s="1"/>
      <c r="AO43" s="1">
        <f>AG43+AO36</f>
        <v>39.5</v>
      </c>
      <c r="AP43" s="14">
        <v>5</v>
      </c>
      <c r="AQ43" s="14">
        <f t="shared" ref="AQ43:AQ44" si="29">(AO43-(AP43*12))</f>
        <v>-20.5</v>
      </c>
      <c r="AR43" s="1"/>
      <c r="AS43" s="1">
        <f>AG43+AS36</f>
        <v>41.75</v>
      </c>
      <c r="AT43" s="14">
        <v>5</v>
      </c>
      <c r="AU43" s="11">
        <f t="shared" ref="AU43:AU44" si="30">(AS43-(AT43*12))</f>
        <v>-18.25</v>
      </c>
      <c r="AW43" s="1">
        <f>AG43+AW36</f>
        <v>43</v>
      </c>
      <c r="AX43" s="12">
        <v>5</v>
      </c>
      <c r="AY43" s="11">
        <f t="shared" ref="AY43:AY44" si="31">(AW43-(AX43*12))</f>
        <v>-17</v>
      </c>
      <c r="BA43" s="1">
        <f>AK43+BA36</f>
        <v>49</v>
      </c>
      <c r="BB43" s="12">
        <v>6</v>
      </c>
      <c r="BC43" s="11">
        <f t="shared" ref="BC43:BC44" si="32">(BA43-(BB43*12))</f>
        <v>-23</v>
      </c>
    </row>
    <row r="44" spans="1:55" x14ac:dyDescent="0.25">
      <c r="A44" t="s">
        <v>46</v>
      </c>
      <c r="B44" t="s">
        <v>236</v>
      </c>
      <c r="C44" s="4"/>
      <c r="D44">
        <f t="shared" si="19"/>
        <v>0</v>
      </c>
      <c r="E44" s="5"/>
      <c r="F44" s="1">
        <f t="shared" si="20"/>
        <v>0</v>
      </c>
      <c r="G44" s="1"/>
      <c r="H44" s="1">
        <f t="shared" si="17"/>
        <v>0</v>
      </c>
      <c r="I44" s="11">
        <v>5</v>
      </c>
      <c r="J44" s="11">
        <f t="shared" si="21"/>
        <v>-60</v>
      </c>
      <c r="K44" s="1"/>
      <c r="L44" s="1">
        <f>H44+L36</f>
        <v>0</v>
      </c>
      <c r="M44" s="12">
        <v>5</v>
      </c>
      <c r="N44" s="11">
        <f t="shared" si="22"/>
        <v>-60</v>
      </c>
      <c r="O44" s="1"/>
      <c r="P44" s="1">
        <f>H44+P36</f>
        <v>5.875</v>
      </c>
      <c r="Q44" s="11">
        <v>5</v>
      </c>
      <c r="R44" s="11">
        <f t="shared" si="23"/>
        <v>-54.125</v>
      </c>
      <c r="S44" s="1"/>
      <c r="T44" s="1">
        <f>H44+T36</f>
        <v>8.125</v>
      </c>
      <c r="U44" s="14">
        <v>6</v>
      </c>
      <c r="V44" s="11">
        <f t="shared" si="24"/>
        <v>-63.875</v>
      </c>
      <c r="W44" s="29"/>
      <c r="X44" s="1">
        <f>H44+X36</f>
        <v>9.375</v>
      </c>
      <c r="Y44" s="14">
        <v>6</v>
      </c>
      <c r="Z44" s="11">
        <f t="shared" si="25"/>
        <v>-62.625</v>
      </c>
      <c r="AB44" s="1">
        <f>H44+AB36</f>
        <v>15.375</v>
      </c>
      <c r="AC44" s="12">
        <v>7</v>
      </c>
      <c r="AD44" s="11">
        <f t="shared" si="26"/>
        <v>-68.625</v>
      </c>
      <c r="AE44" s="41" t="str">
        <f t="shared" si="18"/>
        <v>Block 6 (fully Buried)</v>
      </c>
      <c r="AG44" s="25">
        <f>H44+AG30</f>
        <v>33.625</v>
      </c>
      <c r="AH44" s="11">
        <v>5</v>
      </c>
      <c r="AI44" s="11">
        <f t="shared" si="27"/>
        <v>-26.375</v>
      </c>
      <c r="AJ44" s="1"/>
      <c r="AK44" s="1">
        <f>AG44+AK36</f>
        <v>33.625</v>
      </c>
      <c r="AL44" s="12">
        <v>5</v>
      </c>
      <c r="AM44" s="11">
        <f t="shared" si="28"/>
        <v>-26.375</v>
      </c>
      <c r="AN44" s="1"/>
      <c r="AO44" s="1">
        <f>AG44+AO36</f>
        <v>39.5</v>
      </c>
      <c r="AP44" s="14">
        <v>5</v>
      </c>
      <c r="AQ44" s="14">
        <f t="shared" si="29"/>
        <v>-20.5</v>
      </c>
      <c r="AR44" s="1"/>
      <c r="AS44" s="1">
        <f>AG44+AS36</f>
        <v>41.75</v>
      </c>
      <c r="AT44" s="14">
        <v>6</v>
      </c>
      <c r="AU44" s="11">
        <f t="shared" si="30"/>
        <v>-30.25</v>
      </c>
      <c r="AW44" s="1">
        <f>AG44+AW36</f>
        <v>43</v>
      </c>
      <c r="AX44" s="12">
        <v>6</v>
      </c>
      <c r="AY44" s="11">
        <f t="shared" si="31"/>
        <v>-29</v>
      </c>
      <c r="BA44" s="1">
        <f>AK44+BA36</f>
        <v>49</v>
      </c>
      <c r="BB44" s="12">
        <v>7</v>
      </c>
      <c r="BC44" s="11">
        <f t="shared" si="32"/>
        <v>-35</v>
      </c>
    </row>
  </sheetData>
  <mergeCells count="3">
    <mergeCell ref="H1:J1"/>
    <mergeCell ref="T7:X7"/>
    <mergeCell ref="H24:J24"/>
  </mergeCells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94F6-78D9-4500-A08B-C48D2940F978}">
  <dimension ref="A3:B26"/>
  <sheetViews>
    <sheetView workbookViewId="0">
      <selection activeCell="B3" sqref="B3:B26"/>
    </sheetView>
  </sheetViews>
  <sheetFormatPr defaultRowHeight="15" x14ac:dyDescent="0.25"/>
  <sheetData>
    <row r="3" spans="1:2" x14ac:dyDescent="0.25">
      <c r="A3" t="s">
        <v>38</v>
      </c>
      <c r="B3" t="s">
        <v>55</v>
      </c>
    </row>
    <row r="4" spans="1:2" x14ac:dyDescent="0.25">
      <c r="A4" t="s">
        <v>39</v>
      </c>
      <c r="B4" t="s">
        <v>76</v>
      </c>
    </row>
    <row r="5" spans="1:2" x14ac:dyDescent="0.25">
      <c r="A5" t="s">
        <v>40</v>
      </c>
      <c r="B5" t="s">
        <v>75</v>
      </c>
    </row>
    <row r="6" spans="1:2" x14ac:dyDescent="0.25">
      <c r="A6" t="s">
        <v>41</v>
      </c>
      <c r="B6" t="s">
        <v>58</v>
      </c>
    </row>
    <row r="7" spans="1:2" x14ac:dyDescent="0.25">
      <c r="A7" t="s">
        <v>42</v>
      </c>
      <c r="B7" t="s">
        <v>56</v>
      </c>
    </row>
    <row r="8" spans="1:2" x14ac:dyDescent="0.25">
      <c r="A8" t="s">
        <v>43</v>
      </c>
      <c r="B8" t="s">
        <v>57</v>
      </c>
    </row>
    <row r="9" spans="1:2" x14ac:dyDescent="0.25">
      <c r="A9" t="s">
        <v>44</v>
      </c>
      <c r="B9" t="s">
        <v>59</v>
      </c>
    </row>
    <row r="10" spans="1:2" x14ac:dyDescent="0.25">
      <c r="A10" t="s">
        <v>45</v>
      </c>
      <c r="B10" t="s">
        <v>78</v>
      </c>
    </row>
    <row r="11" spans="1:2" x14ac:dyDescent="0.25">
      <c r="A11" t="s">
        <v>46</v>
      </c>
      <c r="B11" t="s">
        <v>77</v>
      </c>
    </row>
    <row r="12" spans="1:2" x14ac:dyDescent="0.25">
      <c r="A12" t="s">
        <v>47</v>
      </c>
      <c r="B12" t="s">
        <v>60</v>
      </c>
    </row>
    <row r="13" spans="1:2" x14ac:dyDescent="0.25">
      <c r="A13" t="s">
        <v>48</v>
      </c>
      <c r="B13" t="s">
        <v>61</v>
      </c>
    </row>
    <row r="14" spans="1:2" x14ac:dyDescent="0.25">
      <c r="A14" t="s">
        <v>49</v>
      </c>
      <c r="B14" t="s">
        <v>62</v>
      </c>
    </row>
    <row r="15" spans="1:2" x14ac:dyDescent="0.25">
      <c r="A15" t="s">
        <v>50</v>
      </c>
      <c r="B15" t="s">
        <v>85</v>
      </c>
    </row>
    <row r="16" spans="1:2" x14ac:dyDescent="0.25">
      <c r="A16" t="s">
        <v>51</v>
      </c>
      <c r="B16" t="s">
        <v>79</v>
      </c>
    </row>
    <row r="17" spans="1:2" x14ac:dyDescent="0.25">
      <c r="A17" t="s">
        <v>52</v>
      </c>
      <c r="B17" t="s">
        <v>80</v>
      </c>
    </row>
    <row r="18" spans="1:2" x14ac:dyDescent="0.25">
      <c r="A18" t="s">
        <v>53</v>
      </c>
      <c r="B18" t="s">
        <v>63</v>
      </c>
    </row>
    <row r="19" spans="1:2" x14ac:dyDescent="0.25">
      <c r="A19" t="s">
        <v>54</v>
      </c>
      <c r="B19" t="s">
        <v>64</v>
      </c>
    </row>
    <row r="20" spans="1:2" x14ac:dyDescent="0.25">
      <c r="A20" t="s">
        <v>67</v>
      </c>
      <c r="B20" t="s">
        <v>65</v>
      </c>
    </row>
    <row r="21" spans="1:2" x14ac:dyDescent="0.25">
      <c r="A21" t="s">
        <v>68</v>
      </c>
      <c r="B21" t="s">
        <v>66</v>
      </c>
    </row>
    <row r="22" spans="1:2" x14ac:dyDescent="0.25">
      <c r="A22" t="s">
        <v>69</v>
      </c>
      <c r="B22" t="s">
        <v>81</v>
      </c>
    </row>
    <row r="23" spans="1:2" x14ac:dyDescent="0.25">
      <c r="A23" t="s">
        <v>70</v>
      </c>
      <c r="B23" t="s">
        <v>74</v>
      </c>
    </row>
    <row r="24" spans="1:2" x14ac:dyDescent="0.25">
      <c r="A24" t="s">
        <v>71</v>
      </c>
      <c r="B24" t="s">
        <v>82</v>
      </c>
    </row>
    <row r="25" spans="1:2" x14ac:dyDescent="0.25">
      <c r="A25" t="s">
        <v>72</v>
      </c>
      <c r="B25" t="s">
        <v>83</v>
      </c>
    </row>
    <row r="26" spans="1:2" x14ac:dyDescent="0.25">
      <c r="A26" t="s">
        <v>73</v>
      </c>
      <c r="B26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Pavers Cal</vt:lpstr>
      <vt:lpstr>Wall Cal </vt:lpstr>
      <vt:lpstr>UCara Steps</vt:lpstr>
      <vt:lpstr>Stairs Olde Quarry</vt:lpstr>
      <vt:lpstr>Pisa XL Stepped Stairs (Marik)</vt:lpstr>
      <vt:lpstr>Sheet3</vt:lpstr>
      <vt:lpstr>'UCara Steps'!Print_Area</vt:lpstr>
      <vt:lpstr>'Wall Cal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Arlette Salata</cp:lastModifiedBy>
  <cp:lastPrinted>2023-07-17T13:37:17Z</cp:lastPrinted>
  <dcterms:created xsi:type="dcterms:W3CDTF">2021-06-04T15:40:20Z</dcterms:created>
  <dcterms:modified xsi:type="dcterms:W3CDTF">2025-06-16T17:24:00Z</dcterms:modified>
</cp:coreProperties>
</file>