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performance_data\"/>
    </mc:Choice>
  </mc:AlternateContent>
  <xr:revisionPtr revIDLastSave="0" documentId="13_ncr:1_{348529B3-4BB1-44D9-809C-D9242EA80B51}" xr6:coauthVersionLast="47" xr6:coauthVersionMax="47" xr10:uidLastSave="{00000000-0000-0000-0000-000000000000}"/>
  <bookViews>
    <workbookView xWindow="-110" yWindow="-110" windowWidth="25820" windowHeight="14020" xr2:uid="{1BFFA219-74BE-4808-AB92-38180A061670}"/>
  </bookViews>
  <sheets>
    <sheet name="Performance" sheetId="1" r:id="rId1"/>
    <sheet name="Return" sheetId="2" r:id="rId2"/>
    <sheet name="Shar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R2" i="1"/>
  <c r="Q2" i="1"/>
  <c r="P2" i="1"/>
  <c r="O2" i="1"/>
  <c r="N2" i="1"/>
  <c r="B15" i="2" l="1"/>
  <c r="B19" i="2"/>
  <c r="B35" i="2"/>
  <c r="B43" i="2"/>
  <c r="X6" i="1"/>
  <c r="F6" i="2" s="1"/>
  <c r="X10" i="1"/>
  <c r="F10" i="2" s="1"/>
  <c r="X12" i="1"/>
  <c r="F12" i="2" s="1"/>
  <c r="X13" i="1"/>
  <c r="F13" i="2" s="1"/>
  <c r="X14" i="1"/>
  <c r="F14" i="2" s="1"/>
  <c r="X17" i="1"/>
  <c r="F17" i="2" s="1"/>
  <c r="X18" i="1"/>
  <c r="F18" i="2" s="1"/>
  <c r="X22" i="1"/>
  <c r="F22" i="2" s="1"/>
  <c r="X26" i="1"/>
  <c r="F26" i="2" s="1"/>
  <c r="X28" i="1"/>
  <c r="F28" i="2" s="1"/>
  <c r="X29" i="1"/>
  <c r="F29" i="2" s="1"/>
  <c r="X30" i="1"/>
  <c r="F30" i="2" s="1"/>
  <c r="X33" i="1"/>
  <c r="F33" i="2" s="1"/>
  <c r="X34" i="1"/>
  <c r="F34" i="2" s="1"/>
  <c r="X38" i="1"/>
  <c r="F38" i="2" s="1"/>
  <c r="X42" i="1"/>
  <c r="F42" i="2" s="1"/>
  <c r="X44" i="1"/>
  <c r="F44" i="2" s="1"/>
  <c r="X45" i="1"/>
  <c r="F45" i="2" s="1"/>
  <c r="X46" i="1"/>
  <c r="F46" i="2" s="1"/>
  <c r="X49" i="1"/>
  <c r="F49" i="2" s="1"/>
  <c r="X50" i="1"/>
  <c r="F50" i="2" s="1"/>
  <c r="X54" i="1"/>
  <c r="F54" i="2" s="1"/>
  <c r="X58" i="1"/>
  <c r="F58" i="2" s="1"/>
  <c r="X60" i="1"/>
  <c r="F60" i="2" s="1"/>
  <c r="X61" i="1"/>
  <c r="F61" i="2" s="1"/>
  <c r="X62" i="1"/>
  <c r="F62" i="2" s="1"/>
  <c r="X2" i="1"/>
  <c r="F2" i="2" s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V6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T6" i="1"/>
  <c r="B6" i="2" s="1"/>
  <c r="T10" i="1"/>
  <c r="B10" i="2" s="1"/>
  <c r="T14" i="1"/>
  <c r="B14" i="2" s="1"/>
  <c r="T18" i="1"/>
  <c r="B18" i="2" s="1"/>
  <c r="T22" i="1"/>
  <c r="B22" i="2" s="1"/>
  <c r="T26" i="1"/>
  <c r="B26" i="2" s="1"/>
  <c r="T30" i="1"/>
  <c r="B30" i="2" s="1"/>
  <c r="T34" i="1"/>
  <c r="B34" i="2" s="1"/>
  <c r="T38" i="1"/>
  <c r="B38" i="2" s="1"/>
  <c r="T42" i="1"/>
  <c r="B42" i="2" s="1"/>
  <c r="T46" i="1"/>
  <c r="B46" i="2" s="1"/>
  <c r="T50" i="1"/>
  <c r="B50" i="2" s="1"/>
  <c r="T54" i="1"/>
  <c r="B54" i="2" s="1"/>
  <c r="T58" i="1"/>
  <c r="B58" i="2" s="1"/>
  <c r="T62" i="1"/>
  <c r="B62" i="2" s="1"/>
  <c r="X3" i="1"/>
  <c r="F3" i="2" s="1"/>
  <c r="X4" i="1"/>
  <c r="F4" i="2" s="1"/>
  <c r="X5" i="1"/>
  <c r="F5" i="2" s="1"/>
  <c r="L5" i="2" s="1"/>
  <c r="Q5" i="2" s="1"/>
  <c r="X7" i="1"/>
  <c r="F7" i="2" s="1"/>
  <c r="X8" i="1"/>
  <c r="F8" i="2" s="1"/>
  <c r="X9" i="1"/>
  <c r="F9" i="2" s="1"/>
  <c r="X11" i="1"/>
  <c r="F11" i="2" s="1"/>
  <c r="X15" i="1"/>
  <c r="F15" i="2" s="1"/>
  <c r="X16" i="1"/>
  <c r="F16" i="2" s="1"/>
  <c r="L16" i="2" s="1"/>
  <c r="Q16" i="2" s="1"/>
  <c r="X19" i="1"/>
  <c r="F19" i="2" s="1"/>
  <c r="X20" i="1"/>
  <c r="F20" i="2" s="1"/>
  <c r="X21" i="1"/>
  <c r="F21" i="2" s="1"/>
  <c r="X23" i="1"/>
  <c r="F23" i="2" s="1"/>
  <c r="X24" i="1"/>
  <c r="F24" i="2" s="1"/>
  <c r="X25" i="1"/>
  <c r="F25" i="2" s="1"/>
  <c r="X27" i="1"/>
  <c r="F27" i="2" s="1"/>
  <c r="X31" i="1"/>
  <c r="F31" i="2" s="1"/>
  <c r="X32" i="1"/>
  <c r="F32" i="2" s="1"/>
  <c r="X35" i="1"/>
  <c r="F35" i="2" s="1"/>
  <c r="X36" i="1"/>
  <c r="F36" i="2" s="1"/>
  <c r="X37" i="1"/>
  <c r="F37" i="2" s="1"/>
  <c r="X39" i="1"/>
  <c r="F39" i="2" s="1"/>
  <c r="X40" i="1"/>
  <c r="F40" i="2" s="1"/>
  <c r="X41" i="1"/>
  <c r="F41" i="2" s="1"/>
  <c r="X43" i="1"/>
  <c r="F43" i="2" s="1"/>
  <c r="X47" i="1"/>
  <c r="F47" i="2" s="1"/>
  <c r="X48" i="1"/>
  <c r="F48" i="2" s="1"/>
  <c r="X51" i="1"/>
  <c r="F51" i="2" s="1"/>
  <c r="X52" i="1"/>
  <c r="F52" i="2" s="1"/>
  <c r="X53" i="1"/>
  <c r="F53" i="2" s="1"/>
  <c r="X55" i="1"/>
  <c r="F55" i="2" s="1"/>
  <c r="X56" i="1"/>
  <c r="F56" i="2" s="1"/>
  <c r="X57" i="1"/>
  <c r="F57" i="2" s="1"/>
  <c r="L57" i="2" s="1"/>
  <c r="Q57" i="2" s="1"/>
  <c r="X59" i="1"/>
  <c r="F59" i="2" s="1"/>
  <c r="I4" i="2"/>
  <c r="N4" i="2" s="1"/>
  <c r="J4" i="2"/>
  <c r="O4" i="2" s="1"/>
  <c r="K4" i="2"/>
  <c r="P4" i="2" s="1"/>
  <c r="I5" i="2"/>
  <c r="N5" i="2" s="1"/>
  <c r="J5" i="2"/>
  <c r="O5" i="2" s="1"/>
  <c r="K5" i="2"/>
  <c r="P5" i="2" s="1"/>
  <c r="I6" i="2"/>
  <c r="N6" i="2" s="1"/>
  <c r="J6" i="2"/>
  <c r="O6" i="2" s="1"/>
  <c r="K6" i="2"/>
  <c r="P6" i="2" s="1"/>
  <c r="I7" i="2"/>
  <c r="N7" i="2" s="1"/>
  <c r="J7" i="2"/>
  <c r="O7" i="2" s="1"/>
  <c r="K7" i="2"/>
  <c r="P7" i="2" s="1"/>
  <c r="I8" i="2"/>
  <c r="N8" i="2" s="1"/>
  <c r="J8" i="2"/>
  <c r="O8" i="2" s="1"/>
  <c r="K8" i="2"/>
  <c r="P8" i="2" s="1"/>
  <c r="I9" i="2"/>
  <c r="N9" i="2" s="1"/>
  <c r="J9" i="2"/>
  <c r="O9" i="2" s="1"/>
  <c r="K9" i="2"/>
  <c r="P9" i="2" s="1"/>
  <c r="I10" i="2"/>
  <c r="N10" i="2" s="1"/>
  <c r="J10" i="2"/>
  <c r="O10" i="2" s="1"/>
  <c r="K10" i="2"/>
  <c r="P10" i="2" s="1"/>
  <c r="I11" i="2"/>
  <c r="N11" i="2" s="1"/>
  <c r="J11" i="2"/>
  <c r="O11" i="2" s="1"/>
  <c r="K11" i="2"/>
  <c r="P11" i="2" s="1"/>
  <c r="I12" i="2"/>
  <c r="N12" i="2" s="1"/>
  <c r="J12" i="2"/>
  <c r="O12" i="2" s="1"/>
  <c r="K12" i="2"/>
  <c r="P12" i="2" s="1"/>
  <c r="I13" i="2"/>
  <c r="N13" i="2" s="1"/>
  <c r="J13" i="2"/>
  <c r="O13" i="2" s="1"/>
  <c r="K13" i="2"/>
  <c r="P13" i="2" s="1"/>
  <c r="I14" i="2"/>
  <c r="N14" i="2" s="1"/>
  <c r="J14" i="2"/>
  <c r="O14" i="2" s="1"/>
  <c r="K14" i="2"/>
  <c r="P14" i="2" s="1"/>
  <c r="I15" i="2"/>
  <c r="N15" i="2" s="1"/>
  <c r="J15" i="2"/>
  <c r="O15" i="2" s="1"/>
  <c r="K15" i="2"/>
  <c r="P15" i="2" s="1"/>
  <c r="I16" i="2"/>
  <c r="N16" i="2" s="1"/>
  <c r="J16" i="2"/>
  <c r="O16" i="2" s="1"/>
  <c r="K16" i="2"/>
  <c r="P16" i="2" s="1"/>
  <c r="I17" i="2"/>
  <c r="N17" i="2" s="1"/>
  <c r="J17" i="2"/>
  <c r="O17" i="2" s="1"/>
  <c r="K17" i="2"/>
  <c r="P17" i="2" s="1"/>
  <c r="I18" i="2"/>
  <c r="N18" i="2" s="1"/>
  <c r="J18" i="2"/>
  <c r="O18" i="2" s="1"/>
  <c r="K18" i="2"/>
  <c r="P18" i="2" s="1"/>
  <c r="I19" i="2"/>
  <c r="N19" i="2" s="1"/>
  <c r="J19" i="2"/>
  <c r="O19" i="2" s="1"/>
  <c r="K19" i="2"/>
  <c r="P19" i="2" s="1"/>
  <c r="I20" i="2"/>
  <c r="N20" i="2" s="1"/>
  <c r="J20" i="2"/>
  <c r="O20" i="2" s="1"/>
  <c r="K20" i="2"/>
  <c r="P20" i="2" s="1"/>
  <c r="I21" i="2"/>
  <c r="N21" i="2" s="1"/>
  <c r="J21" i="2"/>
  <c r="O21" i="2" s="1"/>
  <c r="K21" i="2"/>
  <c r="P21" i="2" s="1"/>
  <c r="I22" i="2"/>
  <c r="N22" i="2" s="1"/>
  <c r="J22" i="2"/>
  <c r="O22" i="2" s="1"/>
  <c r="K22" i="2"/>
  <c r="P22" i="2" s="1"/>
  <c r="I23" i="2"/>
  <c r="N23" i="2" s="1"/>
  <c r="J23" i="2"/>
  <c r="O23" i="2" s="1"/>
  <c r="K23" i="2"/>
  <c r="P23" i="2" s="1"/>
  <c r="I24" i="2"/>
  <c r="N24" i="2" s="1"/>
  <c r="J24" i="2"/>
  <c r="O24" i="2" s="1"/>
  <c r="K24" i="2"/>
  <c r="P24" i="2" s="1"/>
  <c r="I25" i="2"/>
  <c r="N25" i="2" s="1"/>
  <c r="J25" i="2"/>
  <c r="O25" i="2" s="1"/>
  <c r="K25" i="2"/>
  <c r="P25" i="2" s="1"/>
  <c r="I26" i="2"/>
  <c r="N26" i="2" s="1"/>
  <c r="J26" i="2"/>
  <c r="O26" i="2" s="1"/>
  <c r="K26" i="2"/>
  <c r="P26" i="2" s="1"/>
  <c r="I27" i="2"/>
  <c r="N27" i="2" s="1"/>
  <c r="J27" i="2"/>
  <c r="O27" i="2" s="1"/>
  <c r="K27" i="2"/>
  <c r="P27" i="2" s="1"/>
  <c r="I28" i="2"/>
  <c r="N28" i="2" s="1"/>
  <c r="J28" i="2"/>
  <c r="O28" i="2" s="1"/>
  <c r="K28" i="2"/>
  <c r="P28" i="2" s="1"/>
  <c r="I29" i="2"/>
  <c r="N29" i="2" s="1"/>
  <c r="J29" i="2"/>
  <c r="O29" i="2" s="1"/>
  <c r="K29" i="2"/>
  <c r="P29" i="2" s="1"/>
  <c r="I30" i="2"/>
  <c r="N30" i="2" s="1"/>
  <c r="J30" i="2"/>
  <c r="O30" i="2" s="1"/>
  <c r="K30" i="2"/>
  <c r="P30" i="2" s="1"/>
  <c r="I31" i="2"/>
  <c r="N31" i="2" s="1"/>
  <c r="J31" i="2"/>
  <c r="O31" i="2" s="1"/>
  <c r="K31" i="2"/>
  <c r="P31" i="2" s="1"/>
  <c r="I32" i="2"/>
  <c r="N32" i="2" s="1"/>
  <c r="J32" i="2"/>
  <c r="O32" i="2" s="1"/>
  <c r="K32" i="2"/>
  <c r="P32" i="2" s="1"/>
  <c r="I33" i="2"/>
  <c r="N33" i="2" s="1"/>
  <c r="J33" i="2"/>
  <c r="O33" i="2" s="1"/>
  <c r="K33" i="2"/>
  <c r="P33" i="2" s="1"/>
  <c r="I34" i="2"/>
  <c r="N34" i="2" s="1"/>
  <c r="J34" i="2"/>
  <c r="O34" i="2" s="1"/>
  <c r="K34" i="2"/>
  <c r="P34" i="2" s="1"/>
  <c r="I35" i="2"/>
  <c r="N35" i="2" s="1"/>
  <c r="J35" i="2"/>
  <c r="O35" i="2" s="1"/>
  <c r="K35" i="2"/>
  <c r="P35" i="2" s="1"/>
  <c r="I36" i="2"/>
  <c r="N36" i="2" s="1"/>
  <c r="J36" i="2"/>
  <c r="O36" i="2" s="1"/>
  <c r="K36" i="2"/>
  <c r="P36" i="2" s="1"/>
  <c r="I37" i="2"/>
  <c r="N37" i="2" s="1"/>
  <c r="J37" i="2"/>
  <c r="O37" i="2" s="1"/>
  <c r="K37" i="2"/>
  <c r="P37" i="2" s="1"/>
  <c r="I38" i="2"/>
  <c r="N38" i="2" s="1"/>
  <c r="J38" i="2"/>
  <c r="O38" i="2" s="1"/>
  <c r="K38" i="2"/>
  <c r="P38" i="2" s="1"/>
  <c r="I39" i="2"/>
  <c r="N39" i="2" s="1"/>
  <c r="J39" i="2"/>
  <c r="O39" i="2" s="1"/>
  <c r="K39" i="2"/>
  <c r="P39" i="2" s="1"/>
  <c r="I40" i="2"/>
  <c r="N40" i="2" s="1"/>
  <c r="J40" i="2"/>
  <c r="O40" i="2" s="1"/>
  <c r="K40" i="2"/>
  <c r="P40" i="2" s="1"/>
  <c r="I41" i="2"/>
  <c r="N41" i="2" s="1"/>
  <c r="J41" i="2"/>
  <c r="O41" i="2" s="1"/>
  <c r="K41" i="2"/>
  <c r="P41" i="2" s="1"/>
  <c r="I42" i="2"/>
  <c r="N42" i="2" s="1"/>
  <c r="J42" i="2"/>
  <c r="O42" i="2" s="1"/>
  <c r="K42" i="2"/>
  <c r="P42" i="2" s="1"/>
  <c r="I43" i="2"/>
  <c r="N43" i="2" s="1"/>
  <c r="J43" i="2"/>
  <c r="O43" i="2" s="1"/>
  <c r="K43" i="2"/>
  <c r="P43" i="2" s="1"/>
  <c r="I44" i="2"/>
  <c r="N44" i="2" s="1"/>
  <c r="J44" i="2"/>
  <c r="O44" i="2" s="1"/>
  <c r="K44" i="2"/>
  <c r="P44" i="2" s="1"/>
  <c r="I45" i="2"/>
  <c r="N45" i="2" s="1"/>
  <c r="J45" i="2"/>
  <c r="O45" i="2" s="1"/>
  <c r="K45" i="2"/>
  <c r="P45" i="2" s="1"/>
  <c r="I46" i="2"/>
  <c r="N46" i="2" s="1"/>
  <c r="J46" i="2"/>
  <c r="O46" i="2" s="1"/>
  <c r="K46" i="2"/>
  <c r="P46" i="2" s="1"/>
  <c r="I47" i="2"/>
  <c r="N47" i="2" s="1"/>
  <c r="J47" i="2"/>
  <c r="O47" i="2" s="1"/>
  <c r="K47" i="2"/>
  <c r="P47" i="2" s="1"/>
  <c r="I48" i="2"/>
  <c r="N48" i="2" s="1"/>
  <c r="J48" i="2"/>
  <c r="O48" i="2" s="1"/>
  <c r="K48" i="2"/>
  <c r="P48" i="2" s="1"/>
  <c r="I49" i="2"/>
  <c r="N49" i="2" s="1"/>
  <c r="J49" i="2"/>
  <c r="O49" i="2" s="1"/>
  <c r="K49" i="2"/>
  <c r="P49" i="2" s="1"/>
  <c r="I50" i="2"/>
  <c r="N50" i="2" s="1"/>
  <c r="J50" i="2"/>
  <c r="O50" i="2" s="1"/>
  <c r="K50" i="2"/>
  <c r="P50" i="2" s="1"/>
  <c r="I51" i="2"/>
  <c r="N51" i="2" s="1"/>
  <c r="J51" i="2"/>
  <c r="O51" i="2" s="1"/>
  <c r="K51" i="2"/>
  <c r="P51" i="2" s="1"/>
  <c r="I52" i="2"/>
  <c r="N52" i="2" s="1"/>
  <c r="J52" i="2"/>
  <c r="O52" i="2" s="1"/>
  <c r="K52" i="2"/>
  <c r="P52" i="2" s="1"/>
  <c r="I53" i="2"/>
  <c r="N53" i="2" s="1"/>
  <c r="J53" i="2"/>
  <c r="O53" i="2" s="1"/>
  <c r="K53" i="2"/>
  <c r="P53" i="2" s="1"/>
  <c r="I54" i="2"/>
  <c r="N54" i="2" s="1"/>
  <c r="J54" i="2"/>
  <c r="O54" i="2" s="1"/>
  <c r="K54" i="2"/>
  <c r="P54" i="2" s="1"/>
  <c r="I55" i="2"/>
  <c r="N55" i="2" s="1"/>
  <c r="J55" i="2"/>
  <c r="O55" i="2" s="1"/>
  <c r="K55" i="2"/>
  <c r="P55" i="2" s="1"/>
  <c r="I56" i="2"/>
  <c r="N56" i="2" s="1"/>
  <c r="J56" i="2"/>
  <c r="O56" i="2" s="1"/>
  <c r="K56" i="2"/>
  <c r="P56" i="2" s="1"/>
  <c r="I57" i="2"/>
  <c r="N57" i="2" s="1"/>
  <c r="J57" i="2"/>
  <c r="O57" i="2" s="1"/>
  <c r="K57" i="2"/>
  <c r="P57" i="2" s="1"/>
  <c r="I58" i="2"/>
  <c r="N58" i="2" s="1"/>
  <c r="J58" i="2"/>
  <c r="O58" i="2" s="1"/>
  <c r="K58" i="2"/>
  <c r="P58" i="2" s="1"/>
  <c r="I59" i="2"/>
  <c r="N59" i="2" s="1"/>
  <c r="J59" i="2"/>
  <c r="O59" i="2" s="1"/>
  <c r="K59" i="2"/>
  <c r="P59" i="2" s="1"/>
  <c r="I60" i="2"/>
  <c r="N60" i="2" s="1"/>
  <c r="J60" i="2"/>
  <c r="O60" i="2" s="1"/>
  <c r="K60" i="2"/>
  <c r="P60" i="2" s="1"/>
  <c r="I61" i="2"/>
  <c r="N61" i="2" s="1"/>
  <c r="J61" i="2"/>
  <c r="O61" i="2" s="1"/>
  <c r="K61" i="2"/>
  <c r="P61" i="2" s="1"/>
  <c r="I62" i="2"/>
  <c r="N62" i="2" s="1"/>
  <c r="J62" i="2"/>
  <c r="O62" i="2" s="1"/>
  <c r="K62" i="2"/>
  <c r="P62" i="2" s="1"/>
  <c r="T61" i="1"/>
  <c r="B61" i="2" s="1"/>
  <c r="W3" i="1"/>
  <c r="W4" i="1"/>
  <c r="W5" i="1"/>
  <c r="W7" i="1"/>
  <c r="W8" i="1"/>
  <c r="W9" i="1"/>
  <c r="W11" i="1"/>
  <c r="W12" i="1"/>
  <c r="W13" i="1"/>
  <c r="W15" i="1"/>
  <c r="W16" i="1"/>
  <c r="W17" i="1"/>
  <c r="W19" i="1"/>
  <c r="W20" i="1"/>
  <c r="W21" i="1"/>
  <c r="W23" i="1"/>
  <c r="W24" i="1"/>
  <c r="W25" i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W59" i="1"/>
  <c r="W60" i="1"/>
  <c r="W61" i="1"/>
  <c r="V3" i="1"/>
  <c r="V4" i="1"/>
  <c r="V5" i="1"/>
  <c r="V7" i="1"/>
  <c r="V8" i="1"/>
  <c r="V9" i="1"/>
  <c r="V11" i="1"/>
  <c r="V12" i="1"/>
  <c r="V13" i="1"/>
  <c r="V15" i="1"/>
  <c r="V16" i="1"/>
  <c r="V17" i="1"/>
  <c r="V19" i="1"/>
  <c r="V20" i="1"/>
  <c r="V21" i="1"/>
  <c r="V23" i="1"/>
  <c r="V24" i="1"/>
  <c r="V25" i="1"/>
  <c r="V27" i="1"/>
  <c r="V28" i="1"/>
  <c r="V29" i="1"/>
  <c r="V31" i="1"/>
  <c r="V32" i="1"/>
  <c r="V33" i="1"/>
  <c r="V35" i="1"/>
  <c r="V36" i="1"/>
  <c r="V37" i="1"/>
  <c r="V39" i="1"/>
  <c r="V40" i="1"/>
  <c r="V41" i="1"/>
  <c r="V43" i="1"/>
  <c r="V44" i="1"/>
  <c r="V45" i="1"/>
  <c r="V47" i="1"/>
  <c r="V48" i="1"/>
  <c r="V49" i="1"/>
  <c r="V51" i="1"/>
  <c r="V52" i="1"/>
  <c r="V53" i="1"/>
  <c r="V55" i="1"/>
  <c r="V56" i="1"/>
  <c r="V57" i="1"/>
  <c r="V59" i="1"/>
  <c r="V60" i="1"/>
  <c r="V6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  <c r="C2" i="2" s="1"/>
  <c r="I3" i="2" s="1"/>
  <c r="V2" i="1"/>
  <c r="D2" i="2" s="1"/>
  <c r="J3" i="2" s="1"/>
  <c r="O3" i="2" s="1"/>
  <c r="W2" i="1"/>
  <c r="E2" i="2" s="1"/>
  <c r="K3" i="2" s="1"/>
  <c r="P3" i="2" s="1"/>
  <c r="T3" i="1"/>
  <c r="B3" i="2" s="1"/>
  <c r="T4" i="1"/>
  <c r="B4" i="2" s="1"/>
  <c r="T5" i="1"/>
  <c r="B5" i="2" s="1"/>
  <c r="H5" i="2" s="1"/>
  <c r="M5" i="2" s="1"/>
  <c r="T7" i="1"/>
  <c r="B7" i="2" s="1"/>
  <c r="T8" i="1"/>
  <c r="B8" i="2" s="1"/>
  <c r="T9" i="1"/>
  <c r="B9" i="2" s="1"/>
  <c r="T11" i="1"/>
  <c r="B11" i="2" s="1"/>
  <c r="T12" i="1"/>
  <c r="B12" i="2" s="1"/>
  <c r="T13" i="1"/>
  <c r="B13" i="2" s="1"/>
  <c r="T15" i="1"/>
  <c r="T16" i="1"/>
  <c r="B16" i="2" s="1"/>
  <c r="H16" i="2" s="1"/>
  <c r="M16" i="2" s="1"/>
  <c r="T17" i="1"/>
  <c r="B17" i="2" s="1"/>
  <c r="T19" i="1"/>
  <c r="T20" i="1"/>
  <c r="B20" i="2" s="1"/>
  <c r="T21" i="1"/>
  <c r="B21" i="2" s="1"/>
  <c r="H21" i="2" s="1"/>
  <c r="M21" i="2" s="1"/>
  <c r="T23" i="1"/>
  <c r="B23" i="2" s="1"/>
  <c r="T24" i="1"/>
  <c r="B24" i="2" s="1"/>
  <c r="T25" i="1"/>
  <c r="B25" i="2" s="1"/>
  <c r="T27" i="1"/>
  <c r="B27" i="2" s="1"/>
  <c r="T28" i="1"/>
  <c r="B28" i="2" s="1"/>
  <c r="T29" i="1"/>
  <c r="B29" i="2" s="1"/>
  <c r="T31" i="1"/>
  <c r="B31" i="2" s="1"/>
  <c r="T32" i="1"/>
  <c r="B32" i="2" s="1"/>
  <c r="T33" i="1"/>
  <c r="B33" i="2" s="1"/>
  <c r="T35" i="1"/>
  <c r="T36" i="1"/>
  <c r="B36" i="2" s="1"/>
  <c r="T37" i="1"/>
  <c r="B37" i="2" s="1"/>
  <c r="H37" i="2" s="1"/>
  <c r="M37" i="2" s="1"/>
  <c r="T39" i="1"/>
  <c r="B39" i="2" s="1"/>
  <c r="T40" i="1"/>
  <c r="B40" i="2" s="1"/>
  <c r="T41" i="1"/>
  <c r="B41" i="2" s="1"/>
  <c r="T43" i="1"/>
  <c r="T44" i="1"/>
  <c r="B44" i="2" s="1"/>
  <c r="H44" i="2" s="1"/>
  <c r="M44" i="2" s="1"/>
  <c r="T45" i="1"/>
  <c r="B45" i="2" s="1"/>
  <c r="T47" i="1"/>
  <c r="B47" i="2" s="1"/>
  <c r="T48" i="1"/>
  <c r="B48" i="2" s="1"/>
  <c r="T49" i="1"/>
  <c r="B49" i="2" s="1"/>
  <c r="T51" i="1"/>
  <c r="B51" i="2" s="1"/>
  <c r="T52" i="1"/>
  <c r="B52" i="2" s="1"/>
  <c r="T53" i="1"/>
  <c r="B53" i="2" s="1"/>
  <c r="H53" i="2" s="1"/>
  <c r="M53" i="2" s="1"/>
  <c r="T55" i="1"/>
  <c r="B55" i="2" s="1"/>
  <c r="T56" i="1"/>
  <c r="B56" i="2" s="1"/>
  <c r="T57" i="1"/>
  <c r="B57" i="2" s="1"/>
  <c r="T59" i="1"/>
  <c r="B59" i="2" s="1"/>
  <c r="T60" i="1"/>
  <c r="B60" i="2" s="1"/>
  <c r="T2" i="1"/>
  <c r="B2" i="2" s="1"/>
  <c r="H28" i="2" l="1"/>
  <c r="M28" i="2" s="1"/>
  <c r="H48" i="2"/>
  <c r="M48" i="2" s="1"/>
  <c r="H32" i="2"/>
  <c r="M32" i="2" s="1"/>
  <c r="H61" i="2"/>
  <c r="M61" i="2" s="1"/>
  <c r="H57" i="2"/>
  <c r="M57" i="2" s="1"/>
  <c r="H52" i="2"/>
  <c r="M52" i="2" s="1"/>
  <c r="H41" i="2"/>
  <c r="M41" i="2" s="1"/>
  <c r="H36" i="2"/>
  <c r="M36" i="2" s="1"/>
  <c r="H25" i="2"/>
  <c r="M25" i="2" s="1"/>
  <c r="H20" i="2"/>
  <c r="M20" i="2" s="1"/>
  <c r="H9" i="2"/>
  <c r="M9" i="2" s="1"/>
  <c r="H4" i="2"/>
  <c r="M4" i="2" s="1"/>
  <c r="H58" i="2"/>
  <c r="M58" i="2" s="1"/>
  <c r="H42" i="2"/>
  <c r="M42" i="2" s="1"/>
  <c r="H26" i="2"/>
  <c r="M26" i="2" s="1"/>
  <c r="H10" i="2"/>
  <c r="M10" i="2" s="1"/>
  <c r="H60" i="2"/>
  <c r="M60" i="2" s="1"/>
  <c r="H12" i="2"/>
  <c r="M12" i="2" s="1"/>
  <c r="H56" i="2"/>
  <c r="M56" i="2" s="1"/>
  <c r="H45" i="2"/>
  <c r="M45" i="2" s="1"/>
  <c r="H40" i="2"/>
  <c r="M40" i="2" s="1"/>
  <c r="H29" i="2"/>
  <c r="M29" i="2" s="1"/>
  <c r="H24" i="2"/>
  <c r="M24" i="2" s="1"/>
  <c r="H13" i="2"/>
  <c r="M13" i="2" s="1"/>
  <c r="H8" i="2"/>
  <c r="M8" i="2" s="1"/>
  <c r="L41" i="2"/>
  <c r="Q41" i="2" s="1"/>
  <c r="L25" i="2"/>
  <c r="Q25" i="2" s="1"/>
  <c r="L9" i="2"/>
  <c r="Q9" i="2" s="1"/>
  <c r="H54" i="2"/>
  <c r="M54" i="2" s="1"/>
  <c r="H38" i="2"/>
  <c r="M38" i="2" s="1"/>
  <c r="H22" i="2"/>
  <c r="M22" i="2" s="1"/>
  <c r="H6" i="2"/>
  <c r="M6" i="2" s="1"/>
  <c r="H50" i="2"/>
  <c r="M50" i="2" s="1"/>
  <c r="H34" i="2"/>
  <c r="M34" i="2" s="1"/>
  <c r="H18" i="2"/>
  <c r="M18" i="2" s="1"/>
  <c r="H49" i="2"/>
  <c r="M49" i="2" s="1"/>
  <c r="H33" i="2"/>
  <c r="M33" i="2" s="1"/>
  <c r="H17" i="2"/>
  <c r="M17" i="2" s="1"/>
  <c r="H62" i="2"/>
  <c r="M62" i="2" s="1"/>
  <c r="H46" i="2"/>
  <c r="M46" i="2" s="1"/>
  <c r="H30" i="2"/>
  <c r="M30" i="2" s="1"/>
  <c r="H14" i="2"/>
  <c r="M14" i="2" s="1"/>
  <c r="H3" i="2"/>
  <c r="M3" i="2" s="1"/>
  <c r="L50" i="2"/>
  <c r="Q50" i="2" s="1"/>
  <c r="L18" i="2"/>
  <c r="Q18" i="2" s="1"/>
  <c r="L4" i="2"/>
  <c r="Q4" i="2" s="1"/>
  <c r="L54" i="2"/>
  <c r="Q54" i="2" s="1"/>
  <c r="L60" i="2"/>
  <c r="Q60" i="2" s="1"/>
  <c r="L44" i="2"/>
  <c r="Q44" i="2" s="1"/>
  <c r="L28" i="2"/>
  <c r="Q28" i="2" s="1"/>
  <c r="L17" i="2"/>
  <c r="Q17" i="2" s="1"/>
  <c r="L12" i="2"/>
  <c r="Q12" i="2" s="1"/>
  <c r="L38" i="2"/>
  <c r="Q38" i="2" s="1"/>
  <c r="L22" i="2"/>
  <c r="Q22" i="2" s="1"/>
  <c r="L49" i="2"/>
  <c r="Q49" i="2" s="1"/>
  <c r="L33" i="2"/>
  <c r="Q33" i="2" s="1"/>
  <c r="L34" i="2"/>
  <c r="Q34" i="2" s="1"/>
  <c r="L52" i="2"/>
  <c r="Q52" i="2" s="1"/>
  <c r="L53" i="2"/>
  <c r="Q53" i="2" s="1"/>
  <c r="L36" i="2"/>
  <c r="Q36" i="2" s="1"/>
  <c r="L37" i="2"/>
  <c r="Q37" i="2" s="1"/>
  <c r="L20" i="2"/>
  <c r="Q20" i="2" s="1"/>
  <c r="L21" i="2"/>
  <c r="Q21" i="2" s="1"/>
  <c r="L32" i="2"/>
  <c r="Q32" i="2" s="1"/>
  <c r="L61" i="2"/>
  <c r="Q61" i="2" s="1"/>
  <c r="L56" i="2"/>
  <c r="Q56" i="2" s="1"/>
  <c r="L45" i="2"/>
  <c r="Q45" i="2" s="1"/>
  <c r="L40" i="2"/>
  <c r="Q40" i="2" s="1"/>
  <c r="L29" i="2"/>
  <c r="Q29" i="2" s="1"/>
  <c r="L24" i="2"/>
  <c r="Q24" i="2" s="1"/>
  <c r="L13" i="2"/>
  <c r="Q13" i="2" s="1"/>
  <c r="L8" i="2"/>
  <c r="Q8" i="2" s="1"/>
  <c r="L3" i="2"/>
  <c r="Q3" i="2" s="1"/>
  <c r="L48" i="2"/>
  <c r="Q48" i="2" s="1"/>
  <c r="L58" i="2"/>
  <c r="Q58" i="2" s="1"/>
  <c r="L30" i="2"/>
  <c r="Q30" i="2" s="1"/>
  <c r="L10" i="2"/>
  <c r="Q10" i="2" s="1"/>
  <c r="L62" i="2"/>
  <c r="Q62" i="2" s="1"/>
  <c r="L46" i="2"/>
  <c r="Q46" i="2" s="1"/>
  <c r="L42" i="2"/>
  <c r="Q42" i="2" s="1"/>
  <c r="L26" i="2"/>
  <c r="Q26" i="2" s="1"/>
  <c r="L14" i="2"/>
  <c r="Q14" i="2" s="1"/>
  <c r="L6" i="2"/>
  <c r="Q6" i="2" s="1"/>
  <c r="L59" i="2"/>
  <c r="Q59" i="2" s="1"/>
  <c r="L55" i="2"/>
  <c r="Q55" i="2" s="1"/>
  <c r="L51" i="2"/>
  <c r="Q51" i="2" s="1"/>
  <c r="L47" i="2"/>
  <c r="Q47" i="2" s="1"/>
  <c r="L43" i="2"/>
  <c r="Q43" i="2" s="1"/>
  <c r="L39" i="2"/>
  <c r="Q39" i="2" s="1"/>
  <c r="L35" i="2"/>
  <c r="Q35" i="2" s="1"/>
  <c r="L31" i="2"/>
  <c r="Q31" i="2" s="1"/>
  <c r="L27" i="2"/>
  <c r="Q27" i="2" s="1"/>
  <c r="L23" i="2"/>
  <c r="Q23" i="2" s="1"/>
  <c r="L19" i="2"/>
  <c r="Q19" i="2" s="1"/>
  <c r="L15" i="2"/>
  <c r="Q15" i="2" s="1"/>
  <c r="L11" i="2"/>
  <c r="Q11" i="2" s="1"/>
  <c r="L7" i="2"/>
  <c r="Q7" i="2" s="1"/>
  <c r="H59" i="2"/>
  <c r="M59" i="2" s="1"/>
  <c r="H55" i="2"/>
  <c r="M55" i="2" s="1"/>
  <c r="H51" i="2"/>
  <c r="M51" i="2" s="1"/>
  <c r="H47" i="2"/>
  <c r="M47" i="2" s="1"/>
  <c r="H43" i="2"/>
  <c r="M43" i="2" s="1"/>
  <c r="H39" i="2"/>
  <c r="M39" i="2" s="1"/>
  <c r="H35" i="2"/>
  <c r="M35" i="2" s="1"/>
  <c r="H31" i="2"/>
  <c r="M31" i="2" s="1"/>
  <c r="H27" i="2"/>
  <c r="M27" i="2" s="1"/>
  <c r="H23" i="2"/>
  <c r="M23" i="2" s="1"/>
  <c r="H19" i="2"/>
  <c r="M19" i="2" s="1"/>
  <c r="B3" i="3" s="1"/>
  <c r="H15" i="2"/>
  <c r="M15" i="2" s="1"/>
  <c r="H11" i="2"/>
  <c r="M11" i="2" s="1"/>
  <c r="H7" i="2"/>
  <c r="M7" i="2" s="1"/>
  <c r="D3" i="3"/>
  <c r="C4" i="3"/>
  <c r="E4" i="3"/>
  <c r="D4" i="3"/>
  <c r="N3" i="2"/>
  <c r="C3" i="3" s="1"/>
  <c r="E3" i="3"/>
  <c r="B4" i="3" l="1"/>
  <c r="F3" i="3"/>
  <c r="F4" i="3"/>
  <c r="F5" i="3" s="1"/>
  <c r="D5" i="3"/>
  <c r="C5" i="3"/>
  <c r="E5" i="3"/>
  <c r="B5" i="3"/>
</calcChain>
</file>

<file path=xl/sharedStrings.xml><?xml version="1.0" encoding="utf-8"?>
<sst xmlns="http://schemas.openxmlformats.org/spreadsheetml/2006/main" count="179" uniqueCount="100">
  <si>
    <t>formatted_date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</si>
  <si>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</si>
  <si>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</si>
  <si>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</si>
  <si>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</si>
  <si>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</si>
  <si>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</si>
  <si>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</si>
  <si>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</si>
  <si>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</si>
  <si>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</si>
  <si>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</si>
  <si>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</si>
  <si>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</si>
  <si>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</si>
  <si>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</si>
  <si>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</si>
  <si>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</si>
  <si>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</si>
  <si>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</si>
  <si>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</si>
  <si>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</si>
  <si>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</si>
  <si>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</si>
  <si>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</si>
  <si>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</si>
  <si>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</si>
  <si>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</si>
  <si>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</si>
  <si>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</si>
  <si>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</si>
  <si>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</si>
  <si>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</si>
  <si>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</si>
  <si>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</si>
  <si>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</si>
  <si>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</si>
  <si>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</si>
  <si>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</si>
  <si>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</si>
  <si>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</si>
  <si>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</si>
  <si>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</si>
  <si>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</si>
  <si>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</si>
  <si>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</si>
  <si>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</si>
  <si>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</si>
  <si>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</si>
  <si>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</si>
  <si>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</si>
  <si>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</si>
  <si>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</si>
  <si>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</si>
  <si>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</si>
  <si>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</si>
  <si>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</si>
  <si>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</si>
  <si>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</si>
  <si>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</si>
  <si>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</si>
  <si>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</si>
  <si>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cad_ew</t>
  </si>
  <si>
    <t>cad_aw</t>
  </si>
  <si>
    <t>usd_aw</t>
  </si>
  <si>
    <t>usd_ew</t>
  </si>
  <si>
    <t>cad_mv</t>
  </si>
  <si>
    <t>usd_mv</t>
  </si>
  <si>
    <t>cad_nr</t>
  </si>
  <si>
    <t>usd_nr</t>
  </si>
  <si>
    <t>FX cad/usd</t>
  </si>
  <si>
    <t>convert →</t>
  </si>
  <si>
    <t>usd_aw_cad</t>
  </si>
  <si>
    <t>usd_ew_cad</t>
  </si>
  <si>
    <t>usd_mv_cad</t>
  </si>
  <si>
    <t>usd_nr_cad</t>
  </si>
  <si>
    <t>add→</t>
  </si>
  <si>
    <t>AW</t>
  </si>
  <si>
    <t xml:space="preserve"> </t>
  </si>
  <si>
    <t>EW</t>
  </si>
  <si>
    <t>MV</t>
  </si>
  <si>
    <t>NR</t>
  </si>
  <si>
    <t>RF</t>
  </si>
  <si>
    <t>Sharpe Ratio</t>
  </si>
  <si>
    <t>std</t>
  </si>
  <si>
    <t>AW_r</t>
  </si>
  <si>
    <t>EW_r</t>
  </si>
  <si>
    <t>MV_r</t>
  </si>
  <si>
    <t>NR_r</t>
  </si>
  <si>
    <t>AW-rf</t>
  </si>
  <si>
    <t>EW-rf</t>
  </si>
  <si>
    <t>MV-rf</t>
  </si>
  <si>
    <t>NR-rf</t>
  </si>
  <si>
    <t>excess mean</t>
  </si>
  <si>
    <t>RP</t>
  </si>
  <si>
    <t>RP-rf</t>
  </si>
  <si>
    <t>RP_r</t>
  </si>
  <si>
    <t>usd_rp_cad</t>
  </si>
  <si>
    <t xml:space="preserve">  </t>
  </si>
  <si>
    <t>Port_P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</si>
</sst>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Performance!$B$2:$B$62</c:f>
              <c:numCache>
                <c:formatCode>General</c:formatCode>
                <c:ptCount val="61"/>
                <c:pt idx="0">
                  <c:v>50000</c:v>
                </c:pt>
                <c:pt idx="1">
                  <c:v>50699.793020218764</c:v>
                </c:pt>
                <c:pt idx="2">
                  <c:v>50579.426759873328</c:v>
                </c:pt>
                <c:pt idx="3">
                  <c:v>51839.005733178907</c:v>
                </c:pt>
                <c:pt idx="4">
                  <c:v>52035.008492997222</c:v>
                </c:pt>
                <c:pt idx="5">
                  <c:v>52745.854311601608</c:v>
                </c:pt>
                <c:pt idx="6">
                  <c:v>53135.083519468142</c:v>
                </c:pt>
                <c:pt idx="7">
                  <c:v>53878.773210536623</c:v>
                </c:pt>
                <c:pt idx="8">
                  <c:v>55032.474366712879</c:v>
                </c:pt>
                <c:pt idx="9">
                  <c:v>55404.992196792969</c:v>
                </c:pt>
                <c:pt idx="10">
                  <c:v>55292.470710278387</c:v>
                </c:pt>
                <c:pt idx="11">
                  <c:v>55048.587049582376</c:v>
                </c:pt>
                <c:pt idx="12">
                  <c:v>55225.94251616449</c:v>
                </c:pt>
                <c:pt idx="13">
                  <c:v>56473.735437646857</c:v>
                </c:pt>
                <c:pt idx="14">
                  <c:v>56497.411393225229</c:v>
                </c:pt>
                <c:pt idx="15">
                  <c:v>57295.41542286925</c:v>
                </c:pt>
                <c:pt idx="16">
                  <c:v>57122.443621811239</c:v>
                </c:pt>
                <c:pt idx="17">
                  <c:v>57423.856402358877</c:v>
                </c:pt>
                <c:pt idx="18">
                  <c:v>57185.680444162972</c:v>
                </c:pt>
                <c:pt idx="19">
                  <c:v>57382.851812493449</c:v>
                </c:pt>
                <c:pt idx="20">
                  <c:v>57449.990921365737</c:v>
                </c:pt>
                <c:pt idx="21">
                  <c:v>56886.078058755047</c:v>
                </c:pt>
                <c:pt idx="22">
                  <c:v>57236.808557416021</c:v>
                </c:pt>
                <c:pt idx="23">
                  <c:v>57559.012570601357</c:v>
                </c:pt>
                <c:pt idx="24">
                  <c:v>58656.385644225862</c:v>
                </c:pt>
                <c:pt idx="25">
                  <c:v>56912.075862382677</c:v>
                </c:pt>
                <c:pt idx="26">
                  <c:v>54387.055378136312</c:v>
                </c:pt>
                <c:pt idx="27">
                  <c:v>54642.647424768547</c:v>
                </c:pt>
                <c:pt idx="28">
                  <c:v>54045.556075981513</c:v>
                </c:pt>
                <c:pt idx="29">
                  <c:v>54340.221974083172</c:v>
                </c:pt>
                <c:pt idx="30">
                  <c:v>55199.345527573183</c:v>
                </c:pt>
                <c:pt idx="31">
                  <c:v>54517.358571091092</c:v>
                </c:pt>
                <c:pt idx="32">
                  <c:v>54476.337684890939</c:v>
                </c:pt>
                <c:pt idx="33">
                  <c:v>55825.077080333118</c:v>
                </c:pt>
                <c:pt idx="34">
                  <c:v>56640.45119267593</c:v>
                </c:pt>
                <c:pt idx="35">
                  <c:v>56869.543389456223</c:v>
                </c:pt>
                <c:pt idx="36">
                  <c:v>57476.247940513444</c:v>
                </c:pt>
                <c:pt idx="37">
                  <c:v>58387.772769839306</c:v>
                </c:pt>
                <c:pt idx="38">
                  <c:v>58624.534697894298</c:v>
                </c:pt>
                <c:pt idx="39">
                  <c:v>59325.954844784857</c:v>
                </c:pt>
                <c:pt idx="40">
                  <c:v>60271.192026750432</c:v>
                </c:pt>
                <c:pt idx="41">
                  <c:v>59117.286331420633</c:v>
                </c:pt>
                <c:pt idx="42">
                  <c:v>59939.82079109201</c:v>
                </c:pt>
                <c:pt idx="43">
                  <c:v>60796.231774659303</c:v>
                </c:pt>
                <c:pt idx="44">
                  <c:v>60055.25011057932</c:v>
                </c:pt>
                <c:pt idx="45">
                  <c:v>63656.300646867363</c:v>
                </c:pt>
                <c:pt idx="46">
                  <c:v>64553.9973276495</c:v>
                </c:pt>
                <c:pt idx="47">
                  <c:v>63759.106239478191</c:v>
                </c:pt>
                <c:pt idx="48">
                  <c:v>63606.958864146043</c:v>
                </c:pt>
                <c:pt idx="49">
                  <c:v>62778.975860039478</c:v>
                </c:pt>
                <c:pt idx="50">
                  <c:v>61555.040098542217</c:v>
                </c:pt>
                <c:pt idx="51">
                  <c:v>62773.290697821241</c:v>
                </c:pt>
                <c:pt idx="52">
                  <c:v>60454.515296604142</c:v>
                </c:pt>
                <c:pt idx="53">
                  <c:v>60116.153008672183</c:v>
                </c:pt>
                <c:pt idx="54">
                  <c:v>60647.623499616842</c:v>
                </c:pt>
                <c:pt idx="55">
                  <c:v>60703.792562672679</c:v>
                </c:pt>
                <c:pt idx="56">
                  <c:v>60132.579686647179</c:v>
                </c:pt>
                <c:pt idx="57">
                  <c:v>59984.029092816512</c:v>
                </c:pt>
                <c:pt idx="58">
                  <c:v>60316.493046269497</c:v>
                </c:pt>
                <c:pt idx="59">
                  <c:v>62166.151645080397</c:v>
                </c:pt>
                <c:pt idx="60">
                  <c:v>62760.912912119267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cad_nr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Performance!$E$2:$E$62</c:f>
              <c:numCache>
                <c:formatCode>General</c:formatCode>
                <c:ptCount val="61"/>
                <c:pt idx="0">
                  <c:v>50000</c:v>
                </c:pt>
                <c:pt idx="1">
                  <c:v>50450.908572959837</c:v>
                </c:pt>
                <c:pt idx="2">
                  <c:v>50075.749060612798</c:v>
                </c:pt>
                <c:pt idx="3">
                  <c:v>50799.752259555753</c:v>
                </c:pt>
                <c:pt idx="4">
                  <c:v>50585.093400801248</c:v>
                </c:pt>
                <c:pt idx="5">
                  <c:v>50435.388035784337</c:v>
                </c:pt>
                <c:pt idx="6">
                  <c:v>51303.226065083538</c:v>
                </c:pt>
                <c:pt idx="7">
                  <c:v>51751.52295860475</c:v>
                </c:pt>
                <c:pt idx="8">
                  <c:v>52473.194935554238</c:v>
                </c:pt>
                <c:pt idx="9">
                  <c:v>53215.733434626272</c:v>
                </c:pt>
                <c:pt idx="10">
                  <c:v>53440.031432704651</c:v>
                </c:pt>
                <c:pt idx="11">
                  <c:v>53333.935645044083</c:v>
                </c:pt>
                <c:pt idx="12">
                  <c:v>53259.21133938407</c:v>
                </c:pt>
                <c:pt idx="13">
                  <c:v>53541.614043783353</c:v>
                </c:pt>
                <c:pt idx="14">
                  <c:v>53791.630398186673</c:v>
                </c:pt>
                <c:pt idx="15">
                  <c:v>54447.657037273653</c:v>
                </c:pt>
                <c:pt idx="16">
                  <c:v>54587.330062252076</c:v>
                </c:pt>
                <c:pt idx="17">
                  <c:v>55040.23025400209</c:v>
                </c:pt>
                <c:pt idx="18">
                  <c:v>54958.176400976197</c:v>
                </c:pt>
                <c:pt idx="19">
                  <c:v>55220.249790966758</c:v>
                </c:pt>
                <c:pt idx="20">
                  <c:v>55375.149918050403</c:v>
                </c:pt>
                <c:pt idx="21">
                  <c:v>55485.647905611353</c:v>
                </c:pt>
                <c:pt idx="22">
                  <c:v>55977.030311715956</c:v>
                </c:pt>
                <c:pt idx="23">
                  <c:v>56357.845610246361</c:v>
                </c:pt>
                <c:pt idx="24">
                  <c:v>57240.622456240992</c:v>
                </c:pt>
                <c:pt idx="25">
                  <c:v>56269.967728275973</c:v>
                </c:pt>
                <c:pt idx="26">
                  <c:v>54231.26822546855</c:v>
                </c:pt>
                <c:pt idx="27">
                  <c:v>54942.360820594833</c:v>
                </c:pt>
                <c:pt idx="28">
                  <c:v>54418.591588058793</c:v>
                </c:pt>
                <c:pt idx="29">
                  <c:v>54986.731058048281</c:v>
                </c:pt>
                <c:pt idx="30">
                  <c:v>56148.463816887393</c:v>
                </c:pt>
                <c:pt idx="31">
                  <c:v>55971.155593675867</c:v>
                </c:pt>
                <c:pt idx="32">
                  <c:v>55909.144090723094</c:v>
                </c:pt>
                <c:pt idx="33">
                  <c:v>56929.861987337157</c:v>
                </c:pt>
                <c:pt idx="34">
                  <c:v>57751.325002280049</c:v>
                </c:pt>
                <c:pt idx="35">
                  <c:v>57842.56360485476</c:v>
                </c:pt>
                <c:pt idx="36">
                  <c:v>58366.000347204827</c:v>
                </c:pt>
                <c:pt idx="37">
                  <c:v>59223.176273926038</c:v>
                </c:pt>
                <c:pt idx="38">
                  <c:v>59481.309699089121</c:v>
                </c:pt>
                <c:pt idx="39">
                  <c:v>60066.610521613453</c:v>
                </c:pt>
                <c:pt idx="40">
                  <c:v>60944.952508005626</c:v>
                </c:pt>
                <c:pt idx="41">
                  <c:v>60058.309473583613</c:v>
                </c:pt>
                <c:pt idx="42">
                  <c:v>60619.154149465103</c:v>
                </c:pt>
                <c:pt idx="43">
                  <c:v>61551.374054397529</c:v>
                </c:pt>
                <c:pt idx="44">
                  <c:v>61195.749360183123</c:v>
                </c:pt>
                <c:pt idx="45">
                  <c:v>64180.197463952252</c:v>
                </c:pt>
                <c:pt idx="46">
                  <c:v>65028.091745243997</c:v>
                </c:pt>
                <c:pt idx="47">
                  <c:v>64460.252691309077</c:v>
                </c:pt>
                <c:pt idx="48">
                  <c:v>64108.980161362597</c:v>
                </c:pt>
                <c:pt idx="49">
                  <c:v>63853.271720202378</c:v>
                </c:pt>
                <c:pt idx="50">
                  <c:v>62710.614488146457</c:v>
                </c:pt>
                <c:pt idx="51">
                  <c:v>63978.859321257747</c:v>
                </c:pt>
                <c:pt idx="52">
                  <c:v>62050.837967981177</c:v>
                </c:pt>
                <c:pt idx="53">
                  <c:v>61462.537458629253</c:v>
                </c:pt>
                <c:pt idx="54">
                  <c:v>62102.831057865049</c:v>
                </c:pt>
                <c:pt idx="55">
                  <c:v>62195.39274772878</c:v>
                </c:pt>
                <c:pt idx="56">
                  <c:v>61855.251591808883</c:v>
                </c:pt>
                <c:pt idx="57">
                  <c:v>61617.720596722822</c:v>
                </c:pt>
                <c:pt idx="58">
                  <c:v>61748.543322769161</c:v>
                </c:pt>
                <c:pt idx="59">
                  <c:v>63164.540298211978</c:v>
                </c:pt>
                <c:pt idx="60">
                  <c:v>63571.498318862054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A-47EA-ADF7-0E05B00A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68184"/>
        <c:axId val="912968512"/>
      </c:lineChart>
      <c:catAx>
        <c:axId val="9129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512"/>
        <c:crosses val="autoZero"/>
        <c:auto val="1"/>
        <c:lblAlgn val="ctr"/>
        <c:lblOffset val="100"/>
        <c:noMultiLvlLbl val="0"/>
      </c:catAx>
      <c:valAx>
        <c:axId val="9129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Performance!$K$1</c:f>
              <c:strCache>
                <c:ptCount val="1"/>
                <c:pt idx="0">
                  <c:v>usd_nr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Performance!$K$2:$K$62</c:f>
              <c:numCache>
                <c:formatCode>General</c:formatCode>
                <c:ptCount val="61"/>
                <c:pt idx="0">
                  <c:v>52620.5</c:v>
                </c:pt>
                <c:pt idx="1">
                  <c:v>52593.754418759803</c:v>
                </c:pt>
                <c:pt idx="2">
                  <c:v>52167.295618275974</c:v>
                </c:pt>
                <c:pt idx="3">
                  <c:v>52569.496825938491</c:v>
                </c:pt>
                <c:pt idx="4">
                  <c:v>51998.265902595936</c:v>
                </c:pt>
                <c:pt idx="5">
                  <c:v>50689.846642639073</c:v>
                </c:pt>
                <c:pt idx="6">
                  <c:v>52199.101077478197</c:v>
                </c:pt>
                <c:pt idx="7">
                  <c:v>51938.774057327493</c:v>
                </c:pt>
                <c:pt idx="8">
                  <c:v>51747.883091152507</c:v>
                </c:pt>
                <c:pt idx="9">
                  <c:v>53182.426145700527</c:v>
                </c:pt>
                <c:pt idx="10">
                  <c:v>53698.146646112356</c:v>
                </c:pt>
                <c:pt idx="11">
                  <c:v>53722.269351503142</c:v>
                </c:pt>
                <c:pt idx="12">
                  <c:v>53858.392187517042</c:v>
                </c:pt>
                <c:pt idx="13">
                  <c:v>52796.204933266512</c:v>
                </c:pt>
                <c:pt idx="14">
                  <c:v>53299.074663275067</c:v>
                </c:pt>
                <c:pt idx="15">
                  <c:v>53847.764247217157</c:v>
                </c:pt>
                <c:pt idx="16">
                  <c:v>54293.593527859528</c:v>
                </c:pt>
                <c:pt idx="17">
                  <c:v>54594.213703722977</c:v>
                </c:pt>
                <c:pt idx="18">
                  <c:v>54560.242048479253</c:v>
                </c:pt>
                <c:pt idx="19">
                  <c:v>54799.402904695227</c:v>
                </c:pt>
                <c:pt idx="20">
                  <c:v>54958.320879682658</c:v>
                </c:pt>
                <c:pt idx="21">
                  <c:v>55620.740243351953</c:v>
                </c:pt>
                <c:pt idx="22">
                  <c:v>55561.06786552725</c:v>
                </c:pt>
                <c:pt idx="23">
                  <c:v>55853.369002002903</c:v>
                </c:pt>
                <c:pt idx="24">
                  <c:v>56513.764409297597</c:v>
                </c:pt>
                <c:pt idx="25">
                  <c:v>55941.932571808531</c:v>
                </c:pt>
                <c:pt idx="26">
                  <c:v>54965.435277880591</c:v>
                </c:pt>
                <c:pt idx="27">
                  <c:v>55849.877196066809</c:v>
                </c:pt>
                <c:pt idx="28">
                  <c:v>55308.443780574387</c:v>
                </c:pt>
                <c:pt idx="29">
                  <c:v>56222.911150385633</c:v>
                </c:pt>
                <c:pt idx="30">
                  <c:v>56952.071802206701</c:v>
                </c:pt>
                <c:pt idx="31">
                  <c:v>56989.13766454428</c:v>
                </c:pt>
                <c:pt idx="32">
                  <c:v>56906.181508508133</c:v>
                </c:pt>
                <c:pt idx="33">
                  <c:v>56819.392772436833</c:v>
                </c:pt>
                <c:pt idx="34">
                  <c:v>57592.649603934093</c:v>
                </c:pt>
                <c:pt idx="35">
                  <c:v>57494.778497051142</c:v>
                </c:pt>
                <c:pt idx="36">
                  <c:v>57942.559209965082</c:v>
                </c:pt>
                <c:pt idx="37">
                  <c:v>58543.877242699033</c:v>
                </c:pt>
                <c:pt idx="38">
                  <c:v>58650.634424350297</c:v>
                </c:pt>
                <c:pt idx="39">
                  <c:v>58664.75666690238</c:v>
                </c:pt>
                <c:pt idx="40">
                  <c:v>59328.037966376083</c:v>
                </c:pt>
                <c:pt idx="41">
                  <c:v>58417.772588097803</c:v>
                </c:pt>
                <c:pt idx="42">
                  <c:v>58959.240688489772</c:v>
                </c:pt>
                <c:pt idx="43">
                  <c:v>59374.619292492753</c:v>
                </c:pt>
                <c:pt idx="44">
                  <c:v>58675.287917903013</c:v>
                </c:pt>
                <c:pt idx="45">
                  <c:v>59271.440069795754</c:v>
                </c:pt>
                <c:pt idx="46">
                  <c:v>59719.383276465363</c:v>
                </c:pt>
                <c:pt idx="47">
                  <c:v>59471.166983917938</c:v>
                </c:pt>
                <c:pt idx="48">
                  <c:v>59895.473156831948</c:v>
                </c:pt>
                <c:pt idx="49">
                  <c:v>59791.400943584063</c:v>
                </c:pt>
                <c:pt idx="50">
                  <c:v>59169.769734660978</c:v>
                </c:pt>
                <c:pt idx="51">
                  <c:v>59550.17281488239</c:v>
                </c:pt>
                <c:pt idx="52">
                  <c:v>58634.215867991661</c:v>
                </c:pt>
                <c:pt idx="53">
                  <c:v>58404.954646138089</c:v>
                </c:pt>
                <c:pt idx="54">
                  <c:v>59235.008016338863</c:v>
                </c:pt>
                <c:pt idx="55">
                  <c:v>59031.779158075093</c:v>
                </c:pt>
                <c:pt idx="56">
                  <c:v>58485.923640878653</c:v>
                </c:pt>
                <c:pt idx="57">
                  <c:v>58441.904319139117</c:v>
                </c:pt>
                <c:pt idx="58">
                  <c:v>58462.736890933476</c:v>
                </c:pt>
                <c:pt idx="59">
                  <c:v>59511.856047761503</c:v>
                </c:pt>
                <c:pt idx="60">
                  <c:v>59695.273738160497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6-4BE7-95BC-659CDB0A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60288"/>
        <c:axId val="924060616"/>
      </c:lineChart>
      <c:catAx>
        <c:axId val="9240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616"/>
        <c:crosses val="autoZero"/>
        <c:auto val="1"/>
        <c:lblAlgn val="ctr"/>
        <c:lblOffset val="100"/>
        <c:noMultiLvlLbl val="0"/>
      </c:catAx>
      <c:valAx>
        <c:axId val="9240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Performance!$W$1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Performance!$W$2:$W$62</c:f>
              <c:numCache>
                <c:formatCode>General</c:formatCode>
                <c:ptCount val="61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DC8-A517-228EB6D7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49816"/>
        <c:axId val="921850800"/>
      </c:lineChart>
      <c:catAx>
        <c:axId val="9218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800"/>
        <c:crosses val="autoZero"/>
        <c:auto val="1"/>
        <c:lblAlgn val="ctr"/>
        <c:lblOffset val="100"/>
        <c:noMultiLvlLbl val="0"/>
      </c:catAx>
      <c:valAx>
        <c:axId val="921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Port_P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Performance!$F$2:$F$69</c:f>
              <c:numCache>
                <c:formatCode>General</c:formatCode>
                <c:ptCount val="68"/>
                <c:pt idx="0">
                  <c:v>50000</c:v>
                </c:pt>
                <c:pt idx="1">
                  <c:v>50498.535355830943</c:v>
                </c:pt>
                <c:pt idx="2">
                  <c:v>50174.751902333053</c:v>
                </c:pt>
                <c:pt idx="3">
                  <c:v>50952.719920218908</c:v>
                </c:pt>
                <c:pt idx="4">
                  <c:v>50861.864291278667</c:v>
                </c:pt>
                <c:pt idx="5">
                  <c:v>50860.441183783958</c:v>
                </c:pt>
                <c:pt idx="6">
                  <c:v>51588.403727116551</c:v>
                </c:pt>
                <c:pt idx="7">
                  <c:v>52039.383830467697</c:v>
                </c:pt>
                <c:pt idx="8">
                  <c:v>52803.423251578177</c:v>
                </c:pt>
                <c:pt idx="9">
                  <c:v>53461.317347728647</c:v>
                </c:pt>
                <c:pt idx="10">
                  <c:v>53599.27008381307</c:v>
                </c:pt>
                <c:pt idx="11">
                  <c:v>53469.243428667171</c:v>
                </c:pt>
                <c:pt idx="12">
                  <c:v>53396.243487622472</c:v>
                </c:pt>
                <c:pt idx="13">
                  <c:v>53810.16180050106</c:v>
                </c:pt>
                <c:pt idx="14">
                  <c:v>54027.335810470759</c:v>
                </c:pt>
                <c:pt idx="15">
                  <c:v>54632.129458055657</c:v>
                </c:pt>
                <c:pt idx="16">
                  <c:v>54743.506921698863</c:v>
                </c:pt>
                <c:pt idx="17">
                  <c:v>55172.80777461156</c:v>
                </c:pt>
                <c:pt idx="18">
                  <c:v>55086.879275367952</c:v>
                </c:pt>
                <c:pt idx="19">
                  <c:v>55350.813998228368</c:v>
                </c:pt>
                <c:pt idx="20">
                  <c:v>55461.209069658638</c:v>
                </c:pt>
                <c:pt idx="21">
                  <c:v>55473.474005927666</c:v>
                </c:pt>
                <c:pt idx="22">
                  <c:v>55959.257364513833</c:v>
                </c:pt>
                <c:pt idx="23">
                  <c:v>56318.214199493988</c:v>
                </c:pt>
                <c:pt idx="24">
                  <c:v>57153.435761697147</c:v>
                </c:pt>
                <c:pt idx="25">
                  <c:v>56189.183562555503</c:v>
                </c:pt>
                <c:pt idx="26">
                  <c:v>54249.428863131041</c:v>
                </c:pt>
                <c:pt idx="27">
                  <c:v>54874.048911164631</c:v>
                </c:pt>
                <c:pt idx="28">
                  <c:v>54370.769573931691</c:v>
                </c:pt>
                <c:pt idx="29">
                  <c:v>54908.760848355138</c:v>
                </c:pt>
                <c:pt idx="30">
                  <c:v>55986.001710558638</c:v>
                </c:pt>
                <c:pt idx="31">
                  <c:v>55801.481473050713</c:v>
                </c:pt>
                <c:pt idx="32">
                  <c:v>55722.654745101943</c:v>
                </c:pt>
                <c:pt idx="33">
                  <c:v>56795.926450951622</c:v>
                </c:pt>
                <c:pt idx="34">
                  <c:v>57547.909444473997</c:v>
                </c:pt>
                <c:pt idx="35">
                  <c:v>57619.329696114422</c:v>
                </c:pt>
                <c:pt idx="36">
                  <c:v>58110.479601075473</c:v>
                </c:pt>
                <c:pt idx="37">
                  <c:v>58944.784653034512</c:v>
                </c:pt>
                <c:pt idx="38">
                  <c:v>59213.786636185818</c:v>
                </c:pt>
                <c:pt idx="39">
                  <c:v>59767.53277935744</c:v>
                </c:pt>
                <c:pt idx="40">
                  <c:v>60634.455390019393</c:v>
                </c:pt>
                <c:pt idx="41">
                  <c:v>59785.293995608852</c:v>
                </c:pt>
                <c:pt idx="42">
                  <c:v>60308.839938001343</c:v>
                </c:pt>
                <c:pt idx="43">
                  <c:v>61241.479751012193</c:v>
                </c:pt>
                <c:pt idx="44">
                  <c:v>60946.924202177826</c:v>
                </c:pt>
                <c:pt idx="45">
                  <c:v>63838.290567593889</c:v>
                </c:pt>
                <c:pt idx="46">
                  <c:v>64659.899432771097</c:v>
                </c:pt>
                <c:pt idx="47">
                  <c:v>64127.600838514867</c:v>
                </c:pt>
                <c:pt idx="48">
                  <c:v>63749.762679858097</c:v>
                </c:pt>
                <c:pt idx="49">
                  <c:v>63571.068787216624</c:v>
                </c:pt>
                <c:pt idx="50">
                  <c:v>62449.901134383763</c:v>
                </c:pt>
                <c:pt idx="51">
                  <c:v>63709.70962464223</c:v>
                </c:pt>
                <c:pt idx="52">
                  <c:v>61838.383437599543</c:v>
                </c:pt>
                <c:pt idx="53">
                  <c:v>61205.655570563111</c:v>
                </c:pt>
                <c:pt idx="54">
                  <c:v>61882.884503639667</c:v>
                </c:pt>
                <c:pt idx="55">
                  <c:v>61969.854749341823</c:v>
                </c:pt>
                <c:pt idx="56">
                  <c:v>61623.506115568183</c:v>
                </c:pt>
                <c:pt idx="57">
                  <c:v>61363.152988699367</c:v>
                </c:pt>
                <c:pt idx="58">
                  <c:v>61492.672460784772</c:v>
                </c:pt>
                <c:pt idx="59">
                  <c:v>62899.155421027317</c:v>
                </c:pt>
                <c:pt idx="60">
                  <c:v>63294.199974442257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6-48A5-A7CD-F5CF4B38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1624"/>
        <c:axId val="1206289328"/>
      </c:lineChart>
      <c:catAx>
        <c:axId val="12062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9328"/>
        <c:crosses val="autoZero"/>
        <c:auto val="1"/>
        <c:lblAlgn val="ctr"/>
        <c:lblOffset val="100"/>
        <c:noMultiLvlLbl val="0"/>
      </c:catAx>
      <c:valAx>
        <c:axId val="1206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Performance!$L$1</c:f>
              <c:strCache>
                <c:ptCount val="1"/>
                <c:pt idx="0">
                  <c:v>Port_P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Performance!$L$2:$L$69</c:f>
              <c:numCache>
                <c:formatCode>General</c:formatCode>
                <c:ptCount val="68"/>
                <c:pt idx="0">
                  <c:v>52620.5</c:v>
                </c:pt>
                <c:pt idx="1">
                  <c:v>52773.787501557548</c:v>
                </c:pt>
                <c:pt idx="2">
                  <c:v>52545.896930653718</c:v>
                </c:pt>
                <c:pt idx="3">
                  <c:v>52931.850853935939</c:v>
                </c:pt>
                <c:pt idx="4">
                  <c:v>52890.922228164069</c:v>
                </c:pt>
                <c:pt idx="5">
                  <c:v>52298.687264727057</c:v>
                </c:pt>
                <c:pt idx="6">
                  <c:v>53021.771509963422</c:v>
                </c:pt>
                <c:pt idx="7">
                  <c:v>52922.14648972288</c:v>
                </c:pt>
                <c:pt idx="8">
                  <c:v>52904.598372717977</c:v>
                </c:pt>
                <c:pt idx="9">
                  <c:v>53729.313913607722</c:v>
                </c:pt>
                <c:pt idx="10">
                  <c:v>53897.635409470087</c:v>
                </c:pt>
                <c:pt idx="11">
                  <c:v>53832.753981730413</c:v>
                </c:pt>
                <c:pt idx="12">
                  <c:v>54048.367205562427</c:v>
                </c:pt>
                <c:pt idx="13">
                  <c:v>53664.210663503341</c:v>
                </c:pt>
                <c:pt idx="14">
                  <c:v>53864.701319270069</c:v>
                </c:pt>
                <c:pt idx="15">
                  <c:v>54245.184748374217</c:v>
                </c:pt>
                <c:pt idx="16">
                  <c:v>54464.025179880242</c:v>
                </c:pt>
                <c:pt idx="17">
                  <c:v>54599.896843086128</c:v>
                </c:pt>
                <c:pt idx="18">
                  <c:v>54537.725085442973</c:v>
                </c:pt>
                <c:pt idx="19">
                  <c:v>54703.214560532513</c:v>
                </c:pt>
                <c:pt idx="20">
                  <c:v>54719.799520438733</c:v>
                </c:pt>
                <c:pt idx="21">
                  <c:v>55006.488227494468</c:v>
                </c:pt>
                <c:pt idx="22">
                  <c:v>55031.79023900631</c:v>
                </c:pt>
                <c:pt idx="23">
                  <c:v>55198.310174032908</c:v>
                </c:pt>
                <c:pt idx="24">
                  <c:v>55577.226377819432</c:v>
                </c:pt>
                <c:pt idx="25">
                  <c:v>55167.476159905244</c:v>
                </c:pt>
                <c:pt idx="26">
                  <c:v>54609.528589599489</c:v>
                </c:pt>
                <c:pt idx="27">
                  <c:v>55036.787106192358</c:v>
                </c:pt>
                <c:pt idx="28">
                  <c:v>54717.707200238787</c:v>
                </c:pt>
                <c:pt idx="29">
                  <c:v>55246.49280316606</c:v>
                </c:pt>
                <c:pt idx="30">
                  <c:v>55568.705244986362</c:v>
                </c:pt>
                <c:pt idx="31">
                  <c:v>55553.499091719568</c:v>
                </c:pt>
                <c:pt idx="32">
                  <c:v>55354.832564621443</c:v>
                </c:pt>
                <c:pt idx="33">
                  <c:v>55528.566290824281</c:v>
                </c:pt>
                <c:pt idx="34">
                  <c:v>55995.755625255573</c:v>
                </c:pt>
                <c:pt idx="35">
                  <c:v>55886.242489720673</c:v>
                </c:pt>
                <c:pt idx="36">
                  <c:v>56188.090722306617</c:v>
                </c:pt>
                <c:pt idx="37">
                  <c:v>56721.069936992368</c:v>
                </c:pt>
                <c:pt idx="38">
                  <c:v>56777.261033738861</c:v>
                </c:pt>
                <c:pt idx="39">
                  <c:v>56766.253559078061</c:v>
                </c:pt>
                <c:pt idx="40">
                  <c:v>57336.892821829453</c:v>
                </c:pt>
                <c:pt idx="41">
                  <c:v>56679.174868105372</c:v>
                </c:pt>
                <c:pt idx="42">
                  <c:v>57150.990016243777</c:v>
                </c:pt>
                <c:pt idx="43">
                  <c:v>57505.376321066899</c:v>
                </c:pt>
                <c:pt idx="44">
                  <c:v>57020.373787595781</c:v>
                </c:pt>
                <c:pt idx="45">
                  <c:v>57770.554338259441</c:v>
                </c:pt>
                <c:pt idx="46">
                  <c:v>57838.044268421669</c:v>
                </c:pt>
                <c:pt idx="47">
                  <c:v>57766.19222301391</c:v>
                </c:pt>
                <c:pt idx="48">
                  <c:v>58000.002737166891</c:v>
                </c:pt>
                <c:pt idx="49">
                  <c:v>57909.90720315509</c:v>
                </c:pt>
                <c:pt idx="50">
                  <c:v>57413.660271999688</c:v>
                </c:pt>
                <c:pt idx="51">
                  <c:v>57745.269851142933</c:v>
                </c:pt>
                <c:pt idx="52">
                  <c:v>57124.251837397052</c:v>
                </c:pt>
                <c:pt idx="53">
                  <c:v>57076.139179748607</c:v>
                </c:pt>
                <c:pt idx="54">
                  <c:v>57584.089032086144</c:v>
                </c:pt>
                <c:pt idx="55">
                  <c:v>57393.581115322108</c:v>
                </c:pt>
                <c:pt idx="56">
                  <c:v>56961.262501901358</c:v>
                </c:pt>
                <c:pt idx="57">
                  <c:v>57186.387387145107</c:v>
                </c:pt>
                <c:pt idx="58">
                  <c:v>57278.426430864449</c:v>
                </c:pt>
                <c:pt idx="59">
                  <c:v>58009.399686450713</c:v>
                </c:pt>
                <c:pt idx="60">
                  <c:v>58132.198565488849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B-473B-8551-A681FEB6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5672"/>
        <c:axId val="1215879936"/>
      </c:lineChart>
      <c:catAx>
        <c:axId val="12158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9936"/>
        <c:crosses val="autoZero"/>
        <c:auto val="1"/>
        <c:lblAlgn val="ctr"/>
        <c:lblOffset val="100"/>
        <c:noMultiLvlLbl val="0"/>
      </c:catAx>
      <c:valAx>
        <c:axId val="1215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Performance!$X$1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Performance!$X$2:$X$69</c:f>
              <c:numCache>
                <c:formatCode>General</c:formatCode>
                <c:ptCount val="68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FE2-9FF2-A93BA264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6656"/>
        <c:axId val="1215877312"/>
      </c:lineChart>
      <c:catAx>
        <c:axId val="12158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7312"/>
        <c:crosses val="autoZero"/>
        <c:auto val="1"/>
        <c:lblAlgn val="ctr"/>
        <c:lblOffset val="100"/>
        <c:noMultiLvlLbl val="0"/>
      </c:catAx>
      <c:valAx>
        <c:axId val="12158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b="1"/>
              <a:t>Portfolio</a:t>
            </a:r>
            <a:r>
              <a:rPr lang="en-CA" altLang="zh-CN" b="1" baseline="0"/>
              <a:t> Performance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Performance!$T$1</c:f>
              <c:strCache>
                <c:ptCount val="1"/>
                <c:pt idx="0">
                  <c:v>AW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Performance!$T$2:$T$69</c:f>
              <c:numCache>
                <c:formatCode>General</c:formatCode>
                <c:ptCount val="68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148373.63736588089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A90-A86A-446A57D13CCA}"/>
            </c:ext>
          </c:extLst>
        </c:ser>
        <c:ser>
          <c:idx val="1"/>
          <c:order val="1"/>
          <c:tx>
            <c:strRef>
              <c:f>Performance!$U$1</c:f>
              <c:strCache>
                <c:ptCount val="1"/>
                <c:pt idx="0">
                  <c:v>EW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Performance!$U$2:$U$69</c:f>
              <c:numCache>
                <c:formatCode>General</c:formatCode>
                <c:ptCount val="68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A90-A86A-446A57D13CCA}"/>
            </c:ext>
          </c:extLst>
        </c:ser>
        <c:ser>
          <c:idx val="2"/>
          <c:order val="2"/>
          <c:tx>
            <c:strRef>
              <c:f>Performance!$V$1</c:f>
              <c:strCache>
                <c:ptCount val="1"/>
                <c:pt idx="0">
                  <c:v>MV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Performance!$V$2:$V$69</c:f>
              <c:numCache>
                <c:formatCode>General</c:formatCode>
                <c:ptCount val="68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8-4A90-A86A-446A57D13CCA}"/>
            </c:ext>
          </c:extLst>
        </c:ser>
        <c:ser>
          <c:idx val="3"/>
          <c:order val="3"/>
          <c:tx>
            <c:strRef>
              <c:f>Performance!$W$1</c:f>
              <c:strCache>
                <c:ptCount val="1"/>
                <c:pt idx="0">
                  <c:v>NR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Performance!$W$2:$W$69</c:f>
              <c:numCache>
                <c:formatCode>General</c:formatCode>
                <c:ptCount val="68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8-4A90-A86A-446A57D13CCA}"/>
            </c:ext>
          </c:extLst>
        </c:ser>
        <c:ser>
          <c:idx val="4"/>
          <c:order val="4"/>
          <c:tx>
            <c:strRef>
              <c:f>Performance!$X$1</c:f>
              <c:strCache>
                <c:ptCount val="1"/>
                <c:pt idx="0">
                  <c:v>RP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Performance!$X$2:$X$69</c:f>
              <c:numCache>
                <c:formatCode>General</c:formatCode>
                <c:ptCount val="68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8-4A90-A86A-446A57D1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328680"/>
        <c:axId val="1393334584"/>
      </c:lineChart>
      <c:catAx>
        <c:axId val="139332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34584"/>
        <c:crosses val="autoZero"/>
        <c:auto val="1"/>
        <c:lblAlgn val="ctr"/>
        <c:lblOffset val="100"/>
        <c:noMultiLvlLbl val="0"/>
      </c:catAx>
      <c:valAx>
        <c:axId val="1393334584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Performance!$H$2:$H$62</c:f>
              <c:numCache>
                <c:formatCode>General</c:formatCode>
                <c:ptCount val="61"/>
                <c:pt idx="0">
                  <c:v>52620.5</c:v>
                </c:pt>
                <c:pt idx="1">
                  <c:v>52756.215605977857</c:v>
                </c:pt>
                <c:pt idx="2">
                  <c:v>52136.06609848763</c:v>
                </c:pt>
                <c:pt idx="3">
                  <c:v>53113.809348800132</c:v>
                </c:pt>
                <c:pt idx="4">
                  <c:v>52482.66985320954</c:v>
                </c:pt>
                <c:pt idx="5">
                  <c:v>51089.163202516371</c:v>
                </c:pt>
                <c:pt idx="6">
                  <c:v>53439.494535486891</c:v>
                </c:pt>
                <c:pt idx="7">
                  <c:v>53048.928973070208</c:v>
                </c:pt>
                <c:pt idx="8">
                  <c:v>53420.961199652033</c:v>
                </c:pt>
                <c:pt idx="9">
                  <c:v>55414.806430043391</c:v>
                </c:pt>
                <c:pt idx="10">
                  <c:v>55822.006368548733</c:v>
                </c:pt>
                <c:pt idx="11">
                  <c:v>56294.214631723487</c:v>
                </c:pt>
                <c:pt idx="12">
                  <c:v>56902.16921050263</c:v>
                </c:pt>
                <c:pt idx="13">
                  <c:v>56078.093836934117</c:v>
                </c:pt>
                <c:pt idx="14">
                  <c:v>56699.810143601208</c:v>
                </c:pt>
                <c:pt idx="15">
                  <c:v>57732.90212445386</c:v>
                </c:pt>
                <c:pt idx="16">
                  <c:v>58217.796135307042</c:v>
                </c:pt>
                <c:pt idx="17">
                  <c:v>58366.110921644533</c:v>
                </c:pt>
                <c:pt idx="18">
                  <c:v>58152.957871656428</c:v>
                </c:pt>
                <c:pt idx="19">
                  <c:v>58363.987109521229</c:v>
                </c:pt>
                <c:pt idx="20">
                  <c:v>58267.006811065803</c:v>
                </c:pt>
                <c:pt idx="21">
                  <c:v>59382.997541856457</c:v>
                </c:pt>
                <c:pt idx="22">
                  <c:v>59676.079175740721</c:v>
                </c:pt>
                <c:pt idx="23">
                  <c:v>60359.048462341569</c:v>
                </c:pt>
                <c:pt idx="24">
                  <c:v>61685.501135620558</c:v>
                </c:pt>
                <c:pt idx="25">
                  <c:v>60311.325201867767</c:v>
                </c:pt>
                <c:pt idx="26">
                  <c:v>58666.375265863862</c:v>
                </c:pt>
                <c:pt idx="27">
                  <c:v>59887.877001029119</c:v>
                </c:pt>
                <c:pt idx="28">
                  <c:v>58562.766307035548</c:v>
                </c:pt>
                <c:pt idx="29">
                  <c:v>59850.789459316278</c:v>
                </c:pt>
                <c:pt idx="30">
                  <c:v>61117.305528651057</c:v>
                </c:pt>
                <c:pt idx="31">
                  <c:v>60700.237480982687</c:v>
                </c:pt>
                <c:pt idx="32">
                  <c:v>60453.135189807901</c:v>
                </c:pt>
                <c:pt idx="33">
                  <c:v>61028.171330057863</c:v>
                </c:pt>
                <c:pt idx="34">
                  <c:v>62310.314781651963</c:v>
                </c:pt>
                <c:pt idx="35">
                  <c:v>62027.351629419049</c:v>
                </c:pt>
                <c:pt idx="36">
                  <c:v>62929.110342333348</c:v>
                </c:pt>
                <c:pt idx="37">
                  <c:v>64166.934119051053</c:v>
                </c:pt>
                <c:pt idx="38">
                  <c:v>64441.75523175222</c:v>
                </c:pt>
                <c:pt idx="39">
                  <c:v>64567.659130891567</c:v>
                </c:pt>
                <c:pt idx="40">
                  <c:v>65890.909771197737</c:v>
                </c:pt>
                <c:pt idx="41">
                  <c:v>64335.191314369673</c:v>
                </c:pt>
                <c:pt idx="42">
                  <c:v>65883.943439226612</c:v>
                </c:pt>
                <c:pt idx="43">
                  <c:v>66700.893844058126</c:v>
                </c:pt>
                <c:pt idx="44">
                  <c:v>66055.210120200878</c:v>
                </c:pt>
                <c:pt idx="45">
                  <c:v>68032.410834952563</c:v>
                </c:pt>
                <c:pt idx="46">
                  <c:v>67721.754546710188</c:v>
                </c:pt>
                <c:pt idx="47">
                  <c:v>67505.68462895765</c:v>
                </c:pt>
                <c:pt idx="48">
                  <c:v>67314.834077189051</c:v>
                </c:pt>
                <c:pt idx="49">
                  <c:v>67006.64719068243</c:v>
                </c:pt>
                <c:pt idx="50">
                  <c:v>65429.607739251522</c:v>
                </c:pt>
                <c:pt idx="51">
                  <c:v>66761.737676441553</c:v>
                </c:pt>
                <c:pt idx="52">
                  <c:v>64943.652206449042</c:v>
                </c:pt>
                <c:pt idx="53">
                  <c:v>64700.810382652817</c:v>
                </c:pt>
                <c:pt idx="54">
                  <c:v>66614.843445024788</c:v>
                </c:pt>
                <c:pt idx="55">
                  <c:v>66446.691531353135</c:v>
                </c:pt>
                <c:pt idx="56">
                  <c:v>65709.085934411385</c:v>
                </c:pt>
                <c:pt idx="57">
                  <c:v>65517.065339517198</c:v>
                </c:pt>
                <c:pt idx="58">
                  <c:v>65736.512797164847</c:v>
                </c:pt>
                <c:pt idx="59">
                  <c:v>68124.538497294096</c:v>
                </c:pt>
                <c:pt idx="60">
                  <c:v>68196.527918132881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Performance!$T$1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Performance!$T$2:$T$62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148373.63736588089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cad_ew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Performance!$C$2:$C$62</c:f>
              <c:numCache>
                <c:formatCode>General</c:formatCode>
                <c:ptCount val="61"/>
                <c:pt idx="0">
                  <c:v>50000</c:v>
                </c:pt>
                <c:pt idx="1">
                  <c:v>50151.846914890273</c:v>
                </c:pt>
                <c:pt idx="2">
                  <c:v>49454.247493029921</c:v>
                </c:pt>
                <c:pt idx="3">
                  <c:v>49694.583982697033</c:v>
                </c:pt>
                <c:pt idx="4">
                  <c:v>48712.928043101398</c:v>
                </c:pt>
                <c:pt idx="5">
                  <c:v>47572.169267160913</c:v>
                </c:pt>
                <c:pt idx="6">
                  <c:v>49265.941123314107</c:v>
                </c:pt>
                <c:pt idx="7">
                  <c:v>49644.993329604717</c:v>
                </c:pt>
                <c:pt idx="8">
                  <c:v>50024.771588850817</c:v>
                </c:pt>
                <c:pt idx="9">
                  <c:v>51304.083522356188</c:v>
                </c:pt>
                <c:pt idx="10">
                  <c:v>52139.634488300791</c:v>
                </c:pt>
                <c:pt idx="11">
                  <c:v>52189.073590858388</c:v>
                </c:pt>
                <c:pt idx="12">
                  <c:v>52106.994709699451</c:v>
                </c:pt>
                <c:pt idx="13">
                  <c:v>51309.619946493593</c:v>
                </c:pt>
                <c:pt idx="14">
                  <c:v>51870.632264718537</c:v>
                </c:pt>
                <c:pt idx="15">
                  <c:v>52783.286575210797</c:v>
                </c:pt>
                <c:pt idx="16">
                  <c:v>53207.012237734743</c:v>
                </c:pt>
                <c:pt idx="17">
                  <c:v>53835.545766461859</c:v>
                </c:pt>
                <c:pt idx="18">
                  <c:v>53780.866411518153</c:v>
                </c:pt>
                <c:pt idx="19">
                  <c:v>53990.242683964927</c:v>
                </c:pt>
                <c:pt idx="20">
                  <c:v>54554.95701524624</c:v>
                </c:pt>
                <c:pt idx="21">
                  <c:v>55445.323801945437</c:v>
                </c:pt>
                <c:pt idx="22">
                  <c:v>56006.598857043347</c:v>
                </c:pt>
                <c:pt idx="23">
                  <c:v>56523.002263796618</c:v>
                </c:pt>
                <c:pt idx="24">
                  <c:v>57671.210393199042</c:v>
                </c:pt>
                <c:pt idx="25">
                  <c:v>56882.636337091077</c:v>
                </c:pt>
                <c:pt idx="26">
                  <c:v>54430.127864695212</c:v>
                </c:pt>
                <c:pt idx="27">
                  <c:v>55704.171264800578</c:v>
                </c:pt>
                <c:pt idx="28">
                  <c:v>55023.066669420317</c:v>
                </c:pt>
                <c:pt idx="29">
                  <c:v>55972.2979624285</c:v>
                </c:pt>
                <c:pt idx="30">
                  <c:v>57717.217876965689</c:v>
                </c:pt>
                <c:pt idx="31">
                  <c:v>57709.839980281598</c:v>
                </c:pt>
                <c:pt idx="32">
                  <c:v>57911.343452265093</c:v>
                </c:pt>
                <c:pt idx="33">
                  <c:v>58379.300374912433</c:v>
                </c:pt>
                <c:pt idx="34">
                  <c:v>59814.501933456937</c:v>
                </c:pt>
                <c:pt idx="35">
                  <c:v>60043.676682682119</c:v>
                </c:pt>
                <c:pt idx="36">
                  <c:v>60783.548274181347</c:v>
                </c:pt>
                <c:pt idx="37">
                  <c:v>61740.483764950477</c:v>
                </c:pt>
                <c:pt idx="38">
                  <c:v>62056.266816433228</c:v>
                </c:pt>
                <c:pt idx="39">
                  <c:v>62740.345727158878</c:v>
                </c:pt>
                <c:pt idx="40">
                  <c:v>63853.273512355023</c:v>
                </c:pt>
                <c:pt idx="41">
                  <c:v>62706.778432991763</c:v>
                </c:pt>
                <c:pt idx="42">
                  <c:v>63451.585234349302</c:v>
                </c:pt>
                <c:pt idx="43">
                  <c:v>64496.159210316277</c:v>
                </c:pt>
                <c:pt idx="44">
                  <c:v>63690.489737313866</c:v>
                </c:pt>
                <c:pt idx="45">
                  <c:v>66531.224855813431</c:v>
                </c:pt>
                <c:pt idx="46">
                  <c:v>68137.123826605981</c:v>
                </c:pt>
                <c:pt idx="47">
                  <c:v>67398.754549605481</c:v>
                </c:pt>
                <c:pt idx="48">
                  <c:v>67476.188093484394</c:v>
                </c:pt>
                <c:pt idx="49">
                  <c:v>67130.61052297338</c:v>
                </c:pt>
                <c:pt idx="50">
                  <c:v>65442.535425764261</c:v>
                </c:pt>
                <c:pt idx="51">
                  <c:v>66994.684952895361</c:v>
                </c:pt>
                <c:pt idx="52">
                  <c:v>64170.795598137272</c:v>
                </c:pt>
                <c:pt idx="53">
                  <c:v>63274.121833274206</c:v>
                </c:pt>
                <c:pt idx="54">
                  <c:v>64624.563881195048</c:v>
                </c:pt>
                <c:pt idx="55">
                  <c:v>64797.439377814248</c:v>
                </c:pt>
                <c:pt idx="56">
                  <c:v>63781.521970532369</c:v>
                </c:pt>
                <c:pt idx="57">
                  <c:v>63178.844150550947</c:v>
                </c:pt>
                <c:pt idx="58">
                  <c:v>63158.917205453909</c:v>
                </c:pt>
                <c:pt idx="59">
                  <c:v>65236.839831417426</c:v>
                </c:pt>
                <c:pt idx="60">
                  <c:v>65872.665728003267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499B-97CD-9494C2C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2168"/>
        <c:axId val="1203824464"/>
      </c:lineChart>
      <c:catAx>
        <c:axId val="12038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4464"/>
        <c:crosses val="autoZero"/>
        <c:auto val="1"/>
        <c:lblAlgn val="ctr"/>
        <c:lblOffset val="100"/>
        <c:noMultiLvlLbl val="0"/>
      </c:catAx>
      <c:valAx>
        <c:axId val="1203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Performance!$I$1</c:f>
              <c:strCache>
                <c:ptCount val="1"/>
                <c:pt idx="0">
                  <c:v>usd_ew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Performance!$I$2:$I$62</c:f>
              <c:numCache>
                <c:formatCode>General</c:formatCode>
                <c:ptCount val="61"/>
                <c:pt idx="0">
                  <c:v>52620.5</c:v>
                </c:pt>
                <c:pt idx="1">
                  <c:v>52087.311007989367</c:v>
                </c:pt>
                <c:pt idx="2">
                  <c:v>51070.484140171888</c:v>
                </c:pt>
                <c:pt idx="3">
                  <c:v>51137.338924025084</c:v>
                </c:pt>
                <c:pt idx="4">
                  <c:v>48982.14176357504</c:v>
                </c:pt>
                <c:pt idx="5">
                  <c:v>45416.202017067277</c:v>
                </c:pt>
                <c:pt idx="6">
                  <c:v>49022.208714693938</c:v>
                </c:pt>
                <c:pt idx="7">
                  <c:v>48262.751933467713</c:v>
                </c:pt>
                <c:pt idx="8">
                  <c:v>47581.323531622424</c:v>
                </c:pt>
                <c:pt idx="9">
                  <c:v>50511.153823064436</c:v>
                </c:pt>
                <c:pt idx="10">
                  <c:v>51919.699460339602</c:v>
                </c:pt>
                <c:pt idx="11">
                  <c:v>52195.572767151709</c:v>
                </c:pt>
                <c:pt idx="12">
                  <c:v>52073.168983982039</c:v>
                </c:pt>
                <c:pt idx="13">
                  <c:v>48953.294568672303</c:v>
                </c:pt>
                <c:pt idx="14">
                  <c:v>50390.22803360418</c:v>
                </c:pt>
                <c:pt idx="15">
                  <c:v>51217.816054089519</c:v>
                </c:pt>
                <c:pt idx="16">
                  <c:v>52260.234123270471</c:v>
                </c:pt>
                <c:pt idx="17">
                  <c:v>52932.892745107078</c:v>
                </c:pt>
                <c:pt idx="18">
                  <c:v>52929.634034048097</c:v>
                </c:pt>
                <c:pt idx="19">
                  <c:v>53332.987514465523</c:v>
                </c:pt>
                <c:pt idx="20">
                  <c:v>54025.728289521023</c:v>
                </c:pt>
                <c:pt idx="21">
                  <c:v>55692.357807173248</c:v>
                </c:pt>
                <c:pt idx="22">
                  <c:v>55358.846340865093</c:v>
                </c:pt>
                <c:pt idx="23">
                  <c:v>55938.66741972501</c:v>
                </c:pt>
                <c:pt idx="24">
                  <c:v>57397.341202428091</c:v>
                </c:pt>
                <c:pt idx="25">
                  <c:v>56529.231281829241</c:v>
                </c:pt>
                <c:pt idx="26">
                  <c:v>54383.932428124514</c:v>
                </c:pt>
                <c:pt idx="27">
                  <c:v>56729.606388978689</c:v>
                </c:pt>
                <c:pt idx="28">
                  <c:v>55526.138986484337</c:v>
                </c:pt>
                <c:pt idx="29">
                  <c:v>57672.794101770232</c:v>
                </c:pt>
                <c:pt idx="30">
                  <c:v>59639.215021330143</c:v>
                </c:pt>
                <c:pt idx="31">
                  <c:v>59738.34408947589</c:v>
                </c:pt>
                <c:pt idx="32">
                  <c:v>60008.258526621081</c:v>
                </c:pt>
                <c:pt idx="33">
                  <c:v>59002.382274685937</c:v>
                </c:pt>
                <c:pt idx="34">
                  <c:v>61196.546249880921</c:v>
                </c:pt>
                <c:pt idx="35">
                  <c:v>61137.817631633348</c:v>
                </c:pt>
                <c:pt idx="36">
                  <c:v>62238.477229933917</c:v>
                </c:pt>
                <c:pt idx="37">
                  <c:v>63377.277775836257</c:v>
                </c:pt>
                <c:pt idx="38">
                  <c:v>63760.809274717503</c:v>
                </c:pt>
                <c:pt idx="39">
                  <c:v>63872.345046823611</c:v>
                </c:pt>
                <c:pt idx="40">
                  <c:v>65312.550210629473</c:v>
                </c:pt>
                <c:pt idx="41">
                  <c:v>63022.307582213041</c:v>
                </c:pt>
                <c:pt idx="42">
                  <c:v>64015.261943020407</c:v>
                </c:pt>
                <c:pt idx="43">
                  <c:v>64884.138436055873</c:v>
                </c:pt>
                <c:pt idx="44">
                  <c:v>63249.296447424364</c:v>
                </c:pt>
                <c:pt idx="45">
                  <c:v>63587.949730669599</c:v>
                </c:pt>
                <c:pt idx="46">
                  <c:v>65508.712853825469</c:v>
                </c:pt>
                <c:pt idx="47">
                  <c:v>64587.629339218838</c:v>
                </c:pt>
                <c:pt idx="48">
                  <c:v>66019.199916232319</c:v>
                </c:pt>
                <c:pt idx="49">
                  <c:v>65676.159026789974</c:v>
                </c:pt>
                <c:pt idx="50">
                  <c:v>63591.310850495458</c:v>
                </c:pt>
                <c:pt idx="51">
                  <c:v>64648.423976661143</c:v>
                </c:pt>
                <c:pt idx="52">
                  <c:v>61394.989483365913</c:v>
                </c:pt>
                <c:pt idx="53">
                  <c:v>60068.730029994113</c:v>
                </c:pt>
                <c:pt idx="54">
                  <c:v>63255.434183732599</c:v>
                </c:pt>
                <c:pt idx="55">
                  <c:v>62858.167407276553</c:v>
                </c:pt>
                <c:pt idx="56">
                  <c:v>61319.651404803051</c:v>
                </c:pt>
                <c:pt idx="57">
                  <c:v>59727.806088722922</c:v>
                </c:pt>
                <c:pt idx="58">
                  <c:v>59451.588142656707</c:v>
                </c:pt>
                <c:pt idx="59">
                  <c:v>62876.78255383081</c:v>
                </c:pt>
                <c:pt idx="60">
                  <c:v>63543.886119160343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C-4DA1-9511-F0C8D90C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3480"/>
        <c:axId val="1203822824"/>
      </c:lineChart>
      <c:catAx>
        <c:axId val="12038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824"/>
        <c:crosses val="autoZero"/>
        <c:auto val="1"/>
        <c:lblAlgn val="ctr"/>
        <c:lblOffset val="100"/>
        <c:noMultiLvlLbl val="0"/>
      </c:catAx>
      <c:valAx>
        <c:axId val="12038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Performance!$U$1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Performance!$U$2:$U$62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837-AB66-E111B1F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096408"/>
        <c:axId val="1203096736"/>
      </c:lineChart>
      <c:catAx>
        <c:axId val="12030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736"/>
        <c:crosses val="autoZero"/>
        <c:auto val="1"/>
        <c:lblAlgn val="ctr"/>
        <c:lblOffset val="100"/>
        <c:noMultiLvlLbl val="0"/>
      </c:catAx>
      <c:valAx>
        <c:axId val="1203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cad_mv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Performance!$D$2:$D$62</c:f>
              <c:numCache>
                <c:formatCode>General</c:formatCode>
                <c:ptCount val="61"/>
                <c:pt idx="0">
                  <c:v>50000</c:v>
                </c:pt>
                <c:pt idx="1">
                  <c:v>50635.814823110188</c:v>
                </c:pt>
                <c:pt idx="2">
                  <c:v>50431.85552841879</c:v>
                </c:pt>
                <c:pt idx="3">
                  <c:v>51643.103438400307</c:v>
                </c:pt>
                <c:pt idx="4">
                  <c:v>51842.105026081234</c:v>
                </c:pt>
                <c:pt idx="5">
                  <c:v>52360.869320701531</c:v>
                </c:pt>
                <c:pt idx="6">
                  <c:v>52803.313220999808</c:v>
                </c:pt>
                <c:pt idx="7">
                  <c:v>53389.105898923241</c:v>
                </c:pt>
                <c:pt idx="8">
                  <c:v>54385.150822439762</c:v>
                </c:pt>
                <c:pt idx="9">
                  <c:v>54824.187347586449</c:v>
                </c:pt>
                <c:pt idx="10">
                  <c:v>54595.687185930597</c:v>
                </c:pt>
                <c:pt idx="11">
                  <c:v>54311.317741444487</c:v>
                </c:pt>
                <c:pt idx="12">
                  <c:v>54214.63356492274</c:v>
                </c:pt>
                <c:pt idx="13">
                  <c:v>55483.305603814108</c:v>
                </c:pt>
                <c:pt idx="14">
                  <c:v>55393.619938320793</c:v>
                </c:pt>
                <c:pt idx="15">
                  <c:v>55986.712107158717</c:v>
                </c:pt>
                <c:pt idx="16">
                  <c:v>55842.227933491959</c:v>
                </c:pt>
                <c:pt idx="17">
                  <c:v>56165.838633607622</c:v>
                </c:pt>
                <c:pt idx="18">
                  <c:v>56055.517528661439</c:v>
                </c:pt>
                <c:pt idx="19">
                  <c:v>56348.68313716531</c:v>
                </c:pt>
                <c:pt idx="20">
                  <c:v>56172.555903336252</c:v>
                </c:pt>
                <c:pt idx="21">
                  <c:v>55609.421395093377</c:v>
                </c:pt>
                <c:pt idx="22">
                  <c:v>55978.834071026213</c:v>
                </c:pt>
                <c:pt idx="23">
                  <c:v>56273.067206625681</c:v>
                </c:pt>
                <c:pt idx="24">
                  <c:v>57055.422527699207</c:v>
                </c:pt>
                <c:pt idx="25">
                  <c:v>55677.427820002573</c:v>
                </c:pt>
                <c:pt idx="26">
                  <c:v>53418.460142413038</c:v>
                </c:pt>
                <c:pt idx="27">
                  <c:v>53864.868316192093</c:v>
                </c:pt>
                <c:pt idx="28">
                  <c:v>53458.660878181319</c:v>
                </c:pt>
                <c:pt idx="29">
                  <c:v>53635.850082839373</c:v>
                </c:pt>
                <c:pt idx="30">
                  <c:v>54492.454914522641</c:v>
                </c:pt>
                <c:pt idx="31">
                  <c:v>53986.491077131999</c:v>
                </c:pt>
                <c:pt idx="32">
                  <c:v>53753.75551497523</c:v>
                </c:pt>
                <c:pt idx="33">
                  <c:v>55262.23355178276</c:v>
                </c:pt>
                <c:pt idx="34">
                  <c:v>55794.83308288706</c:v>
                </c:pt>
                <c:pt idx="35">
                  <c:v>55882.817205207379</c:v>
                </c:pt>
                <c:pt idx="36">
                  <c:v>56412.090999861532</c:v>
                </c:pt>
                <c:pt idx="37">
                  <c:v>57238.340883228229</c:v>
                </c:pt>
                <c:pt idx="38">
                  <c:v>57477.332282500967</c:v>
                </c:pt>
                <c:pt idx="39">
                  <c:v>58212.56137361336</c:v>
                </c:pt>
                <c:pt idx="40">
                  <c:v>58938.275312289021</c:v>
                </c:pt>
                <c:pt idx="41">
                  <c:v>58007.543368151069</c:v>
                </c:pt>
                <c:pt idx="42">
                  <c:v>58461.380757744933</c:v>
                </c:pt>
                <c:pt idx="43">
                  <c:v>59269.687834899523</c:v>
                </c:pt>
                <c:pt idx="44">
                  <c:v>58956.791215414531</c:v>
                </c:pt>
                <c:pt idx="45">
                  <c:v>62350.616927443392</c:v>
                </c:pt>
                <c:pt idx="46">
                  <c:v>62845.671781837293</c:v>
                </c:pt>
                <c:pt idx="47">
                  <c:v>62171.794103183383</c:v>
                </c:pt>
                <c:pt idx="48">
                  <c:v>61562.723011372567</c:v>
                </c:pt>
                <c:pt idx="49">
                  <c:v>61247.431100945782</c:v>
                </c:pt>
                <c:pt idx="50">
                  <c:v>59707.295201628192</c:v>
                </c:pt>
                <c:pt idx="51">
                  <c:v>61123.417749609413</c:v>
                </c:pt>
                <c:pt idx="52">
                  <c:v>58547.007862303952</c:v>
                </c:pt>
                <c:pt idx="53">
                  <c:v>57728.916618895979</c:v>
                </c:pt>
                <c:pt idx="54">
                  <c:v>58961.008888599783</c:v>
                </c:pt>
                <c:pt idx="55">
                  <c:v>59118.733955983211</c:v>
                </c:pt>
                <c:pt idx="56">
                  <c:v>58191.849321358073</c:v>
                </c:pt>
                <c:pt idx="57">
                  <c:v>57641.988863247861</c:v>
                </c:pt>
                <c:pt idx="58">
                  <c:v>57623.808271899507</c:v>
                </c:pt>
                <c:pt idx="59">
                  <c:v>59519.626317874878</c:v>
                </c:pt>
                <c:pt idx="60">
                  <c:v>60099.729827882591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4A2E-8E57-B553AEEB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28504"/>
        <c:axId val="627524896"/>
      </c:lineChart>
      <c:catAx>
        <c:axId val="6275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4896"/>
        <c:crosses val="autoZero"/>
        <c:auto val="1"/>
        <c:lblAlgn val="ctr"/>
        <c:lblOffset val="100"/>
        <c:noMultiLvlLbl val="0"/>
      </c:catAx>
      <c:valAx>
        <c:axId val="6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Performance!$J$1</c:f>
              <c:strCache>
                <c:ptCount val="1"/>
                <c:pt idx="0">
                  <c:v>usd_mv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Performance!$J$2:$J$62</c:f>
              <c:numCache>
                <c:formatCode>General</c:formatCode>
                <c:ptCount val="61"/>
                <c:pt idx="0">
                  <c:v>52620.5</c:v>
                </c:pt>
                <c:pt idx="1">
                  <c:v>53108.450054076522</c:v>
                </c:pt>
                <c:pt idx="2">
                  <c:v>52985.48760744062</c:v>
                </c:pt>
                <c:pt idx="3">
                  <c:v>54158.160674878724</c:v>
                </c:pt>
                <c:pt idx="4">
                  <c:v>54989.224325613977</c:v>
                </c:pt>
                <c:pt idx="5">
                  <c:v>55250.284264017537</c:v>
                </c:pt>
                <c:pt idx="6">
                  <c:v>55619.062988794918</c:v>
                </c:pt>
                <c:pt idx="7">
                  <c:v>55735.039221644292</c:v>
                </c:pt>
                <c:pt idx="8">
                  <c:v>56103.932460787692</c:v>
                </c:pt>
                <c:pt idx="9">
                  <c:v>56997.753485033063</c:v>
                </c:pt>
                <c:pt idx="10">
                  <c:v>56845.285906833436</c:v>
                </c:pt>
                <c:pt idx="11">
                  <c:v>56552.316834976162</c:v>
                </c:pt>
                <c:pt idx="12">
                  <c:v>57240.610588859527</c:v>
                </c:pt>
                <c:pt idx="13">
                  <c:v>57795.090811274458</c:v>
                </c:pt>
                <c:pt idx="14">
                  <c:v>57685.148456529962</c:v>
                </c:pt>
                <c:pt idx="15">
                  <c:v>58393.132305302963</c:v>
                </c:pt>
                <c:pt idx="16">
                  <c:v>58513.992037343123</c:v>
                </c:pt>
                <c:pt idx="17">
                  <c:v>58602.543810187854</c:v>
                </c:pt>
                <c:pt idx="18">
                  <c:v>58511.750306899667</c:v>
                </c:pt>
                <c:pt idx="19">
                  <c:v>58793.630222312153</c:v>
                </c:pt>
                <c:pt idx="20">
                  <c:v>58426.105960991619</c:v>
                </c:pt>
                <c:pt idx="21">
                  <c:v>58443.600166707081</c:v>
                </c:pt>
                <c:pt idx="22">
                  <c:v>58703.928080934522</c:v>
                </c:pt>
                <c:pt idx="23">
                  <c:v>58941.140008221482</c:v>
                </c:pt>
                <c:pt idx="24">
                  <c:v>59469.421016474473</c:v>
                </c:pt>
                <c:pt idx="25">
                  <c:v>58224.104024630797</c:v>
                </c:pt>
                <c:pt idx="26">
                  <c:v>57053.701550230617</c:v>
                </c:pt>
                <c:pt idx="27">
                  <c:v>57378.874874628869</c:v>
                </c:pt>
                <c:pt idx="28">
                  <c:v>56755.690216043004</c:v>
                </c:pt>
                <c:pt idx="29">
                  <c:v>57512.574236308486</c:v>
                </c:pt>
                <c:pt idx="30">
                  <c:v>57873.789457703017</c:v>
                </c:pt>
                <c:pt idx="31">
                  <c:v>57841.533232020629</c:v>
                </c:pt>
                <c:pt idx="32">
                  <c:v>57398.311305034513</c:v>
                </c:pt>
                <c:pt idx="33">
                  <c:v>58097.303058586222</c:v>
                </c:pt>
                <c:pt idx="34">
                  <c:v>58623.463670219593</c:v>
                </c:pt>
                <c:pt idx="35">
                  <c:v>58353.585252357603</c:v>
                </c:pt>
                <c:pt idx="36">
                  <c:v>58741.825195054873</c:v>
                </c:pt>
                <c:pt idx="37">
                  <c:v>59640.874543590937</c:v>
                </c:pt>
                <c:pt idx="38">
                  <c:v>59754.21332293695</c:v>
                </c:pt>
                <c:pt idx="39">
                  <c:v>59748.373410425658</c:v>
                </c:pt>
                <c:pt idx="40">
                  <c:v>60591.378824700929</c:v>
                </c:pt>
                <c:pt idx="41">
                  <c:v>59799.001020684438</c:v>
                </c:pt>
                <c:pt idx="42">
                  <c:v>60587.624551309258</c:v>
                </c:pt>
                <c:pt idx="43">
                  <c:v>61087.905917681957</c:v>
                </c:pt>
                <c:pt idx="44">
                  <c:v>60752.01234438736</c:v>
                </c:pt>
                <c:pt idx="45">
                  <c:v>62252.448267194719</c:v>
                </c:pt>
                <c:pt idx="46">
                  <c:v>61751.949687309803</c:v>
                </c:pt>
                <c:pt idx="47">
                  <c:v>61765.781844581703</c:v>
                </c:pt>
                <c:pt idx="48">
                  <c:v>61813.299588299102</c:v>
                </c:pt>
                <c:pt idx="49">
                  <c:v>61636.169470579203</c:v>
                </c:pt>
                <c:pt idx="50">
                  <c:v>60894.296750486697</c:v>
                </c:pt>
                <c:pt idx="51">
                  <c:v>61549.357846219449</c:v>
                </c:pt>
                <c:pt idx="52">
                  <c:v>60900.463272431531</c:v>
                </c:pt>
                <c:pt idx="53">
                  <c:v>60958.04588862438</c:v>
                </c:pt>
                <c:pt idx="54">
                  <c:v>61542.912422961846</c:v>
                </c:pt>
                <c:pt idx="55">
                  <c:v>61409.742059043783</c:v>
                </c:pt>
                <c:pt idx="56">
                  <c:v>60942.359964141491</c:v>
                </c:pt>
                <c:pt idx="57">
                  <c:v>61758.475618105047</c:v>
                </c:pt>
                <c:pt idx="58">
                  <c:v>62215.073378416899</c:v>
                </c:pt>
                <c:pt idx="59">
                  <c:v>62887.143670627382</c:v>
                </c:pt>
                <c:pt idx="60">
                  <c:v>62874.594121151757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D-4E19-A30E-911B15B8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9944"/>
        <c:axId val="926970928"/>
      </c:lineChart>
      <c:catAx>
        <c:axId val="9269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70928"/>
        <c:crosses val="autoZero"/>
        <c:auto val="1"/>
        <c:lblAlgn val="ctr"/>
        <c:lblOffset val="100"/>
        <c:noMultiLvlLbl val="0"/>
      </c:catAx>
      <c:valAx>
        <c:axId val="926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Performance!$V$1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Performance!$V$2:$V$62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4-42C7-AD02-84AB2084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34400"/>
        <c:axId val="1200533088"/>
      </c:lineChart>
      <c:catAx>
        <c:axId val="12005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3088"/>
        <c:crosses val="autoZero"/>
        <c:auto val="1"/>
        <c:lblAlgn val="ctr"/>
        <c:lblOffset val="100"/>
        <c:noMultiLvlLbl val="0"/>
      </c:catAx>
      <c:valAx>
        <c:axId val="12005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606425</xdr:colOff>
      <xdr:row>1</xdr:row>
      <xdr:rowOff>3175</xdr:rowOff>
    </xdr:from>
    <xdr:to>
      <xdr:col>32</xdr:col>
      <xdr:colOff>301625</xdr:colOff>
      <xdr:row>15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</xdr:colOff>
      <xdr:row>0</xdr:row>
      <xdr:rowOff>174625</xdr:rowOff>
    </xdr:from>
    <xdr:to>
      <xdr:col>40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3175</xdr:colOff>
      <xdr:row>0</xdr:row>
      <xdr:rowOff>174625</xdr:rowOff>
    </xdr:from>
    <xdr:to>
      <xdr:col>48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3175</xdr:colOff>
      <xdr:row>18</xdr:row>
      <xdr:rowOff>3175</xdr:rowOff>
    </xdr:from>
    <xdr:to>
      <xdr:col>32</xdr:col>
      <xdr:colOff>307975</xdr:colOff>
      <xdr:row>32</xdr:row>
      <xdr:rowOff>168275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89DF3B-8CB7-47B5-A4C8-BB975494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</xdr:colOff>
      <xdr:row>18</xdr:row>
      <xdr:rowOff>9525</xdr:rowOff>
    </xdr:from>
    <xdr:to>
      <xdr:col>40</xdr:col>
      <xdr:colOff>314325</xdr:colOff>
      <xdr:row>32</xdr:row>
      <xdr:rowOff>174625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655F5F0-3B23-4968-B9BC-E07809D7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606425</xdr:colOff>
      <xdr:row>18</xdr:row>
      <xdr:rowOff>3175</xdr:rowOff>
    </xdr:from>
    <xdr:to>
      <xdr:col>48</xdr:col>
      <xdr:colOff>301625</xdr:colOff>
      <xdr:row>32</xdr:row>
      <xdr:rowOff>168275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5922C4-DBAB-4642-9C05-0AD6ECC1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600075</xdr:colOff>
      <xdr:row>35</xdr:row>
      <xdr:rowOff>3175</xdr:rowOff>
    </xdr:from>
    <xdr:to>
      <xdr:col>32</xdr:col>
      <xdr:colOff>295275</xdr:colOff>
      <xdr:row>49</xdr:row>
      <xdr:rowOff>168275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55F7CA-4FF1-44E2-ABF3-D75FBCCC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606425</xdr:colOff>
      <xdr:row>35</xdr:row>
      <xdr:rowOff>3175</xdr:rowOff>
    </xdr:from>
    <xdr:to>
      <xdr:col>40</xdr:col>
      <xdr:colOff>301625</xdr:colOff>
      <xdr:row>49</xdr:row>
      <xdr:rowOff>168275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D407E3-53C4-47E8-B8E8-1DAB0012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606425</xdr:colOff>
      <xdr:row>35</xdr:row>
      <xdr:rowOff>3175</xdr:rowOff>
    </xdr:from>
    <xdr:to>
      <xdr:col>48</xdr:col>
      <xdr:colOff>301625</xdr:colOff>
      <xdr:row>49</xdr:row>
      <xdr:rowOff>168275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5A48105-C19D-400E-AB98-FA6017CE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606425</xdr:colOff>
      <xdr:row>52</xdr:row>
      <xdr:rowOff>9525</xdr:rowOff>
    </xdr:from>
    <xdr:to>
      <xdr:col>32</xdr:col>
      <xdr:colOff>301625</xdr:colOff>
      <xdr:row>66</xdr:row>
      <xdr:rowOff>174625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F353537-5453-4651-BAFD-D69E50C8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3175</xdr:colOff>
      <xdr:row>51</xdr:row>
      <xdr:rowOff>180975</xdr:rowOff>
    </xdr:from>
    <xdr:to>
      <xdr:col>40</xdr:col>
      <xdr:colOff>307975</xdr:colOff>
      <xdr:row>66</xdr:row>
      <xdr:rowOff>161925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890F508-9617-4F01-B6F5-4790BF87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9525</xdr:colOff>
      <xdr:row>51</xdr:row>
      <xdr:rowOff>174625</xdr:rowOff>
    </xdr:from>
    <xdr:to>
      <xdr:col>48</xdr:col>
      <xdr:colOff>314325</xdr:colOff>
      <xdr:row>66</xdr:row>
      <xdr:rowOff>155575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CE30A55-D711-4469-B0F8-8EEE69D0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606425</xdr:colOff>
      <xdr:row>69</xdr:row>
      <xdr:rowOff>15875</xdr:rowOff>
    </xdr:from>
    <xdr:to>
      <xdr:col>32</xdr:col>
      <xdr:colOff>301625</xdr:colOff>
      <xdr:row>83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723DEB-2DF4-4BF7-961F-3E2600D8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606425</xdr:colOff>
      <xdr:row>68</xdr:row>
      <xdr:rowOff>180975</xdr:rowOff>
    </xdr:from>
    <xdr:to>
      <xdr:col>40</xdr:col>
      <xdr:colOff>301625</xdr:colOff>
      <xdr:row>83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818E24-8F33-4A3C-99D5-201845FD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3175</xdr:colOff>
      <xdr:row>69</xdr:row>
      <xdr:rowOff>9525</xdr:rowOff>
    </xdr:from>
    <xdr:to>
      <xdr:col>48</xdr:col>
      <xdr:colOff>307975</xdr:colOff>
      <xdr:row>83</xdr:row>
      <xdr:rowOff>174625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7D78130-4F7D-4CFF-A517-2F22A1A8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3174</xdr:colOff>
      <xdr:row>1</xdr:row>
      <xdr:rowOff>15874</xdr:rowOff>
    </xdr:from>
    <xdr:to>
      <xdr:col>59</xdr:col>
      <xdr:colOff>152399</xdr:colOff>
      <xdr:row>21</xdr:row>
      <xdr:rowOff>165099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FC1AA2-057B-4103-99EB-EEBC2ECC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BL69"/>
  <sheetViews>
    <sheetView tabSelected="1" workbookViewId="0">
      <selection activeCell="M20" sqref="M20"/>
    </sheetView>
  </sheetViews>
  <sheetFormatPr defaultRowHeight="14.5" x14ac:dyDescent="0.35"/>
  <cols>
    <col min="1" max="1" width="14.36328125" bestFit="1" customWidth="1"/>
    <col min="2" max="2" width="11.81640625" bestFit="1" customWidth="1"/>
    <col min="7" max="7" width="10" bestFit="1" customWidth="1"/>
    <col min="8" max="8" width="11.81640625" bestFit="1" customWidth="1"/>
    <col min="13" max="13" width="9.453125" bestFit="1" customWidth="1"/>
    <col min="14" max="17" width="11.81640625" bestFit="1" customWidth="1"/>
    <col min="18" max="18" width="11.81640625" customWidth="1"/>
  </cols>
  <sheetData>
    <row r="1" spans="1:64" x14ac:dyDescent="0.35">
      <c r="A1" s="1" t="s">
        <v>0</v>
      </c>
      <c r="B1" s="5" t="s">
        <v>63</v>
      </c>
      <c r="C1" s="5" t="s">
        <v>62</v>
      </c>
      <c r="D1" s="5" t="s">
        <v>66</v>
      </c>
      <c r="E1" s="5" t="s">
        <v>68</v>
      </c>
      <c r="F1" s="13" t="s">
        <v>99</v>
      </c>
      <c r="G1" s="2" t="s">
        <v>70</v>
      </c>
      <c r="H1" s="6" t="s">
        <v>64</v>
      </c>
      <c r="I1" s="6" t="s">
        <v>65</v>
      </c>
      <c r="J1" s="6" t="s">
        <v>67</v>
      </c>
      <c r="K1" s="6" t="s">
        <v>69</v>
      </c>
      <c r="L1" s="6" t="s">
        <v>99</v>
      </c>
      <c r="M1" s="1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14" t="s">
        <v>97</v>
      </c>
      <c r="S1" s="2" t="s">
        <v>76</v>
      </c>
      <c r="T1" s="4" t="s">
        <v>77</v>
      </c>
      <c r="U1" s="4" t="s">
        <v>79</v>
      </c>
      <c r="V1" s="4" t="s">
        <v>80</v>
      </c>
      <c r="W1" s="4" t="s">
        <v>81</v>
      </c>
      <c r="X1" s="15" t="s">
        <v>94</v>
      </c>
      <c r="Z1" s="7" t="s">
        <v>77</v>
      </c>
      <c r="BC1" t="s">
        <v>78</v>
      </c>
      <c r="BL1" t="s">
        <v>98</v>
      </c>
    </row>
    <row r="2" spans="1:64" x14ac:dyDescent="0.35">
      <c r="A2" s="1" t="s">
        <v>1</v>
      </c>
      <c r="B2">
        <v>50000</v>
      </c>
      <c r="C2">
        <v>50000</v>
      </c>
      <c r="D2">
        <v>50000</v>
      </c>
      <c r="E2">
        <v>50000</v>
      </c>
      <c r="F2">
        <v>50000</v>
      </c>
      <c r="G2">
        <v>1.0524100000000001</v>
      </c>
      <c r="H2">
        <v>52620.5</v>
      </c>
      <c r="I2">
        <v>52620.5</v>
      </c>
      <c r="J2">
        <v>52620.5</v>
      </c>
      <c r="K2">
        <v>52620.5</v>
      </c>
      <c r="L2">
        <v>52620.5</v>
      </c>
      <c r="N2">
        <f>H2/G2</f>
        <v>50000</v>
      </c>
      <c r="O2">
        <f>I2/G2</f>
        <v>50000</v>
      </c>
      <c r="P2">
        <f>J2/G2</f>
        <v>50000</v>
      </c>
      <c r="Q2">
        <f>K2/G2</f>
        <v>50000</v>
      </c>
      <c r="R2">
        <f>L2/G2</f>
        <v>50000</v>
      </c>
      <c r="T2">
        <f>N2+B2</f>
        <v>100000</v>
      </c>
      <c r="U2">
        <f>O2+C2</f>
        <v>100000</v>
      </c>
      <c r="V2">
        <f>P2+D2</f>
        <v>100000</v>
      </c>
      <c r="W2">
        <f>Q2+E2</f>
        <v>100000</v>
      </c>
      <c r="X2">
        <f>R2+F2</f>
        <v>100000</v>
      </c>
    </row>
    <row r="3" spans="1:64" x14ac:dyDescent="0.35">
      <c r="A3" s="1" t="s">
        <v>2</v>
      </c>
      <c r="B3">
        <v>50699.793020218764</v>
      </c>
      <c r="C3">
        <v>50151.846914890273</v>
      </c>
      <c r="D3">
        <v>50635.814823110188</v>
      </c>
      <c r="E3">
        <v>50450.908572959837</v>
      </c>
      <c r="F3">
        <v>50498.535355830943</v>
      </c>
      <c r="G3">
        <v>1.023898</v>
      </c>
      <c r="H3">
        <v>52756.215605977857</v>
      </c>
      <c r="I3">
        <v>52087.311007989367</v>
      </c>
      <c r="J3">
        <v>53108.450054076522</v>
      </c>
      <c r="K3">
        <v>52593.754418759803</v>
      </c>
      <c r="L3">
        <v>52773.787501557548</v>
      </c>
      <c r="N3">
        <f t="shared" ref="N3:N62" si="0">H3/G3</f>
        <v>51524.874163225104</v>
      </c>
      <c r="O3">
        <f t="shared" ref="O3:O62" si="1">I3/G3</f>
        <v>50871.581942722194</v>
      </c>
      <c r="P3">
        <f t="shared" ref="P3:P62" si="2">J3/G3</f>
        <v>51868.887383388312</v>
      </c>
      <c r="Q3">
        <f t="shared" ref="Q3:Q62" si="3">K3/G3</f>
        <v>51366.204855131866</v>
      </c>
      <c r="R3">
        <f t="shared" ref="R3:R62" si="4">L3/G3</f>
        <v>51542.035926974706</v>
      </c>
      <c r="T3">
        <f t="shared" ref="T3:T62" si="5">N3+B3</f>
        <v>102224.66718344387</v>
      </c>
      <c r="U3">
        <f t="shared" ref="U3:U34" si="6">O3+C3</f>
        <v>101023.42885761247</v>
      </c>
      <c r="V3">
        <f t="shared" ref="V3:V34" si="7">P3+D3</f>
        <v>102504.70220649851</v>
      </c>
      <c r="W3">
        <f t="shared" ref="W3:W34" si="8">Q3+E3</f>
        <v>101817.1134280917</v>
      </c>
      <c r="X3">
        <f t="shared" ref="X3:X62" si="9">R3+F3</f>
        <v>102040.57128280564</v>
      </c>
    </row>
    <row r="4" spans="1:64" x14ac:dyDescent="0.35">
      <c r="A4" s="1" t="s">
        <v>3</v>
      </c>
      <c r="B4">
        <v>50579.426759873328</v>
      </c>
      <c r="C4">
        <v>49454.247493029921</v>
      </c>
      <c r="D4">
        <v>50431.85552841879</v>
      </c>
      <c r="E4">
        <v>50075.749060612798</v>
      </c>
      <c r="F4">
        <v>50174.751902333053</v>
      </c>
      <c r="G4">
        <v>1.0336989999999999</v>
      </c>
      <c r="H4">
        <v>52136.06609848763</v>
      </c>
      <c r="I4">
        <v>51070.484140171888</v>
      </c>
      <c r="J4">
        <v>52985.48760744062</v>
      </c>
      <c r="K4">
        <v>52167.295618275974</v>
      </c>
      <c r="L4">
        <v>52545.896930653718</v>
      </c>
      <c r="N4">
        <f t="shared" si="0"/>
        <v>50436.409533614366</v>
      </c>
      <c r="O4">
        <f t="shared" si="1"/>
        <v>49405.565972465767</v>
      </c>
      <c r="P4">
        <f t="shared" si="2"/>
        <v>51258.139562329678</v>
      </c>
      <c r="Q4">
        <f t="shared" si="3"/>
        <v>50466.620958592372</v>
      </c>
      <c r="R4">
        <f t="shared" si="4"/>
        <v>50832.879717068237</v>
      </c>
      <c r="T4">
        <f t="shared" si="5"/>
        <v>101015.83629348769</v>
      </c>
      <c r="U4">
        <f t="shared" si="6"/>
        <v>98859.813465495681</v>
      </c>
      <c r="V4">
        <f t="shared" si="7"/>
        <v>101689.99509074847</v>
      </c>
      <c r="W4">
        <f t="shared" si="8"/>
        <v>100542.37001920518</v>
      </c>
      <c r="X4">
        <f t="shared" si="9"/>
        <v>101007.63161940129</v>
      </c>
    </row>
    <row r="5" spans="1:64" x14ac:dyDescent="0.35">
      <c r="A5" s="1" t="s">
        <v>4</v>
      </c>
      <c r="B5">
        <v>51839.005733178907</v>
      </c>
      <c r="C5">
        <v>49694.583982697033</v>
      </c>
      <c r="D5">
        <v>51643.103438400307</v>
      </c>
      <c r="E5">
        <v>50799.752259555753</v>
      </c>
      <c r="F5">
        <v>50952.719920218908</v>
      </c>
      <c r="G5">
        <v>1.053075</v>
      </c>
      <c r="H5">
        <v>53113.809348800132</v>
      </c>
      <c r="I5">
        <v>51137.338924025084</v>
      </c>
      <c r="J5">
        <v>54158.160674878724</v>
      </c>
      <c r="K5">
        <v>52569.496825938491</v>
      </c>
      <c r="L5">
        <v>52931.850853935939</v>
      </c>
      <c r="N5">
        <f t="shared" si="0"/>
        <v>50436.87234888316</v>
      </c>
      <c r="O5">
        <f t="shared" si="1"/>
        <v>48560.016071053898</v>
      </c>
      <c r="P5">
        <f t="shared" si="2"/>
        <v>51428.588348293073</v>
      </c>
      <c r="Q5">
        <f t="shared" si="3"/>
        <v>49919.993187511325</v>
      </c>
      <c r="R5">
        <f t="shared" si="4"/>
        <v>50264.084565615878</v>
      </c>
      <c r="T5">
        <f t="shared" si="5"/>
        <v>102275.87808206206</v>
      </c>
      <c r="U5">
        <f t="shared" si="6"/>
        <v>98254.600053750939</v>
      </c>
      <c r="V5">
        <f t="shared" si="7"/>
        <v>103071.69178669338</v>
      </c>
      <c r="W5">
        <f t="shared" si="8"/>
        <v>100719.74544706708</v>
      </c>
      <c r="X5">
        <f t="shared" si="9"/>
        <v>101216.80448583479</v>
      </c>
    </row>
    <row r="6" spans="1:64" x14ac:dyDescent="0.35">
      <c r="A6" s="1" t="s">
        <v>5</v>
      </c>
      <c r="B6">
        <v>52035.008492997222</v>
      </c>
      <c r="C6">
        <v>48712.928043101398</v>
      </c>
      <c r="D6">
        <v>51842.105026081234</v>
      </c>
      <c r="E6">
        <v>50585.093400801248</v>
      </c>
      <c r="F6">
        <v>50861.864291278667</v>
      </c>
      <c r="G6">
        <v>1.021868</v>
      </c>
      <c r="H6">
        <v>52482.66985320954</v>
      </c>
      <c r="I6">
        <v>48982.14176357504</v>
      </c>
      <c r="J6">
        <v>54989.224325613977</v>
      </c>
      <c r="K6">
        <v>51998.265902595936</v>
      </c>
      <c r="L6">
        <v>52890.922228164069</v>
      </c>
      <c r="N6">
        <f t="shared" si="0"/>
        <v>51359.539444634276</v>
      </c>
      <c r="O6">
        <f t="shared" si="1"/>
        <v>47933.922741073249</v>
      </c>
      <c r="P6">
        <f t="shared" si="2"/>
        <v>53812.453590496989</v>
      </c>
      <c r="Q6">
        <f t="shared" si="3"/>
        <v>50885.501750319941</v>
      </c>
      <c r="R6">
        <f t="shared" si="4"/>
        <v>51759.055208856786</v>
      </c>
      <c r="T6">
        <f t="shared" si="5"/>
        <v>103394.54793763149</v>
      </c>
      <c r="U6">
        <f t="shared" si="6"/>
        <v>96646.850784174647</v>
      </c>
      <c r="V6">
        <f t="shared" si="7"/>
        <v>105654.55861657823</v>
      </c>
      <c r="W6">
        <f t="shared" si="8"/>
        <v>101470.59515112119</v>
      </c>
      <c r="X6">
        <f t="shared" si="9"/>
        <v>102620.91950013545</v>
      </c>
    </row>
    <row r="7" spans="1:64" x14ac:dyDescent="0.35">
      <c r="A7" s="1" t="s">
        <v>6</v>
      </c>
      <c r="B7">
        <v>52745.854311601608</v>
      </c>
      <c r="C7">
        <v>47572.169267160913</v>
      </c>
      <c r="D7">
        <v>52360.869320701531</v>
      </c>
      <c r="E7">
        <v>50435.388035784337</v>
      </c>
      <c r="F7">
        <v>50860.441183783958</v>
      </c>
      <c r="G7">
        <v>0.96404100000000004</v>
      </c>
      <c r="H7">
        <v>51089.163202516371</v>
      </c>
      <c r="I7">
        <v>45416.202017067277</v>
      </c>
      <c r="J7">
        <v>55250.284264017537</v>
      </c>
      <c r="K7">
        <v>50689.846642639073</v>
      </c>
      <c r="L7">
        <v>52298.687264727057</v>
      </c>
      <c r="N7">
        <f t="shared" si="0"/>
        <v>52994.803335663491</v>
      </c>
      <c r="O7">
        <f t="shared" si="1"/>
        <v>47110.239105045614</v>
      </c>
      <c r="P7">
        <f t="shared" si="2"/>
        <v>57311.135381189735</v>
      </c>
      <c r="Q7">
        <f t="shared" si="3"/>
        <v>52580.592155975806</v>
      </c>
      <c r="R7">
        <f t="shared" si="4"/>
        <v>54249.442985025591</v>
      </c>
      <c r="T7">
        <f t="shared" si="5"/>
        <v>105740.65764726509</v>
      </c>
      <c r="U7">
        <f t="shared" si="6"/>
        <v>94682.408372206526</v>
      </c>
      <c r="V7">
        <f t="shared" si="7"/>
        <v>109672.00470189127</v>
      </c>
      <c r="W7">
        <f t="shared" si="8"/>
        <v>103015.98019176014</v>
      </c>
      <c r="X7">
        <f t="shared" si="9"/>
        <v>105109.88416880954</v>
      </c>
    </row>
    <row r="8" spans="1:64" x14ac:dyDescent="0.35">
      <c r="A8" s="1" t="s">
        <v>7</v>
      </c>
      <c r="B8">
        <v>53135.083519468142</v>
      </c>
      <c r="C8">
        <v>49265.941123314107</v>
      </c>
      <c r="D8">
        <v>52803.313220999808</v>
      </c>
      <c r="E8">
        <v>51303.226065083538</v>
      </c>
      <c r="F8">
        <v>51588.403727116551</v>
      </c>
      <c r="G8">
        <v>1.00634</v>
      </c>
      <c r="H8">
        <v>53439.494535486891</v>
      </c>
      <c r="I8">
        <v>49022.208714693938</v>
      </c>
      <c r="J8">
        <v>55619.062988794918</v>
      </c>
      <c r="K8">
        <v>52199.101077478197</v>
      </c>
      <c r="L8">
        <v>53021.771509963422</v>
      </c>
      <c r="N8">
        <f t="shared" si="0"/>
        <v>53102.822639949612</v>
      </c>
      <c r="O8">
        <f t="shared" si="1"/>
        <v>48713.365974416141</v>
      </c>
      <c r="P8">
        <f t="shared" si="2"/>
        <v>55268.659686383246</v>
      </c>
      <c r="Q8">
        <f t="shared" si="3"/>
        <v>51870.243732215946</v>
      </c>
      <c r="R8">
        <f t="shared" si="4"/>
        <v>52687.731293562239</v>
      </c>
      <c r="T8">
        <f t="shared" si="5"/>
        <v>106237.90615941776</v>
      </c>
      <c r="U8">
        <f t="shared" si="6"/>
        <v>97979.307097730256</v>
      </c>
      <c r="V8">
        <f t="shared" si="7"/>
        <v>108071.97290738305</v>
      </c>
      <c r="W8">
        <f t="shared" si="8"/>
        <v>103173.46979729948</v>
      </c>
      <c r="X8">
        <f t="shared" si="9"/>
        <v>104276.13502067879</v>
      </c>
    </row>
    <row r="9" spans="1:64" x14ac:dyDescent="0.35">
      <c r="A9" s="1" t="s">
        <v>8</v>
      </c>
      <c r="B9">
        <v>53878.773210536623</v>
      </c>
      <c r="C9">
        <v>49644.993329604717</v>
      </c>
      <c r="D9">
        <v>53389.105898923241</v>
      </c>
      <c r="E9">
        <v>51751.52295860475</v>
      </c>
      <c r="F9">
        <v>52039.383830467697</v>
      </c>
      <c r="G9">
        <v>0.96887999999999996</v>
      </c>
      <c r="H9">
        <v>53048.928973070208</v>
      </c>
      <c r="I9">
        <v>48262.751933467713</v>
      </c>
      <c r="J9">
        <v>55735.039221644292</v>
      </c>
      <c r="K9">
        <v>51938.774057327493</v>
      </c>
      <c r="L9">
        <v>52922.14648972288</v>
      </c>
      <c r="N9">
        <f t="shared" si="0"/>
        <v>54752.83726887768</v>
      </c>
      <c r="O9">
        <f t="shared" si="1"/>
        <v>49812.930325187554</v>
      </c>
      <c r="P9">
        <f t="shared" si="2"/>
        <v>57525.224198708092</v>
      </c>
      <c r="Q9">
        <f t="shared" si="3"/>
        <v>53607.02466489916</v>
      </c>
      <c r="R9">
        <f t="shared" si="4"/>
        <v>54621.98258785699</v>
      </c>
      <c r="T9">
        <f t="shared" si="5"/>
        <v>108631.6104794143</v>
      </c>
      <c r="U9">
        <f t="shared" si="6"/>
        <v>99457.923654792277</v>
      </c>
      <c r="V9">
        <f t="shared" si="7"/>
        <v>110914.33009763133</v>
      </c>
      <c r="W9">
        <f t="shared" si="8"/>
        <v>105358.54762350391</v>
      </c>
      <c r="X9">
        <f t="shared" si="9"/>
        <v>106661.36641832469</v>
      </c>
    </row>
    <row r="10" spans="1:64" x14ac:dyDescent="0.35">
      <c r="A10" s="1" t="s">
        <v>9</v>
      </c>
      <c r="B10">
        <v>55032.474366712879</v>
      </c>
      <c r="C10">
        <v>50024.771588850817</v>
      </c>
      <c r="D10">
        <v>54385.150822439762</v>
      </c>
      <c r="E10">
        <v>52473.194935554238</v>
      </c>
      <c r="F10">
        <v>52803.423251578177</v>
      </c>
      <c r="G10">
        <v>0.98010399999999998</v>
      </c>
      <c r="H10">
        <v>53420.961199652033</v>
      </c>
      <c r="I10">
        <v>47581.323531622424</v>
      </c>
      <c r="J10">
        <v>56103.932460787692</v>
      </c>
      <c r="K10">
        <v>51747.883091152507</v>
      </c>
      <c r="L10">
        <v>52904.598372717977</v>
      </c>
      <c r="N10">
        <f t="shared" si="0"/>
        <v>54505.40065100442</v>
      </c>
      <c r="O10">
        <f t="shared" si="1"/>
        <v>48547.21900086361</v>
      </c>
      <c r="P10">
        <f t="shared" si="2"/>
        <v>57242.835924338331</v>
      </c>
      <c r="Q10">
        <f t="shared" si="3"/>
        <v>52798.359246725355</v>
      </c>
      <c r="R10">
        <f t="shared" si="4"/>
        <v>53978.555717268755</v>
      </c>
      <c r="T10">
        <f t="shared" si="5"/>
        <v>109537.87501771731</v>
      </c>
      <c r="U10">
        <f t="shared" si="6"/>
        <v>98571.990589714434</v>
      </c>
      <c r="V10">
        <f t="shared" si="7"/>
        <v>111627.9867467781</v>
      </c>
      <c r="W10">
        <f t="shared" si="8"/>
        <v>105271.55418227959</v>
      </c>
      <c r="X10">
        <f t="shared" si="9"/>
        <v>106781.97896884693</v>
      </c>
    </row>
    <row r="11" spans="1:64" x14ac:dyDescent="0.35">
      <c r="A11" s="1" t="s">
        <v>10</v>
      </c>
      <c r="B11">
        <v>55404.992196792969</v>
      </c>
      <c r="C11">
        <v>51304.083522356188</v>
      </c>
      <c r="D11">
        <v>54824.187347586449</v>
      </c>
      <c r="E11">
        <v>53215.733434626272</v>
      </c>
      <c r="F11">
        <v>53461.317347728647</v>
      </c>
      <c r="G11">
        <v>0.99760599999999999</v>
      </c>
      <c r="H11">
        <v>55414.806430043391</v>
      </c>
      <c r="I11">
        <v>50511.153823064436</v>
      </c>
      <c r="J11">
        <v>56997.753485033063</v>
      </c>
      <c r="K11">
        <v>53182.426145700527</v>
      </c>
      <c r="L11">
        <v>53729.313913607722</v>
      </c>
      <c r="N11">
        <f t="shared" si="0"/>
        <v>55547.787834118273</v>
      </c>
      <c r="O11">
        <f t="shared" si="1"/>
        <v>50632.367711365448</v>
      </c>
      <c r="P11">
        <f t="shared" si="2"/>
        <v>57134.533558371804</v>
      </c>
      <c r="Q11">
        <f t="shared" si="3"/>
        <v>53310.050406373382</v>
      </c>
      <c r="R11">
        <f t="shared" si="4"/>
        <v>53858.250565461436</v>
      </c>
      <c r="T11">
        <f t="shared" si="5"/>
        <v>110952.78003091124</v>
      </c>
      <c r="U11">
        <f t="shared" si="6"/>
        <v>101936.45123372163</v>
      </c>
      <c r="V11">
        <f t="shared" si="7"/>
        <v>111958.72090595825</v>
      </c>
      <c r="W11">
        <f t="shared" si="8"/>
        <v>106525.78384099965</v>
      </c>
      <c r="X11">
        <f t="shared" si="9"/>
        <v>107319.56791319008</v>
      </c>
    </row>
    <row r="12" spans="1:64" x14ac:dyDescent="0.35">
      <c r="A12" s="1" t="s">
        <v>11</v>
      </c>
      <c r="B12">
        <v>55292.470710278387</v>
      </c>
      <c r="C12">
        <v>52139.634488300791</v>
      </c>
      <c r="D12">
        <v>54595.687185930597</v>
      </c>
      <c r="E12">
        <v>53440.031432704651</v>
      </c>
      <c r="F12">
        <v>53599.27008381307</v>
      </c>
      <c r="G12">
        <v>1.00634</v>
      </c>
      <c r="H12">
        <v>55822.006368548733</v>
      </c>
      <c r="I12">
        <v>51919.699460339602</v>
      </c>
      <c r="J12">
        <v>56845.285906833436</v>
      </c>
      <c r="K12">
        <v>53698.146646112356</v>
      </c>
      <c r="L12">
        <v>53897.635409470087</v>
      </c>
      <c r="N12">
        <f t="shared" si="0"/>
        <v>55470.32451114805</v>
      </c>
      <c r="O12">
        <f t="shared" si="1"/>
        <v>51592.602361368525</v>
      </c>
      <c r="P12">
        <f t="shared" si="2"/>
        <v>56487.157329365262</v>
      </c>
      <c r="Q12">
        <f t="shared" si="3"/>
        <v>53359.845227370824</v>
      </c>
      <c r="R12">
        <f t="shared" si="4"/>
        <v>53558.077200021944</v>
      </c>
      <c r="T12">
        <f t="shared" si="5"/>
        <v>110762.79522142644</v>
      </c>
      <c r="U12">
        <f t="shared" si="6"/>
        <v>103732.23684966931</v>
      </c>
      <c r="V12">
        <f t="shared" si="7"/>
        <v>111082.84451529586</v>
      </c>
      <c r="W12">
        <f t="shared" si="8"/>
        <v>106799.87666007548</v>
      </c>
      <c r="X12">
        <f t="shared" si="9"/>
        <v>107157.34728383501</v>
      </c>
    </row>
    <row r="13" spans="1:64" x14ac:dyDescent="0.35">
      <c r="A13" s="1" t="s">
        <v>12</v>
      </c>
      <c r="B13">
        <v>55048.587049582376</v>
      </c>
      <c r="C13">
        <v>52189.073590858388</v>
      </c>
      <c r="D13">
        <v>54311.317741444487</v>
      </c>
      <c r="E13">
        <v>53333.935645044083</v>
      </c>
      <c r="F13">
        <v>53469.243428667171</v>
      </c>
      <c r="G13">
        <v>1.0023</v>
      </c>
      <c r="H13">
        <v>56294.214631723487</v>
      </c>
      <c r="I13">
        <v>52195.572767151709</v>
      </c>
      <c r="J13">
        <v>56552.316834976162</v>
      </c>
      <c r="K13">
        <v>53722.269351503142</v>
      </c>
      <c r="L13">
        <v>53832.753981730413</v>
      </c>
      <c r="N13">
        <f t="shared" si="0"/>
        <v>56165.035051105944</v>
      </c>
      <c r="O13">
        <f t="shared" si="1"/>
        <v>52075.798430760959</v>
      </c>
      <c r="P13">
        <f t="shared" si="2"/>
        <v>56422.544981518673</v>
      </c>
      <c r="Q13">
        <f t="shared" si="3"/>
        <v>53598.991670660624</v>
      </c>
      <c r="R13">
        <f t="shared" si="4"/>
        <v>53709.222769360887</v>
      </c>
      <c r="T13">
        <f t="shared" si="5"/>
        <v>111213.62210068831</v>
      </c>
      <c r="U13">
        <f t="shared" si="6"/>
        <v>104264.87202161935</v>
      </c>
      <c r="V13">
        <f t="shared" si="7"/>
        <v>110733.86272296315</v>
      </c>
      <c r="W13">
        <f t="shared" si="8"/>
        <v>106932.9273157047</v>
      </c>
      <c r="X13">
        <f t="shared" si="9"/>
        <v>107178.46619802807</v>
      </c>
    </row>
    <row r="14" spans="1:64" x14ac:dyDescent="0.35">
      <c r="A14" s="1" t="s">
        <v>13</v>
      </c>
      <c r="B14">
        <v>55225.94251616449</v>
      </c>
      <c r="C14">
        <v>52106.994709699451</v>
      </c>
      <c r="D14">
        <v>54214.63356492274</v>
      </c>
      <c r="E14">
        <v>53259.21133938407</v>
      </c>
      <c r="F14">
        <v>53396.243487622472</v>
      </c>
      <c r="G14">
        <v>1.0194719999999999</v>
      </c>
      <c r="H14">
        <v>56902.16921050263</v>
      </c>
      <c r="I14">
        <v>52073.168983982039</v>
      </c>
      <c r="J14">
        <v>57240.610588859527</v>
      </c>
      <c r="K14">
        <v>53858.392187517042</v>
      </c>
      <c r="L14">
        <v>54048.367205562427</v>
      </c>
      <c r="N14">
        <f t="shared" si="0"/>
        <v>55815.333045441788</v>
      </c>
      <c r="O14">
        <f t="shared" si="1"/>
        <v>51078.567124925496</v>
      </c>
      <c r="P14">
        <f t="shared" si="2"/>
        <v>56147.310165320414</v>
      </c>
      <c r="Q14">
        <f t="shared" si="3"/>
        <v>52829.692416777551</v>
      </c>
      <c r="R14">
        <f t="shared" si="4"/>
        <v>53016.038896176091</v>
      </c>
      <c r="T14">
        <f t="shared" si="5"/>
        <v>111041.27556160628</v>
      </c>
      <c r="U14">
        <f t="shared" si="6"/>
        <v>103185.56183462494</v>
      </c>
      <c r="V14">
        <f t="shared" si="7"/>
        <v>110361.94373024316</v>
      </c>
      <c r="W14">
        <f t="shared" si="8"/>
        <v>106088.90375616163</v>
      </c>
      <c r="X14">
        <f t="shared" si="9"/>
        <v>106412.28238379856</v>
      </c>
    </row>
    <row r="15" spans="1:64" x14ac:dyDescent="0.35">
      <c r="A15" s="1" t="s">
        <v>14</v>
      </c>
      <c r="B15">
        <v>56473.735437646857</v>
      </c>
      <c r="C15">
        <v>51309.619946493593</v>
      </c>
      <c r="D15">
        <v>55483.305603814108</v>
      </c>
      <c r="E15">
        <v>53541.614043783353</v>
      </c>
      <c r="F15">
        <v>53810.16180050106</v>
      </c>
      <c r="G15">
        <v>0.97077999999999998</v>
      </c>
      <c r="H15">
        <v>56078.093836934117</v>
      </c>
      <c r="I15">
        <v>48953.294568672303</v>
      </c>
      <c r="J15">
        <v>57795.090811274458</v>
      </c>
      <c r="K15">
        <v>52796.204933266512</v>
      </c>
      <c r="L15">
        <v>53664.210663503341</v>
      </c>
      <c r="N15">
        <f t="shared" si="0"/>
        <v>57766.016849269778</v>
      </c>
      <c r="O15">
        <f t="shared" si="1"/>
        <v>50426.764631195845</v>
      </c>
      <c r="P15">
        <f t="shared" si="2"/>
        <v>59534.694587109807</v>
      </c>
      <c r="Q15">
        <f t="shared" si="3"/>
        <v>54385.344705563068</v>
      </c>
      <c r="R15">
        <f t="shared" si="4"/>
        <v>55279.4769808848</v>
      </c>
      <c r="T15">
        <f t="shared" si="5"/>
        <v>114239.75228691663</v>
      </c>
      <c r="U15">
        <f t="shared" si="6"/>
        <v>101736.38457768943</v>
      </c>
      <c r="V15">
        <f t="shared" si="7"/>
        <v>115018.00019092392</v>
      </c>
      <c r="W15">
        <f t="shared" si="8"/>
        <v>107926.95874934642</v>
      </c>
      <c r="X15">
        <f t="shared" si="9"/>
        <v>109089.63878138586</v>
      </c>
    </row>
    <row r="16" spans="1:64" x14ac:dyDescent="0.35">
      <c r="A16" s="1" t="s">
        <v>15</v>
      </c>
      <c r="B16">
        <v>56497.411393225229</v>
      </c>
      <c r="C16">
        <v>51870.632264718537</v>
      </c>
      <c r="D16">
        <v>55393.619938320793</v>
      </c>
      <c r="E16">
        <v>53791.630398186673</v>
      </c>
      <c r="F16">
        <v>54027.335810470759</v>
      </c>
      <c r="G16">
        <v>0.98319000000000001</v>
      </c>
      <c r="H16">
        <v>56699.810143601208</v>
      </c>
      <c r="I16">
        <v>50390.22803360418</v>
      </c>
      <c r="J16">
        <v>57685.148456529962</v>
      </c>
      <c r="K16">
        <v>53299.074663275067</v>
      </c>
      <c r="L16">
        <v>53864.701319270069</v>
      </c>
      <c r="N16">
        <f t="shared" si="0"/>
        <v>57669.229898189777</v>
      </c>
      <c r="O16">
        <f t="shared" si="1"/>
        <v>51251.770292216337</v>
      </c>
      <c r="P16">
        <f t="shared" si="2"/>
        <v>58671.414941699935</v>
      </c>
      <c r="Q16">
        <f t="shared" si="3"/>
        <v>54210.350657833245</v>
      </c>
      <c r="R16">
        <f t="shared" si="4"/>
        <v>54785.648063212677</v>
      </c>
      <c r="T16">
        <f t="shared" si="5"/>
        <v>114166.641291415</v>
      </c>
      <c r="U16">
        <f t="shared" si="6"/>
        <v>103122.40255693487</v>
      </c>
      <c r="V16">
        <f t="shared" si="7"/>
        <v>114065.03488002073</v>
      </c>
      <c r="W16">
        <f t="shared" si="8"/>
        <v>108001.98105601993</v>
      </c>
      <c r="X16">
        <f t="shared" si="9"/>
        <v>108812.98387368344</v>
      </c>
    </row>
    <row r="17" spans="1:26" x14ac:dyDescent="0.35">
      <c r="A17" s="1" t="s">
        <v>16</v>
      </c>
      <c r="B17">
        <v>57295.41542286925</v>
      </c>
      <c r="C17">
        <v>52783.286575210797</v>
      </c>
      <c r="D17">
        <v>55986.712107158717</v>
      </c>
      <c r="E17">
        <v>54447.657037273653</v>
      </c>
      <c r="F17">
        <v>54632.129458055657</v>
      </c>
      <c r="G17">
        <v>0.99865199999999998</v>
      </c>
      <c r="H17">
        <v>57732.90212445386</v>
      </c>
      <c r="I17">
        <v>51217.816054089519</v>
      </c>
      <c r="J17">
        <v>58393.132305302963</v>
      </c>
      <c r="K17">
        <v>53847.764247217157</v>
      </c>
      <c r="L17">
        <v>54245.184748374217</v>
      </c>
      <c r="N17">
        <f t="shared" si="0"/>
        <v>57810.831124810102</v>
      </c>
      <c r="O17">
        <f t="shared" si="1"/>
        <v>51286.950863853992</v>
      </c>
      <c r="P17">
        <f t="shared" si="2"/>
        <v>58471.952497269282</v>
      </c>
      <c r="Q17">
        <f t="shared" si="3"/>
        <v>53920.449012485988</v>
      </c>
      <c r="R17">
        <f t="shared" si="4"/>
        <v>54318.405959607771</v>
      </c>
      <c r="T17">
        <f t="shared" si="5"/>
        <v>115106.24654767936</v>
      </c>
      <c r="U17">
        <f t="shared" si="6"/>
        <v>104070.23743906479</v>
      </c>
      <c r="V17">
        <f t="shared" si="7"/>
        <v>114458.66460442799</v>
      </c>
      <c r="W17">
        <f t="shared" si="8"/>
        <v>108368.10604975963</v>
      </c>
      <c r="X17">
        <f t="shared" si="9"/>
        <v>108950.53541766343</v>
      </c>
    </row>
    <row r="18" spans="1:26" x14ac:dyDescent="0.35">
      <c r="A18" s="1" t="s">
        <v>17</v>
      </c>
      <c r="B18">
        <v>57122.443621811239</v>
      </c>
      <c r="C18">
        <v>53207.012237734743</v>
      </c>
      <c r="D18">
        <v>55842.227933491959</v>
      </c>
      <c r="E18">
        <v>54587.330062252076</v>
      </c>
      <c r="F18">
        <v>54743.506921698863</v>
      </c>
      <c r="G18">
        <v>1.007455</v>
      </c>
      <c r="H18">
        <v>58217.796135307042</v>
      </c>
      <c r="I18">
        <v>52260.234123270471</v>
      </c>
      <c r="J18">
        <v>58513.992037343123</v>
      </c>
      <c r="K18">
        <v>54293.593527859528</v>
      </c>
      <c r="L18">
        <v>54464.025179880242</v>
      </c>
      <c r="N18">
        <f t="shared" si="0"/>
        <v>57786.994094333786</v>
      </c>
      <c r="O18">
        <f t="shared" si="1"/>
        <v>51873.517053635616</v>
      </c>
      <c r="P18">
        <f t="shared" si="2"/>
        <v>58080.998195793487</v>
      </c>
      <c r="Q18">
        <f t="shared" si="3"/>
        <v>53891.829935688969</v>
      </c>
      <c r="R18">
        <f t="shared" si="4"/>
        <v>54061.0004217362</v>
      </c>
      <c r="T18">
        <f t="shared" si="5"/>
        <v>114909.43771614502</v>
      </c>
      <c r="U18">
        <f t="shared" si="6"/>
        <v>105080.52929137036</v>
      </c>
      <c r="V18">
        <f t="shared" si="7"/>
        <v>113923.22612928544</v>
      </c>
      <c r="W18">
        <f t="shared" si="8"/>
        <v>108479.15999794105</v>
      </c>
      <c r="X18">
        <f t="shared" si="9"/>
        <v>108804.50734343506</v>
      </c>
      <c r="Z18" s="7" t="s">
        <v>79</v>
      </c>
    </row>
    <row r="19" spans="1:26" x14ac:dyDescent="0.35">
      <c r="A19" s="1" t="s">
        <v>18</v>
      </c>
      <c r="B19">
        <v>57423.856402358877</v>
      </c>
      <c r="C19">
        <v>53835.545766461859</v>
      </c>
      <c r="D19">
        <v>56165.838633607622</v>
      </c>
      <c r="E19">
        <v>55040.23025400209</v>
      </c>
      <c r="F19">
        <v>55172.80777461156</v>
      </c>
      <c r="G19">
        <v>1.016</v>
      </c>
      <c r="H19">
        <v>58366.110921644533</v>
      </c>
      <c r="I19">
        <v>52932.892745107078</v>
      </c>
      <c r="J19">
        <v>58602.543810187854</v>
      </c>
      <c r="K19">
        <v>54594.213703722977</v>
      </c>
      <c r="L19">
        <v>54599.896843086128</v>
      </c>
      <c r="N19">
        <f t="shared" si="0"/>
        <v>57446.959568547769</v>
      </c>
      <c r="O19">
        <f t="shared" si="1"/>
        <v>52099.30388297941</v>
      </c>
      <c r="P19">
        <f t="shared" si="2"/>
        <v>57679.669104515604</v>
      </c>
      <c r="Q19">
        <f t="shared" si="3"/>
        <v>53734.462306813955</v>
      </c>
      <c r="R19">
        <f t="shared" si="4"/>
        <v>53740.05594791942</v>
      </c>
      <c r="T19">
        <f t="shared" si="5"/>
        <v>114870.81597090664</v>
      </c>
      <c r="U19">
        <f t="shared" si="6"/>
        <v>105934.84964944127</v>
      </c>
      <c r="V19">
        <f t="shared" si="7"/>
        <v>113845.50773812323</v>
      </c>
      <c r="W19">
        <f t="shared" si="8"/>
        <v>108774.69256081604</v>
      </c>
      <c r="X19">
        <f t="shared" si="9"/>
        <v>108912.86372253098</v>
      </c>
    </row>
    <row r="20" spans="1:26" x14ac:dyDescent="0.35">
      <c r="A20" s="1" t="s">
        <v>19</v>
      </c>
      <c r="B20">
        <v>57185.680444162972</v>
      </c>
      <c r="C20">
        <v>53780.866411518153</v>
      </c>
      <c r="D20">
        <v>56055.517528661439</v>
      </c>
      <c r="E20">
        <v>54958.176400976197</v>
      </c>
      <c r="F20">
        <v>55086.879275367952</v>
      </c>
      <c r="G20">
        <v>1.0004900000000001</v>
      </c>
      <c r="H20">
        <v>58152.957871656428</v>
      </c>
      <c r="I20">
        <v>52929.634034048097</v>
      </c>
      <c r="J20">
        <v>58511.750306899667</v>
      </c>
      <c r="K20">
        <v>54560.242048479253</v>
      </c>
      <c r="L20">
        <v>54537.725085442973</v>
      </c>
      <c r="N20">
        <f t="shared" si="0"/>
        <v>58124.476877986206</v>
      </c>
      <c r="O20">
        <f t="shared" si="1"/>
        <v>52903.711215552474</v>
      </c>
      <c r="P20">
        <f t="shared" si="2"/>
        <v>58483.093591040051</v>
      </c>
      <c r="Q20">
        <f t="shared" si="3"/>
        <v>54533.520623373792</v>
      </c>
      <c r="R20">
        <f t="shared" si="4"/>
        <v>54511.014688245727</v>
      </c>
      <c r="T20">
        <f t="shared" si="5"/>
        <v>115310.15732214917</v>
      </c>
      <c r="U20">
        <f t="shared" si="6"/>
        <v>106684.57762707063</v>
      </c>
      <c r="V20">
        <f t="shared" si="7"/>
        <v>114538.6111197015</v>
      </c>
      <c r="W20">
        <f t="shared" si="8"/>
        <v>109491.69702435</v>
      </c>
      <c r="X20">
        <f t="shared" si="9"/>
        <v>109597.89396361368</v>
      </c>
    </row>
    <row r="21" spans="1:26" x14ac:dyDescent="0.35">
      <c r="A21" s="1" t="s">
        <v>20</v>
      </c>
      <c r="B21">
        <v>57382.851812493449</v>
      </c>
      <c r="C21">
        <v>53990.242683964927</v>
      </c>
      <c r="D21">
        <v>56348.68313716531</v>
      </c>
      <c r="E21">
        <v>55220.249790966758</v>
      </c>
      <c r="F21">
        <v>55350.813998228368</v>
      </c>
      <c r="G21">
        <v>1.0070490000000001</v>
      </c>
      <c r="H21">
        <v>58363.987109521229</v>
      </c>
      <c r="I21">
        <v>53332.987514465523</v>
      </c>
      <c r="J21">
        <v>58793.630222312153</v>
      </c>
      <c r="K21">
        <v>54799.402904695227</v>
      </c>
      <c r="L21">
        <v>54703.214560532513</v>
      </c>
      <c r="N21">
        <f t="shared" si="0"/>
        <v>57955.459078477041</v>
      </c>
      <c r="O21">
        <f t="shared" si="1"/>
        <v>52959.674767032702</v>
      </c>
      <c r="P21">
        <f t="shared" si="2"/>
        <v>58382.094835814489</v>
      </c>
      <c r="Q21">
        <f t="shared" si="3"/>
        <v>54415.825748990588</v>
      </c>
      <c r="R21">
        <f t="shared" si="4"/>
        <v>54320.310690475351</v>
      </c>
      <c r="T21">
        <f t="shared" si="5"/>
        <v>115338.31089097049</v>
      </c>
      <c r="U21">
        <f t="shared" si="6"/>
        <v>106949.91745099763</v>
      </c>
      <c r="V21">
        <f t="shared" si="7"/>
        <v>114730.77797297979</v>
      </c>
      <c r="W21">
        <f t="shared" si="8"/>
        <v>109636.07553995735</v>
      </c>
      <c r="X21">
        <f t="shared" si="9"/>
        <v>109671.12468870371</v>
      </c>
    </row>
    <row r="22" spans="1:26" x14ac:dyDescent="0.35">
      <c r="A22" s="1" t="s">
        <v>21</v>
      </c>
      <c r="B22">
        <v>57449.990921365737</v>
      </c>
      <c r="C22">
        <v>54554.95701524624</v>
      </c>
      <c r="D22">
        <v>56172.555903336252</v>
      </c>
      <c r="E22">
        <v>55375.149918050403</v>
      </c>
      <c r="F22">
        <v>55461.209069658638</v>
      </c>
      <c r="G22">
        <v>1.0056320000000001</v>
      </c>
      <c r="H22">
        <v>58267.006811065803</v>
      </c>
      <c r="I22">
        <v>54025.728289521023</v>
      </c>
      <c r="J22">
        <v>58426.105960991619</v>
      </c>
      <c r="K22">
        <v>54958.320879682658</v>
      </c>
      <c r="L22">
        <v>54719.799520438733</v>
      </c>
      <c r="N22">
        <f t="shared" si="0"/>
        <v>57940.68487385624</v>
      </c>
      <c r="O22">
        <f t="shared" si="1"/>
        <v>53723.159455467823</v>
      </c>
      <c r="P22">
        <f t="shared" si="2"/>
        <v>58098.89299564017</v>
      </c>
      <c r="Q22">
        <f t="shared" si="3"/>
        <v>54650.52909979262</v>
      </c>
      <c r="R22">
        <f t="shared" si="4"/>
        <v>54413.343569455552</v>
      </c>
      <c r="T22">
        <f t="shared" si="5"/>
        <v>115390.67579522198</v>
      </c>
      <c r="U22">
        <f t="shared" si="6"/>
        <v>108278.11647071407</v>
      </c>
      <c r="V22">
        <f t="shared" si="7"/>
        <v>114271.44889897642</v>
      </c>
      <c r="W22">
        <f t="shared" si="8"/>
        <v>110025.67901784302</v>
      </c>
      <c r="X22">
        <f t="shared" si="9"/>
        <v>109874.55263911419</v>
      </c>
    </row>
    <row r="23" spans="1:26" x14ac:dyDescent="0.35">
      <c r="A23" s="1" t="s">
        <v>22</v>
      </c>
      <c r="B23">
        <v>56886.078058755047</v>
      </c>
      <c r="C23">
        <v>55445.323801945437</v>
      </c>
      <c r="D23">
        <v>55609.421395093377</v>
      </c>
      <c r="E23">
        <v>55485.647905611353</v>
      </c>
      <c r="F23">
        <v>55473.474005927666</v>
      </c>
      <c r="G23">
        <v>0.99780500000000005</v>
      </c>
      <c r="H23">
        <v>59382.997541856457</v>
      </c>
      <c r="I23">
        <v>55692.357807173248</v>
      </c>
      <c r="J23">
        <v>58443.600166707081</v>
      </c>
      <c r="K23">
        <v>55620.740243351953</v>
      </c>
      <c r="L23">
        <v>55006.488227494468</v>
      </c>
      <c r="N23">
        <f t="shared" si="0"/>
        <v>59513.629959617814</v>
      </c>
      <c r="O23">
        <f t="shared" si="1"/>
        <v>55814.871450006009</v>
      </c>
      <c r="P23">
        <f t="shared" si="2"/>
        <v>58572.166071233434</v>
      </c>
      <c r="Q23">
        <f t="shared" si="3"/>
        <v>55743.09633981785</v>
      </c>
      <c r="R23">
        <f t="shared" si="4"/>
        <v>55127.493074793638</v>
      </c>
      <c r="T23">
        <f t="shared" si="5"/>
        <v>116399.70801837285</v>
      </c>
      <c r="U23">
        <f t="shared" si="6"/>
        <v>111260.19525195145</v>
      </c>
      <c r="V23">
        <f t="shared" si="7"/>
        <v>114181.5874663268</v>
      </c>
      <c r="W23">
        <f t="shared" si="8"/>
        <v>111228.7442454292</v>
      </c>
      <c r="X23">
        <f t="shared" si="9"/>
        <v>110600.96708072131</v>
      </c>
    </row>
    <row r="24" spans="1:26" x14ac:dyDescent="0.35">
      <c r="A24" s="1" t="s">
        <v>23</v>
      </c>
      <c r="B24">
        <v>57236.808557416021</v>
      </c>
      <c r="C24">
        <v>56006.598857043347</v>
      </c>
      <c r="D24">
        <v>55978.834071026213</v>
      </c>
      <c r="E24">
        <v>55977.030311715956</v>
      </c>
      <c r="F24">
        <v>55959.257364513833</v>
      </c>
      <c r="G24">
        <v>0.97708700000000004</v>
      </c>
      <c r="H24">
        <v>59676.079175740721</v>
      </c>
      <c r="I24">
        <v>55358.846340865093</v>
      </c>
      <c r="J24">
        <v>58703.928080934522</v>
      </c>
      <c r="K24">
        <v>55561.06786552725</v>
      </c>
      <c r="L24">
        <v>55031.79023900631</v>
      </c>
      <c r="N24">
        <f t="shared" si="0"/>
        <v>61075.502156656185</v>
      </c>
      <c r="O24">
        <f t="shared" si="1"/>
        <v>56657.028842738764</v>
      </c>
      <c r="P24">
        <f t="shared" si="2"/>
        <v>60080.553810392033</v>
      </c>
      <c r="Q24">
        <f t="shared" si="3"/>
        <v>56863.992526281945</v>
      </c>
      <c r="R24">
        <f t="shared" si="4"/>
        <v>56322.303171576641</v>
      </c>
      <c r="T24">
        <f t="shared" si="5"/>
        <v>118312.3107140722</v>
      </c>
      <c r="U24">
        <f t="shared" si="6"/>
        <v>112663.62769978211</v>
      </c>
      <c r="V24">
        <f t="shared" si="7"/>
        <v>116059.38788141825</v>
      </c>
      <c r="W24">
        <f t="shared" si="8"/>
        <v>112841.02283799791</v>
      </c>
      <c r="X24">
        <f t="shared" si="9"/>
        <v>112281.56053609047</v>
      </c>
    </row>
    <row r="25" spans="1:26" x14ac:dyDescent="0.35">
      <c r="A25" s="1" t="s">
        <v>24</v>
      </c>
      <c r="B25">
        <v>57559.012570601357</v>
      </c>
      <c r="C25">
        <v>56523.002263796618</v>
      </c>
      <c r="D25">
        <v>56273.067206625681</v>
      </c>
      <c r="E25">
        <v>56357.845610246361</v>
      </c>
      <c r="F25">
        <v>56318.214199493988</v>
      </c>
      <c r="G25">
        <v>0.98285</v>
      </c>
      <c r="H25">
        <v>60359.048462341569</v>
      </c>
      <c r="I25">
        <v>55938.66741972501</v>
      </c>
      <c r="J25">
        <v>58941.140008221482</v>
      </c>
      <c r="K25">
        <v>55853.369002002903</v>
      </c>
      <c r="L25">
        <v>55198.310174032908</v>
      </c>
      <c r="N25">
        <f t="shared" si="0"/>
        <v>61412.26887352248</v>
      </c>
      <c r="O25">
        <f t="shared" si="1"/>
        <v>56914.755476140825</v>
      </c>
      <c r="P25">
        <f t="shared" si="2"/>
        <v>59969.61897361905</v>
      </c>
      <c r="Q25">
        <f t="shared" si="3"/>
        <v>56827.968664600805</v>
      </c>
      <c r="R25">
        <f t="shared" si="4"/>
        <v>56161.479548286014</v>
      </c>
      <c r="T25">
        <f t="shared" si="5"/>
        <v>118971.28144412383</v>
      </c>
      <c r="U25">
        <f t="shared" si="6"/>
        <v>113437.75773993744</v>
      </c>
      <c r="V25">
        <f t="shared" si="7"/>
        <v>116242.68618024472</v>
      </c>
      <c r="W25">
        <f t="shared" si="8"/>
        <v>113185.81427484716</v>
      </c>
      <c r="X25">
        <f t="shared" si="9"/>
        <v>112479.69374777999</v>
      </c>
    </row>
    <row r="26" spans="1:26" x14ac:dyDescent="0.35">
      <c r="A26" s="1" t="s">
        <v>25</v>
      </c>
      <c r="B26">
        <v>58656.385644225862</v>
      </c>
      <c r="C26">
        <v>57671.210393199042</v>
      </c>
      <c r="D26">
        <v>57055.422527699207</v>
      </c>
      <c r="E26">
        <v>57240.622456240992</v>
      </c>
      <c r="F26">
        <v>57153.435761697147</v>
      </c>
      <c r="G26">
        <v>0.98843499999999995</v>
      </c>
      <c r="H26">
        <v>61685.501135620558</v>
      </c>
      <c r="I26">
        <v>57397.341202428091</v>
      </c>
      <c r="J26">
        <v>59469.421016474473</v>
      </c>
      <c r="K26">
        <v>56513.764409297597</v>
      </c>
      <c r="L26">
        <v>55577.226377819432</v>
      </c>
      <c r="N26">
        <f t="shared" si="0"/>
        <v>62407.240876355616</v>
      </c>
      <c r="O26">
        <f t="shared" si="1"/>
        <v>58068.908124892478</v>
      </c>
      <c r="P26">
        <f t="shared" si="2"/>
        <v>60165.231923671738</v>
      </c>
      <c r="Q26">
        <f t="shared" si="3"/>
        <v>57174.993205721774</v>
      </c>
      <c r="R26">
        <f t="shared" si="4"/>
        <v>56227.497385077862</v>
      </c>
      <c r="T26">
        <f t="shared" si="5"/>
        <v>121063.62652058149</v>
      </c>
      <c r="U26">
        <f t="shared" si="6"/>
        <v>115740.11851809152</v>
      </c>
      <c r="V26">
        <f t="shared" si="7"/>
        <v>117220.65445137094</v>
      </c>
      <c r="W26">
        <f t="shared" si="8"/>
        <v>114415.61566196277</v>
      </c>
      <c r="X26">
        <f t="shared" si="9"/>
        <v>113380.933146775</v>
      </c>
    </row>
    <row r="27" spans="1:26" x14ac:dyDescent="0.35">
      <c r="A27" s="1" t="s">
        <v>26</v>
      </c>
      <c r="B27">
        <v>56912.075862382677</v>
      </c>
      <c r="C27">
        <v>56882.636337091077</v>
      </c>
      <c r="D27">
        <v>55677.427820002573</v>
      </c>
      <c r="E27">
        <v>56269.967728275973</v>
      </c>
      <c r="F27">
        <v>56189.183562555503</v>
      </c>
      <c r="G27">
        <v>0.97068500000000002</v>
      </c>
      <c r="H27">
        <v>60311.325201867767</v>
      </c>
      <c r="I27">
        <v>56529.231281829241</v>
      </c>
      <c r="J27">
        <v>58224.104024630797</v>
      </c>
      <c r="K27">
        <v>55941.932571808531</v>
      </c>
      <c r="L27">
        <v>55167.476159905244</v>
      </c>
      <c r="N27">
        <f t="shared" si="0"/>
        <v>62132.74667051388</v>
      </c>
      <c r="O27">
        <f t="shared" si="1"/>
        <v>58236.432294543789</v>
      </c>
      <c r="P27">
        <f t="shared" si="2"/>
        <v>59982.490740694244</v>
      </c>
      <c r="Q27">
        <f t="shared" si="3"/>
        <v>57631.396974104398</v>
      </c>
      <c r="R27">
        <f t="shared" si="4"/>
        <v>56833.551728836072</v>
      </c>
      <c r="T27">
        <f t="shared" si="5"/>
        <v>119044.82253289656</v>
      </c>
      <c r="U27">
        <f t="shared" si="6"/>
        <v>115119.06863163487</v>
      </c>
      <c r="V27">
        <f t="shared" si="7"/>
        <v>115659.91856069682</v>
      </c>
      <c r="W27">
        <f t="shared" si="8"/>
        <v>113901.36470238038</v>
      </c>
      <c r="X27">
        <f t="shared" si="9"/>
        <v>113022.73529139158</v>
      </c>
    </row>
    <row r="28" spans="1:26" x14ac:dyDescent="0.35">
      <c r="A28" s="1" t="s">
        <v>27</v>
      </c>
      <c r="B28">
        <v>54387.055378136312</v>
      </c>
      <c r="C28">
        <v>54430.127864695212</v>
      </c>
      <c r="D28">
        <v>53418.460142413038</v>
      </c>
      <c r="E28">
        <v>54231.26822546855</v>
      </c>
      <c r="F28">
        <v>54249.428863131041</v>
      </c>
      <c r="G28">
        <v>0.95043</v>
      </c>
      <c r="H28">
        <v>58666.375265863862</v>
      </c>
      <c r="I28">
        <v>54383.932428124514</v>
      </c>
      <c r="J28">
        <v>57053.701550230617</v>
      </c>
      <c r="K28">
        <v>54965.435277880591</v>
      </c>
      <c r="L28">
        <v>54609.528589599489</v>
      </c>
      <c r="N28">
        <f t="shared" si="0"/>
        <v>61726.140027002373</v>
      </c>
      <c r="O28">
        <f t="shared" si="1"/>
        <v>57220.34492611188</v>
      </c>
      <c r="P28">
        <f t="shared" si="2"/>
        <v>60029.356765075405</v>
      </c>
      <c r="Q28">
        <f t="shared" si="3"/>
        <v>57832.176254832644</v>
      </c>
      <c r="R28">
        <f t="shared" si="4"/>
        <v>57457.707132139651</v>
      </c>
      <c r="T28">
        <f t="shared" si="5"/>
        <v>116113.19540513869</v>
      </c>
      <c r="U28">
        <f t="shared" si="6"/>
        <v>111650.47279080709</v>
      </c>
      <c r="V28">
        <f t="shared" si="7"/>
        <v>113447.81690748845</v>
      </c>
      <c r="W28">
        <f t="shared" si="8"/>
        <v>112063.4444803012</v>
      </c>
      <c r="X28">
        <f t="shared" si="9"/>
        <v>111707.13599527068</v>
      </c>
    </row>
    <row r="29" spans="1:26" x14ac:dyDescent="0.35">
      <c r="A29" s="1" t="s">
        <v>28</v>
      </c>
      <c r="B29">
        <v>54642.647424768547</v>
      </c>
      <c r="C29">
        <v>55704.171264800578</v>
      </c>
      <c r="D29">
        <v>53864.868316192093</v>
      </c>
      <c r="E29">
        <v>54942.360820594833</v>
      </c>
      <c r="F29">
        <v>54874.048911164631</v>
      </c>
      <c r="G29">
        <v>0.97076099999999999</v>
      </c>
      <c r="H29">
        <v>59887.877001029119</v>
      </c>
      <c r="I29">
        <v>56729.606388978689</v>
      </c>
      <c r="J29">
        <v>57378.874874628869</v>
      </c>
      <c r="K29">
        <v>55849.877196066809</v>
      </c>
      <c r="L29">
        <v>55036.787106192358</v>
      </c>
      <c r="N29">
        <f t="shared" si="0"/>
        <v>61691.68003352949</v>
      </c>
      <c r="O29">
        <f t="shared" si="1"/>
        <v>58438.283356025517</v>
      </c>
      <c r="P29">
        <f t="shared" si="2"/>
        <v>59107.107593556881</v>
      </c>
      <c r="Q29">
        <f t="shared" si="3"/>
        <v>57532.057011011784</v>
      </c>
      <c r="R29">
        <f t="shared" si="4"/>
        <v>56694.476916761552</v>
      </c>
      <c r="T29">
        <f t="shared" si="5"/>
        <v>116334.32745829804</v>
      </c>
      <c r="U29">
        <f t="shared" si="6"/>
        <v>114142.45462082609</v>
      </c>
      <c r="V29">
        <f t="shared" si="7"/>
        <v>112971.97590974897</v>
      </c>
      <c r="W29">
        <f t="shared" si="8"/>
        <v>112474.41783160661</v>
      </c>
      <c r="X29">
        <f t="shared" si="9"/>
        <v>111568.52582792618</v>
      </c>
    </row>
    <row r="30" spans="1:26" x14ac:dyDescent="0.35">
      <c r="A30" s="1" t="s">
        <v>29</v>
      </c>
      <c r="B30">
        <v>54045.556075981513</v>
      </c>
      <c r="C30">
        <v>55023.066669420317</v>
      </c>
      <c r="D30">
        <v>53458.660878181319</v>
      </c>
      <c r="E30">
        <v>54418.591588058793</v>
      </c>
      <c r="F30">
        <v>54370.769573931691</v>
      </c>
      <c r="G30">
        <v>0.94859000000000004</v>
      </c>
      <c r="H30">
        <v>58562.766307035548</v>
      </c>
      <c r="I30">
        <v>55526.138986484337</v>
      </c>
      <c r="J30">
        <v>56755.690216043004</v>
      </c>
      <c r="K30">
        <v>55308.443780574387</v>
      </c>
      <c r="L30">
        <v>54717.707200238787</v>
      </c>
      <c r="N30">
        <f t="shared" si="0"/>
        <v>61736.647347152662</v>
      </c>
      <c r="O30">
        <f t="shared" si="1"/>
        <v>58535.446279724994</v>
      </c>
      <c r="P30">
        <f t="shared" si="2"/>
        <v>59831.634548164118</v>
      </c>
      <c r="Q30">
        <f t="shared" si="3"/>
        <v>58305.952814782344</v>
      </c>
      <c r="R30">
        <f t="shared" si="4"/>
        <v>57683.200540000194</v>
      </c>
      <c r="T30">
        <f t="shared" si="5"/>
        <v>115782.20342313417</v>
      </c>
      <c r="U30">
        <f t="shared" si="6"/>
        <v>113558.51294914531</v>
      </c>
      <c r="V30">
        <f t="shared" si="7"/>
        <v>113290.29542634543</v>
      </c>
      <c r="W30">
        <f t="shared" si="8"/>
        <v>112724.54440284113</v>
      </c>
      <c r="X30">
        <f t="shared" si="9"/>
        <v>112053.97011393189</v>
      </c>
    </row>
    <row r="31" spans="1:26" x14ac:dyDescent="0.35">
      <c r="A31" s="1" t="s">
        <v>30</v>
      </c>
      <c r="B31">
        <v>54340.221974083172</v>
      </c>
      <c r="C31">
        <v>55972.2979624285</v>
      </c>
      <c r="D31">
        <v>53635.850082839373</v>
      </c>
      <c r="E31">
        <v>54986.731058048281</v>
      </c>
      <c r="F31">
        <v>54908.760848355138</v>
      </c>
      <c r="G31">
        <v>0.96974400000000005</v>
      </c>
      <c r="H31">
        <v>59850.789459316278</v>
      </c>
      <c r="I31">
        <v>57672.794101770232</v>
      </c>
      <c r="J31">
        <v>57512.574236308486</v>
      </c>
      <c r="K31">
        <v>56222.911150385633</v>
      </c>
      <c r="L31">
        <v>55246.49280316606</v>
      </c>
      <c r="N31">
        <f t="shared" si="0"/>
        <v>61718.133300454836</v>
      </c>
      <c r="O31">
        <f t="shared" si="1"/>
        <v>59472.184516501497</v>
      </c>
      <c r="P31">
        <f t="shared" si="2"/>
        <v>59306.965793352145</v>
      </c>
      <c r="Q31">
        <f t="shared" si="3"/>
        <v>57977.065236171227</v>
      </c>
      <c r="R31">
        <f t="shared" si="4"/>
        <v>56970.182649406503</v>
      </c>
      <c r="T31">
        <f t="shared" si="5"/>
        <v>116058.35527453801</v>
      </c>
      <c r="U31">
        <f t="shared" si="6"/>
        <v>115444.48247893</v>
      </c>
      <c r="V31">
        <f t="shared" si="7"/>
        <v>112942.81587619151</v>
      </c>
      <c r="W31">
        <f t="shared" si="8"/>
        <v>112963.7962942195</v>
      </c>
      <c r="X31">
        <f t="shared" si="9"/>
        <v>111878.94349776165</v>
      </c>
    </row>
    <row r="32" spans="1:26" x14ac:dyDescent="0.35">
      <c r="A32" s="1" t="s">
        <v>31</v>
      </c>
      <c r="B32">
        <v>55199.345527573183</v>
      </c>
      <c r="C32">
        <v>57717.217876965689</v>
      </c>
      <c r="D32">
        <v>54492.454914522641</v>
      </c>
      <c r="E32">
        <v>56148.463816887393</v>
      </c>
      <c r="F32">
        <v>55986.001710558638</v>
      </c>
      <c r="G32">
        <v>0.95438100000000003</v>
      </c>
      <c r="H32">
        <v>61117.305528651057</v>
      </c>
      <c r="I32">
        <v>59639.215021330143</v>
      </c>
      <c r="J32">
        <v>57873.789457703017</v>
      </c>
      <c r="K32">
        <v>56952.071802206701</v>
      </c>
      <c r="L32">
        <v>55568.705244986362</v>
      </c>
      <c r="N32">
        <f t="shared" si="0"/>
        <v>64038.686361789529</v>
      </c>
      <c r="O32">
        <f t="shared" si="1"/>
        <v>62489.94376599088</v>
      </c>
      <c r="P32">
        <f t="shared" si="2"/>
        <v>60640.131622175017</v>
      </c>
      <c r="Q32">
        <f t="shared" si="3"/>
        <v>59674.356260452274</v>
      </c>
      <c r="R32">
        <f t="shared" si="4"/>
        <v>58224.865378697148</v>
      </c>
      <c r="T32">
        <f t="shared" si="5"/>
        <v>119238.03188936271</v>
      </c>
      <c r="U32">
        <f t="shared" si="6"/>
        <v>120207.16164295658</v>
      </c>
      <c r="V32">
        <f t="shared" si="7"/>
        <v>115132.58653669766</v>
      </c>
      <c r="W32">
        <f t="shared" si="8"/>
        <v>115822.82007733967</v>
      </c>
      <c r="X32">
        <f t="shared" si="9"/>
        <v>114210.86708925579</v>
      </c>
    </row>
    <row r="33" spans="1:26" x14ac:dyDescent="0.35">
      <c r="A33" s="1" t="s">
        <v>32</v>
      </c>
      <c r="B33">
        <v>54517.358571091092</v>
      </c>
      <c r="C33">
        <v>57709.839980281598</v>
      </c>
      <c r="D33">
        <v>53986.491077131999</v>
      </c>
      <c r="E33">
        <v>55971.155593675867</v>
      </c>
      <c r="F33">
        <v>55801.481473050713</v>
      </c>
      <c r="G33">
        <v>0.94189999999999996</v>
      </c>
      <c r="H33">
        <v>60700.237480982687</v>
      </c>
      <c r="I33">
        <v>59738.34408947589</v>
      </c>
      <c r="J33">
        <v>57841.533232020629</v>
      </c>
      <c r="K33">
        <v>56989.13766454428</v>
      </c>
      <c r="L33">
        <v>55553.499091719568</v>
      </c>
      <c r="N33">
        <f t="shared" si="0"/>
        <v>64444.460644423707</v>
      </c>
      <c r="O33">
        <f t="shared" si="1"/>
        <v>63423.233983942977</v>
      </c>
      <c r="P33">
        <f t="shared" si="2"/>
        <v>61409.420566961067</v>
      </c>
      <c r="Q33">
        <f t="shared" si="3"/>
        <v>60504.445975734452</v>
      </c>
      <c r="R33">
        <f t="shared" si="4"/>
        <v>58980.251716445026</v>
      </c>
      <c r="T33">
        <f t="shared" si="5"/>
        <v>118961.8192155148</v>
      </c>
      <c r="U33">
        <f t="shared" si="6"/>
        <v>121133.07396422458</v>
      </c>
      <c r="V33">
        <f t="shared" si="7"/>
        <v>115395.91164409307</v>
      </c>
      <c r="W33">
        <f t="shared" si="8"/>
        <v>116475.60156941033</v>
      </c>
      <c r="X33">
        <f t="shared" si="9"/>
        <v>114781.73318949575</v>
      </c>
    </row>
    <row r="34" spans="1:26" x14ac:dyDescent="0.35">
      <c r="A34" s="1" t="s">
        <v>33</v>
      </c>
      <c r="B34">
        <v>54476.337684890939</v>
      </c>
      <c r="C34">
        <v>57911.343452265093</v>
      </c>
      <c r="D34">
        <v>53753.75551497523</v>
      </c>
      <c r="E34">
        <v>55909.144090723094</v>
      </c>
      <c r="F34">
        <v>55722.654745101943</v>
      </c>
      <c r="G34">
        <v>0.93940800000000002</v>
      </c>
      <c r="H34">
        <v>60453.135189807901</v>
      </c>
      <c r="I34">
        <v>60008.258526621081</v>
      </c>
      <c r="J34">
        <v>57398.311305034513</v>
      </c>
      <c r="K34">
        <v>56906.181508508133</v>
      </c>
      <c r="L34">
        <v>55354.832564621443</v>
      </c>
      <c r="N34">
        <f t="shared" si="0"/>
        <v>64352.374250387373</v>
      </c>
      <c r="O34">
        <f t="shared" si="1"/>
        <v>63878.80295528788</v>
      </c>
      <c r="P34">
        <f t="shared" si="2"/>
        <v>61100.513626703745</v>
      </c>
      <c r="Q34">
        <f t="shared" si="3"/>
        <v>60576.641361908914</v>
      </c>
      <c r="R34">
        <f t="shared" si="4"/>
        <v>58925.230107281866</v>
      </c>
      <c r="T34">
        <f t="shared" si="5"/>
        <v>118828.71193527832</v>
      </c>
      <c r="U34">
        <f t="shared" si="6"/>
        <v>121790.14640755297</v>
      </c>
      <c r="V34">
        <f t="shared" si="7"/>
        <v>114854.26914167897</v>
      </c>
      <c r="W34">
        <f t="shared" si="8"/>
        <v>116485.785452632</v>
      </c>
      <c r="X34">
        <f t="shared" si="9"/>
        <v>114647.88485238381</v>
      </c>
    </row>
    <row r="35" spans="1:26" x14ac:dyDescent="0.35">
      <c r="A35" s="1" t="s">
        <v>34</v>
      </c>
      <c r="B35">
        <v>55825.077080333118</v>
      </c>
      <c r="C35">
        <v>58379.300374912433</v>
      </c>
      <c r="D35">
        <v>55262.23355178276</v>
      </c>
      <c r="E35">
        <v>56929.861987337157</v>
      </c>
      <c r="F35">
        <v>56795.926450951622</v>
      </c>
      <c r="G35">
        <v>0.89638700000000004</v>
      </c>
      <c r="H35">
        <v>61028.171330057863</v>
      </c>
      <c r="I35">
        <v>59002.382274685937</v>
      </c>
      <c r="J35">
        <v>58097.303058586222</v>
      </c>
      <c r="K35">
        <v>56819.392772436833</v>
      </c>
      <c r="L35">
        <v>55528.566290824281</v>
      </c>
      <c r="N35">
        <f t="shared" si="0"/>
        <v>68082.392236899759</v>
      </c>
      <c r="O35">
        <f t="shared" si="1"/>
        <v>65822.44306832421</v>
      </c>
      <c r="P35">
        <f t="shared" si="2"/>
        <v>64812.74612258569</v>
      </c>
      <c r="Q35">
        <f t="shared" si="3"/>
        <v>63387.122718688282</v>
      </c>
      <c r="R35">
        <f t="shared" si="4"/>
        <v>61947.090141673492</v>
      </c>
      <c r="T35">
        <f t="shared" si="5"/>
        <v>123907.46931723287</v>
      </c>
      <c r="U35">
        <f t="shared" ref="U35:U62" si="10">O35+C35</f>
        <v>124201.74344323664</v>
      </c>
      <c r="V35">
        <f t="shared" ref="V35:V62" si="11">P35+D35</f>
        <v>120074.97967436846</v>
      </c>
      <c r="W35">
        <f t="shared" ref="W35:W62" si="12">Q35+E35</f>
        <v>120316.98470602544</v>
      </c>
      <c r="X35">
        <f t="shared" si="9"/>
        <v>118743.01659262512</v>
      </c>
      <c r="Z35" s="7" t="s">
        <v>80</v>
      </c>
    </row>
    <row r="36" spans="1:26" x14ac:dyDescent="0.35">
      <c r="A36" s="1" t="s">
        <v>35</v>
      </c>
      <c r="B36">
        <v>56640.45119267593</v>
      </c>
      <c r="C36">
        <v>59814.501933456937</v>
      </c>
      <c r="D36">
        <v>55794.83308288706</v>
      </c>
      <c r="E36">
        <v>57751.325002280049</v>
      </c>
      <c r="F36">
        <v>57547.909444473997</v>
      </c>
      <c r="G36">
        <v>0.899038</v>
      </c>
      <c r="H36">
        <v>62310.314781651963</v>
      </c>
      <c r="I36">
        <v>61196.546249880921</v>
      </c>
      <c r="J36">
        <v>58623.463670219593</v>
      </c>
      <c r="K36">
        <v>57592.649603934093</v>
      </c>
      <c r="L36">
        <v>55995.755625255573</v>
      </c>
      <c r="N36">
        <f t="shared" si="0"/>
        <v>69307.765391064633</v>
      </c>
      <c r="O36">
        <f t="shared" si="1"/>
        <v>68068.920612789356</v>
      </c>
      <c r="P36">
        <f t="shared" si="2"/>
        <v>65206.880766129565</v>
      </c>
      <c r="Q36">
        <f t="shared" si="3"/>
        <v>64060.306242821876</v>
      </c>
      <c r="R36">
        <f t="shared" si="4"/>
        <v>62284.081012432813</v>
      </c>
      <c r="T36">
        <f t="shared" si="5"/>
        <v>125948.21658374056</v>
      </c>
      <c r="U36">
        <f t="shared" si="10"/>
        <v>127883.42254624629</v>
      </c>
      <c r="V36">
        <f t="shared" si="11"/>
        <v>121001.71384901663</v>
      </c>
      <c r="W36">
        <f t="shared" si="12"/>
        <v>121811.63124510192</v>
      </c>
      <c r="X36">
        <f t="shared" si="9"/>
        <v>119831.99045690682</v>
      </c>
    </row>
    <row r="37" spans="1:26" x14ac:dyDescent="0.35">
      <c r="A37" s="1" t="s">
        <v>36</v>
      </c>
      <c r="B37">
        <v>56869.543389456223</v>
      </c>
      <c r="C37">
        <v>60043.676682682119</v>
      </c>
      <c r="D37">
        <v>55882.817205207379</v>
      </c>
      <c r="E37">
        <v>57842.56360485476</v>
      </c>
      <c r="F37">
        <v>57619.329696114422</v>
      </c>
      <c r="G37">
        <v>0.90497700000000003</v>
      </c>
      <c r="H37">
        <v>62027.351629419049</v>
      </c>
      <c r="I37">
        <v>61137.817631633348</v>
      </c>
      <c r="J37">
        <v>58353.585252357603</v>
      </c>
      <c r="K37">
        <v>57494.778497051142</v>
      </c>
      <c r="L37">
        <v>55886.242489720673</v>
      </c>
      <c r="N37">
        <f t="shared" si="0"/>
        <v>68540.251994712627</v>
      </c>
      <c r="O37">
        <f t="shared" si="1"/>
        <v>67557.316519241198</v>
      </c>
      <c r="P37">
        <f t="shared" si="2"/>
        <v>64480.738463361609</v>
      </c>
      <c r="Q37">
        <f t="shared" si="3"/>
        <v>63531.756604920498</v>
      </c>
      <c r="R37">
        <f t="shared" si="4"/>
        <v>61754.323579185628</v>
      </c>
      <c r="T37">
        <f t="shared" si="5"/>
        <v>125409.79538416886</v>
      </c>
      <c r="U37">
        <f t="shared" si="10"/>
        <v>127600.99320192332</v>
      </c>
      <c r="V37">
        <f t="shared" si="11"/>
        <v>120363.555668569</v>
      </c>
      <c r="W37">
        <f t="shared" si="12"/>
        <v>121374.32020977527</v>
      </c>
      <c r="X37">
        <f t="shared" si="9"/>
        <v>119373.65327530005</v>
      </c>
    </row>
    <row r="38" spans="1:26" x14ac:dyDescent="0.35">
      <c r="A38" s="1" t="s">
        <v>37</v>
      </c>
      <c r="B38">
        <v>57476.247940513444</v>
      </c>
      <c r="C38">
        <v>60783.548274181347</v>
      </c>
      <c r="D38">
        <v>56412.090999861532</v>
      </c>
      <c r="E38">
        <v>58366.000347204827</v>
      </c>
      <c r="F38">
        <v>58110.479601075473</v>
      </c>
      <c r="G38">
        <v>0.91307499999999997</v>
      </c>
      <c r="H38">
        <v>62929.110342333348</v>
      </c>
      <c r="I38">
        <v>62238.477229933917</v>
      </c>
      <c r="J38">
        <v>58741.825195054873</v>
      </c>
      <c r="K38">
        <v>57942.559209965082</v>
      </c>
      <c r="L38">
        <v>56188.090722306617</v>
      </c>
      <c r="N38">
        <f t="shared" si="0"/>
        <v>68919.979566118171</v>
      </c>
      <c r="O38">
        <f t="shared" si="1"/>
        <v>68163.597984759108</v>
      </c>
      <c r="P38">
        <f t="shared" si="2"/>
        <v>64334.063680480656</v>
      </c>
      <c r="Q38">
        <f t="shared" si="3"/>
        <v>63458.707346017669</v>
      </c>
      <c r="R38">
        <f t="shared" si="4"/>
        <v>61537.212958745578</v>
      </c>
      <c r="T38">
        <f t="shared" si="5"/>
        <v>126396.22750663161</v>
      </c>
      <c r="U38">
        <f t="shared" si="10"/>
        <v>128947.14625894045</v>
      </c>
      <c r="V38">
        <f t="shared" si="11"/>
        <v>120746.15468034218</v>
      </c>
      <c r="W38">
        <f t="shared" si="12"/>
        <v>121824.7076932225</v>
      </c>
      <c r="X38">
        <f t="shared" si="9"/>
        <v>119647.69255982105</v>
      </c>
    </row>
    <row r="39" spans="1:26" x14ac:dyDescent="0.35">
      <c r="A39" s="1" t="s">
        <v>38</v>
      </c>
      <c r="B39">
        <v>58387.772769839306</v>
      </c>
      <c r="C39">
        <v>61740.483764950477</v>
      </c>
      <c r="D39">
        <v>57238.340883228229</v>
      </c>
      <c r="E39">
        <v>59223.176273926038</v>
      </c>
      <c r="F39">
        <v>58944.784653034512</v>
      </c>
      <c r="G39">
        <v>0.92159000000000002</v>
      </c>
      <c r="H39">
        <v>64166.934119051053</v>
      </c>
      <c r="I39">
        <v>63377.277775836257</v>
      </c>
      <c r="J39">
        <v>59640.874543590937</v>
      </c>
      <c r="K39">
        <v>58543.877242699033</v>
      </c>
      <c r="L39">
        <v>56721.069936992368</v>
      </c>
      <c r="N39">
        <f t="shared" si="0"/>
        <v>69626.335050348905</v>
      </c>
      <c r="O39">
        <f t="shared" si="1"/>
        <v>68769.493783392027</v>
      </c>
      <c r="P39">
        <f t="shared" si="2"/>
        <v>64715.192811978144</v>
      </c>
      <c r="Q39">
        <f t="shared" si="3"/>
        <v>63524.861644222517</v>
      </c>
      <c r="R39">
        <f t="shared" si="4"/>
        <v>61546.967672166982</v>
      </c>
      <c r="T39">
        <f t="shared" si="5"/>
        <v>128014.10782018822</v>
      </c>
      <c r="U39">
        <f t="shared" si="10"/>
        <v>130509.9775483425</v>
      </c>
      <c r="V39">
        <f t="shared" si="11"/>
        <v>121953.53369520637</v>
      </c>
      <c r="W39">
        <f t="shared" si="12"/>
        <v>122748.03791814856</v>
      </c>
      <c r="X39">
        <f t="shared" si="9"/>
        <v>120491.75232520149</v>
      </c>
    </row>
    <row r="40" spans="1:26" x14ac:dyDescent="0.35">
      <c r="A40" s="1" t="s">
        <v>39</v>
      </c>
      <c r="B40">
        <v>58624.534697894298</v>
      </c>
      <c r="C40">
        <v>62056.266816433228</v>
      </c>
      <c r="D40">
        <v>57477.332282500967</v>
      </c>
      <c r="E40">
        <v>59481.309699089121</v>
      </c>
      <c r="F40">
        <v>59213.786636185818</v>
      </c>
      <c r="G40">
        <v>0.93760299999999996</v>
      </c>
      <c r="H40">
        <v>64441.75523175222</v>
      </c>
      <c r="I40">
        <v>63760.809274717503</v>
      </c>
      <c r="J40">
        <v>59754.21332293695</v>
      </c>
      <c r="K40">
        <v>58650.634424350297</v>
      </c>
      <c r="L40">
        <v>56777.261033738861</v>
      </c>
      <c r="N40">
        <f t="shared" si="0"/>
        <v>68730.321075926826</v>
      </c>
      <c r="O40">
        <f t="shared" si="1"/>
        <v>68004.058513803291</v>
      </c>
      <c r="P40">
        <f t="shared" si="2"/>
        <v>63730.825651087885</v>
      </c>
      <c r="Q40">
        <f t="shared" si="3"/>
        <v>62553.804141358654</v>
      </c>
      <c r="R40">
        <f t="shared" si="4"/>
        <v>60555.758709964517</v>
      </c>
      <c r="T40">
        <f t="shared" si="5"/>
        <v>127354.85577382112</v>
      </c>
      <c r="U40">
        <f t="shared" si="10"/>
        <v>130060.32533023652</v>
      </c>
      <c r="V40">
        <f t="shared" si="11"/>
        <v>121208.15793358885</v>
      </c>
      <c r="W40">
        <f t="shared" si="12"/>
        <v>122035.11384044777</v>
      </c>
      <c r="X40">
        <f t="shared" si="9"/>
        <v>119769.54534615033</v>
      </c>
    </row>
    <row r="41" spans="1:26" x14ac:dyDescent="0.35">
      <c r="A41" s="1" t="s">
        <v>40</v>
      </c>
      <c r="B41">
        <v>59325.954844784857</v>
      </c>
      <c r="C41">
        <v>62740.345727158878</v>
      </c>
      <c r="D41">
        <v>58212.56137361336</v>
      </c>
      <c r="E41">
        <v>60066.610521613453</v>
      </c>
      <c r="F41">
        <v>59767.53277935744</v>
      </c>
      <c r="G41">
        <v>0.91684200000000005</v>
      </c>
      <c r="H41">
        <v>64567.659130891567</v>
      </c>
      <c r="I41">
        <v>63872.345046823611</v>
      </c>
      <c r="J41">
        <v>59748.373410425658</v>
      </c>
      <c r="K41">
        <v>58664.75666690238</v>
      </c>
      <c r="L41">
        <v>56766.253559078061</v>
      </c>
      <c r="N41">
        <f t="shared" si="0"/>
        <v>70423.97613862755</v>
      </c>
      <c r="O41">
        <f t="shared" si="1"/>
        <v>69665.596740576468</v>
      </c>
      <c r="P41">
        <f t="shared" si="2"/>
        <v>65167.578939910753</v>
      </c>
      <c r="Q41">
        <f t="shared" si="3"/>
        <v>63985.677648823221</v>
      </c>
      <c r="R41">
        <f t="shared" si="4"/>
        <v>61914.979417476578</v>
      </c>
      <c r="T41">
        <f t="shared" si="5"/>
        <v>129749.9309834124</v>
      </c>
      <c r="U41">
        <f t="shared" si="10"/>
        <v>132405.94246773535</v>
      </c>
      <c r="V41">
        <f t="shared" si="11"/>
        <v>123380.14031352411</v>
      </c>
      <c r="W41">
        <f t="shared" si="12"/>
        <v>124052.28817043667</v>
      </c>
      <c r="X41">
        <f t="shared" si="9"/>
        <v>121682.51219683402</v>
      </c>
    </row>
    <row r="42" spans="1:26" x14ac:dyDescent="0.35">
      <c r="A42" s="1" t="s">
        <v>41</v>
      </c>
      <c r="B42">
        <v>60271.192026750432</v>
      </c>
      <c r="C42">
        <v>63853.273512355023</v>
      </c>
      <c r="D42">
        <v>58938.275312289021</v>
      </c>
      <c r="E42">
        <v>60944.952508005626</v>
      </c>
      <c r="F42">
        <v>60634.455390019393</v>
      </c>
      <c r="G42">
        <v>0.91968000000000005</v>
      </c>
      <c r="H42">
        <v>65890.909771197737</v>
      </c>
      <c r="I42">
        <v>65312.550210629473</v>
      </c>
      <c r="J42">
        <v>60591.378824700929</v>
      </c>
      <c r="K42">
        <v>59328.037966376083</v>
      </c>
      <c r="L42">
        <v>57336.892821829453</v>
      </c>
      <c r="N42">
        <f t="shared" si="0"/>
        <v>71645.474264089396</v>
      </c>
      <c r="O42">
        <f t="shared" si="1"/>
        <v>71016.603830277352</v>
      </c>
      <c r="P42">
        <f t="shared" si="2"/>
        <v>65883.11023910591</v>
      </c>
      <c r="Q42">
        <f t="shared" si="3"/>
        <v>64509.43585418415</v>
      </c>
      <c r="R42">
        <f t="shared" si="4"/>
        <v>62344.394595760969</v>
      </c>
      <c r="T42">
        <f t="shared" si="5"/>
        <v>131916.66629083984</v>
      </c>
      <c r="U42">
        <f t="shared" si="10"/>
        <v>134869.87734263239</v>
      </c>
      <c r="V42">
        <f t="shared" si="11"/>
        <v>124821.38555139492</v>
      </c>
      <c r="W42">
        <f t="shared" si="12"/>
        <v>125454.38836218978</v>
      </c>
      <c r="X42">
        <f t="shared" si="9"/>
        <v>122978.84998578037</v>
      </c>
    </row>
    <row r="43" spans="1:26" x14ac:dyDescent="0.35">
      <c r="A43" s="1" t="s">
        <v>42</v>
      </c>
      <c r="B43">
        <v>59117.286331420633</v>
      </c>
      <c r="C43">
        <v>62706.778432991763</v>
      </c>
      <c r="D43">
        <v>58007.543368151069</v>
      </c>
      <c r="E43">
        <v>60058.309473583613</v>
      </c>
      <c r="F43">
        <v>59785.293995608852</v>
      </c>
      <c r="G43">
        <v>0.89608900000000002</v>
      </c>
      <c r="H43">
        <v>64335.191314369673</v>
      </c>
      <c r="I43">
        <v>63022.307582213041</v>
      </c>
      <c r="J43">
        <v>59799.001020684438</v>
      </c>
      <c r="K43">
        <v>58417.772588097803</v>
      </c>
      <c r="L43">
        <v>56679.174868105372</v>
      </c>
      <c r="N43">
        <f t="shared" si="0"/>
        <v>71795.537401273396</v>
      </c>
      <c r="O43">
        <f t="shared" si="1"/>
        <v>70330.410910314749</v>
      </c>
      <c r="P43">
        <f t="shared" si="2"/>
        <v>66733.327851010821</v>
      </c>
      <c r="Q43">
        <f t="shared" si="3"/>
        <v>65191.931368533486</v>
      </c>
      <c r="R43">
        <f t="shared" si="4"/>
        <v>63251.724848877035</v>
      </c>
      <c r="T43">
        <f t="shared" si="5"/>
        <v>130912.82373269403</v>
      </c>
      <c r="U43">
        <f t="shared" si="10"/>
        <v>133037.18934330653</v>
      </c>
      <c r="V43">
        <f t="shared" si="11"/>
        <v>124740.8712191619</v>
      </c>
      <c r="W43">
        <f t="shared" si="12"/>
        <v>125250.2408421171</v>
      </c>
      <c r="X43">
        <f t="shared" si="9"/>
        <v>123037.01884448589</v>
      </c>
    </row>
    <row r="44" spans="1:26" x14ac:dyDescent="0.35">
      <c r="A44" s="1" t="s">
        <v>43</v>
      </c>
      <c r="B44">
        <v>59939.82079109201</v>
      </c>
      <c r="C44">
        <v>63451.585234349302</v>
      </c>
      <c r="D44">
        <v>58461.380757744933</v>
      </c>
      <c r="E44">
        <v>60619.154149465103</v>
      </c>
      <c r="F44">
        <v>60308.839938001343</v>
      </c>
      <c r="G44">
        <v>0.89333600000000002</v>
      </c>
      <c r="H44">
        <v>65883.943439226612</v>
      </c>
      <c r="I44">
        <v>64015.261943020407</v>
      </c>
      <c r="J44">
        <v>60587.624551309258</v>
      </c>
      <c r="K44">
        <v>58959.240688489772</v>
      </c>
      <c r="L44">
        <v>57150.990016243777</v>
      </c>
      <c r="N44">
        <f t="shared" si="0"/>
        <v>73750.462803722912</v>
      </c>
      <c r="O44">
        <f t="shared" si="1"/>
        <v>71658.661402899248</v>
      </c>
      <c r="P44">
        <f t="shared" si="2"/>
        <v>67821.765328285503</v>
      </c>
      <c r="Q44">
        <f t="shared" si="3"/>
        <v>65998.953012628815</v>
      </c>
      <c r="R44">
        <f t="shared" si="4"/>
        <v>63974.797854607648</v>
      </c>
      <c r="T44">
        <f t="shared" si="5"/>
        <v>133690.28359481491</v>
      </c>
      <c r="U44">
        <f t="shared" si="10"/>
        <v>135110.24663724855</v>
      </c>
      <c r="V44">
        <f t="shared" si="11"/>
        <v>126283.14608603044</v>
      </c>
      <c r="W44">
        <f t="shared" si="12"/>
        <v>126618.10716209392</v>
      </c>
      <c r="X44">
        <f t="shared" si="9"/>
        <v>124283.63779260899</v>
      </c>
    </row>
    <row r="45" spans="1:26" x14ac:dyDescent="0.35">
      <c r="A45" s="1" t="s">
        <v>44</v>
      </c>
      <c r="B45">
        <v>60796.231774659303</v>
      </c>
      <c r="C45">
        <v>64496.159210316277</v>
      </c>
      <c r="D45">
        <v>59269.687834899523</v>
      </c>
      <c r="E45">
        <v>61551.374054397529</v>
      </c>
      <c r="F45">
        <v>61241.479751012193</v>
      </c>
      <c r="G45">
        <v>0.87302999999999997</v>
      </c>
      <c r="H45">
        <v>66700.893844058126</v>
      </c>
      <c r="I45">
        <v>64884.138436055873</v>
      </c>
      <c r="J45">
        <v>61087.905917681957</v>
      </c>
      <c r="K45">
        <v>59374.619292492753</v>
      </c>
      <c r="L45">
        <v>57505.376321066899</v>
      </c>
      <c r="N45">
        <f t="shared" si="0"/>
        <v>76401.605722664885</v>
      </c>
      <c r="O45">
        <f t="shared" si="1"/>
        <v>74320.628656582106</v>
      </c>
      <c r="P45">
        <f t="shared" si="2"/>
        <v>69972.287226878761</v>
      </c>
      <c r="Q45">
        <f t="shared" si="3"/>
        <v>68009.827030563392</v>
      </c>
      <c r="R45">
        <f t="shared" si="4"/>
        <v>65868.728819246651</v>
      </c>
      <c r="T45">
        <f t="shared" si="5"/>
        <v>137197.83749732419</v>
      </c>
      <c r="U45">
        <f t="shared" si="10"/>
        <v>138816.78786689838</v>
      </c>
      <c r="V45">
        <f t="shared" si="11"/>
        <v>129241.97506177828</v>
      </c>
      <c r="W45">
        <f t="shared" si="12"/>
        <v>129561.20108496092</v>
      </c>
      <c r="X45">
        <f t="shared" si="9"/>
        <v>127110.20857025884</v>
      </c>
    </row>
    <row r="46" spans="1:26" x14ac:dyDescent="0.35">
      <c r="A46" s="1" t="s">
        <v>45</v>
      </c>
      <c r="B46">
        <v>60055.25011057932</v>
      </c>
      <c r="C46">
        <v>63690.489737313866</v>
      </c>
      <c r="D46">
        <v>58956.791215414531</v>
      </c>
      <c r="E46">
        <v>61195.749360183123</v>
      </c>
      <c r="F46">
        <v>60946.924202177826</v>
      </c>
      <c r="G46">
        <v>0.86171200000000003</v>
      </c>
      <c r="H46">
        <v>66055.210120200878</v>
      </c>
      <c r="I46">
        <v>63249.296447424364</v>
      </c>
      <c r="J46">
        <v>60752.01234438736</v>
      </c>
      <c r="K46">
        <v>58675.287917903013</v>
      </c>
      <c r="L46">
        <v>57020.373787595781</v>
      </c>
      <c r="N46">
        <f t="shared" si="0"/>
        <v>76655.785367037795</v>
      </c>
      <c r="O46">
        <f t="shared" si="1"/>
        <v>73399.577175929269</v>
      </c>
      <c r="P46">
        <f t="shared" si="2"/>
        <v>70501.527592034647</v>
      </c>
      <c r="Q46">
        <f t="shared" si="3"/>
        <v>68091.529325230484</v>
      </c>
      <c r="R46">
        <f t="shared" si="4"/>
        <v>66171.033695243634</v>
      </c>
      <c r="T46">
        <f t="shared" si="5"/>
        <v>136711.03547761712</v>
      </c>
      <c r="U46">
        <f t="shared" si="10"/>
        <v>137090.06691324315</v>
      </c>
      <c r="V46">
        <f t="shared" si="11"/>
        <v>129458.31880744918</v>
      </c>
      <c r="W46">
        <f t="shared" si="12"/>
        <v>129287.27868541361</v>
      </c>
      <c r="X46">
        <f t="shared" si="9"/>
        <v>127117.95789742147</v>
      </c>
    </row>
    <row r="47" spans="1:26" x14ac:dyDescent="0.35">
      <c r="A47" s="1" t="s">
        <v>46</v>
      </c>
      <c r="B47">
        <v>63656.300646867363</v>
      </c>
      <c r="C47">
        <v>66531.224855813431</v>
      </c>
      <c r="D47">
        <v>62350.616927443392</v>
      </c>
      <c r="E47">
        <v>64180.197463952252</v>
      </c>
      <c r="F47">
        <v>63838.290567593889</v>
      </c>
      <c r="G47">
        <v>0.78549999999999998</v>
      </c>
      <c r="H47">
        <v>68032.410834952563</v>
      </c>
      <c r="I47">
        <v>63587.949730669599</v>
      </c>
      <c r="J47">
        <v>62252.448267194719</v>
      </c>
      <c r="K47">
        <v>59271.440069795754</v>
      </c>
      <c r="L47">
        <v>57770.554338259441</v>
      </c>
      <c r="N47">
        <f t="shared" si="0"/>
        <v>86610.325696947883</v>
      </c>
      <c r="O47">
        <f t="shared" si="1"/>
        <v>80952.195710591477</v>
      </c>
      <c r="P47">
        <f t="shared" si="2"/>
        <v>79252.002886307731</v>
      </c>
      <c r="Q47">
        <f t="shared" si="3"/>
        <v>75456.957440860293</v>
      </c>
      <c r="R47">
        <f t="shared" si="4"/>
        <v>73546.218126364663</v>
      </c>
      <c r="T47">
        <f t="shared" si="5"/>
        <v>150266.62634381524</v>
      </c>
      <c r="U47">
        <f t="shared" si="10"/>
        <v>147483.42056640491</v>
      </c>
      <c r="V47">
        <f t="shared" si="11"/>
        <v>141602.61981375114</v>
      </c>
      <c r="W47">
        <f t="shared" si="12"/>
        <v>139637.15490481255</v>
      </c>
      <c r="X47">
        <f t="shared" si="9"/>
        <v>137384.50869395855</v>
      </c>
    </row>
    <row r="48" spans="1:26" x14ac:dyDescent="0.35">
      <c r="A48" s="1" t="s">
        <v>47</v>
      </c>
      <c r="B48">
        <v>64553.9973276495</v>
      </c>
      <c r="C48">
        <v>68137.123826605981</v>
      </c>
      <c r="D48">
        <v>62845.671781837293</v>
      </c>
      <c r="E48">
        <v>65028.091745243997</v>
      </c>
      <c r="F48">
        <v>64659.899432771097</v>
      </c>
      <c r="G48">
        <v>0.79925000000000002</v>
      </c>
      <c r="H48">
        <v>67721.754546710188</v>
      </c>
      <c r="I48">
        <v>65508.712853825469</v>
      </c>
      <c r="J48">
        <v>61751.949687309803</v>
      </c>
      <c r="K48">
        <v>59719.383276465363</v>
      </c>
      <c r="L48">
        <v>57838.044268421669</v>
      </c>
      <c r="N48">
        <f t="shared" si="0"/>
        <v>84731.629085655542</v>
      </c>
      <c r="O48">
        <f t="shared" si="1"/>
        <v>81962.731127714069</v>
      </c>
      <c r="P48">
        <f t="shared" si="2"/>
        <v>77262.370581557465</v>
      </c>
      <c r="Q48">
        <f t="shared" si="3"/>
        <v>74719.278419099603</v>
      </c>
      <c r="R48">
        <f t="shared" si="4"/>
        <v>72365.397896054637</v>
      </c>
      <c r="T48">
        <f t="shared" si="5"/>
        <v>149285.62641330506</v>
      </c>
      <c r="U48">
        <f t="shared" si="10"/>
        <v>150099.85495432006</v>
      </c>
      <c r="V48">
        <f t="shared" si="11"/>
        <v>140108.04236339475</v>
      </c>
      <c r="W48">
        <f t="shared" si="12"/>
        <v>139747.37016434359</v>
      </c>
      <c r="X48">
        <f t="shared" si="9"/>
        <v>137025.29732882575</v>
      </c>
    </row>
    <row r="49" spans="1:26" x14ac:dyDescent="0.35">
      <c r="A49" s="1" t="s">
        <v>48</v>
      </c>
      <c r="B49">
        <v>63759.106239478191</v>
      </c>
      <c r="C49">
        <v>67398.754549605481</v>
      </c>
      <c r="D49">
        <v>62171.794103183383</v>
      </c>
      <c r="E49">
        <v>64460.252691309077</v>
      </c>
      <c r="F49">
        <v>64127.600838514867</v>
      </c>
      <c r="G49">
        <v>0.78905999999999998</v>
      </c>
      <c r="H49">
        <v>67505.68462895765</v>
      </c>
      <c r="I49">
        <v>64587.629339218838</v>
      </c>
      <c r="J49">
        <v>61765.781844581703</v>
      </c>
      <c r="K49">
        <v>59471.166983917938</v>
      </c>
      <c r="L49">
        <v>57766.19222301391</v>
      </c>
      <c r="N49">
        <f t="shared" si="0"/>
        <v>85552.029793624883</v>
      </c>
      <c r="O49">
        <f t="shared" si="1"/>
        <v>81853.888600637263</v>
      </c>
      <c r="P49">
        <f t="shared" si="2"/>
        <v>78277.674504577226</v>
      </c>
      <c r="Q49">
        <f t="shared" si="3"/>
        <v>75369.638536889383</v>
      </c>
      <c r="R49">
        <f t="shared" si="4"/>
        <v>73208.87159786823</v>
      </c>
      <c r="T49">
        <f t="shared" si="5"/>
        <v>149311.13603310307</v>
      </c>
      <c r="U49">
        <f t="shared" si="10"/>
        <v>149252.64315024274</v>
      </c>
      <c r="V49">
        <f t="shared" si="11"/>
        <v>140449.46860776062</v>
      </c>
      <c r="W49">
        <f t="shared" si="12"/>
        <v>139829.89122819845</v>
      </c>
      <c r="X49">
        <f t="shared" si="9"/>
        <v>137336.4724363831</v>
      </c>
    </row>
    <row r="50" spans="1:26" x14ac:dyDescent="0.35">
      <c r="A50" s="1" t="s">
        <v>49</v>
      </c>
      <c r="B50">
        <v>63606.958864146043</v>
      </c>
      <c r="C50">
        <v>67476.188093484394</v>
      </c>
      <c r="D50">
        <v>61562.723011372567</v>
      </c>
      <c r="E50">
        <v>64108.980161362597</v>
      </c>
      <c r="F50">
        <v>63749.762679858097</v>
      </c>
      <c r="G50">
        <v>0.83205700000000005</v>
      </c>
      <c r="H50">
        <v>67314.834077189051</v>
      </c>
      <c r="I50">
        <v>66019.199916232319</v>
      </c>
      <c r="J50">
        <v>61813.299588299102</v>
      </c>
      <c r="K50">
        <v>59895.473156831948</v>
      </c>
      <c r="L50">
        <v>58000.002737166891</v>
      </c>
      <c r="N50">
        <f t="shared" si="0"/>
        <v>80901.709951588709</v>
      </c>
      <c r="O50">
        <f t="shared" si="1"/>
        <v>79344.564033752875</v>
      </c>
      <c r="P50">
        <f t="shared" si="2"/>
        <v>74289.741674307283</v>
      </c>
      <c r="Q50">
        <f t="shared" si="3"/>
        <v>71984.819738109218</v>
      </c>
      <c r="R50">
        <f t="shared" si="4"/>
        <v>69706.766167662659</v>
      </c>
      <c r="T50">
        <f t="shared" si="5"/>
        <v>144508.66881573474</v>
      </c>
      <c r="U50">
        <f t="shared" si="10"/>
        <v>146820.75212723727</v>
      </c>
      <c r="V50">
        <f t="shared" si="11"/>
        <v>135852.46468567985</v>
      </c>
      <c r="W50">
        <f t="shared" si="12"/>
        <v>136093.79989947181</v>
      </c>
      <c r="X50">
        <f t="shared" si="9"/>
        <v>133456.52884752076</v>
      </c>
    </row>
    <row r="51" spans="1:26" x14ac:dyDescent="0.35">
      <c r="A51" s="1" t="s">
        <v>50</v>
      </c>
      <c r="B51">
        <v>62778.975860039478</v>
      </c>
      <c r="C51">
        <v>67130.61052297338</v>
      </c>
      <c r="D51">
        <v>61247.431100945782</v>
      </c>
      <c r="E51">
        <v>63853.271720202378</v>
      </c>
      <c r="F51">
        <v>63571.068787216624</v>
      </c>
      <c r="G51">
        <v>0.80482299999999996</v>
      </c>
      <c r="H51">
        <v>67006.64719068243</v>
      </c>
      <c r="I51">
        <v>65676.159026789974</v>
      </c>
      <c r="J51">
        <v>61636.169470579203</v>
      </c>
      <c r="K51">
        <v>59791.400943584063</v>
      </c>
      <c r="L51">
        <v>57909.90720315509</v>
      </c>
      <c r="N51">
        <f t="shared" si="0"/>
        <v>83256.377104881991</v>
      </c>
      <c r="O51">
        <f t="shared" si="1"/>
        <v>81603.233290785647</v>
      </c>
      <c r="P51">
        <f t="shared" si="2"/>
        <v>76583.509008290275</v>
      </c>
      <c r="Q51">
        <f t="shared" si="3"/>
        <v>74291.367100075498</v>
      </c>
      <c r="R51">
        <f t="shared" si="4"/>
        <v>71953.593775469999</v>
      </c>
      <c r="T51">
        <f t="shared" si="5"/>
        <v>146035.35296492148</v>
      </c>
      <c r="U51">
        <f t="shared" si="10"/>
        <v>148733.84381375904</v>
      </c>
      <c r="V51">
        <f t="shared" si="11"/>
        <v>137830.94010923605</v>
      </c>
      <c r="W51">
        <f t="shared" si="12"/>
        <v>138144.63882027788</v>
      </c>
      <c r="X51">
        <f t="shared" si="9"/>
        <v>135524.66256268663</v>
      </c>
    </row>
    <row r="52" spans="1:26" x14ac:dyDescent="0.35">
      <c r="A52" s="1" t="s">
        <v>51</v>
      </c>
      <c r="B52">
        <v>61555.040098542217</v>
      </c>
      <c r="C52">
        <v>65442.535425764261</v>
      </c>
      <c r="D52">
        <v>59707.295201628192</v>
      </c>
      <c r="E52">
        <v>62710.614488146457</v>
      </c>
      <c r="F52">
        <v>62449.901134383763</v>
      </c>
      <c r="G52">
        <v>0.80567800000000001</v>
      </c>
      <c r="H52">
        <v>65429.607739251522</v>
      </c>
      <c r="I52">
        <v>63591.310850495458</v>
      </c>
      <c r="J52">
        <v>60894.296750486697</v>
      </c>
      <c r="K52">
        <v>59169.769734660978</v>
      </c>
      <c r="L52">
        <v>57413.660271999688</v>
      </c>
      <c r="N52">
        <f t="shared" si="0"/>
        <v>81210.617317652359</v>
      </c>
      <c r="O52">
        <f t="shared" si="1"/>
        <v>78928.940408569499</v>
      </c>
      <c r="P52">
        <f t="shared" si="2"/>
        <v>75581.431726430033</v>
      </c>
      <c r="Q52">
        <f t="shared" si="3"/>
        <v>73440.964919807884</v>
      </c>
      <c r="R52">
        <f t="shared" si="4"/>
        <v>71261.298275489331</v>
      </c>
      <c r="T52">
        <f t="shared" si="5"/>
        <v>142765.65741619456</v>
      </c>
      <c r="U52">
        <f t="shared" si="10"/>
        <v>144371.47583433375</v>
      </c>
      <c r="V52">
        <f t="shared" si="11"/>
        <v>135288.72692805823</v>
      </c>
      <c r="W52">
        <f t="shared" si="12"/>
        <v>136151.57940795436</v>
      </c>
      <c r="X52">
        <f t="shared" si="9"/>
        <v>133711.19940987311</v>
      </c>
      <c r="Z52" s="7" t="s">
        <v>81</v>
      </c>
    </row>
    <row r="53" spans="1:26" x14ac:dyDescent="0.35">
      <c r="A53" s="1" t="s">
        <v>52</v>
      </c>
      <c r="B53">
        <v>62773.290697821241</v>
      </c>
      <c r="C53">
        <v>66994.684952895361</v>
      </c>
      <c r="D53">
        <v>61123.417749609413</v>
      </c>
      <c r="E53">
        <v>63978.859321257747</v>
      </c>
      <c r="F53">
        <v>63709.70962464223</v>
      </c>
      <c r="G53">
        <v>0.76890000000000003</v>
      </c>
      <c r="H53">
        <v>66761.737676441553</v>
      </c>
      <c r="I53">
        <v>64648.423976661143</v>
      </c>
      <c r="J53">
        <v>61549.357846219449</v>
      </c>
      <c r="K53">
        <v>59550.17281488239</v>
      </c>
      <c r="L53">
        <v>57745.269851142933</v>
      </c>
      <c r="N53">
        <f t="shared" si="0"/>
        <v>86827.594845157437</v>
      </c>
      <c r="O53">
        <f t="shared" si="1"/>
        <v>84079.105184888991</v>
      </c>
      <c r="P53">
        <f t="shared" si="2"/>
        <v>80048.586092104888</v>
      </c>
      <c r="Q53">
        <f t="shared" si="3"/>
        <v>77448.527526183359</v>
      </c>
      <c r="R53">
        <f t="shared" si="4"/>
        <v>75101.144298534186</v>
      </c>
      <c r="T53">
        <f t="shared" si="5"/>
        <v>149600.88554297868</v>
      </c>
      <c r="U53">
        <f t="shared" si="10"/>
        <v>151073.79013778435</v>
      </c>
      <c r="V53">
        <f t="shared" si="11"/>
        <v>141172.00384171429</v>
      </c>
      <c r="W53">
        <f t="shared" si="12"/>
        <v>141427.38684744111</v>
      </c>
      <c r="X53">
        <f t="shared" si="9"/>
        <v>138810.85392317642</v>
      </c>
    </row>
    <row r="54" spans="1:26" x14ac:dyDescent="0.35">
      <c r="A54" s="1" t="s">
        <v>53</v>
      </c>
      <c r="B54">
        <v>60454.515296604142</v>
      </c>
      <c r="C54">
        <v>64170.795598137272</v>
      </c>
      <c r="D54">
        <v>58547.007862303952</v>
      </c>
      <c r="E54">
        <v>62050.837967981177</v>
      </c>
      <c r="F54">
        <v>61838.383437599543</v>
      </c>
      <c r="G54">
        <v>0.75540099999999999</v>
      </c>
      <c r="H54">
        <v>64943.652206449042</v>
      </c>
      <c r="I54">
        <v>61394.989483365913</v>
      </c>
      <c r="J54">
        <v>60900.463272431531</v>
      </c>
      <c r="K54">
        <v>58634.215867991661</v>
      </c>
      <c r="L54">
        <v>57124.251837397052</v>
      </c>
      <c r="N54">
        <f t="shared" si="0"/>
        <v>85972.420219789288</v>
      </c>
      <c r="O54">
        <f t="shared" si="1"/>
        <v>81274.699773187895</v>
      </c>
      <c r="P54">
        <f t="shared" si="2"/>
        <v>80620.045872896022</v>
      </c>
      <c r="Q54">
        <f t="shared" si="3"/>
        <v>77619.987090289345</v>
      </c>
      <c r="R54">
        <f t="shared" si="4"/>
        <v>75621.096394361477</v>
      </c>
      <c r="T54">
        <f t="shared" si="5"/>
        <v>146426.93551639342</v>
      </c>
      <c r="U54">
        <f t="shared" si="10"/>
        <v>145445.49537132517</v>
      </c>
      <c r="V54">
        <f t="shared" si="11"/>
        <v>139167.05373519997</v>
      </c>
      <c r="W54">
        <f t="shared" si="12"/>
        <v>139670.82505827054</v>
      </c>
      <c r="X54">
        <f t="shared" si="9"/>
        <v>137459.47983196101</v>
      </c>
    </row>
    <row r="55" spans="1:26" x14ac:dyDescent="0.35">
      <c r="A55" s="1" t="s">
        <v>54</v>
      </c>
      <c r="B55">
        <v>60116.153008672183</v>
      </c>
      <c r="C55">
        <v>63274.121833274206</v>
      </c>
      <c r="D55">
        <v>57728.916618895979</v>
      </c>
      <c r="E55">
        <v>61462.537458629253</v>
      </c>
      <c r="F55">
        <v>61205.655570563111</v>
      </c>
      <c r="G55">
        <v>0.74521199999999999</v>
      </c>
      <c r="H55">
        <v>64700.810382652817</v>
      </c>
      <c r="I55">
        <v>60068.730029994113</v>
      </c>
      <c r="J55">
        <v>60958.04588862438</v>
      </c>
      <c r="K55">
        <v>58404.954646138089</v>
      </c>
      <c r="L55">
        <v>57076.139179748607</v>
      </c>
      <c r="N55">
        <f t="shared" si="0"/>
        <v>86822.018945820542</v>
      </c>
      <c r="O55">
        <f t="shared" si="1"/>
        <v>80606.230213676259</v>
      </c>
      <c r="P55">
        <f t="shared" si="2"/>
        <v>81799.603184898238</v>
      </c>
      <c r="Q55">
        <f t="shared" si="3"/>
        <v>78373.609987678792</v>
      </c>
      <c r="R55">
        <f t="shared" si="4"/>
        <v>76590.472482660785</v>
      </c>
      <c r="T55">
        <f t="shared" si="5"/>
        <v>146938.17195449272</v>
      </c>
      <c r="U55">
        <f t="shared" si="10"/>
        <v>143880.35204695046</v>
      </c>
      <c r="V55">
        <f t="shared" si="11"/>
        <v>139528.51980379422</v>
      </c>
      <c r="W55">
        <f t="shared" si="12"/>
        <v>139836.14744630805</v>
      </c>
      <c r="X55">
        <f t="shared" si="9"/>
        <v>137796.12805322389</v>
      </c>
    </row>
    <row r="56" spans="1:26" x14ac:dyDescent="0.35">
      <c r="A56" s="1" t="s">
        <v>55</v>
      </c>
      <c r="B56">
        <v>60647.623499616842</v>
      </c>
      <c r="C56">
        <v>64624.563881195048</v>
      </c>
      <c r="D56">
        <v>58961.008888599783</v>
      </c>
      <c r="E56">
        <v>62102.831057865049</v>
      </c>
      <c r="F56">
        <v>61882.884503639667</v>
      </c>
      <c r="G56">
        <v>0.76482000000000006</v>
      </c>
      <c r="H56">
        <v>66614.843445024788</v>
      </c>
      <c r="I56">
        <v>63255.434183732599</v>
      </c>
      <c r="J56">
        <v>61542.912422961846</v>
      </c>
      <c r="K56">
        <v>59235.008016338863</v>
      </c>
      <c r="L56">
        <v>57584.089032086144</v>
      </c>
      <c r="N56">
        <f t="shared" si="0"/>
        <v>87098.720542120733</v>
      </c>
      <c r="O56">
        <f t="shared" si="1"/>
        <v>82706.302376680251</v>
      </c>
      <c r="P56">
        <f t="shared" si="2"/>
        <v>80467.184988574882</v>
      </c>
      <c r="Q56">
        <f t="shared" si="3"/>
        <v>77449.606464709155</v>
      </c>
      <c r="R56">
        <f t="shared" si="4"/>
        <v>75291.03453372838</v>
      </c>
      <c r="T56">
        <f t="shared" si="5"/>
        <v>147746.34404173758</v>
      </c>
      <c r="U56">
        <f t="shared" si="10"/>
        <v>147330.86625787528</v>
      </c>
      <c r="V56">
        <f t="shared" si="11"/>
        <v>139428.19387717466</v>
      </c>
      <c r="W56">
        <f t="shared" si="12"/>
        <v>139552.43752257421</v>
      </c>
      <c r="X56">
        <f t="shared" si="9"/>
        <v>137173.91903736803</v>
      </c>
    </row>
    <row r="57" spans="1:26" x14ac:dyDescent="0.35">
      <c r="A57" s="1" t="s">
        <v>56</v>
      </c>
      <c r="B57">
        <v>60703.792562672679</v>
      </c>
      <c r="C57">
        <v>64797.439377814248</v>
      </c>
      <c r="D57">
        <v>59118.733955983211</v>
      </c>
      <c r="E57">
        <v>62195.39274772878</v>
      </c>
      <c r="F57">
        <v>61969.854749341823</v>
      </c>
      <c r="G57">
        <v>0.74811099999999997</v>
      </c>
      <c r="H57">
        <v>66446.691531353135</v>
      </c>
      <c r="I57">
        <v>62858.167407276553</v>
      </c>
      <c r="J57">
        <v>61409.742059043783</v>
      </c>
      <c r="K57">
        <v>59031.779158075093</v>
      </c>
      <c r="L57">
        <v>57393.581115322108</v>
      </c>
      <c r="N57">
        <f t="shared" si="0"/>
        <v>88819.294905907198</v>
      </c>
      <c r="O57">
        <f t="shared" si="1"/>
        <v>84022.514583098702</v>
      </c>
      <c r="P57">
        <f t="shared" si="2"/>
        <v>82086.404369196258</v>
      </c>
      <c r="Q57">
        <f t="shared" si="3"/>
        <v>78907.781275873625</v>
      </c>
      <c r="R57">
        <f t="shared" si="4"/>
        <v>76718.001894534507</v>
      </c>
      <c r="T57">
        <f t="shared" si="5"/>
        <v>149523.08746857988</v>
      </c>
      <c r="U57">
        <f t="shared" si="10"/>
        <v>148819.95396091294</v>
      </c>
      <c r="V57">
        <f t="shared" si="11"/>
        <v>141205.13832517946</v>
      </c>
      <c r="W57">
        <f t="shared" si="12"/>
        <v>141103.17402360239</v>
      </c>
      <c r="X57">
        <f t="shared" si="9"/>
        <v>138687.85664387632</v>
      </c>
    </row>
    <row r="58" spans="1:26" x14ac:dyDescent="0.35">
      <c r="A58" s="1" t="s">
        <v>57</v>
      </c>
      <c r="B58">
        <v>60132.579686647179</v>
      </c>
      <c r="C58">
        <v>63781.521970532369</v>
      </c>
      <c r="D58">
        <v>58191.849321358073</v>
      </c>
      <c r="E58">
        <v>61855.251591808883</v>
      </c>
      <c r="F58">
        <v>61623.506115568183</v>
      </c>
      <c r="G58">
        <v>0.72087699999999999</v>
      </c>
      <c r="H58">
        <v>65709.085934411385</v>
      </c>
      <c r="I58">
        <v>61319.651404803051</v>
      </c>
      <c r="J58">
        <v>60942.359964141491</v>
      </c>
      <c r="K58">
        <v>58485.923640878653</v>
      </c>
      <c r="L58">
        <v>56961.262501901358</v>
      </c>
      <c r="N58">
        <f t="shared" si="0"/>
        <v>91151.591650741233</v>
      </c>
      <c r="O58">
        <f t="shared" si="1"/>
        <v>85062.571568801679</v>
      </c>
      <c r="P58">
        <f t="shared" si="2"/>
        <v>84539.193182944509</v>
      </c>
      <c r="Q58">
        <f t="shared" si="3"/>
        <v>81131.626672620507</v>
      </c>
      <c r="R58">
        <f t="shared" si="4"/>
        <v>79016.617955492213</v>
      </c>
      <c r="T58">
        <f t="shared" si="5"/>
        <v>151284.1713373884</v>
      </c>
      <c r="U58">
        <f t="shared" si="10"/>
        <v>148844.09353933405</v>
      </c>
      <c r="V58">
        <f t="shared" si="11"/>
        <v>142731.04250430258</v>
      </c>
      <c r="W58">
        <f t="shared" si="12"/>
        <v>142986.8782644294</v>
      </c>
      <c r="X58">
        <f t="shared" si="9"/>
        <v>140640.12407106039</v>
      </c>
    </row>
    <row r="59" spans="1:26" x14ac:dyDescent="0.35">
      <c r="A59" s="1" t="s">
        <v>58</v>
      </c>
      <c r="B59">
        <v>59984.029092816512</v>
      </c>
      <c r="C59">
        <v>63178.844150550947</v>
      </c>
      <c r="D59">
        <v>57641.988863247861</v>
      </c>
      <c r="E59">
        <v>61617.720596722822</v>
      </c>
      <c r="F59">
        <v>61363.152988699367</v>
      </c>
      <c r="G59">
        <v>0.71543000000000001</v>
      </c>
      <c r="H59">
        <v>65517.065339517198</v>
      </c>
      <c r="I59">
        <v>59727.806088722922</v>
      </c>
      <c r="J59">
        <v>61758.475618105047</v>
      </c>
      <c r="K59">
        <v>58441.904319139117</v>
      </c>
      <c r="L59">
        <v>57186.387387145107</v>
      </c>
      <c r="N59">
        <f t="shared" si="0"/>
        <v>91577.184825234057</v>
      </c>
      <c r="O59">
        <f t="shared" si="1"/>
        <v>83485.185257429694</v>
      </c>
      <c r="P59">
        <f t="shared" si="2"/>
        <v>86323.575497400234</v>
      </c>
      <c r="Q59">
        <f t="shared" si="3"/>
        <v>81687.802187690089</v>
      </c>
      <c r="R59">
        <f t="shared" si="4"/>
        <v>79932.889852459513</v>
      </c>
      <c r="T59">
        <f t="shared" si="5"/>
        <v>151561.21391805058</v>
      </c>
      <c r="U59">
        <f t="shared" si="10"/>
        <v>146664.02940798065</v>
      </c>
      <c r="V59">
        <f t="shared" si="11"/>
        <v>143965.5643606481</v>
      </c>
      <c r="W59">
        <f t="shared" si="12"/>
        <v>143305.5227844129</v>
      </c>
      <c r="X59">
        <f t="shared" si="9"/>
        <v>141296.04284115887</v>
      </c>
    </row>
    <row r="60" spans="1:26" x14ac:dyDescent="0.35">
      <c r="A60" s="1" t="s">
        <v>59</v>
      </c>
      <c r="B60">
        <v>60316.493046269497</v>
      </c>
      <c r="C60">
        <v>63158.917205453909</v>
      </c>
      <c r="D60">
        <v>57623.808271899507</v>
      </c>
      <c r="E60">
        <v>61748.543322769161</v>
      </c>
      <c r="F60">
        <v>61492.672460784772</v>
      </c>
      <c r="G60">
        <v>0.73817100000000002</v>
      </c>
      <c r="H60">
        <v>65736.512797164847</v>
      </c>
      <c r="I60">
        <v>59451.588142656707</v>
      </c>
      <c r="J60">
        <v>62215.073378416899</v>
      </c>
      <c r="K60">
        <v>58462.736890933476</v>
      </c>
      <c r="L60">
        <v>57278.426430864449</v>
      </c>
      <c r="N60">
        <f t="shared" si="0"/>
        <v>89053.231293514444</v>
      </c>
      <c r="O60">
        <f t="shared" si="1"/>
        <v>80539.046024101059</v>
      </c>
      <c r="P60">
        <f t="shared" si="2"/>
        <v>84282.738523210603</v>
      </c>
      <c r="Q60">
        <f t="shared" si="3"/>
        <v>79199.449573247228</v>
      </c>
      <c r="R60">
        <f t="shared" si="4"/>
        <v>77595.064600024183</v>
      </c>
      <c r="T60">
        <f t="shared" si="5"/>
        <v>149369.72433978395</v>
      </c>
      <c r="U60">
        <f t="shared" si="10"/>
        <v>143697.96322955497</v>
      </c>
      <c r="V60">
        <f t="shared" si="11"/>
        <v>141906.5467951101</v>
      </c>
      <c r="W60">
        <f t="shared" si="12"/>
        <v>140947.9928960164</v>
      </c>
      <c r="X60">
        <f t="shared" si="9"/>
        <v>139087.73706080895</v>
      </c>
    </row>
    <row r="61" spans="1:26" x14ac:dyDescent="0.35">
      <c r="A61" s="1" t="s">
        <v>60</v>
      </c>
      <c r="B61">
        <v>62166.151645080397</v>
      </c>
      <c r="C61">
        <v>65236.839831417426</v>
      </c>
      <c r="D61">
        <v>59519.626317874878</v>
      </c>
      <c r="E61">
        <v>63164.540298211978</v>
      </c>
      <c r="F61">
        <v>62899.155421027317</v>
      </c>
      <c r="G61">
        <v>0.77061800000000003</v>
      </c>
      <c r="H61">
        <v>68124.538497294096</v>
      </c>
      <c r="I61">
        <v>62876.78255383081</v>
      </c>
      <c r="J61">
        <v>62887.143670627382</v>
      </c>
      <c r="K61">
        <v>59511.856047761503</v>
      </c>
      <c r="L61">
        <v>58009.399686450713</v>
      </c>
      <c r="N61">
        <f t="shared" si="0"/>
        <v>88402.475023025792</v>
      </c>
      <c r="O61">
        <f t="shared" si="1"/>
        <v>81592.673093323552</v>
      </c>
      <c r="P61">
        <f t="shared" si="2"/>
        <v>81606.118298076835</v>
      </c>
      <c r="Q61">
        <f t="shared" si="3"/>
        <v>77226.143235379262</v>
      </c>
      <c r="R61">
        <f t="shared" si="4"/>
        <v>75276.466013577039</v>
      </c>
      <c r="T61">
        <f t="shared" si="5"/>
        <v>150568.62666810618</v>
      </c>
      <c r="U61">
        <f t="shared" si="10"/>
        <v>146829.51292474096</v>
      </c>
      <c r="V61">
        <f t="shared" si="11"/>
        <v>141125.74461595173</v>
      </c>
      <c r="W61">
        <f t="shared" si="12"/>
        <v>140390.68353359125</v>
      </c>
      <c r="X61">
        <f t="shared" si="9"/>
        <v>138175.62143460434</v>
      </c>
    </row>
    <row r="62" spans="1:26" x14ac:dyDescent="0.35">
      <c r="A62" s="1" t="s">
        <v>61</v>
      </c>
      <c r="B62">
        <v>62760.912912119267</v>
      </c>
      <c r="C62">
        <v>65872.665728003267</v>
      </c>
      <c r="D62">
        <v>60099.729827882591</v>
      </c>
      <c r="E62">
        <v>63571.498318862054</v>
      </c>
      <c r="F62">
        <v>63294.199974442257</v>
      </c>
      <c r="G62">
        <v>0.79657</v>
      </c>
      <c r="H62">
        <v>68196.527918132881</v>
      </c>
      <c r="I62">
        <v>63543.886119160343</v>
      </c>
      <c r="J62">
        <v>62874.594121151757</v>
      </c>
      <c r="K62">
        <v>59695.273738160497</v>
      </c>
      <c r="L62">
        <v>58132.198565488849</v>
      </c>
      <c r="N62">
        <f t="shared" si="0"/>
        <v>85612.724453761606</v>
      </c>
      <c r="O62">
        <f t="shared" si="1"/>
        <v>79771.879582661088</v>
      </c>
      <c r="P62">
        <f t="shared" si="2"/>
        <v>78931.66215292034</v>
      </c>
      <c r="Q62">
        <f t="shared" si="3"/>
        <v>74940.399133987594</v>
      </c>
      <c r="R62">
        <f t="shared" si="4"/>
        <v>72978.141990645949</v>
      </c>
      <c r="T62">
        <f t="shared" si="5"/>
        <v>148373.63736588089</v>
      </c>
      <c r="U62">
        <f t="shared" si="10"/>
        <v>145644.54531066434</v>
      </c>
      <c r="V62">
        <f t="shared" si="11"/>
        <v>139031.39198080293</v>
      </c>
      <c r="W62">
        <f t="shared" si="12"/>
        <v>138511.89745284966</v>
      </c>
      <c r="X62">
        <f t="shared" si="9"/>
        <v>136272.34196508821</v>
      </c>
    </row>
    <row r="69" spans="26:26" x14ac:dyDescent="0.35">
      <c r="Z69" s="7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Q62"/>
  <sheetViews>
    <sheetView workbookViewId="0">
      <selection activeCell="U11" sqref="U11"/>
    </sheetView>
  </sheetViews>
  <sheetFormatPr defaultRowHeight="14.5" x14ac:dyDescent="0.35"/>
  <cols>
    <col min="1" max="1" width="14.08984375" bestFit="1" customWidth="1"/>
  </cols>
  <sheetData>
    <row r="1" spans="1:17" s="8" customFormat="1" x14ac:dyDescent="0.35">
      <c r="A1" s="8" t="s">
        <v>0</v>
      </c>
      <c r="B1" s="9" t="s">
        <v>77</v>
      </c>
      <c r="C1" s="9" t="s">
        <v>79</v>
      </c>
      <c r="D1" s="9" t="s">
        <v>80</v>
      </c>
      <c r="E1" s="9" t="s">
        <v>81</v>
      </c>
      <c r="F1" s="9" t="s">
        <v>94</v>
      </c>
      <c r="G1" s="12" t="s">
        <v>82</v>
      </c>
      <c r="H1" s="10" t="s">
        <v>85</v>
      </c>
      <c r="I1" s="10" t="s">
        <v>86</v>
      </c>
      <c r="J1" s="10" t="s">
        <v>87</v>
      </c>
      <c r="K1" s="10" t="s">
        <v>88</v>
      </c>
      <c r="L1" s="10" t="s">
        <v>96</v>
      </c>
      <c r="M1" s="11" t="s">
        <v>89</v>
      </c>
      <c r="N1" s="11" t="s">
        <v>90</v>
      </c>
      <c r="O1" s="11" t="s">
        <v>91</v>
      </c>
      <c r="P1" s="11" t="s">
        <v>92</v>
      </c>
      <c r="Q1" s="11" t="s">
        <v>95</v>
      </c>
    </row>
    <row r="2" spans="1:17" x14ac:dyDescent="0.35">
      <c r="A2" t="s">
        <v>1</v>
      </c>
      <c r="B2">
        <f>Performance!T2</f>
        <v>100000</v>
      </c>
      <c r="C2">
        <f>Performance!U2</f>
        <v>100000</v>
      </c>
      <c r="D2">
        <f>Performance!V2</f>
        <v>100000</v>
      </c>
      <c r="E2">
        <f>Performance!W2</f>
        <v>100000</v>
      </c>
      <c r="F2">
        <f>Performance!X2</f>
        <v>100000</v>
      </c>
      <c r="G2">
        <v>3.3333332588275267E-5</v>
      </c>
    </row>
    <row r="3" spans="1:17" x14ac:dyDescent="0.35">
      <c r="A3" t="s">
        <v>2</v>
      </c>
      <c r="B3">
        <f>Performance!T3</f>
        <v>102224.66718344387</v>
      </c>
      <c r="C3">
        <v>104969.05389280837</v>
      </c>
      <c r="D3">
        <v>106527.67874452086</v>
      </c>
      <c r="E3">
        <v>105801.10166080685</v>
      </c>
      <c r="F3">
        <f>Performance!X3</f>
        <v>102040.57128280564</v>
      </c>
      <c r="G3">
        <v>3.3333332588275267E-5</v>
      </c>
      <c r="H3">
        <f>B3/B2-1</f>
        <v>2.2246671834438736E-2</v>
      </c>
      <c r="I3">
        <f t="shared" ref="I3:L18" si="0">C3/C2-1</f>
        <v>4.9690538928083727E-2</v>
      </c>
      <c r="J3">
        <f t="shared" si="0"/>
        <v>6.5276787445208706E-2</v>
      </c>
      <c r="K3">
        <f t="shared" si="0"/>
        <v>5.8011016608068511E-2</v>
      </c>
      <c r="L3">
        <f t="shared" si="0"/>
        <v>2.0405712828056366E-2</v>
      </c>
      <c r="M3">
        <f>H3-$G$3</f>
        <v>2.221333850185046E-2</v>
      </c>
      <c r="N3">
        <f>I3-$G$3</f>
        <v>4.9657205595495454E-2</v>
      </c>
      <c r="O3">
        <f>J3-$G$3</f>
        <v>6.5243454112620433E-2</v>
      </c>
      <c r="P3">
        <f>K3-$G$3</f>
        <v>5.7977683275480238E-2</v>
      </c>
      <c r="Q3">
        <f>L3-$G$3</f>
        <v>2.037237949546809E-2</v>
      </c>
    </row>
    <row r="4" spans="1:17" x14ac:dyDescent="0.35">
      <c r="A4" t="s">
        <v>3</v>
      </c>
      <c r="B4">
        <f>Performance!T4</f>
        <v>101015.83629348769</v>
      </c>
      <c r="C4">
        <v>103201.33570698822</v>
      </c>
      <c r="D4">
        <v>106194.31254136538</v>
      </c>
      <c r="E4">
        <v>104977.13264224262</v>
      </c>
      <c r="F4">
        <f>Performance!X4</f>
        <v>101007.63161940129</v>
      </c>
      <c r="G4">
        <v>1.249999972060323E-5</v>
      </c>
      <c r="H4">
        <f t="shared" ref="H4:H62" si="1">B4/B3-1</f>
        <v>-1.1825236738476352E-2</v>
      </c>
      <c r="I4">
        <f t="shared" ref="I4:I62" si="2">C4/C3-1</f>
        <v>-1.6840374570064265E-2</v>
      </c>
      <c r="J4">
        <f t="shared" ref="J4:J62" si="3">D4/D3-1</f>
        <v>-3.1293857810886783E-3</v>
      </c>
      <c r="K4">
        <f t="shared" ref="K4:L62" si="4">E4/E3-1</f>
        <v>-7.7879058500338605E-3</v>
      </c>
      <c r="L4">
        <f t="shared" si="0"/>
        <v>-1.0122833010622334E-2</v>
      </c>
      <c r="M4">
        <f t="shared" ref="M4:M35" si="5">H4-$G$3</f>
        <v>-1.1858570071064627E-2</v>
      </c>
      <c r="N4">
        <f t="shared" ref="N4:N35" si="6">I4-$G$3</f>
        <v>-1.6873707902652541E-2</v>
      </c>
      <c r="O4">
        <f t="shared" ref="O4:O35" si="7">J4-$G$3</f>
        <v>-3.1627191136769537E-3</v>
      </c>
      <c r="P4">
        <f t="shared" ref="P4:P35" si="8">K4-$G$3</f>
        <v>-7.8212391826221351E-3</v>
      </c>
      <c r="Q4">
        <f t="shared" ref="Q4:Q62" si="9">L4-$G$3</f>
        <v>-1.0156166343210609E-2</v>
      </c>
    </row>
    <row r="5" spans="1:17" x14ac:dyDescent="0.35">
      <c r="A5" t="s">
        <v>4</v>
      </c>
      <c r="B5">
        <f>Performance!T5</f>
        <v>102275.87808206206</v>
      </c>
      <c r="C5">
        <v>103512.03083973027</v>
      </c>
      <c r="D5">
        <v>108639.69331424942</v>
      </c>
      <c r="E5">
        <v>106124.41641414168</v>
      </c>
      <c r="F5">
        <f>Performance!X5</f>
        <v>101216.80448583479</v>
      </c>
      <c r="G5">
        <v>7.5000002980232238E-5</v>
      </c>
      <c r="H5">
        <f t="shared" si="1"/>
        <v>1.2473705458552864E-2</v>
      </c>
      <c r="I5">
        <f t="shared" si="2"/>
        <v>3.0105727858424913E-3</v>
      </c>
      <c r="J5">
        <f t="shared" si="3"/>
        <v>2.3027417517595516E-2</v>
      </c>
      <c r="K5">
        <f t="shared" si="4"/>
        <v>1.0928892255125167E-2</v>
      </c>
      <c r="L5">
        <f t="shared" si="0"/>
        <v>2.0708620039886494E-3</v>
      </c>
      <c r="M5">
        <f t="shared" si="5"/>
        <v>1.2440372125964589E-2</v>
      </c>
      <c r="N5">
        <f t="shared" si="6"/>
        <v>2.9772394532542159E-3</v>
      </c>
      <c r="O5">
        <f t="shared" si="7"/>
        <v>2.299408418500724E-2</v>
      </c>
      <c r="P5">
        <f t="shared" si="8"/>
        <v>1.0895558922536892E-2</v>
      </c>
      <c r="Q5">
        <f t="shared" si="9"/>
        <v>2.0375286714003739E-3</v>
      </c>
    </row>
    <row r="6" spans="1:17" x14ac:dyDescent="0.35">
      <c r="A6" t="s">
        <v>5</v>
      </c>
      <c r="B6">
        <f>Performance!T6</f>
        <v>103394.54793763149</v>
      </c>
      <c r="C6">
        <v>100262.22385650541</v>
      </c>
      <c r="D6">
        <v>109713.31459860064</v>
      </c>
      <c r="E6">
        <v>105308.58841935225</v>
      </c>
      <c r="F6">
        <f>Performance!X6</f>
        <v>102620.91950013545</v>
      </c>
      <c r="G6">
        <v>1.249999972060323E-5</v>
      </c>
      <c r="H6">
        <f t="shared" si="1"/>
        <v>1.0937768284637439E-2</v>
      </c>
      <c r="I6">
        <f t="shared" si="2"/>
        <v>-3.1395451879951963E-2</v>
      </c>
      <c r="J6">
        <f t="shared" si="3"/>
        <v>9.882403489907432E-3</v>
      </c>
      <c r="K6">
        <f t="shared" si="4"/>
        <v>-7.6874674307346735E-3</v>
      </c>
      <c r="L6">
        <f t="shared" si="0"/>
        <v>1.3872350756708229E-2</v>
      </c>
      <c r="M6">
        <f t="shared" si="5"/>
        <v>1.0904434952049165E-2</v>
      </c>
      <c r="N6">
        <f t="shared" si="6"/>
        <v>-3.1428785212540236E-2</v>
      </c>
      <c r="O6">
        <f t="shared" si="7"/>
        <v>9.8490701573191574E-3</v>
      </c>
      <c r="P6">
        <f t="shared" si="8"/>
        <v>-7.720800763322949E-3</v>
      </c>
      <c r="Q6">
        <f t="shared" si="9"/>
        <v>1.3839017424119955E-2</v>
      </c>
    </row>
    <row r="7" spans="1:17" x14ac:dyDescent="0.35">
      <c r="A7" t="s">
        <v>6</v>
      </c>
      <c r="B7">
        <f>Performance!T7</f>
        <v>105740.65764726509</v>
      </c>
      <c r="C7">
        <v>95368.634431942686</v>
      </c>
      <c r="D7">
        <v>110506.82098299623</v>
      </c>
      <c r="E7">
        <v>103781.88954096413</v>
      </c>
      <c r="F7">
        <f>Performance!X7</f>
        <v>105109.88416880954</v>
      </c>
      <c r="G7">
        <v>8.3333331470688184E-6</v>
      </c>
      <c r="H7">
        <f t="shared" si="1"/>
        <v>2.2690845469422571E-2</v>
      </c>
      <c r="I7">
        <f t="shared" si="2"/>
        <v>-4.8807908266291777E-2</v>
      </c>
      <c r="J7">
        <f t="shared" si="3"/>
        <v>7.2325440836302768E-3</v>
      </c>
      <c r="K7">
        <f t="shared" si="4"/>
        <v>-1.4497382419642824E-2</v>
      </c>
      <c r="L7">
        <f t="shared" si="0"/>
        <v>2.4253969666202524E-2</v>
      </c>
      <c r="M7">
        <f t="shared" si="5"/>
        <v>2.2657512136834295E-2</v>
      </c>
      <c r="N7">
        <f t="shared" si="6"/>
        <v>-4.884124159888005E-2</v>
      </c>
      <c r="O7">
        <f t="shared" si="7"/>
        <v>7.1992107510420013E-3</v>
      </c>
      <c r="P7">
        <f t="shared" si="8"/>
        <v>-1.4530715752231098E-2</v>
      </c>
      <c r="Q7">
        <f t="shared" si="9"/>
        <v>2.4220636333614248E-2</v>
      </c>
    </row>
    <row r="8" spans="1:17" x14ac:dyDescent="0.35">
      <c r="A8" t="s">
        <v>7</v>
      </c>
      <c r="B8">
        <f>Performance!T8</f>
        <v>106237.90615941776</v>
      </c>
      <c r="C8">
        <v>100857.40379674516</v>
      </c>
      <c r="D8">
        <v>111337.37130103746</v>
      </c>
      <c r="E8">
        <v>106238.08203003237</v>
      </c>
      <c r="F8">
        <f>Performance!X8</f>
        <v>104276.13502067879</v>
      </c>
      <c r="G8">
        <v>4.1666665735344092E-6</v>
      </c>
      <c r="H8">
        <f t="shared" si="1"/>
        <v>4.7025290291973221E-3</v>
      </c>
      <c r="I8">
        <f t="shared" si="2"/>
        <v>5.7553192383386742E-2</v>
      </c>
      <c r="J8">
        <f t="shared" si="3"/>
        <v>7.5158285312453277E-3</v>
      </c>
      <c r="K8">
        <f t="shared" si="4"/>
        <v>2.3666870009133367E-2</v>
      </c>
      <c r="L8">
        <f t="shared" si="0"/>
        <v>-7.9321669386651639E-3</v>
      </c>
      <c r="M8">
        <f t="shared" si="5"/>
        <v>4.6691956966090466E-3</v>
      </c>
      <c r="N8">
        <f t="shared" si="6"/>
        <v>5.7519859050798469E-2</v>
      </c>
      <c r="O8">
        <f t="shared" si="7"/>
        <v>7.4824951986570522E-3</v>
      </c>
      <c r="P8">
        <f t="shared" si="8"/>
        <v>2.3633536676545091E-2</v>
      </c>
      <c r="Q8">
        <f t="shared" si="9"/>
        <v>-7.9655002712534385E-3</v>
      </c>
    </row>
    <row r="9" spans="1:17" x14ac:dyDescent="0.35">
      <c r="A9" t="s">
        <v>8</v>
      </c>
      <c r="B9">
        <f>Performance!T9</f>
        <v>108631.6104794143</v>
      </c>
      <c r="C9">
        <v>100437.19609190547</v>
      </c>
      <c r="D9">
        <v>112045.21852617391</v>
      </c>
      <c r="E9">
        <v>106412.40816427677</v>
      </c>
      <c r="F9">
        <f>Performance!X9</f>
        <v>106661.36641832469</v>
      </c>
      <c r="G9">
        <v>1.249999972060323E-5</v>
      </c>
      <c r="H9">
        <f t="shared" si="1"/>
        <v>2.2531546474613418E-2</v>
      </c>
      <c r="I9">
        <f t="shared" si="2"/>
        <v>-4.1663545661607682E-3</v>
      </c>
      <c r="J9">
        <f t="shared" si="3"/>
        <v>6.35767862007941E-3</v>
      </c>
      <c r="K9">
        <f t="shared" si="4"/>
        <v>1.6409006159874284E-3</v>
      </c>
      <c r="L9">
        <f t="shared" si="0"/>
        <v>2.2874183025415107E-2</v>
      </c>
      <c r="M9">
        <f t="shared" si="5"/>
        <v>2.2498213142025141E-2</v>
      </c>
      <c r="N9">
        <f t="shared" si="6"/>
        <v>-4.1996878987490436E-3</v>
      </c>
      <c r="O9">
        <f t="shared" si="7"/>
        <v>6.3243452874911345E-3</v>
      </c>
      <c r="P9">
        <f t="shared" si="8"/>
        <v>1.6075672833991532E-3</v>
      </c>
      <c r="Q9">
        <f t="shared" si="9"/>
        <v>2.2840849692826831E-2</v>
      </c>
    </row>
    <row r="10" spans="1:17" x14ac:dyDescent="0.35">
      <c r="A10" t="s">
        <v>9</v>
      </c>
      <c r="B10">
        <f>Performance!T10</f>
        <v>109537.87501771731</v>
      </c>
      <c r="C10">
        <v>100099.83228676557</v>
      </c>
      <c r="D10">
        <v>113429.49038349734</v>
      </c>
      <c r="E10">
        <v>106933.18457951405</v>
      </c>
      <c r="F10">
        <f>Performance!X10</f>
        <v>106781.97896884693</v>
      </c>
      <c r="G10">
        <v>4.1666665735344092E-6</v>
      </c>
      <c r="H10">
        <f t="shared" si="1"/>
        <v>8.3425490453787887E-3</v>
      </c>
      <c r="I10">
        <f t="shared" si="2"/>
        <v>-3.3589528408498603E-3</v>
      </c>
      <c r="J10">
        <f t="shared" si="3"/>
        <v>1.2354582154704419E-2</v>
      </c>
      <c r="K10">
        <f t="shared" si="4"/>
        <v>4.8939444583691039E-3</v>
      </c>
      <c r="L10">
        <f t="shared" si="0"/>
        <v>1.1307988503466149E-3</v>
      </c>
      <c r="M10">
        <f t="shared" si="5"/>
        <v>8.3092157127905141E-3</v>
      </c>
      <c r="N10">
        <f t="shared" si="6"/>
        <v>-3.3922861734381358E-3</v>
      </c>
      <c r="O10">
        <f t="shared" si="7"/>
        <v>1.2321248822116144E-2</v>
      </c>
      <c r="P10">
        <f t="shared" si="8"/>
        <v>4.8606111257808284E-3</v>
      </c>
      <c r="Q10">
        <f t="shared" si="9"/>
        <v>1.0974655177583396E-3</v>
      </c>
    </row>
    <row r="11" spans="1:17" x14ac:dyDescent="0.35">
      <c r="A11" t="s">
        <v>10</v>
      </c>
      <c r="B11">
        <f>Performance!T11</f>
        <v>110952.78003091124</v>
      </c>
      <c r="C11">
        <v>104462.52691728744</v>
      </c>
      <c r="D11">
        <v>114809.19309277009</v>
      </c>
      <c r="E11">
        <v>109185.45053462297</v>
      </c>
      <c r="F11">
        <f>Performance!X11</f>
        <v>107319.56791319008</v>
      </c>
      <c r="G11">
        <v>4.5833333084980638E-5</v>
      </c>
      <c r="H11">
        <f t="shared" si="1"/>
        <v>1.2917039087759097E-2</v>
      </c>
      <c r="I11">
        <f t="shared" si="2"/>
        <v>4.3583435964444472E-2</v>
      </c>
      <c r="J11">
        <f t="shared" si="3"/>
        <v>1.2163527356140458E-2</v>
      </c>
      <c r="K11">
        <f t="shared" si="4"/>
        <v>2.1062366785066233E-2</v>
      </c>
      <c r="L11">
        <f t="shared" si="0"/>
        <v>5.0344538426281282E-3</v>
      </c>
      <c r="M11">
        <f t="shared" si="5"/>
        <v>1.2883705755170822E-2</v>
      </c>
      <c r="N11">
        <f t="shared" si="6"/>
        <v>4.35501026318562E-2</v>
      </c>
      <c r="O11">
        <f t="shared" si="7"/>
        <v>1.2130194023552183E-2</v>
      </c>
      <c r="P11">
        <f t="shared" si="8"/>
        <v>2.1029033452477957E-2</v>
      </c>
      <c r="Q11">
        <f t="shared" si="9"/>
        <v>5.0011205100398528E-3</v>
      </c>
    </row>
    <row r="12" spans="1:17" x14ac:dyDescent="0.35">
      <c r="A12" t="s">
        <v>11</v>
      </c>
      <c r="B12">
        <f>Performance!T12</f>
        <v>110762.79522142644</v>
      </c>
      <c r="C12">
        <v>106780.44539735679</v>
      </c>
      <c r="D12">
        <v>114420.23452714118</v>
      </c>
      <c r="E12">
        <v>109952.49794453976</v>
      </c>
      <c r="F12">
        <f>Performance!X12</f>
        <v>107157.34728383501</v>
      </c>
      <c r="G12">
        <v>6.2500002483526867E-5</v>
      </c>
      <c r="H12">
        <f t="shared" si="1"/>
        <v>-1.7123032828187945E-3</v>
      </c>
      <c r="I12">
        <f t="shared" si="2"/>
        <v>2.2188994929297934E-2</v>
      </c>
      <c r="J12">
        <f t="shared" si="3"/>
        <v>-3.3878695176842166E-3</v>
      </c>
      <c r="K12">
        <f t="shared" si="4"/>
        <v>7.0251796934570621E-3</v>
      </c>
      <c r="L12">
        <f t="shared" si="0"/>
        <v>-1.5115661804219194E-3</v>
      </c>
      <c r="M12">
        <f t="shared" si="5"/>
        <v>-1.7456366154070698E-3</v>
      </c>
      <c r="N12">
        <f t="shared" si="6"/>
        <v>2.2155661596709657E-2</v>
      </c>
      <c r="O12">
        <f t="shared" si="7"/>
        <v>-3.4212028502724921E-3</v>
      </c>
      <c r="P12">
        <f t="shared" si="8"/>
        <v>6.9918463608687866E-3</v>
      </c>
      <c r="Q12">
        <f t="shared" si="9"/>
        <v>-1.5448995130101946E-3</v>
      </c>
    </row>
    <row r="13" spans="1:17" x14ac:dyDescent="0.35">
      <c r="A13" t="s">
        <v>12</v>
      </c>
      <c r="B13">
        <f>Performance!T13</f>
        <v>111213.62210068831</v>
      </c>
      <c r="C13">
        <v>107120.21632673652</v>
      </c>
      <c r="D13">
        <v>113827.54150174175</v>
      </c>
      <c r="E13">
        <v>109871.7891332595</v>
      </c>
      <c r="F13">
        <f>Performance!X13</f>
        <v>107178.46619802807</v>
      </c>
      <c r="G13">
        <v>5.4166664679845177E-5</v>
      </c>
      <c r="H13">
        <f t="shared" si="1"/>
        <v>4.0702013556142003E-3</v>
      </c>
      <c r="I13">
        <f t="shared" si="2"/>
        <v>3.1819583456069722E-3</v>
      </c>
      <c r="J13">
        <f t="shared" si="3"/>
        <v>-5.1799668812847477E-3</v>
      </c>
      <c r="K13">
        <f t="shared" si="4"/>
        <v>-7.3403344888967048E-4</v>
      </c>
      <c r="L13">
        <f t="shared" si="0"/>
        <v>1.9708321200884171E-4</v>
      </c>
      <c r="M13">
        <f t="shared" si="5"/>
        <v>4.0368680230259248E-3</v>
      </c>
      <c r="N13">
        <f t="shared" si="6"/>
        <v>3.1486250130186967E-3</v>
      </c>
      <c r="O13">
        <f t="shared" si="7"/>
        <v>-5.2133002138730232E-3</v>
      </c>
      <c r="P13">
        <f t="shared" si="8"/>
        <v>-7.6736678147794573E-4</v>
      </c>
      <c r="Q13">
        <f t="shared" si="9"/>
        <v>1.6374987942056646E-4</v>
      </c>
    </row>
    <row r="14" spans="1:17" x14ac:dyDescent="0.35">
      <c r="A14" t="s">
        <v>13</v>
      </c>
      <c r="B14">
        <f>Performance!T14</f>
        <v>111041.27556160628</v>
      </c>
      <c r="C14">
        <v>106909.318480132</v>
      </c>
      <c r="D14">
        <v>114455.2245547444</v>
      </c>
      <c r="E14">
        <v>109940.32186144889</v>
      </c>
      <c r="F14">
        <f>Performance!X14</f>
        <v>106412.28238379856</v>
      </c>
      <c r="G14">
        <v>7.5000002980232238E-5</v>
      </c>
      <c r="H14">
        <f t="shared" si="1"/>
        <v>-1.5496891102602106E-3</v>
      </c>
      <c r="I14">
        <f t="shared" si="2"/>
        <v>-1.9687959363454688E-3</v>
      </c>
      <c r="J14">
        <f t="shared" si="3"/>
        <v>5.5143337431480255E-3</v>
      </c>
      <c r="K14">
        <f t="shared" si="4"/>
        <v>6.2375181773233201E-4</v>
      </c>
      <c r="L14">
        <f t="shared" si="0"/>
        <v>-7.1486730628693707E-3</v>
      </c>
      <c r="M14">
        <f t="shared" si="5"/>
        <v>-1.5830224428484859E-3</v>
      </c>
      <c r="N14">
        <f t="shared" si="6"/>
        <v>-2.0021292689337443E-3</v>
      </c>
      <c r="O14">
        <f t="shared" si="7"/>
        <v>5.48100041055975E-3</v>
      </c>
      <c r="P14">
        <f t="shared" si="8"/>
        <v>5.9041848514405676E-4</v>
      </c>
      <c r="Q14">
        <f t="shared" si="9"/>
        <v>-7.1820063954576461E-3</v>
      </c>
    </row>
    <row r="15" spans="1:17" x14ac:dyDescent="0.35">
      <c r="A15" t="s">
        <v>14</v>
      </c>
      <c r="B15">
        <f>Performance!T15</f>
        <v>114239.75228691663</v>
      </c>
      <c r="C15">
        <v>102828.55668351002</v>
      </c>
      <c r="D15">
        <v>116307.43712450747</v>
      </c>
      <c r="E15">
        <v>109104.86807760237</v>
      </c>
      <c r="F15">
        <f>Performance!X15</f>
        <v>109089.63878138586</v>
      </c>
      <c r="G15">
        <v>4.9999998882412907E-5</v>
      </c>
      <c r="H15">
        <f t="shared" si="1"/>
        <v>2.8804394664359023E-2</v>
      </c>
      <c r="I15">
        <f t="shared" si="2"/>
        <v>-3.81703097039231E-2</v>
      </c>
      <c r="J15">
        <f t="shared" si="3"/>
        <v>1.6182857331052958E-2</v>
      </c>
      <c r="K15">
        <f t="shared" si="4"/>
        <v>-7.5991571581843775E-3</v>
      </c>
      <c r="L15">
        <f t="shared" si="0"/>
        <v>2.51602196439209E-2</v>
      </c>
      <c r="M15">
        <f t="shared" si="5"/>
        <v>2.8771061331770747E-2</v>
      </c>
      <c r="N15">
        <f t="shared" si="6"/>
        <v>-3.8203643036511373E-2</v>
      </c>
      <c r="O15">
        <f t="shared" si="7"/>
        <v>1.6149523998464681E-2</v>
      </c>
      <c r="P15">
        <f t="shared" si="8"/>
        <v>-7.632490490772653E-3</v>
      </c>
      <c r="Q15">
        <f t="shared" si="9"/>
        <v>2.5126886311332624E-2</v>
      </c>
    </row>
    <row r="16" spans="1:17" x14ac:dyDescent="0.35">
      <c r="A16" t="s">
        <v>15</v>
      </c>
      <c r="B16">
        <f>Performance!T16</f>
        <v>114166.641291415</v>
      </c>
      <c r="C16">
        <v>104901.81214956392</v>
      </c>
      <c r="D16">
        <v>116102.04702545749</v>
      </c>
      <c r="E16">
        <v>109884.10956456399</v>
      </c>
      <c r="F16">
        <f>Performance!X16</f>
        <v>108812.98387368344</v>
      </c>
      <c r="G16">
        <v>6.6666665176550547E-5</v>
      </c>
      <c r="H16">
        <f t="shared" si="1"/>
        <v>-6.3997858922182349E-4</v>
      </c>
      <c r="I16">
        <f t="shared" si="2"/>
        <v>2.0162253880846137E-2</v>
      </c>
      <c r="J16">
        <f t="shared" si="3"/>
        <v>-1.7659240382892349E-3</v>
      </c>
      <c r="K16">
        <f t="shared" si="4"/>
        <v>7.1421330751930689E-3</v>
      </c>
      <c r="L16">
        <f t="shared" si="0"/>
        <v>-2.5360328514500985E-3</v>
      </c>
      <c r="M16">
        <f t="shared" si="5"/>
        <v>-6.7331192181009874E-4</v>
      </c>
      <c r="N16">
        <f t="shared" si="6"/>
        <v>2.0128920548257861E-2</v>
      </c>
      <c r="O16">
        <f t="shared" si="7"/>
        <v>-1.7992573708775102E-3</v>
      </c>
      <c r="P16">
        <f t="shared" si="8"/>
        <v>7.1087997426047935E-3</v>
      </c>
      <c r="Q16">
        <f t="shared" si="9"/>
        <v>-2.569366184038374E-3</v>
      </c>
    </row>
    <row r="17" spans="1:17" x14ac:dyDescent="0.35">
      <c r="A17" t="s">
        <v>16</v>
      </c>
      <c r="B17">
        <f>Performance!T17</f>
        <v>115106.24654767936</v>
      </c>
      <c r="C17">
        <v>106685.42836869515</v>
      </c>
      <c r="D17">
        <v>117440.22847658262</v>
      </c>
      <c r="E17">
        <v>111117.58260868746</v>
      </c>
      <c r="F17">
        <f>Performance!X17</f>
        <v>108950.53541766343</v>
      </c>
      <c r="G17">
        <v>8.3333334575096777E-5</v>
      </c>
      <c r="H17">
        <f t="shared" si="1"/>
        <v>8.2301208622401756E-3</v>
      </c>
      <c r="I17">
        <f t="shared" si="2"/>
        <v>1.7002720759373036E-2</v>
      </c>
      <c r="J17">
        <f t="shared" si="3"/>
        <v>1.1525907470276708E-2</v>
      </c>
      <c r="K17">
        <f t="shared" si="4"/>
        <v>1.1225217631660733E-2</v>
      </c>
      <c r="L17">
        <f t="shared" si="0"/>
        <v>1.2641096593737355E-3</v>
      </c>
      <c r="M17">
        <f t="shared" si="5"/>
        <v>8.196787529651901E-3</v>
      </c>
      <c r="N17">
        <f t="shared" si="6"/>
        <v>1.6969387426784759E-2</v>
      </c>
      <c r="O17">
        <f t="shared" si="7"/>
        <v>1.1492574137688434E-2</v>
      </c>
      <c r="P17">
        <f t="shared" si="8"/>
        <v>1.1191884299072459E-2</v>
      </c>
      <c r="Q17">
        <f t="shared" si="9"/>
        <v>1.2307763267854603E-3</v>
      </c>
    </row>
    <row r="18" spans="1:17" x14ac:dyDescent="0.35">
      <c r="A18" t="s">
        <v>17</v>
      </c>
      <c r="B18">
        <f>Performance!T18</f>
        <v>114909.43771614502</v>
      </c>
      <c r="C18">
        <v>108206.20523140582</v>
      </c>
      <c r="D18">
        <v>117422.93829351224</v>
      </c>
      <c r="E18">
        <v>111726.45082690672</v>
      </c>
      <c r="F18">
        <f>Performance!X18</f>
        <v>108804.50734343506</v>
      </c>
      <c r="G18">
        <v>7.0833334078391393E-5</v>
      </c>
      <c r="H18">
        <f t="shared" si="1"/>
        <v>-1.7098014872095613E-3</v>
      </c>
      <c r="I18">
        <f t="shared" si="2"/>
        <v>1.4254775801761932E-2</v>
      </c>
      <c r="J18">
        <f t="shared" si="3"/>
        <v>-1.4722538685985054E-4</v>
      </c>
      <c r="K18">
        <f t="shared" si="4"/>
        <v>5.4794948191363435E-3</v>
      </c>
      <c r="L18">
        <f t="shared" si="0"/>
        <v>-1.3403153428165338E-3</v>
      </c>
      <c r="M18">
        <f t="shared" si="5"/>
        <v>-1.7431348197978365E-3</v>
      </c>
      <c r="N18">
        <f t="shared" si="6"/>
        <v>1.4221442469173657E-2</v>
      </c>
      <c r="O18">
        <f t="shared" si="7"/>
        <v>-1.8055871944812579E-4</v>
      </c>
      <c r="P18">
        <f t="shared" si="8"/>
        <v>5.446161486548068E-3</v>
      </c>
      <c r="Q18">
        <f t="shared" si="9"/>
        <v>-1.373648675404809E-3</v>
      </c>
    </row>
    <row r="19" spans="1:17" x14ac:dyDescent="0.35">
      <c r="A19" t="s">
        <v>18</v>
      </c>
      <c r="B19">
        <f>Performance!T19</f>
        <v>114870.81597090664</v>
      </c>
      <c r="C19">
        <v>109542.65142034</v>
      </c>
      <c r="D19">
        <v>117839.74176488743</v>
      </c>
      <c r="E19">
        <v>112495.72669793719</v>
      </c>
      <c r="F19">
        <f>Performance!X19</f>
        <v>108912.86372253098</v>
      </c>
      <c r="G19">
        <v>7.5000002980232238E-5</v>
      </c>
      <c r="H19">
        <f t="shared" si="1"/>
        <v>-3.361059457430704E-4</v>
      </c>
      <c r="I19">
        <f t="shared" si="2"/>
        <v>1.2350920042673241E-2</v>
      </c>
      <c r="J19">
        <f t="shared" si="3"/>
        <v>3.5495915656047483E-3</v>
      </c>
      <c r="K19">
        <f t="shared" si="4"/>
        <v>6.8853513678894807E-3</v>
      </c>
      <c r="L19">
        <f t="shared" si="4"/>
        <v>9.9588134482231361E-4</v>
      </c>
      <c r="M19">
        <f t="shared" si="5"/>
        <v>-3.6943927833134565E-4</v>
      </c>
      <c r="N19">
        <f t="shared" si="6"/>
        <v>1.2317586710084967E-2</v>
      </c>
      <c r="O19">
        <f t="shared" si="7"/>
        <v>3.5162582330164728E-3</v>
      </c>
      <c r="P19">
        <f t="shared" si="8"/>
        <v>6.8520180353012052E-3</v>
      </c>
      <c r="Q19">
        <f t="shared" si="9"/>
        <v>9.6254801223403835E-4</v>
      </c>
    </row>
    <row r="20" spans="1:17" x14ac:dyDescent="0.35">
      <c r="A20" t="s">
        <v>19</v>
      </c>
      <c r="B20">
        <f>Performance!T20</f>
        <v>115310.15732214917</v>
      </c>
      <c r="C20">
        <v>109484.54256529071</v>
      </c>
      <c r="D20">
        <v>117633.86866914571</v>
      </c>
      <c r="E20">
        <v>112377.92073521625</v>
      </c>
      <c r="F20">
        <f>Performance!X20</f>
        <v>109597.89396361368</v>
      </c>
      <c r="G20">
        <v>8.7499997268120444E-5</v>
      </c>
      <c r="H20">
        <f t="shared" si="1"/>
        <v>3.82465596269288E-3</v>
      </c>
      <c r="I20">
        <f t="shared" si="2"/>
        <v>-5.3046785243771044E-4</v>
      </c>
      <c r="J20">
        <f t="shared" si="3"/>
        <v>-1.7470599702472667E-3</v>
      </c>
      <c r="K20">
        <f t="shared" si="4"/>
        <v>-1.0472038910177561E-3</v>
      </c>
      <c r="L20">
        <f t="shared" si="4"/>
        <v>6.2897092011822142E-3</v>
      </c>
      <c r="M20">
        <f t="shared" si="5"/>
        <v>3.7913226301046045E-3</v>
      </c>
      <c r="N20">
        <f t="shared" si="6"/>
        <v>-5.6380118502598569E-4</v>
      </c>
      <c r="O20">
        <f t="shared" si="7"/>
        <v>-1.7803933028355419E-3</v>
      </c>
      <c r="P20">
        <f t="shared" si="8"/>
        <v>-1.0805372236060314E-3</v>
      </c>
      <c r="Q20">
        <f t="shared" si="9"/>
        <v>6.2563758685939387E-3</v>
      </c>
    </row>
    <row r="21" spans="1:17" x14ac:dyDescent="0.35">
      <c r="A21" t="s">
        <v>20</v>
      </c>
      <c r="B21">
        <f>Performance!T21</f>
        <v>115338.31089097049</v>
      </c>
      <c r="C21">
        <v>110118.41207406358</v>
      </c>
      <c r="D21">
        <v>118223.68751942884</v>
      </c>
      <c r="E21">
        <v>112891.68940189706</v>
      </c>
      <c r="F21">
        <f>Performance!X21</f>
        <v>109671.12468870371</v>
      </c>
      <c r="G21">
        <v>6.2500002483526867E-5</v>
      </c>
      <c r="H21">
        <f t="shared" si="1"/>
        <v>2.4415515055342674E-4</v>
      </c>
      <c r="I21">
        <f t="shared" si="2"/>
        <v>5.7895799162230865E-3</v>
      </c>
      <c r="J21">
        <f t="shared" si="3"/>
        <v>5.0140223811054874E-3</v>
      </c>
      <c r="K21">
        <f t="shared" si="4"/>
        <v>4.5717936701406003E-3</v>
      </c>
      <c r="L21">
        <f t="shared" si="4"/>
        <v>6.681763895421966E-4</v>
      </c>
      <c r="M21">
        <f t="shared" si="5"/>
        <v>2.1082181796515148E-4</v>
      </c>
      <c r="N21">
        <f t="shared" si="6"/>
        <v>5.7562465836348111E-3</v>
      </c>
      <c r="O21">
        <f t="shared" si="7"/>
        <v>4.9806890485172119E-3</v>
      </c>
      <c r="P21">
        <f t="shared" si="8"/>
        <v>4.5384603375523249E-3</v>
      </c>
      <c r="Q21">
        <f t="shared" si="9"/>
        <v>6.3484305695392135E-4</v>
      </c>
    </row>
    <row r="22" spans="1:17" x14ac:dyDescent="0.35">
      <c r="A22" t="s">
        <v>21</v>
      </c>
      <c r="B22">
        <f>Performance!T22</f>
        <v>115390.67579522198</v>
      </c>
      <c r="C22">
        <v>111412.17372442107</v>
      </c>
      <c r="D22">
        <v>117660.77407774344</v>
      </c>
      <c r="E22">
        <v>113213.83639503724</v>
      </c>
      <c r="F22">
        <f>Performance!X22</f>
        <v>109874.55263911419</v>
      </c>
      <c r="G22">
        <v>2.9166666790843011E-5</v>
      </c>
      <c r="H22">
        <f t="shared" si="1"/>
        <v>4.5401136748912663E-4</v>
      </c>
      <c r="I22">
        <f t="shared" si="2"/>
        <v>1.1748822254059821E-2</v>
      </c>
      <c r="J22">
        <f t="shared" si="3"/>
        <v>-4.761426863739926E-3</v>
      </c>
      <c r="K22">
        <f t="shared" si="4"/>
        <v>2.8535935182378847E-3</v>
      </c>
      <c r="L22">
        <f t="shared" si="4"/>
        <v>1.8548907106397117E-3</v>
      </c>
      <c r="M22">
        <f t="shared" si="5"/>
        <v>4.2067803490085137E-4</v>
      </c>
      <c r="N22">
        <f t="shared" si="6"/>
        <v>1.1715488921471546E-2</v>
      </c>
      <c r="O22">
        <f t="shared" si="7"/>
        <v>-4.7947601963282014E-3</v>
      </c>
      <c r="P22">
        <f t="shared" si="8"/>
        <v>2.8202601856496092E-3</v>
      </c>
      <c r="Q22">
        <f t="shared" si="9"/>
        <v>1.8215573780514364E-3</v>
      </c>
    </row>
    <row r="23" spans="1:17" x14ac:dyDescent="0.35">
      <c r="A23" t="s">
        <v>22</v>
      </c>
      <c r="B23">
        <f>Performance!T23</f>
        <v>116399.70801837285</v>
      </c>
      <c r="C23">
        <v>114056.51808179263</v>
      </c>
      <c r="D23">
        <v>117116.05064653758</v>
      </c>
      <c r="E23">
        <v>114021.47114511739</v>
      </c>
      <c r="F23">
        <f>Performance!X23</f>
        <v>110600.96708072131</v>
      </c>
      <c r="G23">
        <v>5.4166664679845177E-5</v>
      </c>
      <c r="H23">
        <f t="shared" si="1"/>
        <v>8.7444866424177814E-3</v>
      </c>
      <c r="I23">
        <f t="shared" si="2"/>
        <v>2.37347882998169E-2</v>
      </c>
      <c r="J23">
        <f t="shared" si="3"/>
        <v>-4.6296094469507887E-3</v>
      </c>
      <c r="K23">
        <f t="shared" si="4"/>
        <v>7.133710647010183E-3</v>
      </c>
      <c r="L23">
        <f t="shared" si="4"/>
        <v>6.6113073879177087E-3</v>
      </c>
      <c r="M23">
        <f t="shared" si="5"/>
        <v>8.7111533098295068E-3</v>
      </c>
      <c r="N23">
        <f t="shared" si="6"/>
        <v>2.3701454967228624E-2</v>
      </c>
      <c r="O23">
        <f t="shared" si="7"/>
        <v>-4.6629427795390642E-3</v>
      </c>
      <c r="P23">
        <f t="shared" si="8"/>
        <v>7.1003773144219075E-3</v>
      </c>
      <c r="Q23">
        <f t="shared" si="9"/>
        <v>6.5779740553294332E-3</v>
      </c>
    </row>
    <row r="24" spans="1:17" x14ac:dyDescent="0.35">
      <c r="A24" t="s">
        <v>23</v>
      </c>
      <c r="B24">
        <f>Performance!T24</f>
        <v>118312.3107140722</v>
      </c>
      <c r="C24">
        <v>114266.80233463319</v>
      </c>
      <c r="D24">
        <v>117759.43502268252</v>
      </c>
      <c r="E24">
        <v>114450.0537440755</v>
      </c>
      <c r="F24">
        <f>Performance!X24</f>
        <v>112281.56053609047</v>
      </c>
      <c r="G24">
        <v>8.3333334575096777E-5</v>
      </c>
      <c r="H24">
        <f t="shared" si="1"/>
        <v>1.6431335853501094E-2</v>
      </c>
      <c r="I24">
        <f t="shared" si="2"/>
        <v>1.8436846607026158E-3</v>
      </c>
      <c r="J24">
        <f t="shared" si="3"/>
        <v>5.4935627746421911E-3</v>
      </c>
      <c r="K24">
        <f t="shared" si="4"/>
        <v>3.7587885391572318E-3</v>
      </c>
      <c r="L24">
        <f t="shared" si="4"/>
        <v>1.5195106333406594E-2</v>
      </c>
      <c r="M24">
        <f t="shared" si="5"/>
        <v>1.6398002520912818E-2</v>
      </c>
      <c r="N24">
        <f t="shared" si="6"/>
        <v>1.8103513281143406E-3</v>
      </c>
      <c r="O24">
        <f t="shared" si="7"/>
        <v>5.4602294420539156E-3</v>
      </c>
      <c r="P24">
        <f t="shared" si="8"/>
        <v>3.7254552065689563E-3</v>
      </c>
      <c r="Q24">
        <f t="shared" si="9"/>
        <v>1.5161773000818319E-2</v>
      </c>
    </row>
    <row r="25" spans="1:17" x14ac:dyDescent="0.35">
      <c r="A25" t="s">
        <v>24</v>
      </c>
      <c r="B25">
        <f>Performance!T25</f>
        <v>118971.28144412383</v>
      </c>
      <c r="C25">
        <v>115393.41524298942</v>
      </c>
      <c r="D25">
        <v>118303.31236267806</v>
      </c>
      <c r="E25">
        <v>115138.48968164425</v>
      </c>
      <c r="F25">
        <f>Performance!X25</f>
        <v>112479.69374777999</v>
      </c>
      <c r="G25">
        <v>5.4166664679845177E-5</v>
      </c>
      <c r="H25">
        <f t="shared" si="1"/>
        <v>5.5697562330954131E-3</v>
      </c>
      <c r="I25">
        <f t="shared" si="2"/>
        <v>9.859494493045462E-3</v>
      </c>
      <c r="J25">
        <f t="shared" si="3"/>
        <v>4.6185457657026419E-3</v>
      </c>
      <c r="K25">
        <f t="shared" si="4"/>
        <v>6.0151648255943879E-3</v>
      </c>
      <c r="L25">
        <f t="shared" si="4"/>
        <v>1.7646104199435797E-3</v>
      </c>
      <c r="M25">
        <f t="shared" si="5"/>
        <v>5.5364229005071377E-3</v>
      </c>
      <c r="N25">
        <f t="shared" si="6"/>
        <v>9.8261611604571874E-3</v>
      </c>
      <c r="O25">
        <f t="shared" si="7"/>
        <v>4.5852124331143664E-3</v>
      </c>
      <c r="P25">
        <f t="shared" si="8"/>
        <v>5.9818314930061125E-3</v>
      </c>
      <c r="Q25">
        <f t="shared" si="9"/>
        <v>1.7312770873553044E-3</v>
      </c>
    </row>
    <row r="26" spans="1:17" x14ac:dyDescent="0.35">
      <c r="A26" t="s">
        <v>25</v>
      </c>
      <c r="B26">
        <f>Performance!T26</f>
        <v>121063.62652058149</v>
      </c>
      <c r="C26">
        <v>118076.7462480464</v>
      </c>
      <c r="D26">
        <v>119641.63589964711</v>
      </c>
      <c r="E26">
        <v>116716.27325822988</v>
      </c>
      <c r="F26">
        <f>Performance!X26</f>
        <v>113380.933146775</v>
      </c>
      <c r="G26">
        <v>3.7500001490116119E-5</v>
      </c>
      <c r="H26">
        <f t="shared" si="1"/>
        <v>1.758697604211612E-2</v>
      </c>
      <c r="I26">
        <f t="shared" si="2"/>
        <v>2.3253761918793803E-2</v>
      </c>
      <c r="J26">
        <f t="shared" si="3"/>
        <v>1.1312646368397461E-2</v>
      </c>
      <c r="K26">
        <f t="shared" si="4"/>
        <v>1.3703354811654744E-2</v>
      </c>
      <c r="L26">
        <f t="shared" si="4"/>
        <v>8.0124631297087134E-3</v>
      </c>
      <c r="M26">
        <f t="shared" si="5"/>
        <v>1.7553642709527844E-2</v>
      </c>
      <c r="N26">
        <f t="shared" si="6"/>
        <v>2.3220428586205526E-2</v>
      </c>
      <c r="O26">
        <f t="shared" si="7"/>
        <v>1.1279313035809186E-2</v>
      </c>
      <c r="P26">
        <f t="shared" si="8"/>
        <v>1.367002147906647E-2</v>
      </c>
      <c r="Q26">
        <f t="shared" si="9"/>
        <v>7.9791297971204388E-3</v>
      </c>
    </row>
    <row r="27" spans="1:17" x14ac:dyDescent="0.35">
      <c r="A27" t="s">
        <v>26</v>
      </c>
      <c r="B27">
        <f>Performance!T27</f>
        <v>119044.82253289656</v>
      </c>
      <c r="C27">
        <v>116374.564630401</v>
      </c>
      <c r="D27">
        <v>116953.05713656428</v>
      </c>
      <c r="E27">
        <v>115143.81698617298</v>
      </c>
      <c r="F27">
        <f>Performance!X27</f>
        <v>113022.73529139158</v>
      </c>
      <c r="G27">
        <v>2.499999944120645E-5</v>
      </c>
      <c r="H27">
        <f t="shared" si="1"/>
        <v>-1.6675561815767348E-2</v>
      </c>
      <c r="I27">
        <f t="shared" si="2"/>
        <v>-1.4415891966311434E-2</v>
      </c>
      <c r="J27">
        <f t="shared" si="3"/>
        <v>-2.2471932474560585E-2</v>
      </c>
      <c r="K27">
        <f t="shared" si="4"/>
        <v>-1.3472468132853299E-2</v>
      </c>
      <c r="L27">
        <f t="shared" si="4"/>
        <v>-3.1592424355841864E-3</v>
      </c>
      <c r="M27">
        <f t="shared" si="5"/>
        <v>-1.6708895148355624E-2</v>
      </c>
      <c r="N27">
        <f t="shared" si="6"/>
        <v>-1.4449225298899708E-2</v>
      </c>
      <c r="O27">
        <f t="shared" si="7"/>
        <v>-2.2505265807148862E-2</v>
      </c>
      <c r="P27">
        <f t="shared" si="8"/>
        <v>-1.3505801465441574E-2</v>
      </c>
      <c r="Q27">
        <f t="shared" si="9"/>
        <v>-3.1925757681724619E-3</v>
      </c>
    </row>
    <row r="28" spans="1:17" x14ac:dyDescent="0.35">
      <c r="A28" t="s">
        <v>27</v>
      </c>
      <c r="B28">
        <f>Performance!T28</f>
        <v>116113.19540513869</v>
      </c>
      <c r="C28">
        <v>111664.32219137774</v>
      </c>
      <c r="D28">
        <v>113462.34619089124</v>
      </c>
      <c r="E28">
        <v>112077.44196626286</v>
      </c>
      <c r="F28">
        <f>Performance!X28</f>
        <v>111707.13599527068</v>
      </c>
      <c r="G28">
        <v>2.499999944120645E-5</v>
      </c>
      <c r="H28">
        <f t="shared" si="1"/>
        <v>-2.4626246361514448E-2</v>
      </c>
      <c r="I28">
        <f t="shared" si="2"/>
        <v>-4.0474844773707441E-2</v>
      </c>
      <c r="J28">
        <f t="shared" si="3"/>
        <v>-2.9847111577399721E-2</v>
      </c>
      <c r="K28">
        <f t="shared" si="4"/>
        <v>-2.663082656256166E-2</v>
      </c>
      <c r="L28">
        <f t="shared" si="4"/>
        <v>-1.1640129684784783E-2</v>
      </c>
      <c r="M28">
        <f t="shared" si="5"/>
        <v>-2.4659579694102724E-2</v>
      </c>
      <c r="N28">
        <f t="shared" si="6"/>
        <v>-4.0508178106295714E-2</v>
      </c>
      <c r="O28">
        <f t="shared" si="7"/>
        <v>-2.9880444909987997E-2</v>
      </c>
      <c r="P28">
        <f t="shared" si="8"/>
        <v>-2.6664159895149937E-2</v>
      </c>
      <c r="Q28">
        <f t="shared" si="9"/>
        <v>-1.1673463017373058E-2</v>
      </c>
    </row>
    <row r="29" spans="1:17" x14ac:dyDescent="0.35">
      <c r="A29" t="s">
        <v>28</v>
      </c>
      <c r="B29">
        <f>Performance!T29</f>
        <v>116334.32745829804</v>
      </c>
      <c r="C29">
        <v>115406.97632462563</v>
      </c>
      <c r="D29">
        <v>114250.97002300026</v>
      </c>
      <c r="E29">
        <v>113719.3300805075</v>
      </c>
      <c r="F29">
        <f>Performance!X29</f>
        <v>111568.52582792618</v>
      </c>
      <c r="G29">
        <v>2.499999944120645E-5</v>
      </c>
      <c r="H29">
        <f t="shared" si="1"/>
        <v>1.9044523956797121E-3</v>
      </c>
      <c r="I29">
        <f t="shared" si="2"/>
        <v>3.3517009370580109E-2</v>
      </c>
      <c r="J29">
        <f t="shared" si="3"/>
        <v>6.9505334464194934E-3</v>
      </c>
      <c r="K29">
        <f t="shared" si="4"/>
        <v>1.46495859063136E-2</v>
      </c>
      <c r="L29">
        <f t="shared" si="4"/>
        <v>-1.2408353871893318E-3</v>
      </c>
      <c r="M29">
        <f t="shared" si="5"/>
        <v>1.8711190630914369E-3</v>
      </c>
      <c r="N29">
        <f t="shared" si="6"/>
        <v>3.3483676037991836E-2</v>
      </c>
      <c r="O29">
        <f t="shared" si="7"/>
        <v>6.917200113831218E-3</v>
      </c>
      <c r="P29">
        <f t="shared" si="8"/>
        <v>1.4616252573725326E-2</v>
      </c>
      <c r="Q29">
        <f t="shared" si="9"/>
        <v>-1.2741687197776071E-3</v>
      </c>
    </row>
    <row r="30" spans="1:17" x14ac:dyDescent="0.35">
      <c r="A30" t="s">
        <v>29</v>
      </c>
      <c r="B30">
        <f>Performance!T30</f>
        <v>115782.20342313417</v>
      </c>
      <c r="C30">
        <v>113459.33060018631</v>
      </c>
      <c r="D30">
        <v>113188.91681844715</v>
      </c>
      <c r="E30">
        <v>112625.75090717309</v>
      </c>
      <c r="F30">
        <f>Performance!X30</f>
        <v>112053.97011393189</v>
      </c>
      <c r="G30">
        <v>1.666666629413764E-5</v>
      </c>
      <c r="H30">
        <f t="shared" si="1"/>
        <v>-4.7460113212223209E-3</v>
      </c>
      <c r="I30">
        <f t="shared" si="2"/>
        <v>-1.6876325734077269E-2</v>
      </c>
      <c r="J30">
        <f t="shared" si="3"/>
        <v>-9.2957915748050901E-3</v>
      </c>
      <c r="K30">
        <f t="shared" si="4"/>
        <v>-9.6164756911618632E-3</v>
      </c>
      <c r="L30">
        <f t="shared" si="4"/>
        <v>4.3510863158164881E-3</v>
      </c>
      <c r="M30">
        <f t="shared" si="5"/>
        <v>-4.7793446538105964E-3</v>
      </c>
      <c r="N30">
        <f t="shared" si="6"/>
        <v>-1.6909659066665545E-2</v>
      </c>
      <c r="O30">
        <f t="shared" si="7"/>
        <v>-9.3291249073933647E-3</v>
      </c>
      <c r="P30">
        <f t="shared" si="8"/>
        <v>-9.6498090237501378E-3</v>
      </c>
      <c r="Q30">
        <f t="shared" si="9"/>
        <v>4.3177529832282126E-3</v>
      </c>
    </row>
    <row r="31" spans="1:17" x14ac:dyDescent="0.35">
      <c r="A31" t="s">
        <v>30</v>
      </c>
      <c r="B31">
        <f>Performance!T31</f>
        <v>116058.35527453801</v>
      </c>
      <c r="C31">
        <v>116667.72320307251</v>
      </c>
      <c r="D31">
        <v>114162.6583348728</v>
      </c>
      <c r="E31">
        <v>114156.28498182562</v>
      </c>
      <c r="F31">
        <f>Performance!X31</f>
        <v>111878.94349776165</v>
      </c>
      <c r="G31">
        <v>4.1666665735344092E-6</v>
      </c>
      <c r="H31">
        <f t="shared" si="1"/>
        <v>2.3850975645594019E-3</v>
      </c>
      <c r="I31">
        <f t="shared" si="2"/>
        <v>2.8277908797048168E-2</v>
      </c>
      <c r="J31">
        <f t="shared" si="3"/>
        <v>8.6027991414345806E-3</v>
      </c>
      <c r="K31">
        <f t="shared" si="4"/>
        <v>1.3589557115708084E-2</v>
      </c>
      <c r="L31">
        <f t="shared" si="4"/>
        <v>-1.5619849612850123E-3</v>
      </c>
      <c r="M31">
        <f t="shared" si="5"/>
        <v>2.3517642319711264E-3</v>
      </c>
      <c r="N31">
        <f t="shared" si="6"/>
        <v>2.8244575464459892E-2</v>
      </c>
      <c r="O31">
        <f t="shared" si="7"/>
        <v>8.569465808846306E-3</v>
      </c>
      <c r="P31">
        <f t="shared" si="8"/>
        <v>1.355622378311981E-2</v>
      </c>
      <c r="Q31">
        <f t="shared" si="9"/>
        <v>-1.5953182938732876E-3</v>
      </c>
    </row>
    <row r="32" spans="1:17" x14ac:dyDescent="0.35">
      <c r="A32" t="s">
        <v>31</v>
      </c>
      <c r="B32">
        <f>Performance!T32</f>
        <v>119238.03188936271</v>
      </c>
      <c r="C32">
        <v>120482.12415756375</v>
      </c>
      <c r="D32">
        <v>115399.40967770388</v>
      </c>
      <c r="E32">
        <v>116085.39370224776</v>
      </c>
      <c r="F32">
        <f>Performance!X32</f>
        <v>114210.86708925579</v>
      </c>
      <c r="G32">
        <v>2.7499999850988389E-5</v>
      </c>
      <c r="H32">
        <f t="shared" si="1"/>
        <v>2.7397222779033115E-2</v>
      </c>
      <c r="I32">
        <f t="shared" si="2"/>
        <v>3.2694569241330518E-2</v>
      </c>
      <c r="J32">
        <f t="shared" si="3"/>
        <v>1.0833238826686298E-2</v>
      </c>
      <c r="K32">
        <f t="shared" si="4"/>
        <v>1.689883934755998E-2</v>
      </c>
      <c r="L32">
        <f t="shared" si="4"/>
        <v>2.0843275048810117E-2</v>
      </c>
      <c r="M32">
        <f t="shared" si="5"/>
        <v>2.7363889446444838E-2</v>
      </c>
      <c r="N32">
        <f t="shared" si="6"/>
        <v>3.2661235908742245E-2</v>
      </c>
      <c r="O32">
        <f t="shared" si="7"/>
        <v>1.0799905494098023E-2</v>
      </c>
      <c r="P32">
        <f t="shared" si="8"/>
        <v>1.6865506014971703E-2</v>
      </c>
      <c r="Q32">
        <f t="shared" si="9"/>
        <v>2.0809941716221841E-2</v>
      </c>
    </row>
    <row r="33" spans="1:17" x14ac:dyDescent="0.35">
      <c r="A33" t="s">
        <v>32</v>
      </c>
      <c r="B33">
        <f>Performance!T33</f>
        <v>118961.8192155148</v>
      </c>
      <c r="C33">
        <v>120579.07068348693</v>
      </c>
      <c r="D33">
        <v>114859.49906584283</v>
      </c>
      <c r="E33">
        <v>115947.09396321891</v>
      </c>
      <c r="F33">
        <f>Performance!X33</f>
        <v>114781.73318949575</v>
      </c>
      <c r="G33">
        <v>4.5833333084980638E-5</v>
      </c>
      <c r="H33">
        <f t="shared" si="1"/>
        <v>-2.3164813228735426E-3</v>
      </c>
      <c r="I33">
        <f t="shared" si="2"/>
        <v>8.0465485316638663E-4</v>
      </c>
      <c r="J33">
        <f t="shared" si="3"/>
        <v>-4.6786254225126278E-3</v>
      </c>
      <c r="K33">
        <f t="shared" si="4"/>
        <v>-1.1913621052410672E-3</v>
      </c>
      <c r="L33">
        <f t="shared" si="4"/>
        <v>4.998351862558037E-3</v>
      </c>
      <c r="M33">
        <f t="shared" si="5"/>
        <v>-2.3498146554618181E-3</v>
      </c>
      <c r="N33">
        <f t="shared" si="6"/>
        <v>7.7132152057811138E-4</v>
      </c>
      <c r="O33">
        <f t="shared" si="7"/>
        <v>-4.7119587551009033E-3</v>
      </c>
      <c r="P33">
        <f t="shared" si="8"/>
        <v>-1.2246954378293425E-3</v>
      </c>
      <c r="Q33">
        <f t="shared" si="9"/>
        <v>4.9650185299697615E-3</v>
      </c>
    </row>
    <row r="34" spans="1:17" x14ac:dyDescent="0.35">
      <c r="A34" t="s">
        <v>33</v>
      </c>
      <c r="B34">
        <f>Performance!T34</f>
        <v>118828.71193527832</v>
      </c>
      <c r="C34">
        <v>121064.63480826639</v>
      </c>
      <c r="D34">
        <v>114160.3123155066</v>
      </c>
      <c r="E34">
        <v>115797.77857209214</v>
      </c>
      <c r="F34">
        <f>Performance!X34</f>
        <v>114647.88485238381</v>
      </c>
      <c r="G34">
        <v>5.2500000844399131E-5</v>
      </c>
      <c r="H34">
        <f t="shared" si="1"/>
        <v>-1.1189075714733709E-3</v>
      </c>
      <c r="I34">
        <f t="shared" si="2"/>
        <v>4.0269353713466849E-3</v>
      </c>
      <c r="J34">
        <f t="shared" si="3"/>
        <v>-6.0873219544116397E-3</v>
      </c>
      <c r="K34">
        <f t="shared" si="4"/>
        <v>-1.2877889908490259E-3</v>
      </c>
      <c r="L34">
        <f t="shared" si="4"/>
        <v>-1.166111831496397E-3</v>
      </c>
      <c r="M34">
        <f t="shared" si="5"/>
        <v>-1.1522409040616462E-3</v>
      </c>
      <c r="N34">
        <f t="shared" si="6"/>
        <v>3.9936020387584094E-3</v>
      </c>
      <c r="O34">
        <f t="shared" si="7"/>
        <v>-6.1206552869999152E-3</v>
      </c>
      <c r="P34">
        <f t="shared" si="8"/>
        <v>-1.3211223234373011E-3</v>
      </c>
      <c r="Q34">
        <f t="shared" si="9"/>
        <v>-1.1994451640846722E-3</v>
      </c>
    </row>
    <row r="35" spans="1:17" x14ac:dyDescent="0.35">
      <c r="A35" t="s">
        <v>34</v>
      </c>
      <c r="B35">
        <f>Performance!T35</f>
        <v>123907.46931723287</v>
      </c>
      <c r="C35">
        <v>120473.99750461467</v>
      </c>
      <c r="D35">
        <v>116404.4162636695</v>
      </c>
      <c r="E35">
        <v>116727.15913497741</v>
      </c>
      <c r="F35">
        <f>Performance!X35</f>
        <v>118743.01659262512</v>
      </c>
      <c r="G35">
        <v>8.3333331470688184E-6</v>
      </c>
      <c r="H35">
        <f t="shared" si="1"/>
        <v>4.274015344642268E-2</v>
      </c>
      <c r="I35">
        <f t="shared" si="2"/>
        <v>-4.8786939686153996E-3</v>
      </c>
      <c r="J35">
        <f t="shared" si="3"/>
        <v>1.9657479054199012E-2</v>
      </c>
      <c r="K35">
        <f t="shared" si="4"/>
        <v>8.0258928482523917E-3</v>
      </c>
      <c r="L35">
        <f t="shared" si="4"/>
        <v>3.5719208823730586E-2</v>
      </c>
      <c r="M35">
        <f t="shared" si="5"/>
        <v>4.2706820113834407E-2</v>
      </c>
      <c r="N35">
        <f t="shared" si="6"/>
        <v>-4.9120273012036751E-3</v>
      </c>
      <c r="O35">
        <f t="shared" si="7"/>
        <v>1.9624145721610736E-2</v>
      </c>
      <c r="P35">
        <f t="shared" si="8"/>
        <v>7.9925595156641171E-3</v>
      </c>
      <c r="Q35">
        <f t="shared" si="9"/>
        <v>3.5685875491142313E-2</v>
      </c>
    </row>
    <row r="36" spans="1:17" x14ac:dyDescent="0.35">
      <c r="A36" t="s">
        <v>35</v>
      </c>
      <c r="B36">
        <f>Performance!T36</f>
        <v>125948.21658374056</v>
      </c>
      <c r="C36">
        <v>124218.35917229412</v>
      </c>
      <c r="D36">
        <v>117490.75248406286</v>
      </c>
      <c r="E36">
        <v>118362.40537195632</v>
      </c>
      <c r="F36">
        <f>Performance!X36</f>
        <v>119831.99045690682</v>
      </c>
      <c r="G36">
        <v>3.5833334550261497E-5</v>
      </c>
      <c r="H36">
        <f t="shared" si="1"/>
        <v>1.6469929357389113E-2</v>
      </c>
      <c r="I36">
        <f t="shared" si="2"/>
        <v>3.1080247565753893E-2</v>
      </c>
      <c r="J36">
        <f t="shared" si="3"/>
        <v>9.3324313223022148E-3</v>
      </c>
      <c r="K36">
        <f t="shared" si="4"/>
        <v>1.400913248550828E-2</v>
      </c>
      <c r="L36">
        <f t="shared" si="4"/>
        <v>9.1708455413228585E-3</v>
      </c>
      <c r="M36">
        <f t="shared" ref="M36:M62" si="10">H36-$G$3</f>
        <v>1.6436596024800836E-2</v>
      </c>
      <c r="N36">
        <f t="shared" ref="N36:N62" si="11">I36-$G$3</f>
        <v>3.1046914233165617E-2</v>
      </c>
      <c r="O36">
        <f t="shared" ref="O36:O62" si="12">J36-$G$3</f>
        <v>9.2990979897139402E-3</v>
      </c>
      <c r="P36">
        <f t="shared" ref="P36:P62" si="13">K36-$G$3</f>
        <v>1.3975799152920005E-2</v>
      </c>
      <c r="Q36">
        <f t="shared" si="9"/>
        <v>9.1375122087345838E-3</v>
      </c>
    </row>
    <row r="37" spans="1:17" x14ac:dyDescent="0.35">
      <c r="A37" t="s">
        <v>36</v>
      </c>
      <c r="B37">
        <f>Performance!T37</f>
        <v>125409.79538416886</v>
      </c>
      <c r="C37">
        <v>124385.72733638938</v>
      </c>
      <c r="D37">
        <v>117294.71386064104</v>
      </c>
      <c r="E37">
        <v>118350.64344293636</v>
      </c>
      <c r="F37">
        <f>Performance!X37</f>
        <v>119373.65327530005</v>
      </c>
      <c r="G37">
        <v>2.333333405355612E-5</v>
      </c>
      <c r="H37">
        <f t="shared" si="1"/>
        <v>-4.2749410366895724E-3</v>
      </c>
      <c r="I37">
        <f t="shared" si="2"/>
        <v>1.3473705916779988E-3</v>
      </c>
      <c r="J37">
        <f t="shared" si="3"/>
        <v>-1.668545134634436E-3</v>
      </c>
      <c r="K37">
        <f t="shared" si="4"/>
        <v>-9.937216959221562E-5</v>
      </c>
      <c r="L37">
        <f t="shared" si="4"/>
        <v>-3.8248315817769329E-3</v>
      </c>
      <c r="M37">
        <f t="shared" si="10"/>
        <v>-4.3082743692778478E-3</v>
      </c>
      <c r="N37">
        <f t="shared" si="11"/>
        <v>1.3140372590897235E-3</v>
      </c>
      <c r="O37">
        <f t="shared" si="12"/>
        <v>-1.7018784672227112E-3</v>
      </c>
      <c r="P37">
        <f t="shared" si="13"/>
        <v>-1.3270550218049087E-4</v>
      </c>
      <c r="Q37">
        <f t="shared" si="9"/>
        <v>-3.8581649143652084E-3</v>
      </c>
    </row>
    <row r="38" spans="1:17" x14ac:dyDescent="0.35">
      <c r="A38" t="s">
        <v>37</v>
      </c>
      <c r="B38">
        <f>Performance!T38</f>
        <v>126396.22750663161</v>
      </c>
      <c r="C38">
        <v>126283.94409573611</v>
      </c>
      <c r="D38">
        <v>118232.57525338924</v>
      </c>
      <c r="E38">
        <v>119345.32908536418</v>
      </c>
      <c r="F38">
        <f>Performance!X38</f>
        <v>119647.69255982105</v>
      </c>
      <c r="G38">
        <v>1.666666629413764E-5</v>
      </c>
      <c r="H38">
        <f t="shared" si="1"/>
        <v>7.8656704561315127E-3</v>
      </c>
      <c r="I38">
        <f t="shared" si="2"/>
        <v>1.5260728059363071E-2</v>
      </c>
      <c r="J38">
        <f t="shared" si="3"/>
        <v>7.9957686231493241E-3</v>
      </c>
      <c r="K38">
        <f t="shared" si="4"/>
        <v>8.4045647196453466E-3</v>
      </c>
      <c r="L38">
        <f t="shared" si="4"/>
        <v>2.2956429413198975E-3</v>
      </c>
      <c r="M38">
        <f t="shared" si="10"/>
        <v>7.8323371235432381E-3</v>
      </c>
      <c r="N38">
        <f t="shared" si="11"/>
        <v>1.5227394726774797E-2</v>
      </c>
      <c r="O38">
        <f t="shared" si="12"/>
        <v>7.9624352905610495E-3</v>
      </c>
      <c r="P38">
        <f t="shared" si="13"/>
        <v>8.371231387057072E-3</v>
      </c>
      <c r="Q38">
        <f t="shared" si="9"/>
        <v>2.2623096087316221E-3</v>
      </c>
    </row>
    <row r="39" spans="1:17" x14ac:dyDescent="0.35">
      <c r="A39" t="s">
        <v>38</v>
      </c>
      <c r="B39">
        <f>Performance!T39</f>
        <v>128014.10782018822</v>
      </c>
      <c r="C39">
        <v>128439.36466901832</v>
      </c>
      <c r="D39">
        <v>120004.99366164877</v>
      </c>
      <c r="E39">
        <v>120835.33812291492</v>
      </c>
      <c r="F39">
        <f>Performance!X39</f>
        <v>120491.75232520149</v>
      </c>
      <c r="G39">
        <v>2.499999944120645E-5</v>
      </c>
      <c r="H39">
        <f t="shared" si="1"/>
        <v>1.2800068051649127E-2</v>
      </c>
      <c r="I39">
        <f t="shared" si="2"/>
        <v>1.7068049218103232E-2</v>
      </c>
      <c r="J39">
        <f t="shared" si="3"/>
        <v>1.499094817533142E-2</v>
      </c>
      <c r="K39">
        <f t="shared" si="4"/>
        <v>1.2484854237445608E-2</v>
      </c>
      <c r="L39">
        <f t="shared" si="4"/>
        <v>7.0545427773998082E-3</v>
      </c>
      <c r="M39">
        <f t="shared" si="10"/>
        <v>1.2766734719060853E-2</v>
      </c>
      <c r="N39">
        <f t="shared" si="11"/>
        <v>1.7034715885514955E-2</v>
      </c>
      <c r="O39">
        <f t="shared" si="12"/>
        <v>1.4957614842743145E-2</v>
      </c>
      <c r="P39">
        <f t="shared" si="13"/>
        <v>1.2451520904857334E-2</v>
      </c>
      <c r="Q39">
        <f t="shared" si="9"/>
        <v>7.0212094448115327E-3</v>
      </c>
    </row>
    <row r="40" spans="1:17" x14ac:dyDescent="0.35">
      <c r="A40" t="s">
        <v>39</v>
      </c>
      <c r="B40">
        <f>Performance!T40</f>
        <v>127354.85577382112</v>
      </c>
      <c r="C40">
        <v>129158.78010523868</v>
      </c>
      <c r="D40">
        <v>120363.26392569306</v>
      </c>
      <c r="E40">
        <v>121205.82387361962</v>
      </c>
      <c r="F40">
        <f>Performance!X40</f>
        <v>119769.54534615033</v>
      </c>
      <c r="G40">
        <v>1.666666629413764E-5</v>
      </c>
      <c r="H40">
        <f t="shared" si="1"/>
        <v>-5.1498390106589076E-3</v>
      </c>
      <c r="I40">
        <f t="shared" si="2"/>
        <v>5.6012067489921158E-3</v>
      </c>
      <c r="J40">
        <f t="shared" si="3"/>
        <v>2.9854612971724759E-3</v>
      </c>
      <c r="K40">
        <f t="shared" si="4"/>
        <v>3.0660381016009985E-3</v>
      </c>
      <c r="L40">
        <f t="shared" si="4"/>
        <v>-5.9938291635260876E-3</v>
      </c>
      <c r="M40">
        <f t="shared" si="10"/>
        <v>-5.1831723432471831E-3</v>
      </c>
      <c r="N40">
        <f t="shared" si="11"/>
        <v>5.5678734164038403E-3</v>
      </c>
      <c r="O40">
        <f t="shared" si="12"/>
        <v>2.9521279645842004E-3</v>
      </c>
      <c r="P40">
        <f t="shared" si="13"/>
        <v>3.0327047690127231E-3</v>
      </c>
      <c r="Q40">
        <f t="shared" si="9"/>
        <v>-6.0271624961143631E-3</v>
      </c>
    </row>
    <row r="41" spans="1:17" x14ac:dyDescent="0.35">
      <c r="A41" t="s">
        <v>40</v>
      </c>
      <c r="B41">
        <f>Performance!T41</f>
        <v>129749.9309834124</v>
      </c>
      <c r="C41">
        <v>129960.24037788651</v>
      </c>
      <c r="D41">
        <v>121092.34703447943</v>
      </c>
      <c r="E41">
        <v>121805.98708542819</v>
      </c>
      <c r="F41">
        <f>Performance!X41</f>
        <v>121682.51219683402</v>
      </c>
      <c r="G41">
        <v>1.499999935428301E-5</v>
      </c>
      <c r="H41">
        <f t="shared" si="1"/>
        <v>1.8806312449090035E-2</v>
      </c>
      <c r="I41">
        <f t="shared" si="2"/>
        <v>6.2052325981618583E-3</v>
      </c>
      <c r="J41">
        <f t="shared" si="3"/>
        <v>6.0573557496452768E-3</v>
      </c>
      <c r="K41">
        <f t="shared" si="4"/>
        <v>4.9516037483012809E-3</v>
      </c>
      <c r="L41">
        <f t="shared" si="4"/>
        <v>1.5972064059815549E-2</v>
      </c>
      <c r="M41">
        <f t="shared" si="10"/>
        <v>1.8772979116501758E-2</v>
      </c>
      <c r="N41">
        <f t="shared" si="11"/>
        <v>6.1718992655735829E-3</v>
      </c>
      <c r="O41">
        <f t="shared" si="12"/>
        <v>6.0240224170570013E-3</v>
      </c>
      <c r="P41">
        <f t="shared" si="13"/>
        <v>4.9182704157130054E-3</v>
      </c>
      <c r="Q41">
        <f t="shared" si="9"/>
        <v>1.5938730727227273E-2</v>
      </c>
    </row>
    <row r="42" spans="1:17" x14ac:dyDescent="0.35">
      <c r="A42" t="s">
        <v>41</v>
      </c>
      <c r="B42">
        <f>Performance!T42</f>
        <v>131916.66629083984</v>
      </c>
      <c r="C42">
        <v>132588.85447952361</v>
      </c>
      <c r="D42">
        <v>122705.24830119254</v>
      </c>
      <c r="E42">
        <v>123382.37294419948</v>
      </c>
      <c r="F42">
        <f>Performance!X42</f>
        <v>122978.84998578037</v>
      </c>
      <c r="G42">
        <v>1.499999935428301E-5</v>
      </c>
      <c r="H42">
        <f t="shared" si="1"/>
        <v>1.6699317610461284E-2</v>
      </c>
      <c r="I42">
        <f t="shared" si="2"/>
        <v>2.0226294549732016E-2</v>
      </c>
      <c r="J42">
        <f t="shared" si="3"/>
        <v>1.3319597036581143E-2</v>
      </c>
      <c r="K42">
        <f t="shared" si="4"/>
        <v>1.2941776479884259E-2</v>
      </c>
      <c r="L42">
        <f t="shared" si="4"/>
        <v>1.0653443666986284E-2</v>
      </c>
      <c r="M42">
        <f t="shared" si="10"/>
        <v>1.6665984277873008E-2</v>
      </c>
      <c r="N42">
        <f t="shared" si="11"/>
        <v>2.0192961217143739E-2</v>
      </c>
      <c r="O42">
        <f t="shared" si="12"/>
        <v>1.3286263703992869E-2</v>
      </c>
      <c r="P42">
        <f t="shared" si="13"/>
        <v>1.2908443147295985E-2</v>
      </c>
      <c r="Q42">
        <f t="shared" si="9"/>
        <v>1.062011033439801E-2</v>
      </c>
    </row>
    <row r="43" spans="1:17" x14ac:dyDescent="0.35">
      <c r="A43" t="s">
        <v>42</v>
      </c>
      <c r="B43">
        <f>Performance!T43</f>
        <v>130912.82373269403</v>
      </c>
      <c r="C43">
        <v>129032.08515558859</v>
      </c>
      <c r="D43">
        <v>120940.61003232958</v>
      </c>
      <c r="E43">
        <v>121537.75752302363</v>
      </c>
      <c r="F43">
        <f>Performance!X43</f>
        <v>123037.01884448589</v>
      </c>
      <c r="G43">
        <v>1.0833333556850749E-5</v>
      </c>
      <c r="H43">
        <f t="shared" si="1"/>
        <v>-7.6096719722481554E-3</v>
      </c>
      <c r="I43">
        <f t="shared" si="2"/>
        <v>-2.6825552855834545E-2</v>
      </c>
      <c r="J43">
        <f t="shared" si="3"/>
        <v>-1.4381114852817567E-2</v>
      </c>
      <c r="K43">
        <f t="shared" si="4"/>
        <v>-1.4950396698968471E-2</v>
      </c>
      <c r="L43">
        <f t="shared" si="4"/>
        <v>4.7299888324081607E-4</v>
      </c>
      <c r="M43">
        <f t="shared" si="10"/>
        <v>-7.6430053048364309E-3</v>
      </c>
      <c r="N43">
        <f t="shared" si="11"/>
        <v>-2.6858886188422821E-2</v>
      </c>
      <c r="O43">
        <f t="shared" si="12"/>
        <v>-1.4414448185405842E-2</v>
      </c>
      <c r="P43">
        <f t="shared" si="13"/>
        <v>-1.4983730031556746E-2</v>
      </c>
      <c r="Q43">
        <f t="shared" si="9"/>
        <v>4.3966555065254082E-4</v>
      </c>
    </row>
    <row r="44" spans="1:17" x14ac:dyDescent="0.35">
      <c r="A44" t="s">
        <v>43</v>
      </c>
      <c r="B44">
        <f>Performance!T44</f>
        <v>133690.28359481491</v>
      </c>
      <c r="C44">
        <v>130821.88705580341</v>
      </c>
      <c r="D44">
        <v>122224.40271178831</v>
      </c>
      <c r="E44">
        <v>122668.44864243863</v>
      </c>
      <c r="F44">
        <f>Performance!X44</f>
        <v>124283.63779260899</v>
      </c>
      <c r="G44">
        <v>2.50000002173086E-6</v>
      </c>
      <c r="H44">
        <f t="shared" si="1"/>
        <v>2.1216102310894103E-2</v>
      </c>
      <c r="I44">
        <f t="shared" si="2"/>
        <v>1.3870983314395513E-2</v>
      </c>
      <c r="J44">
        <f t="shared" si="3"/>
        <v>1.0615067007811119E-2</v>
      </c>
      <c r="K44">
        <f t="shared" si="4"/>
        <v>9.3032086691315907E-3</v>
      </c>
      <c r="L44">
        <f t="shared" si="4"/>
        <v>1.0132063990422102E-2</v>
      </c>
      <c r="M44">
        <f t="shared" si="10"/>
        <v>2.1182768978305826E-2</v>
      </c>
      <c r="N44">
        <f t="shared" si="11"/>
        <v>1.3837649981807238E-2</v>
      </c>
      <c r="O44">
        <f t="shared" si="12"/>
        <v>1.0581733675222844E-2</v>
      </c>
      <c r="P44">
        <f t="shared" si="13"/>
        <v>9.2698753365433161E-3</v>
      </c>
      <c r="Q44">
        <f t="shared" si="9"/>
        <v>1.0098730657833828E-2</v>
      </c>
    </row>
    <row r="45" spans="1:17" x14ac:dyDescent="0.35">
      <c r="A45" t="s">
        <v>44</v>
      </c>
      <c r="B45">
        <f>Performance!T45</f>
        <v>137197.83749732419</v>
      </c>
      <c r="C45">
        <v>132780.87534180583</v>
      </c>
      <c r="D45">
        <v>123559.2109017272</v>
      </c>
      <c r="E45">
        <v>124037.81714400984</v>
      </c>
      <c r="F45">
        <f>Performance!X45</f>
        <v>127110.20857025884</v>
      </c>
      <c r="G45">
        <v>4.1666665735344092E-6</v>
      </c>
      <c r="H45">
        <f t="shared" si="1"/>
        <v>2.6236416052043632E-2</v>
      </c>
      <c r="I45">
        <f t="shared" si="2"/>
        <v>1.4974468952330566E-2</v>
      </c>
      <c r="J45">
        <f t="shared" si="3"/>
        <v>1.0920963083668633E-2</v>
      </c>
      <c r="K45">
        <f t="shared" si="4"/>
        <v>1.1163168008774038E-2</v>
      </c>
      <c r="L45">
        <f t="shared" si="4"/>
        <v>2.2742903473476739E-2</v>
      </c>
      <c r="M45">
        <f t="shared" si="10"/>
        <v>2.6203082719455355E-2</v>
      </c>
      <c r="N45">
        <f t="shared" si="11"/>
        <v>1.4941135619742292E-2</v>
      </c>
      <c r="O45">
        <f t="shared" si="12"/>
        <v>1.0887629751080359E-2</v>
      </c>
      <c r="P45">
        <f t="shared" si="13"/>
        <v>1.1129834676185764E-2</v>
      </c>
      <c r="Q45">
        <f t="shared" si="9"/>
        <v>2.2709570140888462E-2</v>
      </c>
    </row>
    <row r="46" spans="1:17" x14ac:dyDescent="0.35">
      <c r="A46" t="s">
        <v>45</v>
      </c>
      <c r="B46">
        <f>Performance!T46</f>
        <v>136711.03547761712</v>
      </c>
      <c r="C46">
        <v>130254.68181154775</v>
      </c>
      <c r="D46">
        <v>122892.81652677123</v>
      </c>
      <c r="E46">
        <v>122946.20911786344</v>
      </c>
      <c r="F46">
        <f>Performance!X46</f>
        <v>127117.95789742147</v>
      </c>
      <c r="G46">
        <v>3.0833333730697633E-5</v>
      </c>
      <c r="H46">
        <f t="shared" si="1"/>
        <v>-3.5481756023783007E-3</v>
      </c>
      <c r="I46">
        <f t="shared" si="2"/>
        <v>-1.9025281492949464E-2</v>
      </c>
      <c r="J46">
        <f t="shared" si="3"/>
        <v>-5.3933200940072812E-3</v>
      </c>
      <c r="K46">
        <f t="shared" si="4"/>
        <v>-8.8006065511376796E-3</v>
      </c>
      <c r="L46">
        <f t="shared" si="4"/>
        <v>6.0965419298675272E-5</v>
      </c>
      <c r="M46">
        <f t="shared" si="10"/>
        <v>-3.5815089349665761E-3</v>
      </c>
      <c r="N46">
        <f t="shared" si="11"/>
        <v>-1.905861482553774E-2</v>
      </c>
      <c r="O46">
        <f t="shared" si="12"/>
        <v>-5.4266534265955567E-3</v>
      </c>
      <c r="P46">
        <f t="shared" si="13"/>
        <v>-8.8339398837259542E-3</v>
      </c>
      <c r="Q46">
        <f t="shared" si="9"/>
        <v>2.7632086710400005E-5</v>
      </c>
    </row>
    <row r="47" spans="1:17" x14ac:dyDescent="0.35">
      <c r="A47" t="s">
        <v>46</v>
      </c>
      <c r="B47">
        <f>Performance!T47</f>
        <v>150266.62634381524</v>
      </c>
      <c r="C47">
        <v>133451.81903186743</v>
      </c>
      <c r="D47">
        <v>127865.71600832179</v>
      </c>
      <c r="E47">
        <v>126558.05370780602</v>
      </c>
      <c r="F47">
        <f>Performance!X47</f>
        <v>137384.50869395855</v>
      </c>
      <c r="G47">
        <v>4.1666665735344092E-6</v>
      </c>
      <c r="H47">
        <f t="shared" si="1"/>
        <v>9.915505956662507E-2</v>
      </c>
      <c r="I47">
        <f t="shared" si="2"/>
        <v>2.4545276805829408E-2</v>
      </c>
      <c r="J47">
        <f t="shared" si="3"/>
        <v>4.0465339001057421E-2</v>
      </c>
      <c r="K47">
        <f t="shared" si="4"/>
        <v>2.937743762786571E-2</v>
      </c>
      <c r="L47">
        <f t="shared" si="4"/>
        <v>8.0763968886455206E-2</v>
      </c>
      <c r="M47">
        <f t="shared" si="10"/>
        <v>9.9121726234036797E-2</v>
      </c>
      <c r="N47">
        <f t="shared" si="11"/>
        <v>2.4511943473241132E-2</v>
      </c>
      <c r="O47">
        <f t="shared" si="12"/>
        <v>4.0432005668469148E-2</v>
      </c>
      <c r="P47">
        <f t="shared" si="13"/>
        <v>2.9344104295277434E-2</v>
      </c>
      <c r="Q47">
        <f t="shared" si="9"/>
        <v>8.0730635553866933E-2</v>
      </c>
    </row>
    <row r="48" spans="1:17" x14ac:dyDescent="0.35">
      <c r="A48" t="s">
        <v>47</v>
      </c>
      <c r="B48">
        <f>Performance!T48</f>
        <v>149285.62641330506</v>
      </c>
      <c r="C48">
        <v>137079.14832110045</v>
      </c>
      <c r="D48">
        <v>127834.04115225901</v>
      </c>
      <c r="E48">
        <v>127877.36789922891</v>
      </c>
      <c r="F48">
        <f>Performance!X48</f>
        <v>137025.29732882575</v>
      </c>
      <c r="G48">
        <v>6.6666669833163416E-6</v>
      </c>
      <c r="H48">
        <f t="shared" si="1"/>
        <v>-6.5283952556811631E-3</v>
      </c>
      <c r="I48">
        <f t="shared" si="2"/>
        <v>2.7180815634793465E-2</v>
      </c>
      <c r="J48">
        <f t="shared" si="3"/>
        <v>-2.477196941572668E-4</v>
      </c>
      <c r="K48">
        <f t="shared" si="4"/>
        <v>1.0424577123071765E-2</v>
      </c>
      <c r="L48">
        <f t="shared" si="4"/>
        <v>-2.6146424261922485E-3</v>
      </c>
      <c r="M48">
        <f t="shared" si="10"/>
        <v>-6.5617285882694385E-3</v>
      </c>
      <c r="N48">
        <f t="shared" si="11"/>
        <v>2.7147482302205189E-2</v>
      </c>
      <c r="O48">
        <f t="shared" si="12"/>
        <v>-2.8105302674554205E-4</v>
      </c>
      <c r="P48">
        <f t="shared" si="13"/>
        <v>1.0391243790483491E-2</v>
      </c>
      <c r="Q48">
        <f t="shared" si="9"/>
        <v>-2.647975758780524E-3</v>
      </c>
    </row>
    <row r="49" spans="1:17" x14ac:dyDescent="0.35">
      <c r="A49" t="s">
        <v>48</v>
      </c>
      <c r="B49">
        <f>Performance!T49</f>
        <v>149311.13603310307</v>
      </c>
      <c r="C49">
        <v>135371.42154249278</v>
      </c>
      <c r="D49">
        <v>127174.72057423962</v>
      </c>
      <c r="E49">
        <v>127048.30353685416</v>
      </c>
      <c r="F49">
        <f>Performance!X49</f>
        <v>137336.4724363831</v>
      </c>
      <c r="G49">
        <v>2.0833333643774191E-5</v>
      </c>
      <c r="H49">
        <f t="shared" si="1"/>
        <v>1.7087793654968486E-4</v>
      </c>
      <c r="I49">
        <f t="shared" si="2"/>
        <v>-1.2457961692375119E-2</v>
      </c>
      <c r="J49">
        <f t="shared" si="3"/>
        <v>-5.1576291579025213E-3</v>
      </c>
      <c r="K49">
        <f t="shared" si="4"/>
        <v>-6.4832767204597852E-3</v>
      </c>
      <c r="L49">
        <f t="shared" si="4"/>
        <v>2.2709318178717464E-3</v>
      </c>
      <c r="M49">
        <f t="shared" si="10"/>
        <v>1.3754460396140961E-4</v>
      </c>
      <c r="N49">
        <f t="shared" si="11"/>
        <v>-1.2491295024963394E-2</v>
      </c>
      <c r="O49">
        <f t="shared" si="12"/>
        <v>-5.1909624904907968E-3</v>
      </c>
      <c r="P49">
        <f t="shared" si="13"/>
        <v>-6.5166100530480607E-3</v>
      </c>
      <c r="Q49">
        <f t="shared" si="9"/>
        <v>2.2375984852834709E-3</v>
      </c>
    </row>
    <row r="50" spans="1:17" x14ac:dyDescent="0.35">
      <c r="A50" t="s">
        <v>49</v>
      </c>
      <c r="B50">
        <f>Performance!T50</f>
        <v>144508.66881573474</v>
      </c>
      <c r="C50">
        <v>136955.45427732647</v>
      </c>
      <c r="D50">
        <v>126615.65763109442</v>
      </c>
      <c r="E50">
        <v>127143.57506634411</v>
      </c>
      <c r="F50">
        <f>Performance!X50</f>
        <v>133456.52884752076</v>
      </c>
      <c r="G50">
        <v>4.1666665735344092E-6</v>
      </c>
      <c r="H50">
        <f t="shared" si="1"/>
        <v>-3.216415965319297E-2</v>
      </c>
      <c r="I50">
        <f t="shared" si="2"/>
        <v>1.1701382143914696E-2</v>
      </c>
      <c r="J50">
        <f t="shared" si="3"/>
        <v>-4.3960225791794816E-3</v>
      </c>
      <c r="K50">
        <f t="shared" si="4"/>
        <v>7.4988431043720993E-4</v>
      </c>
      <c r="L50">
        <f t="shared" si="4"/>
        <v>-2.8251370666736775E-2</v>
      </c>
      <c r="M50">
        <f t="shared" si="10"/>
        <v>-3.2197492985781243E-2</v>
      </c>
      <c r="N50">
        <f t="shared" si="11"/>
        <v>1.1668048811326421E-2</v>
      </c>
      <c r="O50">
        <f t="shared" si="12"/>
        <v>-4.4293559117677571E-3</v>
      </c>
      <c r="P50">
        <f t="shared" si="13"/>
        <v>7.1655097784893468E-4</v>
      </c>
      <c r="Q50">
        <f t="shared" si="9"/>
        <v>-2.8284703999325051E-2</v>
      </c>
    </row>
    <row r="51" spans="1:17" x14ac:dyDescent="0.35">
      <c r="A51" t="s">
        <v>50</v>
      </c>
      <c r="B51">
        <f>Performance!T51</f>
        <v>146035.35296492148</v>
      </c>
      <c r="C51">
        <v>136248.85704435743</v>
      </c>
      <c r="D51">
        <v>126113.95221347804</v>
      </c>
      <c r="E51">
        <v>126778.33998723968</v>
      </c>
      <c r="F51">
        <f>Performance!X51</f>
        <v>135524.66256268663</v>
      </c>
      <c r="G51">
        <v>2.50000002173086E-6</v>
      </c>
      <c r="H51">
        <f t="shared" si="1"/>
        <v>1.0564654436983512E-2</v>
      </c>
      <c r="I51">
        <f t="shared" si="2"/>
        <v>-5.1593215961901473E-3</v>
      </c>
      <c r="J51">
        <f t="shared" si="3"/>
        <v>-3.9624279256057493E-3</v>
      </c>
      <c r="K51">
        <f t="shared" si="4"/>
        <v>-2.8726192331295364E-3</v>
      </c>
      <c r="L51">
        <f t="shared" si="4"/>
        <v>1.5496684448677689E-2</v>
      </c>
      <c r="M51">
        <f t="shared" si="10"/>
        <v>1.0531321104395237E-2</v>
      </c>
      <c r="N51">
        <f t="shared" si="11"/>
        <v>-5.1926549287784228E-3</v>
      </c>
      <c r="O51">
        <f t="shared" si="12"/>
        <v>-3.9957612581940248E-3</v>
      </c>
      <c r="P51">
        <f t="shared" si="13"/>
        <v>-2.9059525657178118E-3</v>
      </c>
      <c r="Q51">
        <f t="shared" si="9"/>
        <v>1.5463351116089414E-2</v>
      </c>
    </row>
    <row r="52" spans="1:17" x14ac:dyDescent="0.35">
      <c r="A52" t="s">
        <v>51</v>
      </c>
      <c r="B52">
        <f>Performance!T52</f>
        <v>142765.65741619456</v>
      </c>
      <c r="C52">
        <v>132366.66687793419</v>
      </c>
      <c r="D52">
        <v>123793.0620448079</v>
      </c>
      <c r="E52">
        <v>124981.47185460103</v>
      </c>
      <c r="F52">
        <f>Performance!X52</f>
        <v>133711.19940987311</v>
      </c>
      <c r="G52">
        <v>8.3333331470688184E-6</v>
      </c>
      <c r="H52">
        <f t="shared" si="1"/>
        <v>-2.2389753455879347E-2</v>
      </c>
      <c r="I52">
        <f t="shared" si="2"/>
        <v>-2.8493377857543023E-2</v>
      </c>
      <c r="J52">
        <f t="shared" si="3"/>
        <v>-1.840311978123943E-2</v>
      </c>
      <c r="K52">
        <f t="shared" si="4"/>
        <v>-1.4173305414943216E-2</v>
      </c>
      <c r="L52">
        <f t="shared" si="4"/>
        <v>-1.3381056396098434E-2</v>
      </c>
      <c r="M52">
        <f t="shared" si="10"/>
        <v>-2.2423086788467623E-2</v>
      </c>
      <c r="N52">
        <f t="shared" si="11"/>
        <v>-2.8526711190131299E-2</v>
      </c>
      <c r="O52">
        <f t="shared" si="12"/>
        <v>-1.8436453113827706E-2</v>
      </c>
      <c r="P52">
        <f t="shared" si="13"/>
        <v>-1.420663874753149E-2</v>
      </c>
      <c r="Q52">
        <f t="shared" si="9"/>
        <v>-1.3414389728686709E-2</v>
      </c>
    </row>
    <row r="53" spans="1:17" x14ac:dyDescent="0.35">
      <c r="A53" t="s">
        <v>52</v>
      </c>
      <c r="B53">
        <f>Performance!T53</f>
        <v>149600.88554297868</v>
      </c>
      <c r="C53">
        <v>135031.33283017331</v>
      </c>
      <c r="D53">
        <v>125898.57744054923</v>
      </c>
      <c r="E53">
        <v>126650.05669336813</v>
      </c>
      <c r="F53">
        <f>Performance!X53</f>
        <v>138810.85392317642</v>
      </c>
      <c r="G53">
        <v>4.8333331942558292E-5</v>
      </c>
      <c r="H53">
        <f t="shared" si="1"/>
        <v>4.7877257391515826E-2</v>
      </c>
      <c r="I53">
        <f t="shared" si="2"/>
        <v>2.0130943953559077E-2</v>
      </c>
      <c r="J53">
        <f t="shared" si="3"/>
        <v>1.7008347325468298E-2</v>
      </c>
      <c r="K53">
        <f t="shared" si="4"/>
        <v>1.3350657613540262E-2</v>
      </c>
      <c r="L53">
        <f t="shared" si="4"/>
        <v>3.8139322179520763E-2</v>
      </c>
      <c r="M53">
        <f t="shared" si="10"/>
        <v>4.7843924058927553E-2</v>
      </c>
      <c r="N53">
        <f t="shared" si="11"/>
        <v>2.0097610620970801E-2</v>
      </c>
      <c r="O53">
        <f t="shared" si="12"/>
        <v>1.6975013992880022E-2</v>
      </c>
      <c r="P53">
        <f t="shared" si="13"/>
        <v>1.3317324280951988E-2</v>
      </c>
      <c r="Q53">
        <f t="shared" si="9"/>
        <v>3.810598884693249E-2</v>
      </c>
    </row>
    <row r="54" spans="1:17" x14ac:dyDescent="0.35">
      <c r="A54" t="s">
        <v>53</v>
      </c>
      <c r="B54">
        <f>Performance!T54</f>
        <v>146426.93551639342</v>
      </c>
      <c r="C54">
        <v>128783.4964803264</v>
      </c>
      <c r="D54">
        <v>122639.26441484362</v>
      </c>
      <c r="E54">
        <v>123758.07308961428</v>
      </c>
      <c r="F54">
        <f>Performance!X54</f>
        <v>137459.47983196101</v>
      </c>
      <c r="G54">
        <v>2.50000002173086E-6</v>
      </c>
      <c r="H54">
        <f t="shared" si="1"/>
        <v>-2.1216117906423859E-2</v>
      </c>
      <c r="I54">
        <f t="shared" si="2"/>
        <v>-4.6269530329710262E-2</v>
      </c>
      <c r="J54">
        <f t="shared" si="3"/>
        <v>-2.5888402331191496E-2</v>
      </c>
      <c r="K54">
        <f t="shared" si="4"/>
        <v>-2.2834443815178185E-2</v>
      </c>
      <c r="L54">
        <f t="shared" si="4"/>
        <v>-9.7353632876814311E-3</v>
      </c>
      <c r="M54">
        <f t="shared" si="10"/>
        <v>-2.1249451239012136E-2</v>
      </c>
      <c r="N54">
        <f t="shared" si="11"/>
        <v>-4.6302863662298535E-2</v>
      </c>
      <c r="O54">
        <f t="shared" si="12"/>
        <v>-2.5921735663779772E-2</v>
      </c>
      <c r="P54">
        <f t="shared" si="13"/>
        <v>-2.2867777147766461E-2</v>
      </c>
      <c r="Q54">
        <f t="shared" si="9"/>
        <v>-9.7686966202697057E-3</v>
      </c>
    </row>
    <row r="55" spans="1:17" x14ac:dyDescent="0.35">
      <c r="A55" t="s">
        <v>54</v>
      </c>
      <c r="B55">
        <f>Performance!T55</f>
        <v>146938.17195449272</v>
      </c>
      <c r="C55">
        <v>126491.05400414031</v>
      </c>
      <c r="D55">
        <v>121881.77369254317</v>
      </c>
      <c r="E55">
        <v>122928.49577777144</v>
      </c>
      <c r="F55">
        <f>Performance!X55</f>
        <v>137796.12805322389</v>
      </c>
      <c r="G55">
        <v>4.1666665735344092E-6</v>
      </c>
      <c r="H55">
        <f t="shared" si="1"/>
        <v>3.491409803096257E-3</v>
      </c>
      <c r="I55">
        <f t="shared" si="2"/>
        <v>-1.7800747291686458E-2</v>
      </c>
      <c r="J55">
        <f t="shared" si="3"/>
        <v>-6.1765758781636704E-3</v>
      </c>
      <c r="K55">
        <f t="shared" si="4"/>
        <v>-6.7032177467899468E-3</v>
      </c>
      <c r="L55">
        <f t="shared" si="4"/>
        <v>2.4490724224652816E-3</v>
      </c>
      <c r="M55">
        <f t="shared" si="10"/>
        <v>3.4580764705079816E-3</v>
      </c>
      <c r="N55">
        <f t="shared" si="11"/>
        <v>-1.7834080624274735E-2</v>
      </c>
      <c r="O55">
        <f t="shared" si="12"/>
        <v>-6.2099092107519458E-3</v>
      </c>
      <c r="P55">
        <f t="shared" si="13"/>
        <v>-6.7365510793782222E-3</v>
      </c>
      <c r="Q55">
        <f t="shared" si="9"/>
        <v>2.4157390898770061E-3</v>
      </c>
    </row>
    <row r="56" spans="1:17" x14ac:dyDescent="0.35">
      <c r="A56" t="s">
        <v>55</v>
      </c>
      <c r="B56">
        <f>Performance!T56</f>
        <v>147746.34404173758</v>
      </c>
      <c r="C56">
        <v>131195.21537049708</v>
      </c>
      <c r="D56">
        <v>123729.38535164906</v>
      </c>
      <c r="E56">
        <v>124442.34584434023</v>
      </c>
      <c r="F56">
        <f>Performance!X56</f>
        <v>137173.91903736803</v>
      </c>
      <c r="G56">
        <v>5.6666669746239983E-5</v>
      </c>
      <c r="H56">
        <f t="shared" si="1"/>
        <v>5.5000826299591576E-3</v>
      </c>
      <c r="I56">
        <f t="shared" si="2"/>
        <v>3.718967640354065E-2</v>
      </c>
      <c r="J56">
        <f t="shared" si="3"/>
        <v>1.5159048011285536E-2</v>
      </c>
      <c r="K56">
        <f t="shared" si="4"/>
        <v>1.2314883192791282E-2</v>
      </c>
      <c r="L56">
        <f t="shared" si="4"/>
        <v>-4.5154317806050948E-3</v>
      </c>
      <c r="M56">
        <f t="shared" si="10"/>
        <v>5.4667492973708822E-3</v>
      </c>
      <c r="N56">
        <f t="shared" si="11"/>
        <v>3.7156343070952377E-2</v>
      </c>
      <c r="O56">
        <f t="shared" si="12"/>
        <v>1.5125714678697262E-2</v>
      </c>
      <c r="P56">
        <f t="shared" si="13"/>
        <v>1.2281549860203007E-2</v>
      </c>
      <c r="Q56">
        <f t="shared" si="9"/>
        <v>-4.5487651131933702E-3</v>
      </c>
    </row>
    <row r="57" spans="1:17" x14ac:dyDescent="0.35">
      <c r="A57" t="s">
        <v>56</v>
      </c>
      <c r="B57">
        <f>Performance!T57</f>
        <v>149523.08746857988</v>
      </c>
      <c r="C57">
        <v>130950.00333890616</v>
      </c>
      <c r="D57">
        <v>123746.96059634148</v>
      </c>
      <c r="E57">
        <v>124321.02745147859</v>
      </c>
      <c r="F57">
        <f>Performance!X57</f>
        <v>138687.85664387632</v>
      </c>
      <c r="G57">
        <v>1.4166666815678281E-4</v>
      </c>
      <c r="H57">
        <f t="shared" si="1"/>
        <v>1.2025633787191126E-2</v>
      </c>
      <c r="I57">
        <f t="shared" si="2"/>
        <v>-1.8690623045851673E-3</v>
      </c>
      <c r="J57">
        <f t="shared" si="3"/>
        <v>1.4204584175758761E-4</v>
      </c>
      <c r="K57">
        <f t="shared" si="4"/>
        <v>-9.7489638304792958E-4</v>
      </c>
      <c r="L57">
        <f t="shared" si="4"/>
        <v>1.1036628661865944E-2</v>
      </c>
      <c r="M57">
        <f t="shared" si="10"/>
        <v>1.1992300454602851E-2</v>
      </c>
      <c r="N57">
        <f t="shared" si="11"/>
        <v>-1.9023956371734426E-3</v>
      </c>
      <c r="O57">
        <f t="shared" si="12"/>
        <v>1.0871250916931234E-4</v>
      </c>
      <c r="P57">
        <f t="shared" si="13"/>
        <v>-1.0082297156362048E-3</v>
      </c>
      <c r="Q57">
        <f t="shared" si="9"/>
        <v>1.1003295329277669E-2</v>
      </c>
    </row>
    <row r="58" spans="1:17" x14ac:dyDescent="0.35">
      <c r="A58" t="s">
        <v>57</v>
      </c>
      <c r="B58">
        <f>Performance!T58</f>
        <v>151284.1713373884</v>
      </c>
      <c r="C58">
        <v>128314.93630546116</v>
      </c>
      <c r="D58">
        <v>122328.19837122023</v>
      </c>
      <c r="E58">
        <v>123406.422490706</v>
      </c>
      <c r="F58">
        <f>Performance!X58</f>
        <v>140640.12407106039</v>
      </c>
      <c r="G58">
        <v>1.233333349227905E-4</v>
      </c>
      <c r="H58">
        <f t="shared" si="1"/>
        <v>1.1778006317443079E-2</v>
      </c>
      <c r="I58">
        <f t="shared" si="2"/>
        <v>-2.0122695427699178E-2</v>
      </c>
      <c r="J58">
        <f t="shared" si="3"/>
        <v>-1.1465026844167947E-2</v>
      </c>
      <c r="K58">
        <f t="shared" si="4"/>
        <v>-7.3568002092770923E-3</v>
      </c>
      <c r="L58">
        <f t="shared" si="4"/>
        <v>1.4076700544858101E-2</v>
      </c>
      <c r="M58">
        <f t="shared" si="10"/>
        <v>1.1744672984854805E-2</v>
      </c>
      <c r="N58">
        <f t="shared" si="11"/>
        <v>-2.0156028760287454E-2</v>
      </c>
      <c r="O58">
        <f t="shared" si="12"/>
        <v>-1.1498360176756222E-2</v>
      </c>
      <c r="P58">
        <f t="shared" si="13"/>
        <v>-7.3901335418653678E-3</v>
      </c>
      <c r="Q58">
        <f t="shared" si="9"/>
        <v>1.4043367212269826E-2</v>
      </c>
    </row>
    <row r="59" spans="1:17" x14ac:dyDescent="0.35">
      <c r="A59" t="s">
        <v>58</v>
      </c>
      <c r="B59">
        <f>Performance!T59</f>
        <v>151561.21391805058</v>
      </c>
      <c r="C59">
        <v>126036.98455638383</v>
      </c>
      <c r="D59">
        <v>122637.22618849779</v>
      </c>
      <c r="E59">
        <v>123122.56512122802</v>
      </c>
      <c r="F59">
        <f>Performance!X59</f>
        <v>141296.04284115887</v>
      </c>
      <c r="G59">
        <v>2.5000000993410752E-4</v>
      </c>
      <c r="H59">
        <f t="shared" si="1"/>
        <v>1.8312727512275195E-3</v>
      </c>
      <c r="I59">
        <f t="shared" si="2"/>
        <v>-1.7752818297431361E-2</v>
      </c>
      <c r="J59">
        <f t="shared" si="3"/>
        <v>2.526218986237172E-3</v>
      </c>
      <c r="K59">
        <f t="shared" si="4"/>
        <v>-2.3001831164771724E-3</v>
      </c>
      <c r="L59">
        <f t="shared" si="4"/>
        <v>4.6638096662021677E-3</v>
      </c>
      <c r="M59">
        <f t="shared" si="10"/>
        <v>1.7979394186392443E-3</v>
      </c>
      <c r="N59">
        <f t="shared" si="11"/>
        <v>-1.7786151630019637E-2</v>
      </c>
      <c r="O59">
        <f t="shared" si="12"/>
        <v>2.4928856536488965E-3</v>
      </c>
      <c r="P59">
        <f t="shared" si="13"/>
        <v>-2.3335164490654479E-3</v>
      </c>
      <c r="Q59">
        <f t="shared" si="9"/>
        <v>4.6304763336138923E-3</v>
      </c>
    </row>
    <row r="60" spans="1:17" x14ac:dyDescent="0.35">
      <c r="A60" t="s">
        <v>59</v>
      </c>
      <c r="B60">
        <f>Performance!T60</f>
        <v>149369.72433978395</v>
      </c>
      <c r="C60">
        <v>125726.36308266726</v>
      </c>
      <c r="D60">
        <v>123099.57364607924</v>
      </c>
      <c r="E60">
        <v>123275.31225415647</v>
      </c>
      <c r="F60">
        <f>Performance!X60</f>
        <v>139087.73706080895</v>
      </c>
      <c r="G60">
        <v>2.5666666527589163E-4</v>
      </c>
      <c r="H60">
        <f t="shared" si="1"/>
        <v>-1.4459435376728891E-2</v>
      </c>
      <c r="I60">
        <f t="shared" si="2"/>
        <v>-2.464526383345933E-3</v>
      </c>
      <c r="J60">
        <f t="shared" si="3"/>
        <v>3.7700417071633296E-3</v>
      </c>
      <c r="K60">
        <f t="shared" si="4"/>
        <v>1.2406103850910455E-3</v>
      </c>
      <c r="L60">
        <f t="shared" si="4"/>
        <v>-1.5628928708445344E-2</v>
      </c>
      <c r="M60">
        <f t="shared" si="10"/>
        <v>-1.4492768709317165E-2</v>
      </c>
      <c r="N60">
        <f t="shared" si="11"/>
        <v>-2.4978597159342085E-3</v>
      </c>
      <c r="O60">
        <f t="shared" si="12"/>
        <v>3.7367083745750542E-3</v>
      </c>
      <c r="P60">
        <f t="shared" si="13"/>
        <v>1.2072770525027702E-3</v>
      </c>
      <c r="Q60">
        <f t="shared" si="9"/>
        <v>-1.5662262041033621E-2</v>
      </c>
    </row>
    <row r="61" spans="1:17" x14ac:dyDescent="0.35">
      <c r="A61" t="s">
        <v>60</v>
      </c>
      <c r="B61">
        <f>Performance!T61</f>
        <v>150568.62666810618</v>
      </c>
      <c r="C61">
        <v>131408.99455889451</v>
      </c>
      <c r="D61">
        <v>125702.68518827985</v>
      </c>
      <c r="E61">
        <v>125795.41272143667</v>
      </c>
      <c r="F61">
        <f>Performance!X61</f>
        <v>138175.62143460434</v>
      </c>
      <c r="G61">
        <v>1.6083333641290671E-4</v>
      </c>
      <c r="H61">
        <f t="shared" si="1"/>
        <v>8.026407852202988E-3</v>
      </c>
      <c r="I61">
        <f t="shared" si="2"/>
        <v>4.5198408169103033E-2</v>
      </c>
      <c r="J61">
        <f t="shared" si="3"/>
        <v>2.114638958608217E-2</v>
      </c>
      <c r="K61">
        <f t="shared" si="4"/>
        <v>2.0442864197208532E-2</v>
      </c>
      <c r="L61">
        <f t="shared" si="4"/>
        <v>-6.5578435991509032E-3</v>
      </c>
      <c r="M61">
        <f t="shared" si="10"/>
        <v>7.9930745196147134E-3</v>
      </c>
      <c r="N61">
        <f t="shared" si="11"/>
        <v>4.516507483651476E-2</v>
      </c>
      <c r="O61">
        <f t="shared" si="12"/>
        <v>2.1113056253493894E-2</v>
      </c>
      <c r="P61">
        <f t="shared" si="13"/>
        <v>2.0409530864620256E-2</v>
      </c>
      <c r="Q61">
        <f t="shared" si="9"/>
        <v>-6.5911769317391787E-3</v>
      </c>
    </row>
    <row r="62" spans="1:17" x14ac:dyDescent="0.35">
      <c r="A62" t="s">
        <v>61</v>
      </c>
      <c r="B62">
        <f>Performance!T62</f>
        <v>148373.63736588089</v>
      </c>
      <c r="C62">
        <v>132746.88691866881</v>
      </c>
      <c r="D62">
        <v>126269.58142692392</v>
      </c>
      <c r="E62">
        <v>126395.40135363955</v>
      </c>
      <c r="F62">
        <f>Performance!X62</f>
        <v>136272.34196508821</v>
      </c>
      <c r="G62">
        <v>1.6083333641290671E-4</v>
      </c>
      <c r="H62">
        <f t="shared" si="1"/>
        <v>-1.4577999087842186E-2</v>
      </c>
      <c r="I62">
        <f t="shared" si="2"/>
        <v>1.018113230578499E-2</v>
      </c>
      <c r="J62">
        <f t="shared" si="3"/>
        <v>4.5098180503857499E-3</v>
      </c>
      <c r="K62">
        <f t="shared" si="4"/>
        <v>4.7695589149303608E-3</v>
      </c>
      <c r="L62">
        <f t="shared" si="4"/>
        <v>-1.3774350712197903E-2</v>
      </c>
      <c r="M62">
        <f t="shared" si="10"/>
        <v>-1.4611332420430461E-2</v>
      </c>
      <c r="N62">
        <f t="shared" si="11"/>
        <v>1.0147798973196715E-2</v>
      </c>
      <c r="O62">
        <f t="shared" si="12"/>
        <v>4.4764847177974744E-3</v>
      </c>
      <c r="P62">
        <f t="shared" si="13"/>
        <v>4.7362255823420853E-3</v>
      </c>
      <c r="Q62">
        <f t="shared" si="9"/>
        <v>-1.3807684044786177E-2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135-5523-4B90-AA03-88CC1E9D913F}">
  <dimension ref="A1:F5"/>
  <sheetViews>
    <sheetView workbookViewId="0">
      <selection activeCell="G14" sqref="G14"/>
    </sheetView>
  </sheetViews>
  <sheetFormatPr defaultRowHeight="14.5" x14ac:dyDescent="0.35"/>
  <cols>
    <col min="1" max="1" width="11.453125" style="19" bestFit="1" customWidth="1"/>
    <col min="2" max="5" width="8.7265625" style="19"/>
  </cols>
  <sheetData>
    <row r="1" spans="1:6" x14ac:dyDescent="0.35">
      <c r="A1" s="17" t="s">
        <v>83</v>
      </c>
      <c r="B1" s="16"/>
      <c r="C1" s="16"/>
      <c r="D1" s="18"/>
      <c r="E1" s="16"/>
      <c r="F1" s="16"/>
    </row>
    <row r="2" spans="1:6" x14ac:dyDescent="0.35">
      <c r="B2" s="8" t="s">
        <v>77</v>
      </c>
      <c r="C2" s="8" t="s">
        <v>79</v>
      </c>
      <c r="D2" s="8" t="s">
        <v>80</v>
      </c>
      <c r="E2" s="8" t="s">
        <v>81</v>
      </c>
      <c r="F2" s="8" t="s">
        <v>94</v>
      </c>
    </row>
    <row r="3" spans="1:6" x14ac:dyDescent="0.35">
      <c r="A3" s="19" t="s">
        <v>93</v>
      </c>
      <c r="B3" s="19">
        <f>AVERAGE(Return!M:M)</f>
        <v>6.7428223650771134E-3</v>
      </c>
      <c r="C3" s="19">
        <f>AVERAGE(Return!N:N)</f>
        <v>4.969459041151373E-3</v>
      </c>
      <c r="D3" s="19">
        <f>AVERAGE(Return!O:O)</f>
        <v>3.9623662125680293E-3</v>
      </c>
      <c r="E3" s="19">
        <f>AVERAGE(Return!P:P)</f>
        <v>3.9613171747701218E-3</v>
      </c>
      <c r="F3" s="19">
        <f>AVERAGE(Return!Q:Q)</f>
        <v>5.2563809978839054E-3</v>
      </c>
    </row>
    <row r="4" spans="1:6" x14ac:dyDescent="0.35">
      <c r="A4" s="19" t="s">
        <v>84</v>
      </c>
      <c r="B4" s="19">
        <f>_xlfn.STDEV.S(Return!H:H)</f>
        <v>1.9320434352643735E-2</v>
      </c>
      <c r="C4" s="19">
        <f>_xlfn.STDEV.S(Return!I:I)</f>
        <v>2.3465288588906154E-2</v>
      </c>
      <c r="D4" s="19">
        <f>_xlfn.STDEV.S(Return!J:J)</f>
        <v>1.4405229617212956E-2</v>
      </c>
      <c r="E4" s="19">
        <f>_xlfn.STDEV.S(Return!K:K)</f>
        <v>1.306001939298985E-2</v>
      </c>
      <c r="F4" s="19">
        <f>_xlfn.STDEV.S(Return!L:L)</f>
        <v>1.5704093922749719E-2</v>
      </c>
    </row>
    <row r="5" spans="1:6" x14ac:dyDescent="0.35">
      <c r="A5" s="19" t="s">
        <v>83</v>
      </c>
      <c r="B5" s="19">
        <f>(B3/B4)*SQRT(12)</f>
        <v>1.2089698098456263</v>
      </c>
      <c r="C5" s="19">
        <f t="shared" ref="C5:F5" si="0">(C3/C4)*SQRT(12)</f>
        <v>0.73362452055893768</v>
      </c>
      <c r="D5" s="19">
        <f t="shared" si="0"/>
        <v>0.95285112153455653</v>
      </c>
      <c r="E5" s="19">
        <f t="shared" si="0"/>
        <v>1.0507185946875239</v>
      </c>
      <c r="F5" s="19">
        <f t="shared" si="0"/>
        <v>1.1594835075566579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Return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liu xin</cp:lastModifiedBy>
  <dcterms:created xsi:type="dcterms:W3CDTF">2021-07-12T02:37:54Z</dcterms:created>
  <dcterms:modified xsi:type="dcterms:W3CDTF">2021-07-12T23:25:07Z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