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nt\Desktop\"/>
    </mc:Choice>
  </mc:AlternateContent>
  <xr:revisionPtr revIDLastSave="0" documentId="13_ncr:1_{82877A9F-6EFF-45CB-A1DC-6567FCFDD9F3}" xr6:coauthVersionLast="47" xr6:coauthVersionMax="47" xr10:uidLastSave="{00000000-0000-0000-0000-000000000000}"/>
  <bookViews>
    <workbookView xWindow="-96" yWindow="-96" windowWidth="23232" windowHeight="12552" activeTab="1" xr2:uid="{1BFFA219-74BE-4808-AB92-38180A061670}"/>
  </bookViews>
  <sheets>
    <sheet name="Performance" sheetId="1" r:id="rId1"/>
    <sheet name="Retur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2" l="1"/>
  <c r="K4" i="2"/>
  <c r="K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3" i="2"/>
  <c r="H63" i="1"/>
  <c r="H64" i="1"/>
  <c r="B64" i="2" s="1"/>
  <c r="D64" i="2" s="1"/>
  <c r="F64" i="2" s="1"/>
  <c r="F63" i="1"/>
  <c r="F64" i="1"/>
  <c r="B63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2" i="1"/>
  <c r="H6" i="1" l="1"/>
  <c r="B6" i="2" s="1"/>
  <c r="H10" i="1"/>
  <c r="B10" i="2" s="1"/>
  <c r="H14" i="1"/>
  <c r="B14" i="2" s="1"/>
  <c r="H18" i="1"/>
  <c r="B18" i="2" s="1"/>
  <c r="H22" i="1"/>
  <c r="B22" i="2" s="1"/>
  <c r="H26" i="1"/>
  <c r="B26" i="2" s="1"/>
  <c r="H30" i="1"/>
  <c r="B30" i="2" s="1"/>
  <c r="H34" i="1"/>
  <c r="B34" i="2" s="1"/>
  <c r="H38" i="1"/>
  <c r="B38" i="2" s="1"/>
  <c r="H42" i="1"/>
  <c r="B42" i="2" s="1"/>
  <c r="H46" i="1"/>
  <c r="B46" i="2" s="1"/>
  <c r="H50" i="1"/>
  <c r="B50" i="2" s="1"/>
  <c r="H54" i="1"/>
  <c r="B54" i="2" s="1"/>
  <c r="H58" i="1"/>
  <c r="B58" i="2" s="1"/>
  <c r="H62" i="1"/>
  <c r="B62" i="2" s="1"/>
  <c r="D63" i="2" s="1"/>
  <c r="F63" i="2" s="1"/>
  <c r="H61" i="1"/>
  <c r="B61" i="2" s="1"/>
  <c r="H3" i="1"/>
  <c r="B3" i="2" s="1"/>
  <c r="H4" i="1"/>
  <c r="B4" i="2" s="1"/>
  <c r="H5" i="1"/>
  <c r="B5" i="2" s="1"/>
  <c r="H7" i="1"/>
  <c r="B7" i="2" s="1"/>
  <c r="H8" i="1"/>
  <c r="B8" i="2" s="1"/>
  <c r="H9" i="1"/>
  <c r="B9" i="2" s="1"/>
  <c r="H11" i="1"/>
  <c r="B11" i="2" s="1"/>
  <c r="H12" i="1"/>
  <c r="B12" i="2" s="1"/>
  <c r="H13" i="1"/>
  <c r="B13" i="2" s="1"/>
  <c r="H15" i="1"/>
  <c r="B15" i="2" s="1"/>
  <c r="H16" i="1"/>
  <c r="B16" i="2" s="1"/>
  <c r="H17" i="1"/>
  <c r="B17" i="2" s="1"/>
  <c r="H19" i="1"/>
  <c r="B19" i="2" s="1"/>
  <c r="H20" i="1"/>
  <c r="B20" i="2" s="1"/>
  <c r="H21" i="1"/>
  <c r="B21" i="2" s="1"/>
  <c r="H23" i="1"/>
  <c r="B23" i="2" s="1"/>
  <c r="H24" i="1"/>
  <c r="B24" i="2" s="1"/>
  <c r="H25" i="1"/>
  <c r="B25" i="2" s="1"/>
  <c r="H27" i="1"/>
  <c r="B27" i="2" s="1"/>
  <c r="H28" i="1"/>
  <c r="B28" i="2" s="1"/>
  <c r="H29" i="1"/>
  <c r="B29" i="2" s="1"/>
  <c r="H31" i="1"/>
  <c r="B31" i="2" s="1"/>
  <c r="H32" i="1"/>
  <c r="B32" i="2" s="1"/>
  <c r="H33" i="1"/>
  <c r="B33" i="2" s="1"/>
  <c r="H35" i="1"/>
  <c r="B35" i="2" s="1"/>
  <c r="H36" i="1"/>
  <c r="B36" i="2" s="1"/>
  <c r="H37" i="1"/>
  <c r="B37" i="2" s="1"/>
  <c r="H39" i="1"/>
  <c r="B39" i="2" s="1"/>
  <c r="H40" i="1"/>
  <c r="B40" i="2" s="1"/>
  <c r="H41" i="1"/>
  <c r="B41" i="2" s="1"/>
  <c r="H43" i="1"/>
  <c r="B43" i="2" s="1"/>
  <c r="H44" i="1"/>
  <c r="B44" i="2" s="1"/>
  <c r="H45" i="1"/>
  <c r="B45" i="2" s="1"/>
  <c r="H47" i="1"/>
  <c r="B47" i="2" s="1"/>
  <c r="H48" i="1"/>
  <c r="B48" i="2" s="1"/>
  <c r="H49" i="1"/>
  <c r="B49" i="2" s="1"/>
  <c r="H51" i="1"/>
  <c r="B51" i="2" s="1"/>
  <c r="H52" i="1"/>
  <c r="B52" i="2" s="1"/>
  <c r="H53" i="1"/>
  <c r="B53" i="2" s="1"/>
  <c r="H55" i="1"/>
  <c r="B55" i="2" s="1"/>
  <c r="H56" i="1"/>
  <c r="B56" i="2" s="1"/>
  <c r="H57" i="1"/>
  <c r="B57" i="2" s="1"/>
  <c r="H59" i="1"/>
  <c r="B59" i="2" s="1"/>
  <c r="H60" i="1"/>
  <c r="B60" i="2" s="1"/>
  <c r="H2" i="1"/>
  <c r="B2" i="2" s="1"/>
  <c r="D53" i="2" l="1"/>
  <c r="F53" i="2" s="1"/>
  <c r="D37" i="2"/>
  <c r="F37" i="2" s="1"/>
  <c r="D21" i="2"/>
  <c r="F21" i="2" s="1"/>
  <c r="D5" i="2"/>
  <c r="F5" i="2" s="1"/>
  <c r="D16" i="2"/>
  <c r="F16" i="2" s="1"/>
  <c r="D44" i="2"/>
  <c r="F44" i="2" s="1"/>
  <c r="D28" i="2"/>
  <c r="F28" i="2" s="1"/>
  <c r="D48" i="2"/>
  <c r="F48" i="2" s="1"/>
  <c r="D32" i="2"/>
  <c r="F32" i="2" s="1"/>
  <c r="D61" i="2"/>
  <c r="F61" i="2" s="1"/>
  <c r="D57" i="2"/>
  <c r="F57" i="2" s="1"/>
  <c r="D52" i="2"/>
  <c r="F52" i="2" s="1"/>
  <c r="D41" i="2"/>
  <c r="F41" i="2" s="1"/>
  <c r="D36" i="2"/>
  <c r="F36" i="2" s="1"/>
  <c r="D25" i="2"/>
  <c r="F25" i="2" s="1"/>
  <c r="D20" i="2"/>
  <c r="F20" i="2" s="1"/>
  <c r="D9" i="2"/>
  <c r="F9" i="2" s="1"/>
  <c r="D4" i="2"/>
  <c r="F4" i="2" s="1"/>
  <c r="D58" i="2"/>
  <c r="F58" i="2" s="1"/>
  <c r="D42" i="2"/>
  <c r="F42" i="2" s="1"/>
  <c r="D26" i="2"/>
  <c r="F26" i="2" s="1"/>
  <c r="D10" i="2"/>
  <c r="F10" i="2" s="1"/>
  <c r="D60" i="2"/>
  <c r="F60" i="2" s="1"/>
  <c r="D12" i="2"/>
  <c r="F12" i="2" s="1"/>
  <c r="D56" i="2"/>
  <c r="F56" i="2" s="1"/>
  <c r="D45" i="2"/>
  <c r="F45" i="2" s="1"/>
  <c r="D40" i="2"/>
  <c r="F40" i="2" s="1"/>
  <c r="D29" i="2"/>
  <c r="F29" i="2" s="1"/>
  <c r="D24" i="2"/>
  <c r="F24" i="2" s="1"/>
  <c r="D13" i="2"/>
  <c r="F13" i="2" s="1"/>
  <c r="D8" i="2"/>
  <c r="F8" i="2" s="1"/>
  <c r="D54" i="2"/>
  <c r="F54" i="2" s="1"/>
  <c r="D38" i="2"/>
  <c r="F38" i="2" s="1"/>
  <c r="D22" i="2"/>
  <c r="F22" i="2" s="1"/>
  <c r="D6" i="2"/>
  <c r="F6" i="2" s="1"/>
  <c r="D50" i="2"/>
  <c r="F50" i="2" s="1"/>
  <c r="D34" i="2"/>
  <c r="F34" i="2" s="1"/>
  <c r="D18" i="2"/>
  <c r="F18" i="2" s="1"/>
  <c r="D49" i="2"/>
  <c r="F49" i="2" s="1"/>
  <c r="D33" i="2"/>
  <c r="F33" i="2" s="1"/>
  <c r="D17" i="2"/>
  <c r="F17" i="2" s="1"/>
  <c r="D62" i="2"/>
  <c r="F62" i="2" s="1"/>
  <c r="D46" i="2"/>
  <c r="F46" i="2" s="1"/>
  <c r="D30" i="2"/>
  <c r="F30" i="2" s="1"/>
  <c r="D14" i="2"/>
  <c r="F14" i="2" s="1"/>
  <c r="D3" i="2"/>
  <c r="D59" i="2"/>
  <c r="F59" i="2" s="1"/>
  <c r="D55" i="2"/>
  <c r="F55" i="2" s="1"/>
  <c r="D51" i="2"/>
  <c r="F51" i="2" s="1"/>
  <c r="D47" i="2"/>
  <c r="F47" i="2" s="1"/>
  <c r="D43" i="2"/>
  <c r="F43" i="2" s="1"/>
  <c r="D39" i="2"/>
  <c r="F39" i="2" s="1"/>
  <c r="D35" i="2"/>
  <c r="F35" i="2" s="1"/>
  <c r="D31" i="2"/>
  <c r="F31" i="2" s="1"/>
  <c r="D27" i="2"/>
  <c r="F27" i="2" s="1"/>
  <c r="D23" i="2"/>
  <c r="F23" i="2" s="1"/>
  <c r="D19" i="2"/>
  <c r="F19" i="2" s="1"/>
  <c r="D15" i="2"/>
  <c r="F15" i="2" s="1"/>
  <c r="D11" i="2"/>
  <c r="F11" i="2" s="1"/>
  <c r="D7" i="2"/>
  <c r="F7" i="2" s="1"/>
  <c r="F3" i="2" l="1"/>
  <c r="J3" i="2" s="1"/>
  <c r="J4" i="2"/>
  <c r="J5" i="2" l="1"/>
</calcChain>
</file>

<file path=xl/sharedStrings.xml><?xml version="1.0" encoding="utf-8"?>
<sst xmlns="http://schemas.openxmlformats.org/spreadsheetml/2006/main" count="150" uniqueCount="82">
  <si>
    <t>formatted_date</t>
  </si>
  <si>
    <t>2016-04-01</t>
  </si>
  <si>
    <t>cad_aw</t>
  </si>
  <si>
    <t>usd_aw</t>
  </si>
  <si>
    <t>FX cad/usd</t>
  </si>
  <si>
    <t>convert →</t>
  </si>
  <si>
    <t>usd_aw_cad</t>
  </si>
  <si>
    <t>add→</t>
  </si>
  <si>
    <t>AW</t>
  </si>
  <si>
    <t xml:space="preserve"> </t>
  </si>
  <si>
    <t>RF</t>
  </si>
  <si>
    <t>Sharpe Ratio</t>
  </si>
  <si>
    <t>AW_r</t>
  </si>
  <si>
    <t>AW-rf</t>
  </si>
  <si>
    <t>excess mean</t>
  </si>
  <si>
    <t xml:space="preserve">  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</si>
  <si>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</si>
  <si>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</si>
  <si>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</si>
  <si>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</si>
  <si>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</si>
  <si>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</si>
  <si>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</si>
  <si>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</si>
  <si>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</si>
  <si>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</si>
  <si>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</si>
  <si>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</si>
  <si>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</si>
  <si>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</si>
  <si>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</si>
  <si>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</si>
  <si>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</si>
  <si>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</si>
  <si>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</si>
  <si>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</si>
  <si>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</si>
  <si>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</si>
  <si>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</si>
  <si>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</si>
  <si>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</si>
  <si>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</si>
  <si>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</si>
  <si>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</si>
  <si>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</si>
  <si>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</si>
  <si>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</si>
  <si>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</si>
  <si>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</si>
  <si>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</si>
  <si>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</si>
  <si>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</si>
  <si>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</si>
  <si>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</si>
  <si>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</si>
  <si>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</si>
  <si>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</si>
  <si>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</si>
  <si>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</si>
  <si>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</si>
  <si>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</si>
  <si>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</si>
  <si>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</si>
  <si>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</si>
  <si>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</si>
  <si>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</si>
  <si>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</si>
  <si>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</si>
  <si>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</si>
  <si>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</si>
  <si>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</si>
  <si>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</si>
  <si>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</si>
  <si>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</si>
  <si>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</si>
  <si>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</si>
  <si>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</si>
  <si>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</si>
  <si>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standard deviation</t>
  </si>
  <si>
    <t>AW2</t>
  </si>
  <si>
    <t>AW2-rf</t>
  </si>
  <si>
    <t>AW2_r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</si>
</sst>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1" fillId="8" borderId="0" xfId="0" applyFont="1" applyFill="1" applyAlignment="1">
      <alignment horizontal="center" vertical="center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Performance!$B$1</c:f>
              <c:strCache>
                <c:ptCount val="1"/>
                <c:pt idx="0">
                  <c:v>cad_aw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Performance!$B$2:$B$64</c:f>
              <c:numCache>
                <c:formatCode>General</c:formatCode>
                <c:ptCount val="63"/>
                <c:pt idx="0">
                  <c:v>50000</c:v>
                </c:pt>
                <c:pt idx="1">
                  <c:v>50530.643926005192</c:v>
                </c:pt>
                <c:pt idx="2">
                  <c:v>51497.193910794478</c:v>
                </c:pt>
                <c:pt idx="3">
                  <c:v>52297.453381665116</c:v>
                </c:pt>
                <c:pt idx="4">
                  <c:v>52022.513864235523</c:v>
                </c:pt>
                <c:pt idx="5">
                  <c:v>52159.887851957843</c:v>
                </c:pt>
                <c:pt idx="6">
                  <c:v>56499.400852432147</c:v>
                </c:pt>
                <c:pt idx="7">
                  <c:v>56039.960549128882</c:v>
                </c:pt>
                <c:pt idx="8">
                  <c:v>56305.325270616129</c:v>
                </c:pt>
                <c:pt idx="9">
                  <c:v>56304.872521411409</c:v>
                </c:pt>
                <c:pt idx="10">
                  <c:v>57222.607355115928</c:v>
                </c:pt>
                <c:pt idx="11">
                  <c:v>57565.809101207728</c:v>
                </c:pt>
                <c:pt idx="12">
                  <c:v>63309.199675213436</c:v>
                </c:pt>
                <c:pt idx="13">
                  <c:v>63699.932283755123</c:v>
                </c:pt>
                <c:pt idx="14">
                  <c:v>62586.0330049845</c:v>
                </c:pt>
                <c:pt idx="15">
                  <c:v>61987.622874885747</c:v>
                </c:pt>
                <c:pt idx="16">
                  <c:v>62708.141737826001</c:v>
                </c:pt>
                <c:pt idx="17">
                  <c:v>62633.491307027267</c:v>
                </c:pt>
                <c:pt idx="18">
                  <c:v>68936.110951136623</c:v>
                </c:pt>
                <c:pt idx="19">
                  <c:v>69838.021024418398</c:v>
                </c:pt>
                <c:pt idx="20">
                  <c:v>69962.760062418762</c:v>
                </c:pt>
                <c:pt idx="21">
                  <c:v>70132.283075105093</c:v>
                </c:pt>
                <c:pt idx="22">
                  <c:v>69462.090990326193</c:v>
                </c:pt>
                <c:pt idx="23">
                  <c:v>70042.34336468589</c:v>
                </c:pt>
                <c:pt idx="24">
                  <c:v>74935.719522841799</c:v>
                </c:pt>
                <c:pt idx="25">
                  <c:v>76306.514593322761</c:v>
                </c:pt>
                <c:pt idx="26">
                  <c:v>76653.709281315561</c:v>
                </c:pt>
                <c:pt idx="27">
                  <c:v>77122.413665960819</c:v>
                </c:pt>
                <c:pt idx="28">
                  <c:v>77930.950207665621</c:v>
                </c:pt>
                <c:pt idx="29">
                  <c:v>77422.430393286952</c:v>
                </c:pt>
                <c:pt idx="30">
                  <c:v>80429.881722689126</c:v>
                </c:pt>
                <c:pt idx="31">
                  <c:v>81199.680682709499</c:v>
                </c:pt>
                <c:pt idx="32">
                  <c:v>79514.125345079679</c:v>
                </c:pt>
                <c:pt idx="33">
                  <c:v>83029.254314889957</c:v>
                </c:pt>
                <c:pt idx="34">
                  <c:v>84259.326453947288</c:v>
                </c:pt>
                <c:pt idx="35">
                  <c:v>86797.233328953778</c:v>
                </c:pt>
                <c:pt idx="36">
                  <c:v>91751.524850134228</c:v>
                </c:pt>
                <c:pt idx="37">
                  <c:v>91943.156930164958</c:v>
                </c:pt>
                <c:pt idx="38">
                  <c:v>93097.381904104957</c:v>
                </c:pt>
                <c:pt idx="39">
                  <c:v>93956.655792415346</c:v>
                </c:pt>
                <c:pt idx="40">
                  <c:v>95580.683786144204</c:v>
                </c:pt>
                <c:pt idx="41">
                  <c:v>96111.421102611421</c:v>
                </c:pt>
                <c:pt idx="42">
                  <c:v>100988.76781918629</c:v>
                </c:pt>
                <c:pt idx="43">
                  <c:v>102302.73702831649</c:v>
                </c:pt>
                <c:pt idx="44">
                  <c:v>100435.8564646922</c:v>
                </c:pt>
                <c:pt idx="45">
                  <c:v>103982.51743112379</c:v>
                </c:pt>
                <c:pt idx="46">
                  <c:v>101947.5772910005</c:v>
                </c:pt>
                <c:pt idx="47">
                  <c:v>90115.293814056058</c:v>
                </c:pt>
                <c:pt idx="48">
                  <c:v>100112.49624826681</c:v>
                </c:pt>
                <c:pt idx="49">
                  <c:v>100748.10073012349</c:v>
                </c:pt>
                <c:pt idx="50">
                  <c:v>102589.2784231143</c:v>
                </c:pt>
                <c:pt idx="51">
                  <c:v>105319.906369348</c:v>
                </c:pt>
                <c:pt idx="52">
                  <c:v>104610.72850639081</c:v>
                </c:pt>
                <c:pt idx="53">
                  <c:v>104473.6373951624</c:v>
                </c:pt>
                <c:pt idx="54">
                  <c:v>108098.5013910313</c:v>
                </c:pt>
                <c:pt idx="55">
                  <c:v>113500.7726791655</c:v>
                </c:pt>
                <c:pt idx="56">
                  <c:v>113296.1784462151</c:v>
                </c:pt>
                <c:pt idx="57">
                  <c:v>112389.56812478681</c:v>
                </c:pt>
                <c:pt idx="58">
                  <c:v>110978.8259223124</c:v>
                </c:pt>
                <c:pt idx="59">
                  <c:v>111922.6832543489</c:v>
                </c:pt>
                <c:pt idx="60">
                  <c:v>117722.7773576988</c:v>
                </c:pt>
                <c:pt idx="61">
                  <c:v>119934.182771452</c:v>
                </c:pt>
                <c:pt idx="62">
                  <c:v>121751.8287371264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5-4A2A-A7B2-10E5DD82C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967320"/>
        <c:axId val="926964040"/>
      </c:lineChart>
      <c:catAx>
        <c:axId val="92696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64040"/>
        <c:crosses val="autoZero"/>
        <c:auto val="1"/>
        <c:lblAlgn val="ctr"/>
        <c:lblOffset val="100"/>
        <c:noMultiLvlLbl val="0"/>
      </c:catAx>
      <c:valAx>
        <c:axId val="92696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6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Performance!$D$1</c:f>
              <c:strCache>
                <c:ptCount val="1"/>
                <c:pt idx="0">
                  <c:v>usd_aw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Performance!$D$2:$D$64</c:f>
              <c:numCache>
                <c:formatCode>General</c:formatCode>
                <c:ptCount val="63"/>
                <c:pt idx="0">
                  <c:v>39828.5</c:v>
                </c:pt>
                <c:pt idx="1">
                  <c:v>39973.740624303857</c:v>
                </c:pt>
                <c:pt idx="2">
                  <c:v>40594.585130773667</c:v>
                </c:pt>
                <c:pt idx="3">
                  <c:v>41470.830033324237</c:v>
                </c:pt>
                <c:pt idx="4">
                  <c:v>41192.908533745896</c:v>
                </c:pt>
                <c:pt idx="5">
                  <c:v>41232.185822642532</c:v>
                </c:pt>
                <c:pt idx="6">
                  <c:v>44394.363583974293</c:v>
                </c:pt>
                <c:pt idx="7">
                  <c:v>43722.680972596027</c:v>
                </c:pt>
                <c:pt idx="8">
                  <c:v>44054.45918145719</c:v>
                </c:pt>
                <c:pt idx="9">
                  <c:v>44719.341707508407</c:v>
                </c:pt>
                <c:pt idx="10">
                  <c:v>45423.901406483812</c:v>
                </c:pt>
                <c:pt idx="11">
                  <c:v>45316.225656768504</c:v>
                </c:pt>
                <c:pt idx="12">
                  <c:v>49311.985046061083</c:v>
                </c:pt>
                <c:pt idx="13">
                  <c:v>49719.460754607222</c:v>
                </c:pt>
                <c:pt idx="14">
                  <c:v>49605.230816504372</c:v>
                </c:pt>
                <c:pt idx="15">
                  <c:v>50537.394222257848</c:v>
                </c:pt>
                <c:pt idx="16">
                  <c:v>50968.562390949788</c:v>
                </c:pt>
                <c:pt idx="17">
                  <c:v>50841.745504610459</c:v>
                </c:pt>
                <c:pt idx="18">
                  <c:v>55207.947132197747</c:v>
                </c:pt>
                <c:pt idx="19">
                  <c:v>55619.744144363991</c:v>
                </c:pt>
                <c:pt idx="20">
                  <c:v>55729.988587801461</c:v>
                </c:pt>
                <c:pt idx="21">
                  <c:v>56397.29076661299</c:v>
                </c:pt>
                <c:pt idx="22">
                  <c:v>54615.444489087553</c:v>
                </c:pt>
                <c:pt idx="23">
                  <c:v>54829.342652283383</c:v>
                </c:pt>
                <c:pt idx="24">
                  <c:v>58793.371735344663</c:v>
                </c:pt>
                <c:pt idx="25">
                  <c:v>59432.121973898138</c:v>
                </c:pt>
                <c:pt idx="26">
                  <c:v>59594.038075163611</c:v>
                </c:pt>
                <c:pt idx="27">
                  <c:v>60464.927331828731</c:v>
                </c:pt>
                <c:pt idx="28">
                  <c:v>60984.513282299813</c:v>
                </c:pt>
                <c:pt idx="29">
                  <c:v>60221.371934104347</c:v>
                </c:pt>
                <c:pt idx="30">
                  <c:v>62349.343509540631</c:v>
                </c:pt>
                <c:pt idx="31">
                  <c:v>63349.087560262313</c:v>
                </c:pt>
                <c:pt idx="32">
                  <c:v>61186.224103466069</c:v>
                </c:pt>
                <c:pt idx="33">
                  <c:v>64653.890021838291</c:v>
                </c:pt>
                <c:pt idx="34">
                  <c:v>65116.332701336971</c:v>
                </c:pt>
                <c:pt idx="35">
                  <c:v>66429.895347298414</c:v>
                </c:pt>
                <c:pt idx="36">
                  <c:v>70910.95449720649</c:v>
                </c:pt>
                <c:pt idx="37">
                  <c:v>70868.063168166162</c:v>
                </c:pt>
                <c:pt idx="38">
                  <c:v>71819.422152979052</c:v>
                </c:pt>
                <c:pt idx="39">
                  <c:v>72482.946000461467</c:v>
                </c:pt>
                <c:pt idx="40">
                  <c:v>73874.641153955017</c:v>
                </c:pt>
                <c:pt idx="41">
                  <c:v>73986.911249604091</c:v>
                </c:pt>
                <c:pt idx="42">
                  <c:v>78420.496728377999</c:v>
                </c:pt>
                <c:pt idx="43">
                  <c:v>78558.304234137555</c:v>
                </c:pt>
                <c:pt idx="44">
                  <c:v>78837.866560324852</c:v>
                </c:pt>
                <c:pt idx="45">
                  <c:v>80341.514420716718</c:v>
                </c:pt>
                <c:pt idx="46">
                  <c:v>78544.887147699352</c:v>
                </c:pt>
                <c:pt idx="47">
                  <c:v>73446.707446844477</c:v>
                </c:pt>
                <c:pt idx="48">
                  <c:v>80319.694375392166</c:v>
                </c:pt>
                <c:pt idx="49">
                  <c:v>81491.405403063691</c:v>
                </c:pt>
                <c:pt idx="50">
                  <c:v>82631.94644848576</c:v>
                </c:pt>
                <c:pt idx="51">
                  <c:v>85117.505614865382</c:v>
                </c:pt>
                <c:pt idx="52">
                  <c:v>86289.25981198193</c:v>
                </c:pt>
                <c:pt idx="53">
                  <c:v>84976.680539472902</c:v>
                </c:pt>
                <c:pt idx="54">
                  <c:v>87386.439162893672</c:v>
                </c:pt>
                <c:pt idx="55">
                  <c:v>91354.781963975605</c:v>
                </c:pt>
                <c:pt idx="56">
                  <c:v>92712.184808364516</c:v>
                </c:pt>
                <c:pt idx="57">
                  <c:v>92880.046002171832</c:v>
                </c:pt>
                <c:pt idx="58">
                  <c:v>92996.892109357344</c:v>
                </c:pt>
                <c:pt idx="59">
                  <c:v>94278.227768762677</c:v>
                </c:pt>
                <c:pt idx="60">
                  <c:v>101546.7853610465</c:v>
                </c:pt>
                <c:pt idx="61">
                  <c:v>102462.673088845</c:v>
                </c:pt>
                <c:pt idx="62">
                  <c:v>103293.5506500335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3-4C31-A12A-CA1EF9CA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980768"/>
        <c:axId val="926981096"/>
      </c:lineChart>
      <c:catAx>
        <c:axId val="92698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81096"/>
        <c:crosses val="autoZero"/>
        <c:auto val="1"/>
        <c:lblAlgn val="ctr"/>
        <c:lblOffset val="100"/>
        <c:noMultiLvlLbl val="0"/>
      </c:catAx>
      <c:valAx>
        <c:axId val="92698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8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Performance!$H$1</c:f>
              <c:strCache>
                <c:ptCount val="1"/>
                <c:pt idx="0">
                  <c:v>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Performance!$H$2:$H$64</c:f>
              <c:numCache>
                <c:formatCode>General</c:formatCode>
                <c:ptCount val="63"/>
                <c:pt idx="0">
                  <c:v>100000</c:v>
                </c:pt>
                <c:pt idx="1">
                  <c:v>102648.39349516961</c:v>
                </c:pt>
                <c:pt idx="2">
                  <c:v>104003.4542818714</c:v>
                </c:pt>
                <c:pt idx="3">
                  <c:v>106466.61928637035</c:v>
                </c:pt>
                <c:pt idx="4">
                  <c:v>105930.40780149255</c:v>
                </c:pt>
                <c:pt idx="5">
                  <c:v>106391.35677559659</c:v>
                </c:pt>
                <c:pt idx="6">
                  <c:v>115996.7500483444</c:v>
                </c:pt>
                <c:pt idx="7">
                  <c:v>114764.77667274434</c:v>
                </c:pt>
                <c:pt idx="8">
                  <c:v>115519.10392551363</c:v>
                </c:pt>
                <c:pt idx="9">
                  <c:v>114897.47851244736</c:v>
                </c:pt>
                <c:pt idx="10">
                  <c:v>117122.6788366962</c:v>
                </c:pt>
                <c:pt idx="11">
                  <c:v>117983.65712508956</c:v>
                </c:pt>
                <c:pt idx="12">
                  <c:v>130599.00091978733</c:v>
                </c:pt>
                <c:pt idx="13">
                  <c:v>130673.08313339826</c:v>
                </c:pt>
                <c:pt idx="14">
                  <c:v>127036.11585424095</c:v>
                </c:pt>
                <c:pt idx="15">
                  <c:v>124964.29540953199</c:v>
                </c:pt>
                <c:pt idx="16">
                  <c:v>127068.15682876192</c:v>
                </c:pt>
                <c:pt idx="17">
                  <c:v>125703.97238853035</c:v>
                </c:pt>
                <c:pt idx="18">
                  <c:v>139736.40736187022</c:v>
                </c:pt>
                <c:pt idx="19">
                  <c:v>141376.14160871852</c:v>
                </c:pt>
                <c:pt idx="20">
                  <c:v>140015.35116386678</c:v>
                </c:pt>
                <c:pt idx="21">
                  <c:v>139704.54210681131</c:v>
                </c:pt>
                <c:pt idx="22">
                  <c:v>139212.01307268901</c:v>
                </c:pt>
                <c:pt idx="23">
                  <c:v>140821.57310017181</c:v>
                </c:pt>
                <c:pt idx="24">
                  <c:v>150425.26501343108</c:v>
                </c:pt>
                <c:pt idx="25">
                  <c:v>152932.91007596691</c:v>
                </c:pt>
                <c:pt idx="26">
                  <c:v>155646.788841884</c:v>
                </c:pt>
                <c:pt idx="27">
                  <c:v>155896.17490662949</c:v>
                </c:pt>
                <c:pt idx="28">
                  <c:v>157124.82876132181</c:v>
                </c:pt>
                <c:pt idx="29">
                  <c:v>155198.37817287986</c:v>
                </c:pt>
                <c:pt idx="30">
                  <c:v>162194.79431729432</c:v>
                </c:pt>
                <c:pt idx="31">
                  <c:v>165295.55741677195</c:v>
                </c:pt>
                <c:pt idx="32">
                  <c:v>162861.95352743741</c:v>
                </c:pt>
                <c:pt idx="33">
                  <c:v>167990.9417533254</c:v>
                </c:pt>
                <c:pt idx="34">
                  <c:v>169854.69297751359</c:v>
                </c:pt>
                <c:pt idx="35">
                  <c:v>175461.21904672665</c:v>
                </c:pt>
                <c:pt idx="36">
                  <c:v>187160.04906818975</c:v>
                </c:pt>
                <c:pt idx="37">
                  <c:v>187791.50380620541</c:v>
                </c:pt>
                <c:pt idx="38">
                  <c:v>187139.89668165118</c:v>
                </c:pt>
                <c:pt idx="39">
                  <c:v>189254.34510204988</c:v>
                </c:pt>
                <c:pt idx="40">
                  <c:v>193693.64027618014</c:v>
                </c:pt>
                <c:pt idx="41">
                  <c:v>193544.02762201132</c:v>
                </c:pt>
                <c:pt idx="42">
                  <c:v>204232.45366701539</c:v>
                </c:pt>
                <c:pt idx="43">
                  <c:v>206560.60595218849</c:v>
                </c:pt>
                <c:pt idx="44">
                  <c:v>203402.78777423198</c:v>
                </c:pt>
                <c:pt idx="45">
                  <c:v>210124.07174106705</c:v>
                </c:pt>
                <c:pt idx="46">
                  <c:v>206871.77066825572</c:v>
                </c:pt>
                <c:pt idx="47">
                  <c:v>194253.2178060486</c:v>
                </c:pt>
                <c:pt idx="48">
                  <c:v>211550.4626854879</c:v>
                </c:pt>
                <c:pt idx="49">
                  <c:v>212796.27608141259</c:v>
                </c:pt>
                <c:pt idx="50">
                  <c:v>215436.37298066902</c:v>
                </c:pt>
                <c:pt idx="51">
                  <c:v>219486.38831686822</c:v>
                </c:pt>
                <c:pt idx="52">
                  <c:v>217479.73682544299</c:v>
                </c:pt>
                <c:pt idx="53">
                  <c:v>218204.72011704292</c:v>
                </c:pt>
                <c:pt idx="54">
                  <c:v>224456.12781030021</c:v>
                </c:pt>
                <c:pt idx="55">
                  <c:v>232102.99109832107</c:v>
                </c:pt>
                <c:pt idx="56">
                  <c:v>231510.65381042531</c:v>
                </c:pt>
                <c:pt idx="57">
                  <c:v>231053.05357187224</c:v>
                </c:pt>
                <c:pt idx="58">
                  <c:v>229444.84619642055</c:v>
                </c:pt>
                <c:pt idx="59">
                  <c:v>230909.31880077597</c:v>
                </c:pt>
                <c:pt idx="60">
                  <c:v>242383.69061041001</c:v>
                </c:pt>
                <c:pt idx="61">
                  <c:v>243686.60357286874</c:v>
                </c:pt>
                <c:pt idx="62">
                  <c:v>249796.55254369305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489A-831B-C1EEF4E2F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402512"/>
        <c:axId val="636400216"/>
      </c:lineChart>
      <c:catAx>
        <c:axId val="63640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00216"/>
        <c:crosses val="autoZero"/>
        <c:auto val="1"/>
        <c:lblAlgn val="ctr"/>
        <c:lblOffset val="100"/>
        <c:noMultiLvlLbl val="0"/>
      </c:catAx>
      <c:valAx>
        <c:axId val="63640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0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Performance!$H$1</c:f>
              <c:strCache>
                <c:ptCount val="1"/>
                <c:pt idx="0">
                  <c:v>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Performance!$H$2:$H$64</c:f>
              <c:numCache>
                <c:formatCode>General</c:formatCode>
                <c:ptCount val="63"/>
                <c:pt idx="0">
                  <c:v>100000</c:v>
                </c:pt>
                <c:pt idx="1">
                  <c:v>102648.39349516961</c:v>
                </c:pt>
                <c:pt idx="2">
                  <c:v>104003.4542818714</c:v>
                </c:pt>
                <c:pt idx="3">
                  <c:v>106466.61928637035</c:v>
                </c:pt>
                <c:pt idx="4">
                  <c:v>105930.40780149255</c:v>
                </c:pt>
                <c:pt idx="5">
                  <c:v>106391.35677559659</c:v>
                </c:pt>
                <c:pt idx="6">
                  <c:v>115996.7500483444</c:v>
                </c:pt>
                <c:pt idx="7">
                  <c:v>114764.77667274434</c:v>
                </c:pt>
                <c:pt idx="8">
                  <c:v>115519.10392551363</c:v>
                </c:pt>
                <c:pt idx="9">
                  <c:v>114897.47851244736</c:v>
                </c:pt>
                <c:pt idx="10">
                  <c:v>117122.6788366962</c:v>
                </c:pt>
                <c:pt idx="11">
                  <c:v>117983.65712508956</c:v>
                </c:pt>
                <c:pt idx="12">
                  <c:v>130599.00091978733</c:v>
                </c:pt>
                <c:pt idx="13">
                  <c:v>130673.08313339826</c:v>
                </c:pt>
                <c:pt idx="14">
                  <c:v>127036.11585424095</c:v>
                </c:pt>
                <c:pt idx="15">
                  <c:v>124964.29540953199</c:v>
                </c:pt>
                <c:pt idx="16">
                  <c:v>127068.15682876192</c:v>
                </c:pt>
                <c:pt idx="17">
                  <c:v>125703.97238853035</c:v>
                </c:pt>
                <c:pt idx="18">
                  <c:v>139736.40736187022</c:v>
                </c:pt>
                <c:pt idx="19">
                  <c:v>141376.14160871852</c:v>
                </c:pt>
                <c:pt idx="20">
                  <c:v>140015.35116386678</c:v>
                </c:pt>
                <c:pt idx="21">
                  <c:v>139704.54210681131</c:v>
                </c:pt>
                <c:pt idx="22">
                  <c:v>139212.01307268901</c:v>
                </c:pt>
                <c:pt idx="23">
                  <c:v>140821.57310017181</c:v>
                </c:pt>
                <c:pt idx="24">
                  <c:v>150425.26501343108</c:v>
                </c:pt>
                <c:pt idx="25">
                  <c:v>152932.91007596691</c:v>
                </c:pt>
                <c:pt idx="26">
                  <c:v>155646.788841884</c:v>
                </c:pt>
                <c:pt idx="27">
                  <c:v>155896.17490662949</c:v>
                </c:pt>
                <c:pt idx="28">
                  <c:v>157124.82876132181</c:v>
                </c:pt>
                <c:pt idx="29">
                  <c:v>155198.37817287986</c:v>
                </c:pt>
                <c:pt idx="30">
                  <c:v>162194.79431729432</c:v>
                </c:pt>
                <c:pt idx="31">
                  <c:v>165295.55741677195</c:v>
                </c:pt>
                <c:pt idx="32">
                  <c:v>162861.95352743741</c:v>
                </c:pt>
                <c:pt idx="33">
                  <c:v>167990.9417533254</c:v>
                </c:pt>
                <c:pt idx="34">
                  <c:v>169854.69297751359</c:v>
                </c:pt>
                <c:pt idx="35">
                  <c:v>175461.21904672665</c:v>
                </c:pt>
                <c:pt idx="36">
                  <c:v>187160.04906818975</c:v>
                </c:pt>
                <c:pt idx="37">
                  <c:v>187791.50380620541</c:v>
                </c:pt>
                <c:pt idx="38">
                  <c:v>187139.89668165118</c:v>
                </c:pt>
                <c:pt idx="39">
                  <c:v>189254.34510204988</c:v>
                </c:pt>
                <c:pt idx="40">
                  <c:v>193693.64027618014</c:v>
                </c:pt>
                <c:pt idx="41">
                  <c:v>193544.02762201132</c:v>
                </c:pt>
                <c:pt idx="42">
                  <c:v>204232.45366701539</c:v>
                </c:pt>
                <c:pt idx="43">
                  <c:v>206560.60595218849</c:v>
                </c:pt>
                <c:pt idx="44">
                  <c:v>203402.78777423198</c:v>
                </c:pt>
                <c:pt idx="45">
                  <c:v>210124.07174106705</c:v>
                </c:pt>
                <c:pt idx="46">
                  <c:v>206871.77066825572</c:v>
                </c:pt>
                <c:pt idx="47">
                  <c:v>194253.2178060486</c:v>
                </c:pt>
                <c:pt idx="48">
                  <c:v>211550.4626854879</c:v>
                </c:pt>
                <c:pt idx="49">
                  <c:v>212796.27608141259</c:v>
                </c:pt>
                <c:pt idx="50">
                  <c:v>215436.37298066902</c:v>
                </c:pt>
                <c:pt idx="51">
                  <c:v>219486.38831686822</c:v>
                </c:pt>
                <c:pt idx="52">
                  <c:v>217479.73682544299</c:v>
                </c:pt>
                <c:pt idx="53">
                  <c:v>218204.72011704292</c:v>
                </c:pt>
                <c:pt idx="54">
                  <c:v>224456.12781030021</c:v>
                </c:pt>
                <c:pt idx="55">
                  <c:v>232102.99109832107</c:v>
                </c:pt>
                <c:pt idx="56">
                  <c:v>231510.65381042531</c:v>
                </c:pt>
                <c:pt idx="57">
                  <c:v>231053.05357187224</c:v>
                </c:pt>
                <c:pt idx="58">
                  <c:v>229444.84619642055</c:v>
                </c:pt>
                <c:pt idx="59">
                  <c:v>230909.31880077597</c:v>
                </c:pt>
                <c:pt idx="60">
                  <c:v>242383.69061041001</c:v>
                </c:pt>
                <c:pt idx="61">
                  <c:v>243686.60357286874</c:v>
                </c:pt>
                <c:pt idx="62">
                  <c:v>249796.55254369305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A8-4768-81C2-2437CA533B50}"/>
            </c:ext>
          </c:extLst>
        </c:ser>
        <c:ser>
          <c:idx val="1"/>
          <c:order val="1"/>
          <c:tx>
            <c:strRef>
              <c:f>Performance!$I$1</c:f>
              <c:strCache>
                <c:ptCount val="1"/>
                <c:pt idx="0">
                  <c:v>AW2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Performance!$I$2:$I$64</c:f>
              <c:numCache>
                <c:formatCode>General</c:formatCode>
                <c:ptCount val="63"/>
                <c:pt idx="0">
                  <c:v>100000.00000000001</c:v>
                </c:pt>
                <c:pt idx="1">
                  <c:v>102560.15171150539</c:v>
                </c:pt>
                <c:pt idx="2">
                  <c:v>103546.4930249117</c:v>
                </c:pt>
                <c:pt idx="3">
                  <c:v>106030.07735587124</c:v>
                </c:pt>
                <c:pt idx="4">
                  <c:v>105720.57502716163</c:v>
                </c:pt>
                <c:pt idx="5">
                  <c:v>106351.25718153641</c:v>
                </c:pt>
                <c:pt idx="6">
                  <c:v>116104.05860166711</c:v>
                </c:pt>
                <c:pt idx="7">
                  <c:v>114911.42313415416</c:v>
                </c:pt>
                <c:pt idx="8">
                  <c:v>115653.90823708895</c:v>
                </c:pt>
                <c:pt idx="9">
                  <c:v>115231.55084102828</c:v>
                </c:pt>
                <c:pt idx="10">
                  <c:v>117401.25591273006</c:v>
                </c:pt>
                <c:pt idx="11">
                  <c:v>118538.75268834234</c:v>
                </c:pt>
                <c:pt idx="12">
                  <c:v>131307.59301361663</c:v>
                </c:pt>
                <c:pt idx="13">
                  <c:v>131355.2968988097</c:v>
                </c:pt>
                <c:pt idx="14">
                  <c:v>127630.82437771207</c:v>
                </c:pt>
                <c:pt idx="15">
                  <c:v>125465.6591038787</c:v>
                </c:pt>
                <c:pt idx="16">
                  <c:v>127581.3995515604</c:v>
                </c:pt>
                <c:pt idx="17">
                  <c:v>126258.35020198319</c:v>
                </c:pt>
                <c:pt idx="18">
                  <c:v>140199.14539897768</c:v>
                </c:pt>
                <c:pt idx="19">
                  <c:v>141754.1761220441</c:v>
                </c:pt>
                <c:pt idx="20">
                  <c:v>140532.80592082851</c:v>
                </c:pt>
                <c:pt idx="21">
                  <c:v>140489.02249864338</c:v>
                </c:pt>
                <c:pt idx="22">
                  <c:v>140560.54991413496</c:v>
                </c:pt>
                <c:pt idx="23">
                  <c:v>141745.55058133285</c:v>
                </c:pt>
                <c:pt idx="24">
                  <c:v>151272.37787762427</c:v>
                </c:pt>
                <c:pt idx="25">
                  <c:v>153741.50521203951</c:v>
                </c:pt>
                <c:pt idx="26">
                  <c:v>156456.89655054282</c:v>
                </c:pt>
                <c:pt idx="27">
                  <c:v>156584.14032445895</c:v>
                </c:pt>
                <c:pt idx="28">
                  <c:v>157840.73100195004</c:v>
                </c:pt>
                <c:pt idx="29">
                  <c:v>156075.4115963924</c:v>
                </c:pt>
                <c:pt idx="30">
                  <c:v>163047.6912521518</c:v>
                </c:pt>
                <c:pt idx="31">
                  <c:v>165955.52737417168</c:v>
                </c:pt>
                <c:pt idx="32">
                  <c:v>163856.81525258123</c:v>
                </c:pt>
                <c:pt idx="33">
                  <c:v>168558.33318502098</c:v>
                </c:pt>
                <c:pt idx="34">
                  <c:v>170420.05971198957</c:v>
                </c:pt>
                <c:pt idx="35">
                  <c:v>175957.2935253513</c:v>
                </c:pt>
                <c:pt idx="36">
                  <c:v>187753.69976986368</c:v>
                </c:pt>
                <c:pt idx="37">
                  <c:v>187662.5460891143</c:v>
                </c:pt>
                <c:pt idx="38">
                  <c:v>187505.41250352244</c:v>
                </c:pt>
                <c:pt idx="39">
                  <c:v>189461.38896840721</c:v>
                </c:pt>
                <c:pt idx="40">
                  <c:v>193365.11482692233</c:v>
                </c:pt>
                <c:pt idx="41">
                  <c:v>193329.30517153986</c:v>
                </c:pt>
                <c:pt idx="42">
                  <c:v>204302.18639947378</c:v>
                </c:pt>
                <c:pt idx="43">
                  <c:v>207016.28016283159</c:v>
                </c:pt>
                <c:pt idx="44">
                  <c:v>204292.57680027952</c:v>
                </c:pt>
                <c:pt idx="45">
                  <c:v>210628.29860565488</c:v>
                </c:pt>
                <c:pt idx="46">
                  <c:v>207043.37427037468</c:v>
                </c:pt>
                <c:pt idx="47">
                  <c:v>194301.323216755</c:v>
                </c:pt>
                <c:pt idx="48">
                  <c:v>211942.60252925334</c:v>
                </c:pt>
                <c:pt idx="49">
                  <c:v>213755.08151387627</c:v>
                </c:pt>
                <c:pt idx="50">
                  <c:v>216693.29339463994</c:v>
                </c:pt>
                <c:pt idx="51">
                  <c:v>220959.96769092669</c:v>
                </c:pt>
                <c:pt idx="52">
                  <c:v>220175.67487459743</c:v>
                </c:pt>
                <c:pt idx="53">
                  <c:v>220656.79965737247</c:v>
                </c:pt>
                <c:pt idx="54">
                  <c:v>226729.10306353625</c:v>
                </c:pt>
                <c:pt idx="55">
                  <c:v>235198.70809738361</c:v>
                </c:pt>
                <c:pt idx="56">
                  <c:v>235104.25581138502</c:v>
                </c:pt>
                <c:pt idx="57">
                  <c:v>234729.87953868925</c:v>
                </c:pt>
                <c:pt idx="58">
                  <c:v>233053.63379251875</c:v>
                </c:pt>
                <c:pt idx="59">
                  <c:v>233967.48689716193</c:v>
                </c:pt>
                <c:pt idx="60">
                  <c:v>244551.73034468055</c:v>
                </c:pt>
                <c:pt idx="61">
                  <c:v>246029.24476268943</c:v>
                </c:pt>
                <c:pt idx="62">
                  <c:v>251965.47093487112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A8-4768-81C2-2437CA533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402512"/>
        <c:axId val="636400216"/>
      </c:lineChart>
      <c:catAx>
        <c:axId val="63640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00216"/>
        <c:crosses val="autoZero"/>
        <c:auto val="1"/>
        <c:lblAlgn val="ctr"/>
        <c:lblOffset val="100"/>
        <c:noMultiLvlLbl val="0"/>
      </c:catAx>
      <c:valAx>
        <c:axId val="63640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0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606425</xdr:colOff>
      <xdr:row>1</xdr:row>
      <xdr:rowOff>3175</xdr:rowOff>
    </xdr:from>
    <xdr:to>
      <xdr:col>16</xdr:col>
      <xdr:colOff>301625</xdr:colOff>
      <xdr:row>15</xdr:row>
      <xdr:rowOff>168275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9E367D1-BBD0-4F83-8970-204F430DB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3175</xdr:colOff>
      <xdr:row>0</xdr:row>
      <xdr:rowOff>174625</xdr:rowOff>
    </xdr:from>
    <xdr:to>
      <xdr:col>24</xdr:col>
      <xdr:colOff>307975</xdr:colOff>
      <xdr:row>15</xdr:row>
      <xdr:rowOff>155575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9B384A0-A531-4CE7-9600-68CC72E40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3175</xdr:colOff>
      <xdr:row>0</xdr:row>
      <xdr:rowOff>174625</xdr:rowOff>
    </xdr:from>
    <xdr:to>
      <xdr:col>32</xdr:col>
      <xdr:colOff>307975</xdr:colOff>
      <xdr:row>15</xdr:row>
      <xdr:rowOff>155575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18C05C1-08A0-4273-A706-A44AA31DA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304800</xdr:colOff>
      <xdr:row>36</xdr:row>
      <xdr:rowOff>125730</xdr:rowOff>
    </xdr:to>
    <xdr:graphicFrame macro="">
      <xdr:nvGraphicFramePr>
        <xdr:cNvPr id="7" name="图表 5">
          <a:extLst>
            <a:ext uri="{FF2B5EF4-FFF2-40B4-BE49-F238E27FC236}">
              <a16:creationId xmlns:a16="http://schemas.microsoft.com/office/drawing/2014/main" id="{7B5394B4-2ABE-4FD6-8A5A-47EBB39EE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7D035-AC11-4EDA-99F1-972C3B14AD7D}">
  <dimension ref="A1:AV66"/>
  <sheetViews>
    <sheetView topLeftCell="C1" workbookViewId="0">
      <selection activeCell="I1" sqref="I1:I1048576"/>
    </sheetView>
  </sheetViews>
  <sheetFormatPr defaultRowHeight="14.4" x14ac:dyDescent="0.55000000000000004"/>
  <cols>
    <col min="1" max="1" width="14.3671875" bestFit="1" customWidth="1"/>
    <col min="2" max="2" width="11.7890625" bestFit="1" customWidth="1"/>
    <col min="3" max="3" width="10" bestFit="1" customWidth="1"/>
    <col min="4" max="4" width="11.7890625" bestFit="1" customWidth="1"/>
    <col min="5" max="5" width="9.47265625" bestFit="1" customWidth="1"/>
    <col min="6" max="6" width="11.7890625" bestFit="1" customWidth="1"/>
  </cols>
  <sheetData>
    <row r="1" spans="1:48" x14ac:dyDescent="0.55000000000000004">
      <c r="A1" s="1" t="s">
        <v>0</v>
      </c>
      <c r="B1" s="5" t="s">
        <v>2</v>
      </c>
      <c r="C1" s="2" t="s">
        <v>4</v>
      </c>
      <c r="D1" s="6" t="s">
        <v>3</v>
      </c>
      <c r="E1" s="1" t="s">
        <v>5</v>
      </c>
      <c r="F1" s="3" t="s">
        <v>6</v>
      </c>
      <c r="G1" s="2" t="s">
        <v>7</v>
      </c>
      <c r="H1" s="4" t="s">
        <v>8</v>
      </c>
      <c r="I1" s="14" t="s">
        <v>79</v>
      </c>
      <c r="AM1" t="s">
        <v>9</v>
      </c>
      <c r="AV1" t="s">
        <v>15</v>
      </c>
    </row>
    <row r="2" spans="1:48" x14ac:dyDescent="0.55000000000000004">
      <c r="A2" s="1" t="s">
        <v>1</v>
      </c>
      <c r="B2">
        <v>50000</v>
      </c>
      <c r="C2">
        <v>0.79657</v>
      </c>
      <c r="D2">
        <v>39828.5</v>
      </c>
      <c r="F2">
        <f t="shared" ref="F2:F33" si="0">D2/C2</f>
        <v>50000</v>
      </c>
      <c r="H2">
        <f t="shared" ref="H2:H33" si="1">F2+B2</f>
        <v>100000</v>
      </c>
      <c r="I2">
        <v>100000.00000000001</v>
      </c>
    </row>
    <row r="3" spans="1:48" x14ac:dyDescent="0.55000000000000004">
      <c r="A3" s="1" t="s">
        <v>16</v>
      </c>
      <c r="B3">
        <v>50530.643926005192</v>
      </c>
      <c r="C3">
        <v>0.76698900000000003</v>
      </c>
      <c r="D3">
        <v>39973.740624303857</v>
      </c>
      <c r="F3">
        <f t="shared" si="0"/>
        <v>52117.749569164429</v>
      </c>
      <c r="H3">
        <f t="shared" si="1"/>
        <v>102648.39349516961</v>
      </c>
      <c r="I3">
        <v>102560.15171150539</v>
      </c>
    </row>
    <row r="4" spans="1:48" x14ac:dyDescent="0.55000000000000004">
      <c r="A4" s="1" t="s">
        <v>17</v>
      </c>
      <c r="B4">
        <v>51497.193910794478</v>
      </c>
      <c r="C4">
        <v>0.77313799999999999</v>
      </c>
      <c r="D4">
        <v>40594.585130773667</v>
      </c>
      <c r="F4">
        <f t="shared" si="0"/>
        <v>52506.260371076918</v>
      </c>
      <c r="H4">
        <f t="shared" si="1"/>
        <v>104003.4542818714</v>
      </c>
      <c r="I4">
        <v>103546.4930249117</v>
      </c>
    </row>
    <row r="5" spans="1:48" x14ac:dyDescent="0.55000000000000004">
      <c r="A5" s="1" t="s">
        <v>18</v>
      </c>
      <c r="B5">
        <v>52297.453381665116</v>
      </c>
      <c r="C5">
        <v>0.76558000000000004</v>
      </c>
      <c r="D5">
        <v>41470.830033324237</v>
      </c>
      <c r="F5">
        <f t="shared" si="0"/>
        <v>54169.165904705238</v>
      </c>
      <c r="H5">
        <f t="shared" si="1"/>
        <v>106466.61928637035</v>
      </c>
      <c r="I5">
        <v>106030.07735587124</v>
      </c>
    </row>
    <row r="6" spans="1:48" x14ac:dyDescent="0.55000000000000004">
      <c r="A6" s="1" t="s">
        <v>19</v>
      </c>
      <c r="B6">
        <v>52022.513864235523</v>
      </c>
      <c r="C6">
        <v>0.76413500000000001</v>
      </c>
      <c r="D6">
        <v>41192.908533745896</v>
      </c>
      <c r="F6">
        <f t="shared" si="0"/>
        <v>53907.893937257024</v>
      </c>
      <c r="H6">
        <f t="shared" si="1"/>
        <v>105930.40780149255</v>
      </c>
      <c r="I6">
        <v>105720.57502716163</v>
      </c>
    </row>
    <row r="7" spans="1:48" x14ac:dyDescent="0.55000000000000004">
      <c r="A7" s="1" t="s">
        <v>20</v>
      </c>
      <c r="B7">
        <v>52159.887851957843</v>
      </c>
      <c r="C7">
        <v>0.76029999999999998</v>
      </c>
      <c r="D7">
        <v>41232.185822642532</v>
      </c>
      <c r="F7">
        <f t="shared" si="0"/>
        <v>54231.468923638742</v>
      </c>
      <c r="H7">
        <f t="shared" si="1"/>
        <v>106391.35677559659</v>
      </c>
      <c r="I7">
        <v>106351.25718153641</v>
      </c>
    </row>
    <row r="8" spans="1:48" x14ac:dyDescent="0.55000000000000004">
      <c r="A8" s="1" t="s">
        <v>21</v>
      </c>
      <c r="B8">
        <v>56499.400852432147</v>
      </c>
      <c r="C8">
        <v>0.74615699999999996</v>
      </c>
      <c r="D8">
        <v>44394.363583974293</v>
      </c>
      <c r="F8">
        <f t="shared" si="0"/>
        <v>59497.349195912248</v>
      </c>
      <c r="H8">
        <f t="shared" si="1"/>
        <v>115996.7500483444</v>
      </c>
      <c r="I8">
        <v>116104.05860166711</v>
      </c>
    </row>
    <row r="9" spans="1:48" x14ac:dyDescent="0.55000000000000004">
      <c r="A9" s="1" t="s">
        <v>22</v>
      </c>
      <c r="B9">
        <v>56039.960549128882</v>
      </c>
      <c r="C9">
        <v>0.74453499999999995</v>
      </c>
      <c r="D9">
        <v>43722.680972596027</v>
      </c>
      <c r="F9">
        <f t="shared" si="0"/>
        <v>58724.816123615448</v>
      </c>
      <c r="H9">
        <f t="shared" si="1"/>
        <v>114764.77667274434</v>
      </c>
      <c r="I9">
        <v>114911.42313415416</v>
      </c>
    </row>
    <row r="10" spans="1:48" x14ac:dyDescent="0.55000000000000004">
      <c r="A10" s="1" t="s">
        <v>23</v>
      </c>
      <c r="B10">
        <v>56305.325270616129</v>
      </c>
      <c r="C10">
        <v>0.74399000000000004</v>
      </c>
      <c r="D10">
        <v>44054.45918145719</v>
      </c>
      <c r="F10">
        <f t="shared" si="0"/>
        <v>59213.778654897498</v>
      </c>
      <c r="H10">
        <f t="shared" si="1"/>
        <v>115519.10392551363</v>
      </c>
      <c r="I10">
        <v>115653.90823708895</v>
      </c>
    </row>
    <row r="11" spans="1:48" x14ac:dyDescent="0.55000000000000004">
      <c r="A11" s="1" t="s">
        <v>24</v>
      </c>
      <c r="B11">
        <v>56304.872521411409</v>
      </c>
      <c r="C11">
        <v>0.76322500000000004</v>
      </c>
      <c r="D11">
        <v>44719.341707508407</v>
      </c>
      <c r="F11">
        <f t="shared" si="0"/>
        <v>58592.60599103594</v>
      </c>
      <c r="H11">
        <f t="shared" si="1"/>
        <v>114897.47851244736</v>
      </c>
      <c r="I11">
        <v>115231.55084102828</v>
      </c>
    </row>
    <row r="12" spans="1:48" x14ac:dyDescent="0.55000000000000004">
      <c r="A12" s="1" t="s">
        <v>25</v>
      </c>
      <c r="B12">
        <v>57222.607355115928</v>
      </c>
      <c r="C12">
        <v>0.758328</v>
      </c>
      <c r="D12">
        <v>45423.901406483812</v>
      </c>
      <c r="F12">
        <f t="shared" si="0"/>
        <v>59900.071481580278</v>
      </c>
      <c r="H12">
        <f t="shared" si="1"/>
        <v>117122.6788366962</v>
      </c>
      <c r="I12">
        <v>117401.25591273006</v>
      </c>
    </row>
    <row r="13" spans="1:48" x14ac:dyDescent="0.55000000000000004">
      <c r="A13" s="1" t="s">
        <v>26</v>
      </c>
      <c r="B13">
        <v>57565.809101207728</v>
      </c>
      <c r="C13">
        <v>0.75004700000000002</v>
      </c>
      <c r="D13">
        <v>45316.225656768504</v>
      </c>
      <c r="F13">
        <f t="shared" si="0"/>
        <v>60417.848023881837</v>
      </c>
      <c r="H13">
        <f t="shared" si="1"/>
        <v>117983.65712508956</v>
      </c>
      <c r="I13">
        <v>118538.75268834234</v>
      </c>
    </row>
    <row r="14" spans="1:48" x14ac:dyDescent="0.55000000000000004">
      <c r="A14" s="1" t="s">
        <v>27</v>
      </c>
      <c r="B14">
        <v>63309.199675213436</v>
      </c>
      <c r="C14">
        <v>0.73282999999999998</v>
      </c>
      <c r="D14">
        <v>49311.985046061083</v>
      </c>
      <c r="F14">
        <f t="shared" si="0"/>
        <v>67289.801244573886</v>
      </c>
      <c r="H14">
        <f t="shared" si="1"/>
        <v>130599.00091978733</v>
      </c>
      <c r="I14">
        <v>131307.59301361663</v>
      </c>
    </row>
    <row r="15" spans="1:48" x14ac:dyDescent="0.55000000000000004">
      <c r="A15" s="1" t="s">
        <v>28</v>
      </c>
      <c r="B15">
        <v>63699.932283755123</v>
      </c>
      <c r="C15">
        <v>0.74237900000000001</v>
      </c>
      <c r="D15">
        <v>49719.460754607222</v>
      </c>
      <c r="F15">
        <f t="shared" si="0"/>
        <v>66973.150849643134</v>
      </c>
      <c r="H15">
        <f t="shared" si="1"/>
        <v>130673.08313339826</v>
      </c>
      <c r="I15">
        <v>131355.2968988097</v>
      </c>
    </row>
    <row r="16" spans="1:48" x14ac:dyDescent="0.55000000000000004">
      <c r="A16" s="1" t="s">
        <v>29</v>
      </c>
      <c r="B16">
        <v>62586.0330049845</v>
      </c>
      <c r="C16">
        <v>0.76966900000000005</v>
      </c>
      <c r="D16">
        <v>49605.230816504372</v>
      </c>
      <c r="F16">
        <f t="shared" si="0"/>
        <v>64450.082849256461</v>
      </c>
      <c r="H16">
        <f t="shared" si="1"/>
        <v>127036.11585424095</v>
      </c>
      <c r="I16">
        <v>127630.82437771207</v>
      </c>
    </row>
    <row r="17" spans="1:9" x14ac:dyDescent="0.55000000000000004">
      <c r="A17" s="1" t="s">
        <v>30</v>
      </c>
      <c r="B17">
        <v>61987.622874885747</v>
      </c>
      <c r="C17">
        <v>0.80247800000000002</v>
      </c>
      <c r="D17">
        <v>50537.394222257848</v>
      </c>
      <c r="F17">
        <f t="shared" si="0"/>
        <v>62976.672534646241</v>
      </c>
      <c r="H17">
        <f t="shared" si="1"/>
        <v>124964.29540953199</v>
      </c>
      <c r="I17">
        <v>125465.6591038787</v>
      </c>
    </row>
    <row r="18" spans="1:9" x14ac:dyDescent="0.55000000000000004">
      <c r="A18" s="1" t="s">
        <v>31</v>
      </c>
      <c r="B18">
        <v>62708.141737826001</v>
      </c>
      <c r="C18">
        <v>0.79192899999999999</v>
      </c>
      <c r="D18">
        <v>50968.562390949788</v>
      </c>
      <c r="F18">
        <f t="shared" si="0"/>
        <v>64360.015090935914</v>
      </c>
      <c r="H18">
        <f t="shared" si="1"/>
        <v>127068.15682876192</v>
      </c>
      <c r="I18">
        <v>127581.3995515604</v>
      </c>
    </row>
    <row r="19" spans="1:9" x14ac:dyDescent="0.55000000000000004">
      <c r="A19" s="1" t="s">
        <v>32</v>
      </c>
      <c r="B19">
        <v>62633.491307027267</v>
      </c>
      <c r="C19">
        <v>0.80610999999999999</v>
      </c>
      <c r="D19">
        <v>50841.745504610459</v>
      </c>
      <c r="F19">
        <f t="shared" si="0"/>
        <v>63070.481081503094</v>
      </c>
      <c r="H19">
        <f t="shared" si="1"/>
        <v>125703.97238853035</v>
      </c>
      <c r="I19">
        <v>126258.35020198319</v>
      </c>
    </row>
    <row r="20" spans="1:9" x14ac:dyDescent="0.55000000000000004">
      <c r="A20" s="1" t="s">
        <v>33</v>
      </c>
      <c r="B20">
        <v>68936.110951136623</v>
      </c>
      <c r="C20">
        <v>0.77976999999999996</v>
      </c>
      <c r="D20">
        <v>55207.947132197747</v>
      </c>
      <c r="F20">
        <f t="shared" si="0"/>
        <v>70800.296410733616</v>
      </c>
      <c r="H20">
        <f t="shared" si="1"/>
        <v>139736.40736187022</v>
      </c>
      <c r="I20">
        <v>140199.14539897768</v>
      </c>
    </row>
    <row r="21" spans="1:9" x14ac:dyDescent="0.55000000000000004">
      <c r="A21" s="1" t="s">
        <v>34</v>
      </c>
      <c r="B21">
        <v>69838.021024418398</v>
      </c>
      <c r="C21">
        <v>0.77748399999999995</v>
      </c>
      <c r="D21">
        <v>55619.744144363991</v>
      </c>
      <c r="F21">
        <f t="shared" si="0"/>
        <v>71538.120584300123</v>
      </c>
      <c r="H21">
        <f t="shared" si="1"/>
        <v>141376.14160871852</v>
      </c>
      <c r="I21">
        <v>141754.1761220441</v>
      </c>
    </row>
    <row r="22" spans="1:9" x14ac:dyDescent="0.55000000000000004">
      <c r="A22" s="1" t="s">
        <v>35</v>
      </c>
      <c r="B22">
        <v>69962.760062418762</v>
      </c>
      <c r="C22">
        <v>0.79554499999999995</v>
      </c>
      <c r="D22">
        <v>55729.988587801461</v>
      </c>
      <c r="F22">
        <f t="shared" si="0"/>
        <v>70052.591101448023</v>
      </c>
      <c r="H22">
        <f t="shared" si="1"/>
        <v>140015.35116386678</v>
      </c>
      <c r="I22">
        <v>140532.80592082851</v>
      </c>
    </row>
    <row r="23" spans="1:9" x14ac:dyDescent="0.55000000000000004">
      <c r="A23" s="1" t="s">
        <v>36</v>
      </c>
      <c r="B23">
        <v>70132.283075105093</v>
      </c>
      <c r="C23">
        <v>0.81062900000000004</v>
      </c>
      <c r="D23">
        <v>56397.29076661299</v>
      </c>
      <c r="F23">
        <f t="shared" si="0"/>
        <v>69572.259031706228</v>
      </c>
      <c r="H23">
        <f t="shared" si="1"/>
        <v>139704.54210681131</v>
      </c>
      <c r="I23">
        <v>140489.02249864338</v>
      </c>
    </row>
    <row r="24" spans="1:9" x14ac:dyDescent="0.55000000000000004">
      <c r="A24" s="1" t="s">
        <v>37</v>
      </c>
      <c r="B24">
        <v>69462.090990326193</v>
      </c>
      <c r="C24">
        <v>0.78301799999999999</v>
      </c>
      <c r="D24">
        <v>54615.444489087553</v>
      </c>
      <c r="F24">
        <f t="shared" si="0"/>
        <v>69749.922082362798</v>
      </c>
      <c r="H24">
        <f t="shared" si="1"/>
        <v>139212.01307268901</v>
      </c>
      <c r="I24">
        <v>140560.54991413496</v>
      </c>
    </row>
    <row r="25" spans="1:9" x14ac:dyDescent="0.55000000000000004">
      <c r="A25" s="1" t="s">
        <v>38</v>
      </c>
      <c r="B25">
        <v>70042.34336468589</v>
      </c>
      <c r="C25">
        <v>0.77465300000000004</v>
      </c>
      <c r="D25">
        <v>54829.342652283383</v>
      </c>
      <c r="F25">
        <f t="shared" si="0"/>
        <v>70779.229735485933</v>
      </c>
      <c r="H25">
        <f t="shared" si="1"/>
        <v>140821.57310017181</v>
      </c>
      <c r="I25">
        <v>141745.55058133285</v>
      </c>
    </row>
    <row r="26" spans="1:9" x14ac:dyDescent="0.55000000000000004">
      <c r="A26" s="1" t="s">
        <v>39</v>
      </c>
      <c r="B26">
        <v>74935.719522841799</v>
      </c>
      <c r="C26">
        <v>0.77882799999999996</v>
      </c>
      <c r="D26">
        <v>58793.371735344663</v>
      </c>
      <c r="F26">
        <f t="shared" si="0"/>
        <v>75489.545490589284</v>
      </c>
      <c r="H26">
        <f t="shared" si="1"/>
        <v>150425.26501343108</v>
      </c>
      <c r="I26">
        <v>151272.37787762427</v>
      </c>
    </row>
    <row r="27" spans="1:9" x14ac:dyDescent="0.55000000000000004">
      <c r="A27" s="1" t="s">
        <v>40</v>
      </c>
      <c r="B27">
        <v>76306.514593322761</v>
      </c>
      <c r="C27">
        <v>0.77560899999999999</v>
      </c>
      <c r="D27">
        <v>59432.121973898138</v>
      </c>
      <c r="F27">
        <f t="shared" si="0"/>
        <v>76626.395482644133</v>
      </c>
      <c r="H27">
        <f t="shared" si="1"/>
        <v>152932.91007596691</v>
      </c>
      <c r="I27">
        <v>153741.50521203951</v>
      </c>
    </row>
    <row r="28" spans="1:9" x14ac:dyDescent="0.55000000000000004">
      <c r="A28" s="1" t="s">
        <v>41</v>
      </c>
      <c r="B28">
        <v>76653.709281315561</v>
      </c>
      <c r="C28">
        <v>0.75442100000000001</v>
      </c>
      <c r="D28">
        <v>59594.038075163611</v>
      </c>
      <c r="F28">
        <f t="shared" si="0"/>
        <v>78993.079560568454</v>
      </c>
      <c r="H28">
        <f t="shared" si="1"/>
        <v>155646.788841884</v>
      </c>
      <c r="I28">
        <v>156456.89655054282</v>
      </c>
    </row>
    <row r="29" spans="1:9" x14ac:dyDescent="0.55000000000000004">
      <c r="A29" s="1" t="s">
        <v>42</v>
      </c>
      <c r="B29">
        <v>77122.413665960819</v>
      </c>
      <c r="C29">
        <v>0.76757699999999995</v>
      </c>
      <c r="D29">
        <v>60464.927331828731</v>
      </c>
      <c r="F29">
        <f t="shared" si="0"/>
        <v>78773.761240668668</v>
      </c>
      <c r="H29">
        <f t="shared" si="1"/>
        <v>155896.17490662949</v>
      </c>
      <c r="I29">
        <v>156584.14032445895</v>
      </c>
    </row>
    <row r="30" spans="1:9" x14ac:dyDescent="0.55000000000000004">
      <c r="A30" s="1" t="s">
        <v>43</v>
      </c>
      <c r="B30">
        <v>77930.950207665621</v>
      </c>
      <c r="C30">
        <v>0.77006600000000003</v>
      </c>
      <c r="D30">
        <v>60984.513282299813</v>
      </c>
      <c r="F30">
        <f t="shared" si="0"/>
        <v>79193.878553656192</v>
      </c>
      <c r="H30">
        <f t="shared" si="1"/>
        <v>157124.82876132181</v>
      </c>
      <c r="I30">
        <v>157840.73100195004</v>
      </c>
    </row>
    <row r="31" spans="1:9" x14ac:dyDescent="0.55000000000000004">
      <c r="A31" s="1" t="s">
        <v>44</v>
      </c>
      <c r="B31">
        <v>77422.430393286952</v>
      </c>
      <c r="C31">
        <v>0.77429300000000001</v>
      </c>
      <c r="D31">
        <v>60221.371934104347</v>
      </c>
      <c r="F31">
        <f t="shared" si="0"/>
        <v>77775.947779592927</v>
      </c>
      <c r="H31">
        <f t="shared" si="1"/>
        <v>155198.37817287986</v>
      </c>
      <c r="I31">
        <v>156075.4115963924</v>
      </c>
    </row>
    <row r="32" spans="1:9" x14ac:dyDescent="0.55000000000000004">
      <c r="A32" s="1" t="s">
        <v>45</v>
      </c>
      <c r="B32">
        <v>80429.881722689126</v>
      </c>
      <c r="C32">
        <v>0.762544</v>
      </c>
      <c r="D32">
        <v>62349.343509540631</v>
      </c>
      <c r="F32">
        <f t="shared" si="0"/>
        <v>81764.912594605208</v>
      </c>
      <c r="H32">
        <f t="shared" si="1"/>
        <v>162194.79431729432</v>
      </c>
      <c r="I32">
        <v>163047.6912521518</v>
      </c>
    </row>
    <row r="33" spans="1:9" x14ac:dyDescent="0.55000000000000004">
      <c r="A33" s="1" t="s">
        <v>46</v>
      </c>
      <c r="B33">
        <v>81199.680682709499</v>
      </c>
      <c r="C33">
        <v>0.75329599999999997</v>
      </c>
      <c r="D33">
        <v>63349.087560262313</v>
      </c>
      <c r="F33">
        <f t="shared" si="0"/>
        <v>84095.876734062462</v>
      </c>
      <c r="H33">
        <f t="shared" si="1"/>
        <v>165295.55741677195</v>
      </c>
      <c r="I33">
        <v>165955.52737417168</v>
      </c>
    </row>
    <row r="34" spans="1:9" x14ac:dyDescent="0.55000000000000004">
      <c r="A34" s="1" t="s">
        <v>47</v>
      </c>
      <c r="B34">
        <v>79514.125345079679</v>
      </c>
      <c r="C34">
        <v>0.73410699999999995</v>
      </c>
      <c r="D34">
        <v>61186.224103466069</v>
      </c>
      <c r="F34">
        <f t="shared" ref="F34:F62" si="2">D34/C34</f>
        <v>83347.828182357713</v>
      </c>
      <c r="H34">
        <f t="shared" ref="H34:H62" si="3">F34+B34</f>
        <v>162861.95352743741</v>
      </c>
      <c r="I34">
        <v>163856.81525258123</v>
      </c>
    </row>
    <row r="35" spans="1:9" x14ac:dyDescent="0.55000000000000004">
      <c r="A35" s="1" t="s">
        <v>48</v>
      </c>
      <c r="B35">
        <v>83029.254314889957</v>
      </c>
      <c r="C35">
        <v>0.76097700000000001</v>
      </c>
      <c r="D35">
        <v>64653.890021838291</v>
      </c>
      <c r="F35">
        <f t="shared" si="2"/>
        <v>84961.687438435445</v>
      </c>
      <c r="H35">
        <f t="shared" si="3"/>
        <v>167990.9417533254</v>
      </c>
      <c r="I35">
        <v>168558.33318502098</v>
      </c>
    </row>
    <row r="36" spans="1:9" x14ac:dyDescent="0.55000000000000004">
      <c r="A36" s="1" t="s">
        <v>49</v>
      </c>
      <c r="B36">
        <v>84259.326453947288</v>
      </c>
      <c r="C36">
        <v>0.76074600000000003</v>
      </c>
      <c r="D36">
        <v>65116.332701336971</v>
      </c>
      <c r="F36">
        <f t="shared" si="2"/>
        <v>85595.366523566307</v>
      </c>
      <c r="H36">
        <f t="shared" si="3"/>
        <v>169854.69297751359</v>
      </c>
      <c r="I36">
        <v>170420.05971198957</v>
      </c>
    </row>
    <row r="37" spans="1:9" x14ac:dyDescent="0.55000000000000004">
      <c r="A37" s="1" t="s">
        <v>50</v>
      </c>
      <c r="B37">
        <v>86797.233328953778</v>
      </c>
      <c r="C37">
        <v>0.74923200000000001</v>
      </c>
      <c r="D37">
        <v>66429.895347298414</v>
      </c>
      <c r="F37">
        <f t="shared" si="2"/>
        <v>88663.985717772885</v>
      </c>
      <c r="H37">
        <f t="shared" si="3"/>
        <v>175461.21904672665</v>
      </c>
      <c r="I37">
        <v>175957.2935253513</v>
      </c>
    </row>
    <row r="38" spans="1:9" x14ac:dyDescent="0.55000000000000004">
      <c r="A38" s="1" t="s">
        <v>51</v>
      </c>
      <c r="B38">
        <v>91751.524850134228</v>
      </c>
      <c r="C38">
        <v>0.74323499999999998</v>
      </c>
      <c r="D38">
        <v>70910.95449720649</v>
      </c>
      <c r="F38">
        <f t="shared" si="2"/>
        <v>95408.524218055521</v>
      </c>
      <c r="H38">
        <f t="shared" si="3"/>
        <v>187160.04906818975</v>
      </c>
      <c r="I38">
        <v>187753.69976986368</v>
      </c>
    </row>
    <row r="39" spans="1:9" x14ac:dyDescent="0.55000000000000004">
      <c r="A39" s="1" t="s">
        <v>52</v>
      </c>
      <c r="B39">
        <v>91943.156930164958</v>
      </c>
      <c r="C39">
        <v>0.73937699999999995</v>
      </c>
      <c r="D39">
        <v>70868.063168166162</v>
      </c>
      <c r="F39">
        <f t="shared" si="2"/>
        <v>95848.346876040465</v>
      </c>
      <c r="H39">
        <f t="shared" si="3"/>
        <v>187791.50380620541</v>
      </c>
      <c r="I39">
        <v>187662.5460891143</v>
      </c>
    </row>
    <row r="40" spans="1:9" x14ac:dyDescent="0.55000000000000004">
      <c r="A40" s="1" t="s">
        <v>53</v>
      </c>
      <c r="B40">
        <v>93097.381904104957</v>
      </c>
      <c r="C40">
        <v>0.76369100000000001</v>
      </c>
      <c r="D40">
        <v>71819.422152979052</v>
      </c>
      <c r="F40">
        <f t="shared" si="2"/>
        <v>94042.514777546225</v>
      </c>
      <c r="H40">
        <f t="shared" si="3"/>
        <v>187139.89668165118</v>
      </c>
      <c r="I40">
        <v>187505.41250352244</v>
      </c>
    </row>
    <row r="41" spans="1:9" x14ac:dyDescent="0.55000000000000004">
      <c r="A41" s="1" t="s">
        <v>54</v>
      </c>
      <c r="B41">
        <v>93956.655792415346</v>
      </c>
      <c r="C41">
        <v>0.76059500000000002</v>
      </c>
      <c r="D41">
        <v>72482.946000461467</v>
      </c>
      <c r="F41">
        <f t="shared" si="2"/>
        <v>95297.689309634516</v>
      </c>
      <c r="H41">
        <f t="shared" si="3"/>
        <v>189254.34510204988</v>
      </c>
      <c r="I41">
        <v>189461.38896840721</v>
      </c>
    </row>
    <row r="42" spans="1:9" x14ac:dyDescent="0.55000000000000004">
      <c r="A42" s="1" t="s">
        <v>55</v>
      </c>
      <c r="B42">
        <v>95580.683786144204</v>
      </c>
      <c r="C42">
        <v>0.75295500000000004</v>
      </c>
      <c r="D42">
        <v>73874.641153955017</v>
      </c>
      <c r="F42">
        <f t="shared" si="2"/>
        <v>98112.95649003594</v>
      </c>
      <c r="H42">
        <f t="shared" si="3"/>
        <v>193693.64027618014</v>
      </c>
      <c r="I42">
        <v>193365.11482692233</v>
      </c>
    </row>
    <row r="43" spans="1:9" x14ac:dyDescent="0.55000000000000004">
      <c r="A43" s="1" t="s">
        <v>56</v>
      </c>
      <c r="B43">
        <v>96111.421102611421</v>
      </c>
      <c r="C43">
        <v>0.75936499999999996</v>
      </c>
      <c r="D43">
        <v>73986.911249604091</v>
      </c>
      <c r="F43">
        <f t="shared" si="2"/>
        <v>97432.60651939988</v>
      </c>
      <c r="H43">
        <f t="shared" si="3"/>
        <v>193544.02762201132</v>
      </c>
      <c r="I43">
        <v>193329.30517153986</v>
      </c>
    </row>
    <row r="44" spans="1:9" x14ac:dyDescent="0.55000000000000004">
      <c r="A44" s="1" t="s">
        <v>57</v>
      </c>
      <c r="B44">
        <v>100988.76781918629</v>
      </c>
      <c r="C44">
        <v>0.75956699999999999</v>
      </c>
      <c r="D44">
        <v>78420.496728377999</v>
      </c>
      <c r="F44">
        <f t="shared" si="2"/>
        <v>103243.6858478291</v>
      </c>
      <c r="H44">
        <f t="shared" si="3"/>
        <v>204232.45366701539</v>
      </c>
      <c r="I44">
        <v>204302.18639947378</v>
      </c>
    </row>
    <row r="45" spans="1:9" x14ac:dyDescent="0.55000000000000004">
      <c r="A45" s="1" t="s">
        <v>58</v>
      </c>
      <c r="B45">
        <v>102302.73702831649</v>
      </c>
      <c r="C45">
        <v>0.75349999999999995</v>
      </c>
      <c r="D45">
        <v>78558.304234137555</v>
      </c>
      <c r="F45">
        <f t="shared" si="2"/>
        <v>104257.86892387201</v>
      </c>
      <c r="H45">
        <f t="shared" si="3"/>
        <v>206560.60595218849</v>
      </c>
      <c r="I45">
        <v>207016.28016283159</v>
      </c>
    </row>
    <row r="46" spans="1:9" x14ac:dyDescent="0.55000000000000004">
      <c r="A46" s="1" t="s">
        <v>59</v>
      </c>
      <c r="B46">
        <v>100435.8564646922</v>
      </c>
      <c r="C46">
        <v>0.76566199999999995</v>
      </c>
      <c r="D46">
        <v>78837.866560324852</v>
      </c>
      <c r="F46">
        <f t="shared" si="2"/>
        <v>102966.9313095398</v>
      </c>
      <c r="H46">
        <f t="shared" si="3"/>
        <v>203402.78777423198</v>
      </c>
      <c r="I46">
        <v>204292.57680027952</v>
      </c>
    </row>
    <row r="47" spans="1:9" x14ac:dyDescent="0.55000000000000004">
      <c r="A47" s="1" t="s">
        <v>60</v>
      </c>
      <c r="B47">
        <v>103982.51743112379</v>
      </c>
      <c r="C47">
        <v>0.75692800000000005</v>
      </c>
      <c r="D47">
        <v>80341.514420716718</v>
      </c>
      <c r="F47">
        <f t="shared" si="2"/>
        <v>106141.55430994324</v>
      </c>
      <c r="H47">
        <f t="shared" si="3"/>
        <v>210124.07174106705</v>
      </c>
      <c r="I47">
        <v>210628.29860565488</v>
      </c>
    </row>
    <row r="48" spans="1:9" x14ac:dyDescent="0.55000000000000004">
      <c r="A48" s="1" t="s">
        <v>61</v>
      </c>
      <c r="B48">
        <v>101947.5772910005</v>
      </c>
      <c r="C48">
        <v>0.748587</v>
      </c>
      <c r="D48">
        <v>78544.887147699352</v>
      </c>
      <c r="F48">
        <f t="shared" si="2"/>
        <v>104924.19337725521</v>
      </c>
      <c r="H48">
        <f t="shared" si="3"/>
        <v>206871.77066825572</v>
      </c>
      <c r="I48">
        <v>207043.37427037468</v>
      </c>
    </row>
    <row r="49" spans="1:9" x14ac:dyDescent="0.55000000000000004">
      <c r="A49" s="1" t="s">
        <v>62</v>
      </c>
      <c r="B49">
        <v>90115.293814056058</v>
      </c>
      <c r="C49">
        <v>0.70528299999999999</v>
      </c>
      <c r="D49">
        <v>73446.707446844477</v>
      </c>
      <c r="F49">
        <f t="shared" si="2"/>
        <v>104137.92399199255</v>
      </c>
      <c r="H49">
        <f t="shared" si="3"/>
        <v>194253.2178060486</v>
      </c>
      <c r="I49">
        <v>194301.323216755</v>
      </c>
    </row>
    <row r="50" spans="1:9" x14ac:dyDescent="0.55000000000000004">
      <c r="A50" s="1" t="s">
        <v>63</v>
      </c>
      <c r="B50">
        <v>100112.49624826681</v>
      </c>
      <c r="C50">
        <v>0.72075699999999998</v>
      </c>
      <c r="D50">
        <v>80319.694375392166</v>
      </c>
      <c r="F50">
        <f t="shared" si="2"/>
        <v>111437.9664372211</v>
      </c>
      <c r="H50">
        <f t="shared" si="3"/>
        <v>211550.4626854879</v>
      </c>
      <c r="I50">
        <v>211942.60252925334</v>
      </c>
    </row>
    <row r="51" spans="1:9" x14ac:dyDescent="0.55000000000000004">
      <c r="A51" s="1" t="s">
        <v>64</v>
      </c>
      <c r="B51">
        <v>100748.10073012349</v>
      </c>
      <c r="C51">
        <v>0.72728899999999996</v>
      </c>
      <c r="D51">
        <v>81491.405403063691</v>
      </c>
      <c r="F51">
        <f t="shared" si="2"/>
        <v>112048.1753512891</v>
      </c>
      <c r="H51">
        <f t="shared" si="3"/>
        <v>212796.27608141259</v>
      </c>
      <c r="I51">
        <v>213755.08151387627</v>
      </c>
    </row>
    <row r="52" spans="1:9" x14ac:dyDescent="0.55000000000000004">
      <c r="A52" s="1" t="s">
        <v>65</v>
      </c>
      <c r="B52">
        <v>102589.2784231143</v>
      </c>
      <c r="C52">
        <v>0.73224699999999998</v>
      </c>
      <c r="D52">
        <v>82631.94644848576</v>
      </c>
      <c r="F52">
        <f t="shared" si="2"/>
        <v>112847.09455755471</v>
      </c>
      <c r="H52">
        <f t="shared" si="3"/>
        <v>215436.37298066902</v>
      </c>
      <c r="I52">
        <v>216693.29339463994</v>
      </c>
    </row>
    <row r="53" spans="1:9" x14ac:dyDescent="0.55000000000000004">
      <c r="A53" s="1" t="s">
        <v>66</v>
      </c>
      <c r="B53">
        <v>105319.906369348</v>
      </c>
      <c r="C53">
        <v>0.745556</v>
      </c>
      <c r="D53">
        <v>85117.505614865382</v>
      </c>
      <c r="F53">
        <f t="shared" si="2"/>
        <v>114166.48194752021</v>
      </c>
      <c r="H53">
        <f t="shared" si="3"/>
        <v>219486.38831686822</v>
      </c>
      <c r="I53">
        <v>220959.96769092669</v>
      </c>
    </row>
    <row r="54" spans="1:9" x14ac:dyDescent="0.55000000000000004">
      <c r="A54" s="1" t="s">
        <v>67</v>
      </c>
      <c r="B54">
        <v>104610.72850639081</v>
      </c>
      <c r="C54">
        <v>0.76450799999999997</v>
      </c>
      <c r="D54">
        <v>86289.25981198193</v>
      </c>
      <c r="F54">
        <f t="shared" si="2"/>
        <v>112869.00831905217</v>
      </c>
      <c r="H54">
        <f t="shared" si="3"/>
        <v>217479.73682544299</v>
      </c>
      <c r="I54">
        <v>220175.67487459743</v>
      </c>
    </row>
    <row r="55" spans="1:9" x14ac:dyDescent="0.55000000000000004">
      <c r="A55" s="1" t="s">
        <v>68</v>
      </c>
      <c r="B55">
        <v>104473.6373951624</v>
      </c>
      <c r="C55">
        <v>0.74717199999999995</v>
      </c>
      <c r="D55">
        <v>84976.680539472902</v>
      </c>
      <c r="F55">
        <f t="shared" si="2"/>
        <v>113731.08272188052</v>
      </c>
      <c r="H55">
        <f t="shared" si="3"/>
        <v>218204.72011704292</v>
      </c>
      <c r="I55">
        <v>220656.79965737247</v>
      </c>
    </row>
    <row r="56" spans="1:9" x14ac:dyDescent="0.55000000000000004">
      <c r="A56" s="1" t="s">
        <v>69</v>
      </c>
      <c r="B56">
        <v>108098.5013910313</v>
      </c>
      <c r="C56">
        <v>0.75101600000000002</v>
      </c>
      <c r="D56">
        <v>87386.439162893672</v>
      </c>
      <c r="F56">
        <f t="shared" si="2"/>
        <v>116357.62641926893</v>
      </c>
      <c r="H56">
        <f t="shared" si="3"/>
        <v>224456.12781030021</v>
      </c>
      <c r="I56">
        <v>226729.10306353625</v>
      </c>
    </row>
    <row r="57" spans="1:9" x14ac:dyDescent="0.55000000000000004">
      <c r="A57" s="1" t="s">
        <v>70</v>
      </c>
      <c r="B57">
        <v>113500.7726791655</v>
      </c>
      <c r="C57">
        <v>0.770262</v>
      </c>
      <c r="D57">
        <v>91354.781963975605</v>
      </c>
      <c r="F57">
        <f t="shared" si="2"/>
        <v>118602.21841915557</v>
      </c>
      <c r="H57">
        <f t="shared" si="3"/>
        <v>232102.99109832107</v>
      </c>
      <c r="I57">
        <v>235198.70809738361</v>
      </c>
    </row>
    <row r="58" spans="1:9" x14ac:dyDescent="0.55000000000000004">
      <c r="A58" s="1" t="s">
        <v>71</v>
      </c>
      <c r="B58">
        <v>113296.1784462151</v>
      </c>
      <c r="C58">
        <v>0.78427100000000005</v>
      </c>
      <c r="D58">
        <v>92712.184808364516</v>
      </c>
      <c r="F58">
        <f t="shared" si="2"/>
        <v>118214.47536421022</v>
      </c>
      <c r="H58">
        <f t="shared" si="3"/>
        <v>231510.65381042531</v>
      </c>
      <c r="I58">
        <v>235104.25581138502</v>
      </c>
    </row>
    <row r="59" spans="1:9" x14ac:dyDescent="0.55000000000000004">
      <c r="A59" s="1" t="s">
        <v>72</v>
      </c>
      <c r="B59">
        <v>112389.56812478681</v>
      </c>
      <c r="C59">
        <v>0.78271800000000002</v>
      </c>
      <c r="D59">
        <v>92880.046002171832</v>
      </c>
      <c r="F59">
        <f t="shared" si="2"/>
        <v>118663.48544708545</v>
      </c>
      <c r="H59">
        <f t="shared" si="3"/>
        <v>231053.05357187224</v>
      </c>
      <c r="I59">
        <v>234729.87953868925</v>
      </c>
    </row>
    <row r="60" spans="1:9" x14ac:dyDescent="0.55000000000000004">
      <c r="A60" s="1" t="s">
        <v>73</v>
      </c>
      <c r="B60">
        <v>110978.8259223124</v>
      </c>
      <c r="C60">
        <v>0.78500899999999996</v>
      </c>
      <c r="D60">
        <v>92996.892109357344</v>
      </c>
      <c r="F60">
        <f t="shared" si="2"/>
        <v>118466.02027410813</v>
      </c>
      <c r="H60">
        <f t="shared" si="3"/>
        <v>229444.84619642055</v>
      </c>
      <c r="I60">
        <v>233053.63379251875</v>
      </c>
    </row>
    <row r="61" spans="1:9" x14ac:dyDescent="0.55000000000000004">
      <c r="A61" s="1" t="s">
        <v>74</v>
      </c>
      <c r="B61">
        <v>111922.6832543489</v>
      </c>
      <c r="C61">
        <v>0.79234300000000002</v>
      </c>
      <c r="D61">
        <v>94278.227768762677</v>
      </c>
      <c r="F61">
        <f t="shared" si="2"/>
        <v>118986.63554642709</v>
      </c>
      <c r="H61">
        <f t="shared" si="3"/>
        <v>230909.31880077597</v>
      </c>
      <c r="I61">
        <v>233967.48689716193</v>
      </c>
    </row>
    <row r="62" spans="1:9" x14ac:dyDescent="0.55000000000000004">
      <c r="A62" s="1" t="s">
        <v>75</v>
      </c>
      <c r="B62">
        <v>117722.7773576988</v>
      </c>
      <c r="C62">
        <v>0.81458399999999997</v>
      </c>
      <c r="D62">
        <v>101546.7853610465</v>
      </c>
      <c r="F62">
        <f t="shared" si="2"/>
        <v>124660.91325271119</v>
      </c>
      <c r="H62">
        <f t="shared" si="3"/>
        <v>242383.69061041001</v>
      </c>
      <c r="I62">
        <v>244551.73034468055</v>
      </c>
    </row>
    <row r="63" spans="1:9" x14ac:dyDescent="0.55000000000000004">
      <c r="A63" s="1" t="s">
        <v>76</v>
      </c>
      <c r="B63">
        <v>119934.182771452</v>
      </c>
      <c r="C63">
        <v>0.82796499999999995</v>
      </c>
      <c r="D63">
        <v>102462.673088845</v>
      </c>
      <c r="F63">
        <f t="shared" ref="F63:F64" si="4">D63/C63</f>
        <v>123752.42080141672</v>
      </c>
      <c r="H63">
        <f t="shared" ref="H63:H64" si="5">F63+B63</f>
        <v>243686.60357286874</v>
      </c>
      <c r="I63">
        <v>246029.24476268943</v>
      </c>
    </row>
    <row r="64" spans="1:9" x14ac:dyDescent="0.55000000000000004">
      <c r="A64" s="1" t="s">
        <v>77</v>
      </c>
      <c r="B64">
        <v>121751.8287371264</v>
      </c>
      <c r="C64">
        <v>0.80669900000000005</v>
      </c>
      <c r="D64">
        <v>103293.5506500335</v>
      </c>
      <c r="F64">
        <f t="shared" si="4"/>
        <v>128044.72380656663</v>
      </c>
      <c r="H64">
        <f t="shared" si="5"/>
        <v>249796.55254369305</v>
      </c>
      <c r="I64">
        <v>251965.47093487112</v>
      </c>
    </row>
    <row r="66" spans="9:9" x14ac:dyDescent="0.55000000000000004">
      <c r="I66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D003-3A5F-4B61-93AE-01EDE6026BA8}">
  <dimension ref="A1:K64"/>
  <sheetViews>
    <sheetView tabSelected="1" workbookViewId="0">
      <selection activeCell="J11" sqref="J11"/>
    </sheetView>
  </sheetViews>
  <sheetFormatPr defaultRowHeight="14.4" x14ac:dyDescent="0.55000000000000004"/>
  <cols>
    <col min="1" max="1" width="14.1015625" bestFit="1" customWidth="1"/>
    <col min="9" max="9" width="16.5234375" style="12" bestFit="1" customWidth="1"/>
    <col min="10" max="10" width="11.7890625" style="13" bestFit="1" customWidth="1"/>
  </cols>
  <sheetData>
    <row r="1" spans="1:11" s="7" customFormat="1" x14ac:dyDescent="0.55000000000000004">
      <c r="A1" s="7" t="s">
        <v>0</v>
      </c>
      <c r="B1" s="8" t="s">
        <v>8</v>
      </c>
      <c r="C1" s="11" t="s">
        <v>10</v>
      </c>
      <c r="D1" s="9" t="s">
        <v>12</v>
      </c>
      <c r="E1" s="9" t="s">
        <v>81</v>
      </c>
      <c r="F1" s="10" t="s">
        <v>13</v>
      </c>
      <c r="G1" s="10" t="s">
        <v>80</v>
      </c>
      <c r="H1" s="15"/>
      <c r="I1" s="7" t="s">
        <v>11</v>
      </c>
      <c r="J1" s="13"/>
    </row>
    <row r="2" spans="1:11" x14ac:dyDescent="0.55000000000000004">
      <c r="A2" t="s">
        <v>1</v>
      </c>
      <c r="B2">
        <f>Performance!H2</f>
        <v>100000</v>
      </c>
      <c r="C2">
        <v>1.6083333641290671E-4</v>
      </c>
      <c r="J2" s="7" t="s">
        <v>8</v>
      </c>
      <c r="K2" s="16" t="s">
        <v>79</v>
      </c>
    </row>
    <row r="3" spans="1:11" x14ac:dyDescent="0.55000000000000004">
      <c r="A3" t="s">
        <v>16</v>
      </c>
      <c r="B3">
        <f>Performance!H3</f>
        <v>102648.39349516961</v>
      </c>
      <c r="C3">
        <v>2.358333269755046E-4</v>
      </c>
      <c r="D3">
        <f t="shared" ref="D3:D34" si="0">B3/B2-1</f>
        <v>2.6483934951696098E-2</v>
      </c>
      <c r="E3">
        <f>(Performance!I3-Performance!I2)/Performance!I2</f>
        <v>2.5601517115053717E-2</v>
      </c>
      <c r="F3">
        <f t="shared" ref="F3:G34" si="1">D3-$C$3</f>
        <v>2.6248101624720594E-2</v>
      </c>
      <c r="G3">
        <f t="shared" si="1"/>
        <v>2.5365683788078214E-2</v>
      </c>
      <c r="I3" s="12" t="s">
        <v>14</v>
      </c>
      <c r="J3" s="13">
        <f>AVERAGE(Return!F:F)</f>
        <v>1.5098352468400422E-2</v>
      </c>
      <c r="K3" s="13">
        <f>AVERAGE(Return!G:G)</f>
        <v>1.523373850172275E-2</v>
      </c>
    </row>
    <row r="4" spans="1:11" x14ac:dyDescent="0.55000000000000004">
      <c r="A4" t="s">
        <v>17</v>
      </c>
      <c r="B4">
        <f>Performance!H4</f>
        <v>104003.4542818714</v>
      </c>
      <c r="C4">
        <v>2.0666666328907009E-4</v>
      </c>
      <c r="D4">
        <f t="shared" si="0"/>
        <v>1.3200993610928302E-2</v>
      </c>
      <c r="E4">
        <f>(Performance!I4-Performance!I3)/Performance!I3</f>
        <v>9.6171982680059373E-3</v>
      </c>
      <c r="F4">
        <f t="shared" si="1"/>
        <v>1.2965160283952797E-2</v>
      </c>
      <c r="G4">
        <f t="shared" ref="G4" si="2">E4-$C$3</f>
        <v>9.3813649410304321E-3</v>
      </c>
      <c r="I4" s="12" t="s">
        <v>78</v>
      </c>
      <c r="J4" s="13">
        <f>_xlfn.STDEV.S(Return!D:D)</f>
        <v>3.1112449224480112E-2</v>
      </c>
      <c r="K4" s="13">
        <f>_xlfn.STDEV.S(Return!E:E)</f>
        <v>3.0913127214495822E-2</v>
      </c>
    </row>
    <row r="5" spans="1:11" x14ac:dyDescent="0.55000000000000004">
      <c r="A5" t="s">
        <v>18</v>
      </c>
      <c r="B5">
        <f>Performance!H5</f>
        <v>106466.61928637035</v>
      </c>
      <c r="C5">
        <v>1.999999955296516E-4</v>
      </c>
      <c r="D5">
        <f t="shared" si="0"/>
        <v>2.3683492260009542E-2</v>
      </c>
      <c r="E5">
        <f>(Performance!I5-Performance!I4)/Performance!I4</f>
        <v>2.3985209526719793E-2</v>
      </c>
      <c r="F5">
        <f t="shared" si="1"/>
        <v>2.3447658933034039E-2</v>
      </c>
      <c r="G5">
        <f t="shared" ref="G5" si="3">E5-$C$3</f>
        <v>2.374937619974429E-2</v>
      </c>
      <c r="I5" s="12" t="s">
        <v>11</v>
      </c>
      <c r="J5" s="13">
        <f>(J3/J4)*SQRT(12)</f>
        <v>1.6810707120592807</v>
      </c>
      <c r="K5" s="13">
        <f>(K3/K4)*SQRT(12)</f>
        <v>1.7070811950613147</v>
      </c>
    </row>
    <row r="6" spans="1:11" x14ac:dyDescent="0.55000000000000004">
      <c r="A6" t="s">
        <v>19</v>
      </c>
      <c r="B6">
        <f>Performance!H6</f>
        <v>105930.40780149255</v>
      </c>
      <c r="C6">
        <v>2.6666666070620219E-4</v>
      </c>
      <c r="D6">
        <f t="shared" si="0"/>
        <v>-5.0364282107570046E-3</v>
      </c>
      <c r="E6">
        <f>(Performance!I6-Performance!I5)/Performance!I5</f>
        <v>-2.9190050260061774E-3</v>
      </c>
      <c r="F6">
        <f t="shared" si="1"/>
        <v>-5.272261537732509E-3</v>
      </c>
      <c r="G6">
        <f t="shared" ref="G6" si="4">E6-$C$3</f>
        <v>-3.1548383529816822E-3</v>
      </c>
    </row>
    <row r="7" spans="1:11" x14ac:dyDescent="0.55000000000000004">
      <c r="A7" t="s">
        <v>20</v>
      </c>
      <c r="B7">
        <f>Performance!H7</f>
        <v>106391.35677559659</v>
      </c>
      <c r="C7">
        <v>2.1666665871938071E-4</v>
      </c>
      <c r="D7">
        <f t="shared" si="0"/>
        <v>4.3514320738557988E-3</v>
      </c>
      <c r="E7">
        <f>(Performance!I7-Performance!I6)/Performance!I6</f>
        <v>5.9655573592249656E-3</v>
      </c>
      <c r="F7">
        <f t="shared" si="1"/>
        <v>4.1155987468802944E-3</v>
      </c>
      <c r="G7">
        <f t="shared" ref="G7" si="5">E7-$C$3</f>
        <v>5.7297240322494612E-3</v>
      </c>
    </row>
    <row r="8" spans="1:11" x14ac:dyDescent="0.55000000000000004">
      <c r="A8" t="s">
        <v>21</v>
      </c>
      <c r="B8">
        <f>Performance!H8</f>
        <v>115996.7500483444</v>
      </c>
      <c r="C8">
        <v>2.4583332240581509E-4</v>
      </c>
      <c r="D8">
        <f t="shared" si="0"/>
        <v>9.0283586598183474E-2</v>
      </c>
      <c r="E8">
        <f>(Performance!I8-Performance!I7)/Performance!I7</f>
        <v>9.1703677780537687E-2</v>
      </c>
      <c r="F8">
        <f t="shared" si="1"/>
        <v>9.0047753271207967E-2</v>
      </c>
      <c r="G8">
        <f t="shared" ref="G8" si="6">E8-$C$3</f>
        <v>9.146784445356218E-2</v>
      </c>
    </row>
    <row r="9" spans="1:11" x14ac:dyDescent="0.55000000000000004">
      <c r="A9" t="s">
        <v>22</v>
      </c>
      <c r="B9">
        <f>Performance!H9</f>
        <v>114764.77667274434</v>
      </c>
      <c r="C9">
        <v>3.8999999562899269E-4</v>
      </c>
      <c r="D9">
        <f t="shared" si="0"/>
        <v>-1.0620757694388971E-2</v>
      </c>
      <c r="E9">
        <f>(Performance!I9-Performance!I8)/Performance!I8</f>
        <v>-1.02721255559608E-2</v>
      </c>
      <c r="F9">
        <f t="shared" si="1"/>
        <v>-1.0856591021364477E-2</v>
      </c>
      <c r="G9">
        <f t="shared" ref="G9" si="7">E9-$C$3</f>
        <v>-1.0507958882936305E-2</v>
      </c>
    </row>
    <row r="10" spans="1:11" x14ac:dyDescent="0.55000000000000004">
      <c r="A10" t="s">
        <v>23</v>
      </c>
      <c r="B10">
        <f>Performance!H10</f>
        <v>115519.10392551363</v>
      </c>
      <c r="C10">
        <v>3.9999999105930331E-4</v>
      </c>
      <c r="D10">
        <f t="shared" si="0"/>
        <v>6.5728115771992446E-3</v>
      </c>
      <c r="E10">
        <f>(Performance!I10-Performance!I9)/Performance!I9</f>
        <v>6.4613689630139935E-3</v>
      </c>
      <c r="F10">
        <f t="shared" si="1"/>
        <v>6.3369782502237402E-3</v>
      </c>
      <c r="G10">
        <f t="shared" ref="G10" si="8">E10-$C$3</f>
        <v>6.2255356360384892E-3</v>
      </c>
    </row>
    <row r="11" spans="1:11" x14ac:dyDescent="0.55000000000000004">
      <c r="A11" t="s">
        <v>24</v>
      </c>
      <c r="B11">
        <f>Performance!H11</f>
        <v>114897.47851244736</v>
      </c>
      <c r="C11">
        <v>4.1666666666666669E-4</v>
      </c>
      <c r="D11">
        <f t="shared" si="0"/>
        <v>-5.3811481559542518E-3</v>
      </c>
      <c r="E11">
        <f>(Performance!I11-Performance!I10)/Performance!I10</f>
        <v>-3.6519076830058062E-3</v>
      </c>
      <c r="F11">
        <f t="shared" si="1"/>
        <v>-5.6169814829297561E-3</v>
      </c>
      <c r="G11">
        <f t="shared" ref="G11" si="9">E11-$C$3</f>
        <v>-3.887741009981311E-3</v>
      </c>
    </row>
    <row r="12" spans="1:11" x14ac:dyDescent="0.55000000000000004">
      <c r="A12" t="s">
        <v>25</v>
      </c>
      <c r="B12">
        <f>Performance!H12</f>
        <v>117122.6788366962</v>
      </c>
      <c r="C12">
        <v>4.3583333492279051E-4</v>
      </c>
      <c r="D12">
        <f t="shared" si="0"/>
        <v>1.9366833398417604E-2</v>
      </c>
      <c r="E12">
        <f>(Performance!I12-Performance!I11)/Performance!I11</f>
        <v>1.8829088525373378E-2</v>
      </c>
      <c r="F12">
        <f t="shared" si="1"/>
        <v>1.9131000071442101E-2</v>
      </c>
      <c r="G12">
        <f t="shared" ref="G12" si="10">E12-$C$3</f>
        <v>1.8593255198397874E-2</v>
      </c>
    </row>
    <row r="13" spans="1:11" x14ac:dyDescent="0.55000000000000004">
      <c r="A13" t="s">
        <v>26</v>
      </c>
      <c r="B13">
        <f>Performance!H13</f>
        <v>117983.65712508956</v>
      </c>
      <c r="C13">
        <v>6.1499997973442084E-4</v>
      </c>
      <c r="D13">
        <f t="shared" si="0"/>
        <v>7.3510809088803697E-3</v>
      </c>
      <c r="E13">
        <f>(Performance!I13-Performance!I12)/Performance!I12</f>
        <v>9.688965989067733E-3</v>
      </c>
      <c r="F13">
        <f t="shared" si="1"/>
        <v>7.1152475819048653E-3</v>
      </c>
      <c r="G13">
        <f t="shared" ref="G13" si="11">E13-$C$3</f>
        <v>9.4531326620922278E-3</v>
      </c>
    </row>
    <row r="14" spans="1:11" x14ac:dyDescent="0.55000000000000004">
      <c r="A14" t="s">
        <v>27</v>
      </c>
      <c r="B14">
        <f>Performance!H14</f>
        <v>130599.00091978733</v>
      </c>
      <c r="C14">
        <v>6.4999997615814212E-4</v>
      </c>
      <c r="D14">
        <f t="shared" si="0"/>
        <v>0.10692450210559779</v>
      </c>
      <c r="E14">
        <f>(Performance!I14-Performance!I13)/Performance!I13</f>
        <v>0.10771869988243966</v>
      </c>
      <c r="F14">
        <f t="shared" si="1"/>
        <v>0.10668866877862228</v>
      </c>
      <c r="G14">
        <f t="shared" ref="G14" si="12">E14-$C$3</f>
        <v>0.10748286655546416</v>
      </c>
    </row>
    <row r="15" spans="1:11" x14ac:dyDescent="0.55000000000000004">
      <c r="A15" t="s">
        <v>28</v>
      </c>
      <c r="B15">
        <f>Performance!H15</f>
        <v>130673.08313339826</v>
      </c>
      <c r="C15">
        <v>7.9166665673255918E-4</v>
      </c>
      <c r="D15">
        <f t="shared" si="0"/>
        <v>5.6724946660535736E-4</v>
      </c>
      <c r="E15">
        <f>(Performance!I15-Performance!I14)/Performance!I14</f>
        <v>3.6329875598377056E-4</v>
      </c>
      <c r="F15">
        <f t="shared" si="1"/>
        <v>3.3141613962985278E-4</v>
      </c>
      <c r="G15">
        <f t="shared" ref="G15" si="13">E15-$C$3</f>
        <v>1.2746542900826595E-4</v>
      </c>
    </row>
    <row r="16" spans="1:11" x14ac:dyDescent="0.55000000000000004">
      <c r="A16" t="s">
        <v>29</v>
      </c>
      <c r="B16">
        <f>Performance!H16</f>
        <v>127036.11585424095</v>
      </c>
      <c r="C16">
        <v>8.2749997576077783E-4</v>
      </c>
      <c r="D16">
        <f t="shared" si="0"/>
        <v>-2.7832566523623647E-2</v>
      </c>
      <c r="E16">
        <f>(Performance!I16-Performance!I15)/Performance!I15</f>
        <v>-2.835418600566067E-2</v>
      </c>
      <c r="F16">
        <f t="shared" si="1"/>
        <v>-2.8068399850599151E-2</v>
      </c>
      <c r="G16">
        <f t="shared" ref="G16" si="14">E16-$C$3</f>
        <v>-2.8590019332636173E-2</v>
      </c>
    </row>
    <row r="17" spans="1:7" x14ac:dyDescent="0.55000000000000004">
      <c r="A17" t="s">
        <v>30</v>
      </c>
      <c r="B17">
        <f>Performance!H17</f>
        <v>124964.29540953199</v>
      </c>
      <c r="C17">
        <v>8.7749997774759926E-4</v>
      </c>
      <c r="D17">
        <f t="shared" si="0"/>
        <v>-1.6308908933315713E-2</v>
      </c>
      <c r="E17">
        <f>(Performance!I17-Performance!I16)/Performance!I16</f>
        <v>-1.6964281821339265E-2</v>
      </c>
      <c r="F17">
        <f t="shared" si="1"/>
        <v>-1.6544742260291217E-2</v>
      </c>
      <c r="G17">
        <f t="shared" ref="G17" si="15">E17-$C$3</f>
        <v>-1.7200115148314769E-2</v>
      </c>
    </row>
    <row r="18" spans="1:7" x14ac:dyDescent="0.55000000000000004">
      <c r="A18" t="s">
        <v>31</v>
      </c>
      <c r="B18">
        <f>Performance!H18</f>
        <v>127068.15682876192</v>
      </c>
      <c r="C18">
        <v>8.1499998768170677E-4</v>
      </c>
      <c r="D18">
        <f t="shared" si="0"/>
        <v>1.6835700248100327E-2</v>
      </c>
      <c r="E18">
        <f>(Performance!I18-Performance!I17)/Performance!I17</f>
        <v>1.6863103918578912E-2</v>
      </c>
      <c r="F18">
        <f t="shared" si="1"/>
        <v>1.6599866921124824E-2</v>
      </c>
      <c r="G18">
        <f t="shared" ref="G18" si="16">E18-$C$3</f>
        <v>1.6627270591603408E-2</v>
      </c>
    </row>
    <row r="19" spans="1:7" x14ac:dyDescent="0.55000000000000004">
      <c r="A19" t="s">
        <v>32</v>
      </c>
      <c r="B19">
        <f>Performance!H19</f>
        <v>125703.97238853035</v>
      </c>
      <c r="C19">
        <v>8.5666666428248087E-4</v>
      </c>
      <c r="D19">
        <f t="shared" si="0"/>
        <v>-1.0735848180043583E-2</v>
      </c>
      <c r="E19">
        <f>(Performance!I19-Performance!I18)/Performance!I18</f>
        <v>-1.0370236995577996E-2</v>
      </c>
      <c r="F19">
        <f t="shared" si="1"/>
        <v>-1.0971681507019089E-2</v>
      </c>
      <c r="G19">
        <f t="shared" ref="G19" si="17">E19-$C$3</f>
        <v>-1.0606070322553502E-2</v>
      </c>
    </row>
    <row r="20" spans="1:7" x14ac:dyDescent="0.55000000000000004">
      <c r="A20" t="s">
        <v>33</v>
      </c>
      <c r="B20">
        <f>Performance!H20</f>
        <v>139736.40736187022</v>
      </c>
      <c r="C20">
        <v>9.3583335479100556E-4</v>
      </c>
      <c r="D20">
        <f t="shared" si="0"/>
        <v>0.1116307997806778</v>
      </c>
      <c r="E20">
        <f>(Performance!I20-Performance!I19)/Performance!I19</f>
        <v>0.11041483731327506</v>
      </c>
      <c r="F20">
        <f t="shared" si="1"/>
        <v>0.1113949664537023</v>
      </c>
      <c r="G20">
        <f t="shared" ref="G20" si="18">E20-$C$3</f>
        <v>0.11017900398629955</v>
      </c>
    </row>
    <row r="21" spans="1:7" x14ac:dyDescent="0.55000000000000004">
      <c r="A21" t="s">
        <v>34</v>
      </c>
      <c r="B21">
        <f>Performance!H21</f>
        <v>141376.14160871852</v>
      </c>
      <c r="C21">
        <v>1.0316666960716249E-3</v>
      </c>
      <c r="D21">
        <f t="shared" si="0"/>
        <v>1.1734481212200665E-2</v>
      </c>
      <c r="E21">
        <f>(Performance!I21-Performance!I20)/Performance!I20</f>
        <v>1.1091584892626297E-2</v>
      </c>
      <c r="F21">
        <f t="shared" si="1"/>
        <v>1.149864788522516E-2</v>
      </c>
      <c r="G21">
        <f t="shared" ref="G21" si="19">E21-$C$3</f>
        <v>1.0855751565650792E-2</v>
      </c>
    </row>
    <row r="22" spans="1:7" x14ac:dyDescent="0.55000000000000004">
      <c r="A22" t="s">
        <v>35</v>
      </c>
      <c r="B22">
        <f>Performance!H22</f>
        <v>140015.35116386678</v>
      </c>
      <c r="C22">
        <v>1.1291666825612391E-3</v>
      </c>
      <c r="D22">
        <f t="shared" si="0"/>
        <v>-9.6253188788950617E-3</v>
      </c>
      <c r="E22">
        <f>(Performance!I22-Performance!I21)/Performance!I21</f>
        <v>-8.6161144216593561E-3</v>
      </c>
      <c r="F22">
        <f t="shared" si="1"/>
        <v>-9.8611522058705669E-3</v>
      </c>
      <c r="G22">
        <f t="shared" ref="G22" si="20">E22-$C$3</f>
        <v>-8.8519477486348613E-3</v>
      </c>
    </row>
    <row r="23" spans="1:7" x14ac:dyDescent="0.55000000000000004">
      <c r="A23" t="s">
        <v>36</v>
      </c>
      <c r="B23">
        <f>Performance!H23</f>
        <v>139704.54210681131</v>
      </c>
      <c r="C23">
        <v>1.1916666229565939E-3</v>
      </c>
      <c r="D23">
        <f t="shared" si="0"/>
        <v>-2.219821287251067E-3</v>
      </c>
      <c r="E23">
        <f>(Performance!I23-Performance!I22)/Performance!I22</f>
        <v>-3.1155303488214194E-4</v>
      </c>
      <c r="F23">
        <f t="shared" si="1"/>
        <v>-2.4556546142265718E-3</v>
      </c>
      <c r="G23">
        <f t="shared" ref="G23" si="21">E23-$C$3</f>
        <v>-5.4738636185764657E-4</v>
      </c>
    </row>
    <row r="24" spans="1:7" x14ac:dyDescent="0.55000000000000004">
      <c r="A24" t="s">
        <v>37</v>
      </c>
      <c r="B24">
        <f>Performance!H24</f>
        <v>139212.01307268901</v>
      </c>
      <c r="C24">
        <v>1.3483333587646479E-3</v>
      </c>
      <c r="D24">
        <f t="shared" si="0"/>
        <v>-3.5255048024547264E-3</v>
      </c>
      <c r="E24">
        <f>(Performance!I24-Performance!I23)/Performance!I23</f>
        <v>5.0913170452355496E-4</v>
      </c>
      <c r="F24">
        <f t="shared" si="1"/>
        <v>-3.7613381294302312E-3</v>
      </c>
      <c r="G24">
        <f t="shared" ref="G24" si="22">E24-$C$3</f>
        <v>2.7329837754805038E-4</v>
      </c>
    </row>
    <row r="25" spans="1:7" x14ac:dyDescent="0.55000000000000004">
      <c r="A25" t="s">
        <v>38</v>
      </c>
      <c r="B25">
        <f>Performance!H25</f>
        <v>140821.57310017181</v>
      </c>
      <c r="C25">
        <v>1.3916666309038801E-3</v>
      </c>
      <c r="D25">
        <f t="shared" si="0"/>
        <v>1.1561933427701954E-2</v>
      </c>
      <c r="E25">
        <f>(Performance!I25-Performance!I24)/Performance!I24</f>
        <v>8.430535224298567E-3</v>
      </c>
      <c r="F25">
        <f t="shared" si="1"/>
        <v>1.1326100100726448E-2</v>
      </c>
      <c r="G25">
        <f t="shared" ref="G25" si="23">E25-$C$3</f>
        <v>8.1947018973230618E-3</v>
      </c>
    </row>
    <row r="26" spans="1:7" x14ac:dyDescent="0.55000000000000004">
      <c r="A26" t="s">
        <v>39</v>
      </c>
      <c r="B26">
        <f>Performance!H26</f>
        <v>150425.26501343108</v>
      </c>
      <c r="C26">
        <v>1.4691666762034099E-3</v>
      </c>
      <c r="D26">
        <f t="shared" si="0"/>
        <v>6.8197590055522284E-2</v>
      </c>
      <c r="E26">
        <f>(Performance!I26-Performance!I25)/Performance!I25</f>
        <v>6.721076786692487E-2</v>
      </c>
      <c r="F26">
        <f t="shared" si="1"/>
        <v>6.7961756728546777E-2</v>
      </c>
      <c r="G26">
        <f t="shared" ref="G26" si="24">E26-$C$3</f>
        <v>6.6974934539949363E-2</v>
      </c>
    </row>
    <row r="27" spans="1:7" x14ac:dyDescent="0.55000000000000004">
      <c r="A27" t="s">
        <v>40</v>
      </c>
      <c r="B27">
        <f>Performance!H27</f>
        <v>152932.91007596691</v>
      </c>
      <c r="C27">
        <v>1.558333337306976E-3</v>
      </c>
      <c r="D27">
        <f t="shared" si="0"/>
        <v>1.6670371578284549E-2</v>
      </c>
      <c r="E27">
        <f>(Performance!I27-Performance!I26)/Performance!I26</f>
        <v>1.6322393876909293E-2</v>
      </c>
      <c r="F27">
        <f t="shared" si="1"/>
        <v>1.6434538251309045E-2</v>
      </c>
      <c r="G27">
        <f t="shared" ref="G27" si="25">E27-$C$3</f>
        <v>1.6086560549933789E-2</v>
      </c>
    </row>
    <row r="28" spans="1:7" x14ac:dyDescent="0.55000000000000004">
      <c r="A28" t="s">
        <v>41</v>
      </c>
      <c r="B28">
        <f>Performance!H28</f>
        <v>155646.788841884</v>
      </c>
      <c r="C28">
        <v>1.566666662693023E-3</v>
      </c>
      <c r="D28">
        <f t="shared" si="0"/>
        <v>1.7745551069217269E-2</v>
      </c>
      <c r="E28">
        <f>(Performance!I28-Performance!I27)/Performance!I27</f>
        <v>1.7662057716673545E-2</v>
      </c>
      <c r="F28">
        <f t="shared" si="1"/>
        <v>1.7509717742241766E-2</v>
      </c>
      <c r="G28">
        <f t="shared" ref="G28" si="26">E28-$C$3</f>
        <v>1.7426224389698042E-2</v>
      </c>
    </row>
    <row r="29" spans="1:7" x14ac:dyDescent="0.55000000000000004">
      <c r="A29" t="s">
        <v>42</v>
      </c>
      <c r="B29">
        <f>Performance!H29</f>
        <v>155896.17490662949</v>
      </c>
      <c r="C29">
        <v>1.6541666785875959E-3</v>
      </c>
      <c r="D29">
        <f t="shared" si="0"/>
        <v>1.6022564076076939E-3</v>
      </c>
      <c r="E29">
        <f>(Performance!I29-Performance!I28)/Performance!I28</f>
        <v>8.1328325386423241E-4</v>
      </c>
      <c r="F29">
        <f t="shared" si="1"/>
        <v>1.3664230806321894E-3</v>
      </c>
      <c r="G29">
        <f t="shared" ref="G29" si="27">E29-$C$3</f>
        <v>5.7744992688872783E-4</v>
      </c>
    </row>
    <row r="30" spans="1:7" x14ac:dyDescent="0.55000000000000004">
      <c r="A30" t="s">
        <v>43</v>
      </c>
      <c r="B30">
        <f>Performance!H30</f>
        <v>157124.82876132181</v>
      </c>
      <c r="C30">
        <v>1.712500055631002E-3</v>
      </c>
      <c r="D30">
        <f t="shared" si="0"/>
        <v>7.8812315659970711E-3</v>
      </c>
      <c r="E30">
        <f>(Performance!I30-Performance!I29)/Performance!I29</f>
        <v>8.0250188485711839E-3</v>
      </c>
      <c r="F30">
        <f t="shared" si="1"/>
        <v>7.6453982390215667E-3</v>
      </c>
      <c r="G30">
        <f t="shared" ref="G30" si="28">E30-$C$3</f>
        <v>7.7891855215956795E-3</v>
      </c>
    </row>
    <row r="31" spans="1:7" x14ac:dyDescent="0.55000000000000004">
      <c r="A31" t="s">
        <v>44</v>
      </c>
      <c r="B31">
        <f>Performance!H31</f>
        <v>155198.37817287986</v>
      </c>
      <c r="C31">
        <v>1.791666746139526E-3</v>
      </c>
      <c r="D31">
        <f t="shared" si="0"/>
        <v>-1.2260637632059423E-2</v>
      </c>
      <c r="E31">
        <f>(Performance!I31-Performance!I30)/Performance!I30</f>
        <v>-1.1184181638995554E-2</v>
      </c>
      <c r="F31">
        <f t="shared" si="1"/>
        <v>-1.2496470959034929E-2</v>
      </c>
      <c r="G31">
        <f t="shared" ref="G31" si="29">E31-$C$3</f>
        <v>-1.1420014965971059E-2</v>
      </c>
    </row>
    <row r="32" spans="1:7" x14ac:dyDescent="0.55000000000000004">
      <c r="A32" t="s">
        <v>45</v>
      </c>
      <c r="B32">
        <f>Performance!H32</f>
        <v>162194.79431729432</v>
      </c>
      <c r="C32">
        <v>1.898333430290222E-3</v>
      </c>
      <c r="D32">
        <f t="shared" si="0"/>
        <v>4.5080472017696938E-2</v>
      </c>
      <c r="E32">
        <f>(Performance!I32-Performance!I31)/Performance!I31</f>
        <v>4.4672505325755986E-2</v>
      </c>
      <c r="F32">
        <f t="shared" si="1"/>
        <v>4.4844638690721431E-2</v>
      </c>
      <c r="G32">
        <f t="shared" ref="G32" si="30">E32-$C$3</f>
        <v>4.4436671998780479E-2</v>
      </c>
    </row>
    <row r="33" spans="1:7" x14ac:dyDescent="0.55000000000000004">
      <c r="A33" t="s">
        <v>46</v>
      </c>
      <c r="B33">
        <f>Performance!H33</f>
        <v>165295.55741677195</v>
      </c>
      <c r="C33">
        <v>1.9233334064483641E-3</v>
      </c>
      <c r="D33">
        <f t="shared" si="0"/>
        <v>1.9117525396109558E-2</v>
      </c>
      <c r="E33">
        <f>(Performance!I33-Performance!I32)/Performance!I32</f>
        <v>1.78342673832955E-2</v>
      </c>
      <c r="F33">
        <f t="shared" si="1"/>
        <v>1.8881692069134055E-2</v>
      </c>
      <c r="G33">
        <f t="shared" ref="G33" si="31">E33-$C$3</f>
        <v>1.7598434056319997E-2</v>
      </c>
    </row>
    <row r="34" spans="1:7" x14ac:dyDescent="0.55000000000000004">
      <c r="A34" t="s">
        <v>47</v>
      </c>
      <c r="B34">
        <f>Performance!H34</f>
        <v>162861.95352743741</v>
      </c>
      <c r="C34">
        <v>1.9166666269302369E-3</v>
      </c>
      <c r="D34">
        <f t="shared" si="0"/>
        <v>-1.4722742264624333E-2</v>
      </c>
      <c r="E34">
        <f>(Performance!I34-Performance!I33)/Performance!I33</f>
        <v>-1.2646232124939028E-2</v>
      </c>
      <c r="F34">
        <f t="shared" si="1"/>
        <v>-1.4958575591599839E-2</v>
      </c>
      <c r="G34">
        <f t="shared" ref="G34" si="32">E34-$C$3</f>
        <v>-1.2882065451914533E-2</v>
      </c>
    </row>
    <row r="35" spans="1:7" x14ac:dyDescent="0.55000000000000004">
      <c r="A35" t="s">
        <v>48</v>
      </c>
      <c r="B35">
        <f>Performance!H35</f>
        <v>167990.9417533254</v>
      </c>
      <c r="C35">
        <v>1.949999928474426E-3</v>
      </c>
      <c r="D35">
        <f t="shared" ref="D35:D62" si="33">B35/B34-1</f>
        <v>3.1492857078027736E-2</v>
      </c>
      <c r="E35">
        <f>(Performance!I35-Performance!I34)/Performance!I34</f>
        <v>2.869284335346365E-2</v>
      </c>
      <c r="F35">
        <f t="shared" ref="F35:G66" si="34">D35-$C$3</f>
        <v>3.1257023751052229E-2</v>
      </c>
      <c r="G35">
        <f t="shared" si="34"/>
        <v>2.8457010026488146E-2</v>
      </c>
    </row>
    <row r="36" spans="1:7" x14ac:dyDescent="0.55000000000000004">
      <c r="A36" t="s">
        <v>49</v>
      </c>
      <c r="B36">
        <f>Performance!H36</f>
        <v>169854.69297751359</v>
      </c>
      <c r="C36">
        <v>1.9858332475026449E-3</v>
      </c>
      <c r="D36">
        <f t="shared" si="33"/>
        <v>1.109435547379034E-2</v>
      </c>
      <c r="E36">
        <f>(Performance!I36-Performance!I35)/Performance!I35</f>
        <v>1.1044998439353528E-2</v>
      </c>
      <c r="F36">
        <f t="shared" si="34"/>
        <v>1.0858522146814835E-2</v>
      </c>
      <c r="G36">
        <f t="shared" si="34"/>
        <v>1.0809165112378023E-2</v>
      </c>
    </row>
    <row r="37" spans="1:7" x14ac:dyDescent="0.55000000000000004">
      <c r="A37" t="s">
        <v>50</v>
      </c>
      <c r="B37">
        <f>Performance!H37</f>
        <v>175461.21904672665</v>
      </c>
      <c r="C37">
        <v>1.9400000572204589E-3</v>
      </c>
      <c r="D37">
        <f t="shared" si="33"/>
        <v>3.3007778418905787E-2</v>
      </c>
      <c r="E37">
        <f>(Performance!I37-Performance!I36)/Performance!I36</f>
        <v>3.2491678636421516E-2</v>
      </c>
      <c r="F37">
        <f t="shared" si="34"/>
        <v>3.277194509193028E-2</v>
      </c>
      <c r="G37">
        <f t="shared" si="34"/>
        <v>3.2255845309446009E-2</v>
      </c>
    </row>
    <row r="38" spans="1:7" x14ac:dyDescent="0.55000000000000004">
      <c r="A38" t="s">
        <v>51</v>
      </c>
      <c r="B38">
        <f>Performance!H38</f>
        <v>187160.04906818975</v>
      </c>
      <c r="C38">
        <v>1.9733333587646481E-3</v>
      </c>
      <c r="D38">
        <f t="shared" si="33"/>
        <v>6.667473351104225E-2</v>
      </c>
      <c r="E38">
        <f>(Performance!I38-Performance!I37)/Performance!I37</f>
        <v>6.7041303080811493E-2</v>
      </c>
      <c r="F38">
        <f t="shared" si="34"/>
        <v>6.6438900184066743E-2</v>
      </c>
      <c r="G38">
        <f t="shared" si="34"/>
        <v>6.6805469753835986E-2</v>
      </c>
    </row>
    <row r="39" spans="1:7" x14ac:dyDescent="0.55000000000000004">
      <c r="A39" t="s">
        <v>52</v>
      </c>
      <c r="B39">
        <f>Performance!H39</f>
        <v>187791.50380620541</v>
      </c>
      <c r="C39">
        <v>1.910833319028219E-3</v>
      </c>
      <c r="D39">
        <f t="shared" si="33"/>
        <v>3.3738756810519632E-3</v>
      </c>
      <c r="E39">
        <f>(Performance!I39-Performance!I38)/Performance!I38</f>
        <v>-4.8549605606234831E-4</v>
      </c>
      <c r="F39">
        <f t="shared" si="34"/>
        <v>3.1380423540764584E-3</v>
      </c>
      <c r="G39">
        <f t="shared" si="34"/>
        <v>-7.2132938303785289E-4</v>
      </c>
    </row>
    <row r="40" spans="1:7" x14ac:dyDescent="0.55000000000000004">
      <c r="A40" t="s">
        <v>53</v>
      </c>
      <c r="B40">
        <f>Performance!H40</f>
        <v>187139.89668165118</v>
      </c>
      <c r="C40">
        <v>1.6958334048589069E-3</v>
      </c>
      <c r="D40">
        <f t="shared" si="33"/>
        <v>-3.4698434771930353E-3</v>
      </c>
      <c r="E40">
        <f>(Performance!I40-Performance!I39)/Performance!I39</f>
        <v>-8.3731990675028748E-4</v>
      </c>
      <c r="F40">
        <f t="shared" si="34"/>
        <v>-3.7056768041685401E-3</v>
      </c>
      <c r="G40">
        <f t="shared" si="34"/>
        <v>-1.0731532337257921E-3</v>
      </c>
    </row>
    <row r="41" spans="1:7" x14ac:dyDescent="0.55000000000000004">
      <c r="A41" t="s">
        <v>54</v>
      </c>
      <c r="B41">
        <f>Performance!H41</f>
        <v>189254.34510204988</v>
      </c>
      <c r="C41">
        <v>1.6916666428248091E-3</v>
      </c>
      <c r="D41">
        <f t="shared" si="33"/>
        <v>1.1298758083615024E-2</v>
      </c>
      <c r="E41">
        <f>(Performance!I41-Performance!I40)/Performance!I40</f>
        <v>1.0431573354438601E-2</v>
      </c>
      <c r="F41">
        <f t="shared" si="34"/>
        <v>1.1062924756639518E-2</v>
      </c>
      <c r="G41">
        <f t="shared" si="34"/>
        <v>1.0195740027463096E-2</v>
      </c>
    </row>
    <row r="42" spans="1:7" x14ac:dyDescent="0.55000000000000004">
      <c r="A42" t="s">
        <v>55</v>
      </c>
      <c r="B42">
        <f>Performance!H42</f>
        <v>193693.64027618014</v>
      </c>
      <c r="C42">
        <v>1.61083330710729E-3</v>
      </c>
      <c r="D42">
        <f t="shared" si="33"/>
        <v>2.3456767514302035E-2</v>
      </c>
      <c r="E42">
        <f>(Performance!I42-Performance!I41)/Performance!I41</f>
        <v>2.0604334633934712E-2</v>
      </c>
      <c r="F42">
        <f t="shared" si="34"/>
        <v>2.3220934187326531E-2</v>
      </c>
      <c r="G42">
        <f t="shared" si="34"/>
        <v>2.0368501306959209E-2</v>
      </c>
    </row>
    <row r="43" spans="1:7" x14ac:dyDescent="0.55000000000000004">
      <c r="A43" t="s">
        <v>56</v>
      </c>
      <c r="B43">
        <f>Performance!H43</f>
        <v>193544.02762201132</v>
      </c>
      <c r="C43">
        <v>1.4749999841054281E-3</v>
      </c>
      <c r="D43">
        <f t="shared" si="33"/>
        <v>-7.7241903221758612E-4</v>
      </c>
      <c r="E43">
        <f>(Performance!I43-Performance!I42)/Performance!I42</f>
        <v>-1.8519191227706788E-4</v>
      </c>
      <c r="F43">
        <f t="shared" si="34"/>
        <v>-1.0082523591930907E-3</v>
      </c>
      <c r="G43">
        <f t="shared" si="34"/>
        <v>-4.2102523925257251E-4</v>
      </c>
    </row>
    <row r="44" spans="1:7" x14ac:dyDescent="0.55000000000000004">
      <c r="A44" t="s">
        <v>57</v>
      </c>
      <c r="B44">
        <f>Performance!H44</f>
        <v>204232.45366701539</v>
      </c>
      <c r="C44">
        <v>1.2483333547910059E-3</v>
      </c>
      <c r="D44">
        <f t="shared" si="33"/>
        <v>5.5224778446165246E-2</v>
      </c>
      <c r="E44">
        <f>(Performance!I44-Performance!I43)/Performance!I43</f>
        <v>5.6757464773370757E-2</v>
      </c>
      <c r="F44">
        <f t="shared" si="34"/>
        <v>5.4988945119189739E-2</v>
      </c>
      <c r="G44">
        <f t="shared" si="34"/>
        <v>5.652163144639525E-2</v>
      </c>
    </row>
    <row r="45" spans="1:7" x14ac:dyDescent="0.55000000000000004">
      <c r="A45" t="s">
        <v>58</v>
      </c>
      <c r="B45">
        <f>Performance!H45</f>
        <v>206560.60595218849</v>
      </c>
      <c r="C45">
        <v>1.2833333015441889E-3</v>
      </c>
      <c r="D45">
        <f t="shared" si="33"/>
        <v>1.1399521688991499E-2</v>
      </c>
      <c r="E45">
        <f>(Performance!I45-Performance!I44)/Performance!I44</f>
        <v>1.3284702485028348E-2</v>
      </c>
      <c r="F45">
        <f t="shared" si="34"/>
        <v>1.1163688362015993E-2</v>
      </c>
      <c r="G45">
        <f t="shared" si="34"/>
        <v>1.3048869158052843E-2</v>
      </c>
    </row>
    <row r="46" spans="1:7" x14ac:dyDescent="0.55000000000000004">
      <c r="A46" t="s">
        <v>59</v>
      </c>
      <c r="B46">
        <f>Performance!H46</f>
        <v>203402.78777423198</v>
      </c>
      <c r="C46">
        <v>1.2541666626930241E-3</v>
      </c>
      <c r="D46">
        <f t="shared" si="33"/>
        <v>-1.5287610933361728E-2</v>
      </c>
      <c r="E46">
        <f>(Performance!I46-Performance!I45)/Performance!I45</f>
        <v>-1.3156952489000881E-2</v>
      </c>
      <c r="F46">
        <f t="shared" si="34"/>
        <v>-1.5523444260337233E-2</v>
      </c>
      <c r="G46">
        <f t="shared" si="34"/>
        <v>-1.3392785815976386E-2</v>
      </c>
    </row>
    <row r="47" spans="1:7" x14ac:dyDescent="0.55000000000000004">
      <c r="A47" t="s">
        <v>60</v>
      </c>
      <c r="B47">
        <f>Performance!H47</f>
        <v>210124.07174106705</v>
      </c>
      <c r="C47">
        <v>1.258333325386047E-3</v>
      </c>
      <c r="D47">
        <f t="shared" si="33"/>
        <v>3.3044207704249207E-2</v>
      </c>
      <c r="E47">
        <f>(Performance!I47-Performance!I46)/Performance!I46</f>
        <v>3.1012981012860236E-2</v>
      </c>
      <c r="F47">
        <f t="shared" si="34"/>
        <v>3.28083743772737E-2</v>
      </c>
      <c r="G47">
        <f t="shared" si="34"/>
        <v>3.0777147685884732E-2</v>
      </c>
    </row>
    <row r="48" spans="1:7" x14ac:dyDescent="0.55000000000000004">
      <c r="A48" t="s">
        <v>61</v>
      </c>
      <c r="B48">
        <f>Performance!H48</f>
        <v>206871.77066825572</v>
      </c>
      <c r="C48">
        <v>1.025000015894572E-3</v>
      </c>
      <c r="D48">
        <f t="shared" si="33"/>
        <v>-1.5478003285692488E-2</v>
      </c>
      <c r="E48">
        <f>(Performance!I48-Performance!I47)/Performance!I47</f>
        <v>-1.7020145721216746E-2</v>
      </c>
      <c r="F48">
        <f t="shared" si="34"/>
        <v>-1.5713836612667991E-2</v>
      </c>
      <c r="G48">
        <f t="shared" si="34"/>
        <v>-1.725597904819225E-2</v>
      </c>
    </row>
    <row r="49" spans="1:7" x14ac:dyDescent="0.55000000000000004">
      <c r="A49" t="s">
        <v>62</v>
      </c>
      <c r="B49">
        <f>Performance!H49</f>
        <v>194253.2178060486</v>
      </c>
      <c r="C49">
        <v>2.499999944120645E-5</v>
      </c>
      <c r="D49">
        <f t="shared" si="33"/>
        <v>-6.0996978086693687E-2</v>
      </c>
      <c r="E49">
        <f>(Performance!I49-Performance!I48)/Performance!I48</f>
        <v>-6.1542906642257665E-2</v>
      </c>
      <c r="F49">
        <f t="shared" si="34"/>
        <v>-6.1232811413669194E-2</v>
      </c>
      <c r="G49">
        <f t="shared" si="34"/>
        <v>-6.1778739969233172E-2</v>
      </c>
    </row>
    <row r="50" spans="1:7" x14ac:dyDescent="0.55000000000000004">
      <c r="A50" t="s">
        <v>63</v>
      </c>
      <c r="B50">
        <f>Performance!H50</f>
        <v>211550.4626854879</v>
      </c>
      <c r="C50">
        <v>7.5000002980232238E-5</v>
      </c>
      <c r="D50">
        <f t="shared" si="33"/>
        <v>8.9044830632919902E-2</v>
      </c>
      <c r="E50">
        <f>(Performance!I50-Performance!I49)/Performance!I49</f>
        <v>9.0793407993513348E-2</v>
      </c>
      <c r="F50">
        <f t="shared" si="34"/>
        <v>8.8808997305944395E-2</v>
      </c>
      <c r="G50">
        <f t="shared" si="34"/>
        <v>9.0557574666537841E-2</v>
      </c>
    </row>
    <row r="51" spans="1:7" x14ac:dyDescent="0.55000000000000004">
      <c r="A51" t="s">
        <v>64</v>
      </c>
      <c r="B51">
        <f>Performance!H51</f>
        <v>212796.27608141259</v>
      </c>
      <c r="C51">
        <v>1.0666667173306149E-4</v>
      </c>
      <c r="D51">
        <f t="shared" si="33"/>
        <v>5.8889655929368345E-3</v>
      </c>
      <c r="E51">
        <f>(Performance!I51-Performance!I50)/Performance!I50</f>
        <v>8.5517444958842469E-3</v>
      </c>
      <c r="F51">
        <f t="shared" si="34"/>
        <v>5.6531322659613302E-3</v>
      </c>
      <c r="G51">
        <f t="shared" si="34"/>
        <v>8.3159111689087416E-3</v>
      </c>
    </row>
    <row r="52" spans="1:7" x14ac:dyDescent="0.55000000000000004">
      <c r="A52" t="s">
        <v>65</v>
      </c>
      <c r="B52">
        <f>Performance!H52</f>
        <v>215436.37298066902</v>
      </c>
      <c r="C52">
        <v>1.125000044703484E-4</v>
      </c>
      <c r="D52">
        <f t="shared" si="33"/>
        <v>1.2406687503527358E-2</v>
      </c>
      <c r="E52">
        <f>(Performance!I52-Performance!I51)/Performance!I51</f>
        <v>1.3745693716165215E-2</v>
      </c>
      <c r="F52">
        <f t="shared" si="34"/>
        <v>1.2170854176551853E-2</v>
      </c>
      <c r="G52">
        <f t="shared" si="34"/>
        <v>1.350986038918971E-2</v>
      </c>
    </row>
    <row r="53" spans="1:7" x14ac:dyDescent="0.55000000000000004">
      <c r="A53" t="s">
        <v>66</v>
      </c>
      <c r="B53">
        <f>Performance!H53</f>
        <v>219486.38831686822</v>
      </c>
      <c r="C53">
        <v>6.9166664034128189E-5</v>
      </c>
      <c r="D53">
        <f t="shared" si="33"/>
        <v>1.8799125143842854E-2</v>
      </c>
      <c r="E53">
        <f>(Performance!I53-Performance!I52)/Performance!I52</f>
        <v>1.968992316027203E-2</v>
      </c>
      <c r="F53">
        <f t="shared" si="34"/>
        <v>1.8563291816867351E-2</v>
      </c>
      <c r="G53">
        <f t="shared" si="34"/>
        <v>1.9454089833296526E-2</v>
      </c>
    </row>
    <row r="54" spans="1:7" x14ac:dyDescent="0.55000000000000004">
      <c r="A54" t="s">
        <v>67</v>
      </c>
      <c r="B54">
        <f>Performance!H54</f>
        <v>217479.73682544299</v>
      </c>
      <c r="C54">
        <v>7.9166665673255918E-5</v>
      </c>
      <c r="D54">
        <f t="shared" si="33"/>
        <v>-9.142487180244907E-3</v>
      </c>
      <c r="E54">
        <f>(Performance!I54-Performance!I53)/Performance!I53</f>
        <v>-3.5494792315787357E-3</v>
      </c>
      <c r="F54">
        <f t="shared" si="34"/>
        <v>-9.3783205072204123E-3</v>
      </c>
      <c r="G54">
        <f t="shared" si="34"/>
        <v>-3.7853125585542405E-3</v>
      </c>
    </row>
    <row r="55" spans="1:7" x14ac:dyDescent="0.55000000000000004">
      <c r="A55" t="s">
        <v>68</v>
      </c>
      <c r="B55">
        <f>Performance!H55</f>
        <v>218204.72011704292</v>
      </c>
      <c r="C55">
        <v>7.0833334078391393E-5</v>
      </c>
      <c r="D55">
        <f t="shared" si="33"/>
        <v>3.3335670816165841E-3</v>
      </c>
      <c r="E55">
        <f>(Performance!I55-Performance!I54)/Performance!I54</f>
        <v>2.1851859114275993E-3</v>
      </c>
      <c r="F55">
        <f t="shared" si="34"/>
        <v>3.0977337546410793E-3</v>
      </c>
      <c r="G55">
        <f t="shared" si="34"/>
        <v>1.9493525844520947E-3</v>
      </c>
    </row>
    <row r="56" spans="1:7" x14ac:dyDescent="0.55000000000000004">
      <c r="A56" t="s">
        <v>69</v>
      </c>
      <c r="B56">
        <f>Performance!H56</f>
        <v>224456.12781030021</v>
      </c>
      <c r="C56">
        <v>6.9166664034128189E-5</v>
      </c>
      <c r="D56">
        <f t="shared" si="33"/>
        <v>2.8649278026176894E-2</v>
      </c>
      <c r="E56">
        <f>(Performance!I56-Performance!I55)/Performance!I55</f>
        <v>2.7519221776046019E-2</v>
      </c>
      <c r="F56">
        <f t="shared" si="34"/>
        <v>2.8413444699201391E-2</v>
      </c>
      <c r="G56">
        <f t="shared" si="34"/>
        <v>2.7283388449070516E-2</v>
      </c>
    </row>
    <row r="57" spans="1:7" x14ac:dyDescent="0.55000000000000004">
      <c r="A57" t="s">
        <v>70</v>
      </c>
      <c r="B57">
        <f>Performance!H57</f>
        <v>232102.99109832107</v>
      </c>
      <c r="C57">
        <v>6.2500002483526867E-5</v>
      </c>
      <c r="D57">
        <f t="shared" si="33"/>
        <v>3.4068409548986045E-2</v>
      </c>
      <c r="E57">
        <f>(Performance!I57-Performance!I56)/Performance!I56</f>
        <v>3.7355614781724437E-2</v>
      </c>
      <c r="F57">
        <f t="shared" si="34"/>
        <v>3.3832576222010538E-2</v>
      </c>
      <c r="G57">
        <f t="shared" si="34"/>
        <v>3.711978145474893E-2</v>
      </c>
    </row>
    <row r="58" spans="1:7" x14ac:dyDescent="0.55000000000000004">
      <c r="A58" t="s">
        <v>71</v>
      </c>
      <c r="B58">
        <f>Performance!H58</f>
        <v>231510.65381042531</v>
      </c>
      <c r="C58">
        <v>5.4166664679845177E-5</v>
      </c>
      <c r="D58">
        <f t="shared" si="33"/>
        <v>-2.5520450429905583E-3</v>
      </c>
      <c r="E58">
        <f>(Performance!I58-Performance!I57)/Performance!I57</f>
        <v>-4.0158505445310688E-4</v>
      </c>
      <c r="F58">
        <f t="shared" si="34"/>
        <v>-2.7878783699660631E-3</v>
      </c>
      <c r="G58">
        <f t="shared" si="34"/>
        <v>-6.3741838142861152E-4</v>
      </c>
    </row>
    <row r="59" spans="1:7" x14ac:dyDescent="0.55000000000000004">
      <c r="A59" t="s">
        <v>72</v>
      </c>
      <c r="B59">
        <f>Performance!H59</f>
        <v>231053.05357187224</v>
      </c>
      <c r="C59">
        <v>4.000000034769376E-5</v>
      </c>
      <c r="D59">
        <f t="shared" si="33"/>
        <v>-1.9765839326244539E-3</v>
      </c>
      <c r="E59">
        <f>(Performance!I59-Performance!I58)/Performance!I58</f>
        <v>-1.5923840740515E-3</v>
      </c>
      <c r="F59">
        <f t="shared" si="34"/>
        <v>-2.2124172595999587E-3</v>
      </c>
      <c r="G59">
        <f t="shared" si="34"/>
        <v>-1.8282174010270046E-3</v>
      </c>
    </row>
    <row r="60" spans="1:7" x14ac:dyDescent="0.55000000000000004">
      <c r="A60" t="s">
        <v>73</v>
      </c>
      <c r="B60">
        <f>Performance!H60</f>
        <v>229444.84619642055</v>
      </c>
      <c r="C60">
        <v>2.9166666790843011E-5</v>
      </c>
      <c r="D60">
        <f t="shared" si="33"/>
        <v>-6.9603381153819921E-3</v>
      </c>
      <c r="E60">
        <f>(Performance!I60-Performance!I59)/Performance!I59</f>
        <v>-7.1411690299709131E-3</v>
      </c>
      <c r="F60">
        <f t="shared" si="34"/>
        <v>-7.1961714423574965E-3</v>
      </c>
      <c r="G60">
        <f t="shared" si="34"/>
        <v>-7.3770023569464174E-3</v>
      </c>
    </row>
    <row r="61" spans="1:7" x14ac:dyDescent="0.55000000000000004">
      <c r="A61" t="s">
        <v>74</v>
      </c>
      <c r="B61">
        <f>Performance!H61</f>
        <v>230909.31880077597</v>
      </c>
      <c r="C61">
        <v>1.0833333556850749E-5</v>
      </c>
      <c r="D61">
        <f t="shared" si="33"/>
        <v>6.3826781408797828E-3</v>
      </c>
      <c r="E61">
        <f>(Performance!I61-Performance!I60)/Performance!I60</f>
        <v>3.9212137127917638E-3</v>
      </c>
      <c r="F61">
        <f t="shared" si="34"/>
        <v>6.1468448139042784E-3</v>
      </c>
      <c r="G61">
        <f t="shared" si="34"/>
        <v>3.685380385816259E-3</v>
      </c>
    </row>
    <row r="62" spans="1:7" x14ac:dyDescent="0.55000000000000004">
      <c r="A62" t="s">
        <v>75</v>
      </c>
      <c r="B62">
        <f>Performance!H62</f>
        <v>242383.69061041001</v>
      </c>
      <c r="C62">
        <v>2.50000002173086E-6</v>
      </c>
      <c r="D62">
        <f t="shared" si="33"/>
        <v>4.9692112337544447E-2</v>
      </c>
      <c r="E62">
        <f>(Performance!I62-Performance!I61)/Performance!I61</f>
        <v>4.5238095206667821E-2</v>
      </c>
      <c r="F62">
        <f t="shared" si="34"/>
        <v>4.945627901056894E-2</v>
      </c>
      <c r="G62">
        <f t="shared" si="34"/>
        <v>4.5002261879692314E-2</v>
      </c>
    </row>
    <row r="63" spans="1:7" x14ac:dyDescent="0.55000000000000004">
      <c r="A63" t="s">
        <v>76</v>
      </c>
      <c r="B63">
        <f>Performance!H63</f>
        <v>243686.60357286874</v>
      </c>
      <c r="C63">
        <v>6.6666669833163416E-6</v>
      </c>
      <c r="D63">
        <f t="shared" ref="D63:D64" si="35">B63/B62-1</f>
        <v>5.3754151493341507E-3</v>
      </c>
      <c r="E63">
        <f>(Performance!I63-Performance!I62)/Performance!I62</f>
        <v>6.0417254702161277E-3</v>
      </c>
      <c r="F63">
        <f t="shared" ref="F63:G64" si="36">D63-$C$3</f>
        <v>5.1395818223586463E-3</v>
      </c>
      <c r="G63">
        <f t="shared" si="36"/>
        <v>5.8058921432406234E-3</v>
      </c>
    </row>
    <row r="64" spans="1:7" x14ac:dyDescent="0.55000000000000004">
      <c r="A64" t="s">
        <v>77</v>
      </c>
      <c r="B64">
        <f>Performance!H64</f>
        <v>249796.55254369305</v>
      </c>
      <c r="C64">
        <v>3.3333332588275267E-5</v>
      </c>
      <c r="D64">
        <f t="shared" si="35"/>
        <v>2.5072978494680598E-2</v>
      </c>
      <c r="E64">
        <f>(Performance!I64-Performance!I63)/Performance!I63</f>
        <v>2.4128132319828691E-2</v>
      </c>
      <c r="F64">
        <f t="shared" si="36"/>
        <v>2.4837145167705094E-2</v>
      </c>
      <c r="G64">
        <f t="shared" si="36"/>
        <v>2.3892298992853188E-2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Return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xin</dc:creator>
  <cp:lastModifiedBy>Will Zhao</cp:lastModifiedBy>
  <dcterms:created xsi:type="dcterms:W3CDTF">2021-07-12T02:37:54Z</dcterms:created>
  <dcterms:modified xsi:type="dcterms:W3CDTF">2021-07-14T18:34:51Z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3911082f-bfd3-4924-84fd-697574b53273</vt:lpwstr>
  </property>
</Properties>
</file>