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6DB6005E-6A7C-48B7-8521-96128B3736D0}" xr6:coauthVersionLast="47" xr6:coauthVersionMax="47" xr10:uidLastSave="{00000000-0000-0000-0000-000000000000}"/>
  <bookViews>
    <workbookView minimized="1" xWindow="2196" yWindow="2196" windowWidth="17280" windowHeight="8994" activeTab="2" xr2:uid="{00000000-000D-0000-FFFF-FFFF00000000}"/>
  </bookViews>
  <sheets>
    <sheet name="input" sheetId="2" r:id="rId1"/>
    <sheet name="Dashboard" sheetId="7" r:id="rId2"/>
    <sheet name="Individual &amp; Portfolio" sheetId="1" r:id="rId3"/>
    <sheet name="VaR graph" sheetId="8" r:id="rId4"/>
    <sheet name="VaR Rolling" sheetId="9" r:id="rId5"/>
    <sheet name="EQ" sheetId="3" r:id="rId6"/>
    <sheet name="IR" sheetId="4" r:id="rId7"/>
    <sheet name="CR" sheetId="5" r:id="rId8"/>
    <sheet name="RE" sheetId="6" r:id="rId9"/>
  </sheets>
  <calcPr calcId="181029"/>
</workbook>
</file>

<file path=xl/calcChain.xml><?xml version="1.0" encoding="utf-8"?>
<calcChain xmlns="http://schemas.openxmlformats.org/spreadsheetml/2006/main">
  <c r="C206" i="9" l="1"/>
  <c r="D206" i="9"/>
  <c r="E206" i="9"/>
  <c r="F206" i="9"/>
  <c r="G206" i="9"/>
  <c r="H206" i="9"/>
  <c r="I206" i="9"/>
  <c r="J206" i="9"/>
  <c r="K206" i="9"/>
  <c r="L206" i="9"/>
  <c r="M206" i="9"/>
  <c r="N206" i="9"/>
  <c r="O206" i="9"/>
  <c r="P206" i="9"/>
  <c r="Q206" i="9"/>
  <c r="R206" i="9"/>
  <c r="S206" i="9"/>
  <c r="C205" i="9"/>
  <c r="D205" i="9"/>
  <c r="E205" i="9"/>
  <c r="F205" i="9"/>
  <c r="G205" i="9"/>
  <c r="H205" i="9"/>
  <c r="I205" i="9"/>
  <c r="J205" i="9"/>
  <c r="J207" i="9" s="1"/>
  <c r="K205" i="9"/>
  <c r="L205" i="9"/>
  <c r="M205" i="9"/>
  <c r="N205" i="9"/>
  <c r="O205" i="9"/>
  <c r="P205" i="9"/>
  <c r="Q205" i="9"/>
  <c r="R205" i="9"/>
  <c r="R207" i="9" s="1"/>
  <c r="S205" i="9"/>
  <c r="S207" i="9" s="1"/>
  <c r="C204" i="9"/>
  <c r="D204" i="9"/>
  <c r="E204" i="9"/>
  <c r="F204" i="9"/>
  <c r="G204" i="9"/>
  <c r="H204" i="9"/>
  <c r="I204" i="9"/>
  <c r="J204" i="9"/>
  <c r="K204" i="9"/>
  <c r="L204" i="9"/>
  <c r="M204" i="9"/>
  <c r="N204" i="9"/>
  <c r="O204" i="9"/>
  <c r="P204" i="9"/>
  <c r="Q204" i="9"/>
  <c r="R204" i="9"/>
  <c r="S204" i="9"/>
  <c r="B206" i="9"/>
  <c r="B205" i="9"/>
  <c r="B204" i="9"/>
  <c r="L207" i="9"/>
  <c r="D207" i="9"/>
  <c r="A207" i="9"/>
  <c r="A206" i="9"/>
  <c r="Q207" i="9"/>
  <c r="P207" i="9"/>
  <c r="O207" i="9"/>
  <c r="N207" i="9"/>
  <c r="M207" i="9"/>
  <c r="K207" i="9"/>
  <c r="I207" i="9"/>
  <c r="H207" i="9"/>
  <c r="G207" i="9"/>
  <c r="F207" i="9"/>
  <c r="E207" i="9"/>
  <c r="C207" i="9"/>
  <c r="B207" i="9"/>
  <c r="A205" i="9"/>
  <c r="A204" i="9"/>
  <c r="C186" i="9"/>
  <c r="D186" i="9"/>
  <c r="E186" i="9"/>
  <c r="F186" i="9"/>
  <c r="G186" i="9"/>
  <c r="H186" i="9"/>
  <c r="I186" i="9"/>
  <c r="J186" i="9"/>
  <c r="J189" i="9" s="1"/>
  <c r="K186" i="9"/>
  <c r="L186" i="9"/>
  <c r="M186" i="9"/>
  <c r="N186" i="9"/>
  <c r="O186" i="9"/>
  <c r="P186" i="9"/>
  <c r="Q186" i="9"/>
  <c r="R186" i="9"/>
  <c r="R189" i="9" s="1"/>
  <c r="S186" i="9"/>
  <c r="C187" i="9"/>
  <c r="D187" i="9"/>
  <c r="E187" i="9"/>
  <c r="F187" i="9"/>
  <c r="G187" i="9"/>
  <c r="H187" i="9"/>
  <c r="I187" i="9"/>
  <c r="I189" i="9" s="1"/>
  <c r="J187" i="9"/>
  <c r="K187" i="9"/>
  <c r="L187" i="9"/>
  <c r="M187" i="9"/>
  <c r="N187" i="9"/>
  <c r="O187" i="9"/>
  <c r="P187" i="9"/>
  <c r="Q187" i="9"/>
  <c r="Q189" i="9" s="1"/>
  <c r="R187" i="9"/>
  <c r="S187" i="9"/>
  <c r="C188" i="9"/>
  <c r="D188" i="9"/>
  <c r="E188" i="9"/>
  <c r="F188" i="9"/>
  <c r="G188" i="9"/>
  <c r="H188" i="9"/>
  <c r="I188" i="9"/>
  <c r="J188" i="9"/>
  <c r="K188" i="9"/>
  <c r="L188" i="9"/>
  <c r="M188" i="9"/>
  <c r="N188" i="9"/>
  <c r="O188" i="9"/>
  <c r="P188" i="9"/>
  <c r="Q188" i="9"/>
  <c r="R188" i="9"/>
  <c r="S188" i="9"/>
  <c r="B188" i="9"/>
  <c r="B187" i="9"/>
  <c r="B189" i="9" s="1"/>
  <c r="B186" i="9"/>
  <c r="A187" i="9"/>
  <c r="A188" i="9"/>
  <c r="A189" i="9"/>
  <c r="A186" i="9"/>
  <c r="S189" i="9"/>
  <c r="P189" i="9"/>
  <c r="O189" i="9"/>
  <c r="N189" i="9"/>
  <c r="M189" i="9"/>
  <c r="L189" i="9"/>
  <c r="K189" i="9"/>
  <c r="H189" i="9"/>
  <c r="G189" i="9"/>
  <c r="F189" i="9"/>
  <c r="E189" i="9"/>
  <c r="D189" i="9"/>
  <c r="C189" i="9"/>
  <c r="C194" i="9"/>
  <c r="D194" i="9"/>
  <c r="E194" i="9"/>
  <c r="F194" i="9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C193" i="9"/>
  <c r="D193" i="9"/>
  <c r="E193" i="9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S193" i="9"/>
  <c r="C192" i="9"/>
  <c r="D192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S192" i="9"/>
  <c r="B194" i="9"/>
  <c r="B193" i="9"/>
  <c r="B192" i="9"/>
  <c r="C198" i="9"/>
  <c r="D198" i="9"/>
  <c r="E198" i="9"/>
  <c r="F198" i="9"/>
  <c r="G198" i="9"/>
  <c r="H198" i="9"/>
  <c r="I198" i="9"/>
  <c r="J198" i="9"/>
  <c r="K198" i="9"/>
  <c r="L198" i="9"/>
  <c r="M198" i="9"/>
  <c r="N198" i="9"/>
  <c r="O198" i="9"/>
  <c r="P198" i="9"/>
  <c r="Q198" i="9"/>
  <c r="R198" i="9"/>
  <c r="S198" i="9"/>
  <c r="C199" i="9"/>
  <c r="D199" i="9"/>
  <c r="E199" i="9"/>
  <c r="F199" i="9"/>
  <c r="G199" i="9"/>
  <c r="H199" i="9"/>
  <c r="H201" i="9" s="1"/>
  <c r="I199" i="9"/>
  <c r="I201" i="9" s="1"/>
  <c r="J199" i="9"/>
  <c r="K199" i="9"/>
  <c r="L199" i="9"/>
  <c r="M199" i="9"/>
  <c r="N199" i="9"/>
  <c r="O199" i="9"/>
  <c r="P199" i="9"/>
  <c r="P201" i="9" s="1"/>
  <c r="Q199" i="9"/>
  <c r="R199" i="9"/>
  <c r="S199" i="9"/>
  <c r="C200" i="9"/>
  <c r="D200" i="9"/>
  <c r="E200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R200" i="9"/>
  <c r="S200" i="9"/>
  <c r="B200" i="9"/>
  <c r="B199" i="9"/>
  <c r="B198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U62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AZ123" i="9"/>
  <c r="BA123" i="9"/>
  <c r="BB123" i="9"/>
  <c r="BC123" i="9"/>
  <c r="BD123" i="9"/>
  <c r="BE123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AZ124" i="9"/>
  <c r="BA124" i="9"/>
  <c r="BB124" i="9"/>
  <c r="BC124" i="9"/>
  <c r="BD124" i="9"/>
  <c r="BE124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AZ125" i="9"/>
  <c r="BA125" i="9"/>
  <c r="BB125" i="9"/>
  <c r="BC125" i="9"/>
  <c r="BD125" i="9"/>
  <c r="BE125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AZ126" i="9"/>
  <c r="BA126" i="9"/>
  <c r="BB126" i="9"/>
  <c r="BC126" i="9"/>
  <c r="BD126" i="9"/>
  <c r="BE126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AZ127" i="9"/>
  <c r="BA127" i="9"/>
  <c r="BB127" i="9"/>
  <c r="BC127" i="9"/>
  <c r="BD127" i="9"/>
  <c r="BE127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AZ128" i="9"/>
  <c r="BA128" i="9"/>
  <c r="BB128" i="9"/>
  <c r="BC128" i="9"/>
  <c r="BD128" i="9"/>
  <c r="BE128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AZ129" i="9"/>
  <c r="BA129" i="9"/>
  <c r="BB129" i="9"/>
  <c r="BC129" i="9"/>
  <c r="BD129" i="9"/>
  <c r="BE129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AZ130" i="9"/>
  <c r="BA130" i="9"/>
  <c r="BB130" i="9"/>
  <c r="BC130" i="9"/>
  <c r="BD130" i="9"/>
  <c r="BE130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AZ131" i="9"/>
  <c r="BA131" i="9"/>
  <c r="BB131" i="9"/>
  <c r="BC131" i="9"/>
  <c r="BD131" i="9"/>
  <c r="BE131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AZ132" i="9"/>
  <c r="BA132" i="9"/>
  <c r="BB132" i="9"/>
  <c r="BC132" i="9"/>
  <c r="BD132" i="9"/>
  <c r="BE132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AZ133" i="9"/>
  <c r="BA133" i="9"/>
  <c r="BB133" i="9"/>
  <c r="BC133" i="9"/>
  <c r="BD133" i="9"/>
  <c r="BE133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AZ134" i="9"/>
  <c r="BA134" i="9"/>
  <c r="BB134" i="9"/>
  <c r="BC134" i="9"/>
  <c r="BD134" i="9"/>
  <c r="BE134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AZ135" i="9"/>
  <c r="BA135" i="9"/>
  <c r="BB135" i="9"/>
  <c r="BC135" i="9"/>
  <c r="BD135" i="9"/>
  <c r="BE135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AZ136" i="9"/>
  <c r="BA136" i="9"/>
  <c r="BB136" i="9"/>
  <c r="BC136" i="9"/>
  <c r="BD136" i="9"/>
  <c r="BE136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AZ137" i="9"/>
  <c r="BA137" i="9"/>
  <c r="BB137" i="9"/>
  <c r="BC137" i="9"/>
  <c r="BD137" i="9"/>
  <c r="BE137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AZ138" i="9"/>
  <c r="BA138" i="9"/>
  <c r="BB138" i="9"/>
  <c r="BC138" i="9"/>
  <c r="BD138" i="9"/>
  <c r="BE138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AZ139" i="9"/>
  <c r="BA139" i="9"/>
  <c r="BB139" i="9"/>
  <c r="BC139" i="9"/>
  <c r="BD139" i="9"/>
  <c r="BE139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AZ140" i="9"/>
  <c r="BA140" i="9"/>
  <c r="BB140" i="9"/>
  <c r="BC140" i="9"/>
  <c r="BD140" i="9"/>
  <c r="BE140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AZ141" i="9"/>
  <c r="BA141" i="9"/>
  <c r="BB141" i="9"/>
  <c r="BC141" i="9"/>
  <c r="BD141" i="9"/>
  <c r="BE141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AZ142" i="9"/>
  <c r="BA142" i="9"/>
  <c r="BB142" i="9"/>
  <c r="BC142" i="9"/>
  <c r="BD142" i="9"/>
  <c r="BE142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AZ143" i="9"/>
  <c r="BA143" i="9"/>
  <c r="BB143" i="9"/>
  <c r="BC143" i="9"/>
  <c r="BD143" i="9"/>
  <c r="BE143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BA144" i="9"/>
  <c r="BB144" i="9"/>
  <c r="BC144" i="9"/>
  <c r="BD144" i="9"/>
  <c r="BE144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AZ145" i="9"/>
  <c r="BA145" i="9"/>
  <c r="BB145" i="9"/>
  <c r="BC145" i="9"/>
  <c r="BD145" i="9"/>
  <c r="BE145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AZ146" i="9"/>
  <c r="BA146" i="9"/>
  <c r="BB146" i="9"/>
  <c r="BC146" i="9"/>
  <c r="BD146" i="9"/>
  <c r="BE146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AZ147" i="9"/>
  <c r="BA147" i="9"/>
  <c r="BB147" i="9"/>
  <c r="BC147" i="9"/>
  <c r="BD147" i="9"/>
  <c r="BE147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AZ148" i="9"/>
  <c r="BA148" i="9"/>
  <c r="BB148" i="9"/>
  <c r="BC148" i="9"/>
  <c r="BD148" i="9"/>
  <c r="BE148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AZ149" i="9"/>
  <c r="BA149" i="9"/>
  <c r="BB149" i="9"/>
  <c r="BC149" i="9"/>
  <c r="BD149" i="9"/>
  <c r="BE149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AZ150" i="9"/>
  <c r="BA150" i="9"/>
  <c r="BB150" i="9"/>
  <c r="BC150" i="9"/>
  <c r="BD150" i="9"/>
  <c r="BE150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AZ151" i="9"/>
  <c r="BA151" i="9"/>
  <c r="BB151" i="9"/>
  <c r="BC151" i="9"/>
  <c r="BD151" i="9"/>
  <c r="BE151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AZ152" i="9"/>
  <c r="BA152" i="9"/>
  <c r="BB152" i="9"/>
  <c r="BC152" i="9"/>
  <c r="BD152" i="9"/>
  <c r="BE152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AZ153" i="9"/>
  <c r="BA153" i="9"/>
  <c r="BB153" i="9"/>
  <c r="BC153" i="9"/>
  <c r="BD153" i="9"/>
  <c r="BE153" i="9"/>
  <c r="AN154" i="9"/>
  <c r="AO154" i="9"/>
  <c r="AP154" i="9"/>
  <c r="AQ154" i="9"/>
  <c r="AR154" i="9"/>
  <c r="AS154" i="9"/>
  <c r="AT154" i="9"/>
  <c r="AU154" i="9"/>
  <c r="AV154" i="9"/>
  <c r="AW154" i="9"/>
  <c r="AX154" i="9"/>
  <c r="AY154" i="9"/>
  <c r="AZ154" i="9"/>
  <c r="BA154" i="9"/>
  <c r="BB154" i="9"/>
  <c r="BC154" i="9"/>
  <c r="BD154" i="9"/>
  <c r="BE154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AZ155" i="9"/>
  <c r="BA155" i="9"/>
  <c r="BB155" i="9"/>
  <c r="BC155" i="9"/>
  <c r="BD155" i="9"/>
  <c r="BE155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AZ156" i="9"/>
  <c r="BA156" i="9"/>
  <c r="BB156" i="9"/>
  <c r="BC156" i="9"/>
  <c r="BD156" i="9"/>
  <c r="BE156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AZ157" i="9"/>
  <c r="BA157" i="9"/>
  <c r="BB157" i="9"/>
  <c r="BC157" i="9"/>
  <c r="BD157" i="9"/>
  <c r="BE157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AZ158" i="9"/>
  <c r="BA158" i="9"/>
  <c r="BB158" i="9"/>
  <c r="BC158" i="9"/>
  <c r="BD158" i="9"/>
  <c r="BE158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AZ159" i="9"/>
  <c r="BA159" i="9"/>
  <c r="BB159" i="9"/>
  <c r="BC159" i="9"/>
  <c r="BD159" i="9"/>
  <c r="BE159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AZ160" i="9"/>
  <c r="BA160" i="9"/>
  <c r="BB160" i="9"/>
  <c r="BC160" i="9"/>
  <c r="BD160" i="9"/>
  <c r="BE160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AZ161" i="9"/>
  <c r="BA161" i="9"/>
  <c r="BB161" i="9"/>
  <c r="BC161" i="9"/>
  <c r="BD161" i="9"/>
  <c r="BE161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AZ162" i="9"/>
  <c r="BA162" i="9"/>
  <c r="BB162" i="9"/>
  <c r="BC162" i="9"/>
  <c r="BD162" i="9"/>
  <c r="BE162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AZ163" i="9"/>
  <c r="BA163" i="9"/>
  <c r="BB163" i="9"/>
  <c r="BC163" i="9"/>
  <c r="BD163" i="9"/>
  <c r="BE163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AZ164" i="9"/>
  <c r="BA164" i="9"/>
  <c r="BB164" i="9"/>
  <c r="BC164" i="9"/>
  <c r="BD164" i="9"/>
  <c r="BE164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AZ165" i="9"/>
  <c r="BA165" i="9"/>
  <c r="BB165" i="9"/>
  <c r="BC165" i="9"/>
  <c r="BD165" i="9"/>
  <c r="BE165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AZ166" i="9"/>
  <c r="BA166" i="9"/>
  <c r="BB166" i="9"/>
  <c r="BC166" i="9"/>
  <c r="BD166" i="9"/>
  <c r="BE166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AZ167" i="9"/>
  <c r="BA167" i="9"/>
  <c r="BB167" i="9"/>
  <c r="BC167" i="9"/>
  <c r="BD167" i="9"/>
  <c r="BE167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AZ168" i="9"/>
  <c r="BA168" i="9"/>
  <c r="BB168" i="9"/>
  <c r="BC168" i="9"/>
  <c r="BD168" i="9"/>
  <c r="BE168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AZ169" i="9"/>
  <c r="BA169" i="9"/>
  <c r="BB169" i="9"/>
  <c r="BC169" i="9"/>
  <c r="BD169" i="9"/>
  <c r="BE169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AZ170" i="9"/>
  <c r="BA170" i="9"/>
  <c r="BB170" i="9"/>
  <c r="BC170" i="9"/>
  <c r="BD170" i="9"/>
  <c r="BE170" i="9"/>
  <c r="AN171" i="9"/>
  <c r="AO171" i="9"/>
  <c r="AP171" i="9"/>
  <c r="AQ171" i="9"/>
  <c r="AR171" i="9"/>
  <c r="AS171" i="9"/>
  <c r="AT171" i="9"/>
  <c r="AU171" i="9"/>
  <c r="AV171" i="9"/>
  <c r="AW171" i="9"/>
  <c r="AX171" i="9"/>
  <c r="AY171" i="9"/>
  <c r="AZ171" i="9"/>
  <c r="BA171" i="9"/>
  <c r="BB171" i="9"/>
  <c r="BC171" i="9"/>
  <c r="BD171" i="9"/>
  <c r="BE171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AZ172" i="9"/>
  <c r="BA172" i="9"/>
  <c r="BB172" i="9"/>
  <c r="BC172" i="9"/>
  <c r="BD172" i="9"/>
  <c r="BE172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AZ173" i="9"/>
  <c r="BA173" i="9"/>
  <c r="BB173" i="9"/>
  <c r="BC173" i="9"/>
  <c r="BD173" i="9"/>
  <c r="BE173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AZ174" i="9"/>
  <c r="BA174" i="9"/>
  <c r="BB174" i="9"/>
  <c r="BC174" i="9"/>
  <c r="BD174" i="9"/>
  <c r="BE174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AZ175" i="9"/>
  <c r="BA175" i="9"/>
  <c r="BB175" i="9"/>
  <c r="BC175" i="9"/>
  <c r="BD175" i="9"/>
  <c r="BE175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AZ176" i="9"/>
  <c r="BA176" i="9"/>
  <c r="BB176" i="9"/>
  <c r="BC176" i="9"/>
  <c r="BD176" i="9"/>
  <c r="BE176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AZ177" i="9"/>
  <c r="BA177" i="9"/>
  <c r="BB177" i="9"/>
  <c r="BC177" i="9"/>
  <c r="BD177" i="9"/>
  <c r="BE177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AZ178" i="9"/>
  <c r="BA178" i="9"/>
  <c r="BB178" i="9"/>
  <c r="BC178" i="9"/>
  <c r="BD178" i="9"/>
  <c r="BE178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AZ179" i="9"/>
  <c r="BA179" i="9"/>
  <c r="BB179" i="9"/>
  <c r="BC179" i="9"/>
  <c r="BD179" i="9"/>
  <c r="BE179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AZ180" i="9"/>
  <c r="BA180" i="9"/>
  <c r="BB180" i="9"/>
  <c r="BC180" i="9"/>
  <c r="BD180" i="9"/>
  <c r="BE180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AZ181" i="9"/>
  <c r="BA181" i="9"/>
  <c r="BB181" i="9"/>
  <c r="BC181" i="9"/>
  <c r="BD181" i="9"/>
  <c r="BE181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AZ182" i="9"/>
  <c r="BA182" i="9"/>
  <c r="BB182" i="9"/>
  <c r="BC182" i="9"/>
  <c r="BD182" i="9"/>
  <c r="BE182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AZ183" i="9"/>
  <c r="BA183" i="9"/>
  <c r="BB183" i="9"/>
  <c r="BC183" i="9"/>
  <c r="BD183" i="9"/>
  <c r="BE183" i="9"/>
  <c r="AO122" i="9"/>
  <c r="AP122" i="9"/>
  <c r="AQ122" i="9"/>
  <c r="AR122" i="9"/>
  <c r="AS122" i="9"/>
  <c r="AT122" i="9"/>
  <c r="AU122" i="9"/>
  <c r="AV122" i="9"/>
  <c r="AW122" i="9"/>
  <c r="AX122" i="9"/>
  <c r="AY122" i="9"/>
  <c r="AZ122" i="9"/>
  <c r="BA122" i="9"/>
  <c r="BB122" i="9"/>
  <c r="BC122" i="9"/>
  <c r="BD122" i="9"/>
  <c r="BE122" i="9"/>
  <c r="AN122" i="9"/>
  <c r="BC121" i="9"/>
  <c r="BD121" i="9"/>
  <c r="BE121" i="9"/>
  <c r="AO121" i="9"/>
  <c r="AP121" i="9"/>
  <c r="AQ121" i="9"/>
  <c r="AR121" i="9"/>
  <c r="AS121" i="9"/>
  <c r="AT121" i="9"/>
  <c r="AU121" i="9"/>
  <c r="AV121" i="9"/>
  <c r="AW121" i="9"/>
  <c r="AX121" i="9"/>
  <c r="AY121" i="9"/>
  <c r="AZ121" i="9"/>
  <c r="BA121" i="9"/>
  <c r="BB121" i="9"/>
  <c r="AN12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U61" i="9"/>
  <c r="C201" i="9"/>
  <c r="D201" i="9"/>
  <c r="E201" i="9"/>
  <c r="F201" i="9"/>
  <c r="G201" i="9"/>
  <c r="J201" i="9"/>
  <c r="K201" i="9"/>
  <c r="L201" i="9"/>
  <c r="M201" i="9"/>
  <c r="N201" i="9"/>
  <c r="O201" i="9"/>
  <c r="Q201" i="9"/>
  <c r="R201" i="9"/>
  <c r="S201" i="9"/>
  <c r="B201" i="9"/>
  <c r="I195" i="9"/>
  <c r="Q195" i="9"/>
  <c r="H195" i="9"/>
  <c r="P195" i="9"/>
  <c r="C195" i="9"/>
  <c r="D195" i="9"/>
  <c r="E195" i="9"/>
  <c r="F195" i="9"/>
  <c r="G195" i="9"/>
  <c r="K195" i="9"/>
  <c r="L195" i="9"/>
  <c r="M195" i="9"/>
  <c r="N195" i="9"/>
  <c r="O195" i="9"/>
  <c r="S195" i="9"/>
  <c r="A199" i="9"/>
  <c r="A200" i="9"/>
  <c r="A201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B126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B128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B129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B130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B132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B140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B141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B144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B148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B150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B151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B152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B153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B154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B155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B156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B157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B158" i="9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B159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B160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B161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B162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B163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B164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B165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B166" i="9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B167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B168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B169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B170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B171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B172" i="9"/>
  <c r="C172" i="9"/>
  <c r="D172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S172" i="9"/>
  <c r="B173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B174" i="9"/>
  <c r="C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B175" i="9"/>
  <c r="C175" i="9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B176" i="9"/>
  <c r="C176" i="9"/>
  <c r="D176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B177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B178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B179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B180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B181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B182" i="9"/>
  <c r="C182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B183" i="9"/>
  <c r="C183" i="9"/>
  <c r="D183" i="9"/>
  <c r="E183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R183" i="9"/>
  <c r="S183" i="9"/>
  <c r="A183" i="9"/>
  <c r="A179" i="9"/>
  <c r="A180" i="9"/>
  <c r="A181" i="9"/>
  <c r="A182" i="9"/>
  <c r="A176" i="9"/>
  <c r="A177" i="9"/>
  <c r="A178" i="9"/>
  <c r="A173" i="9"/>
  <c r="A174" i="9"/>
  <c r="A175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93" i="9"/>
  <c r="A194" i="9"/>
  <c r="A195" i="9"/>
  <c r="A192" i="9"/>
  <c r="A198" i="9" s="1"/>
  <c r="A2" i="9"/>
  <c r="B2" i="9"/>
  <c r="C2" i="9"/>
  <c r="J2" i="9"/>
  <c r="E2" i="9"/>
  <c r="G2" i="9"/>
  <c r="H2" i="9"/>
  <c r="I2" i="9"/>
  <c r="L2" i="9"/>
  <c r="M2" i="9"/>
  <c r="N2" i="9"/>
  <c r="R2" i="9"/>
  <c r="D2" i="9"/>
  <c r="F2" i="9"/>
  <c r="K2" i="9"/>
  <c r="Q2" i="9"/>
  <c r="O2" i="9"/>
  <c r="P2" i="9"/>
  <c r="S2" i="9"/>
  <c r="A3" i="9"/>
  <c r="B3" i="9"/>
  <c r="C3" i="9"/>
  <c r="J3" i="9"/>
  <c r="E3" i="9"/>
  <c r="G3" i="9"/>
  <c r="H3" i="9"/>
  <c r="I3" i="9"/>
  <c r="L3" i="9"/>
  <c r="M3" i="9"/>
  <c r="N3" i="9"/>
  <c r="R3" i="9"/>
  <c r="D3" i="9"/>
  <c r="F3" i="9"/>
  <c r="K3" i="9"/>
  <c r="Q3" i="9"/>
  <c r="O3" i="9"/>
  <c r="P3" i="9"/>
  <c r="S3" i="9"/>
  <c r="A4" i="9"/>
  <c r="B4" i="9"/>
  <c r="C4" i="9"/>
  <c r="J4" i="9"/>
  <c r="E4" i="9"/>
  <c r="G4" i="9"/>
  <c r="H4" i="9"/>
  <c r="I4" i="9"/>
  <c r="L4" i="9"/>
  <c r="M4" i="9"/>
  <c r="N4" i="9"/>
  <c r="R4" i="9"/>
  <c r="D4" i="9"/>
  <c r="F4" i="9"/>
  <c r="K4" i="9"/>
  <c r="Q4" i="9"/>
  <c r="O4" i="9"/>
  <c r="P4" i="9"/>
  <c r="S4" i="9"/>
  <c r="A5" i="9"/>
  <c r="B5" i="9"/>
  <c r="C5" i="9"/>
  <c r="J5" i="9"/>
  <c r="E5" i="9"/>
  <c r="G5" i="9"/>
  <c r="H5" i="9"/>
  <c r="I5" i="9"/>
  <c r="L5" i="9"/>
  <c r="M5" i="9"/>
  <c r="N5" i="9"/>
  <c r="R5" i="9"/>
  <c r="D5" i="9"/>
  <c r="F5" i="9"/>
  <c r="K5" i="9"/>
  <c r="Q5" i="9"/>
  <c r="O5" i="9"/>
  <c r="P5" i="9"/>
  <c r="S5" i="9"/>
  <c r="A6" i="9"/>
  <c r="B6" i="9"/>
  <c r="C6" i="9"/>
  <c r="J6" i="9"/>
  <c r="E6" i="9"/>
  <c r="G6" i="9"/>
  <c r="H6" i="9"/>
  <c r="I6" i="9"/>
  <c r="L6" i="9"/>
  <c r="M6" i="9"/>
  <c r="N6" i="9"/>
  <c r="R6" i="9"/>
  <c r="D6" i="9"/>
  <c r="F6" i="9"/>
  <c r="K6" i="9"/>
  <c r="Q6" i="9"/>
  <c r="O6" i="9"/>
  <c r="P6" i="9"/>
  <c r="S6" i="9"/>
  <c r="A7" i="9"/>
  <c r="B7" i="9"/>
  <c r="C7" i="9"/>
  <c r="J7" i="9"/>
  <c r="E7" i="9"/>
  <c r="G7" i="9"/>
  <c r="H7" i="9"/>
  <c r="I7" i="9"/>
  <c r="L7" i="9"/>
  <c r="M7" i="9"/>
  <c r="N7" i="9"/>
  <c r="R7" i="9"/>
  <c r="D7" i="9"/>
  <c r="F7" i="9"/>
  <c r="K7" i="9"/>
  <c r="Q7" i="9"/>
  <c r="O7" i="9"/>
  <c r="P7" i="9"/>
  <c r="S7" i="9"/>
  <c r="A8" i="9"/>
  <c r="B8" i="9"/>
  <c r="C8" i="9"/>
  <c r="J8" i="9"/>
  <c r="E8" i="9"/>
  <c r="G8" i="9"/>
  <c r="H8" i="9"/>
  <c r="I8" i="9"/>
  <c r="L8" i="9"/>
  <c r="M8" i="9"/>
  <c r="N8" i="9"/>
  <c r="R8" i="9"/>
  <c r="D8" i="9"/>
  <c r="F8" i="9"/>
  <c r="K8" i="9"/>
  <c r="Q8" i="9"/>
  <c r="O8" i="9"/>
  <c r="P8" i="9"/>
  <c r="S8" i="9"/>
  <c r="A9" i="9"/>
  <c r="B9" i="9"/>
  <c r="C9" i="9"/>
  <c r="J9" i="9"/>
  <c r="E9" i="9"/>
  <c r="G9" i="9"/>
  <c r="H9" i="9"/>
  <c r="I9" i="9"/>
  <c r="L9" i="9"/>
  <c r="M9" i="9"/>
  <c r="N9" i="9"/>
  <c r="R9" i="9"/>
  <c r="D9" i="9"/>
  <c r="F9" i="9"/>
  <c r="K9" i="9"/>
  <c r="Q9" i="9"/>
  <c r="O9" i="9"/>
  <c r="P9" i="9"/>
  <c r="S9" i="9"/>
  <c r="A10" i="9"/>
  <c r="B10" i="9"/>
  <c r="C10" i="9"/>
  <c r="J10" i="9"/>
  <c r="E10" i="9"/>
  <c r="G10" i="9"/>
  <c r="H10" i="9"/>
  <c r="I10" i="9"/>
  <c r="L10" i="9"/>
  <c r="M10" i="9"/>
  <c r="N10" i="9"/>
  <c r="R10" i="9"/>
  <c r="D10" i="9"/>
  <c r="F10" i="9"/>
  <c r="K10" i="9"/>
  <c r="Q10" i="9"/>
  <c r="O10" i="9"/>
  <c r="P10" i="9"/>
  <c r="S10" i="9"/>
  <c r="A11" i="9"/>
  <c r="B11" i="9"/>
  <c r="C11" i="9"/>
  <c r="J11" i="9"/>
  <c r="E11" i="9"/>
  <c r="G11" i="9"/>
  <c r="H11" i="9"/>
  <c r="I11" i="9"/>
  <c r="L11" i="9"/>
  <c r="M11" i="9"/>
  <c r="N11" i="9"/>
  <c r="R11" i="9"/>
  <c r="D11" i="9"/>
  <c r="F11" i="9"/>
  <c r="K11" i="9"/>
  <c r="Q11" i="9"/>
  <c r="O11" i="9"/>
  <c r="P11" i="9"/>
  <c r="S11" i="9"/>
  <c r="A12" i="9"/>
  <c r="B12" i="9"/>
  <c r="C12" i="9"/>
  <c r="J12" i="9"/>
  <c r="E12" i="9"/>
  <c r="G12" i="9"/>
  <c r="H12" i="9"/>
  <c r="I12" i="9"/>
  <c r="L12" i="9"/>
  <c r="M12" i="9"/>
  <c r="N12" i="9"/>
  <c r="R12" i="9"/>
  <c r="D12" i="9"/>
  <c r="F12" i="9"/>
  <c r="K12" i="9"/>
  <c r="Q12" i="9"/>
  <c r="O12" i="9"/>
  <c r="P12" i="9"/>
  <c r="S12" i="9"/>
  <c r="A13" i="9"/>
  <c r="B13" i="9"/>
  <c r="C13" i="9"/>
  <c r="J13" i="9"/>
  <c r="E13" i="9"/>
  <c r="G13" i="9"/>
  <c r="H13" i="9"/>
  <c r="I13" i="9"/>
  <c r="L13" i="9"/>
  <c r="M13" i="9"/>
  <c r="N13" i="9"/>
  <c r="R13" i="9"/>
  <c r="D13" i="9"/>
  <c r="F13" i="9"/>
  <c r="K13" i="9"/>
  <c r="Q13" i="9"/>
  <c r="O13" i="9"/>
  <c r="P13" i="9"/>
  <c r="S13" i="9"/>
  <c r="A14" i="9"/>
  <c r="B14" i="9"/>
  <c r="C14" i="9"/>
  <c r="J14" i="9"/>
  <c r="E14" i="9"/>
  <c r="G14" i="9"/>
  <c r="H14" i="9"/>
  <c r="I14" i="9"/>
  <c r="L14" i="9"/>
  <c r="M14" i="9"/>
  <c r="N14" i="9"/>
  <c r="R14" i="9"/>
  <c r="D14" i="9"/>
  <c r="F14" i="9"/>
  <c r="K14" i="9"/>
  <c r="Q14" i="9"/>
  <c r="O14" i="9"/>
  <c r="P14" i="9"/>
  <c r="S14" i="9"/>
  <c r="A15" i="9"/>
  <c r="B15" i="9"/>
  <c r="C15" i="9"/>
  <c r="J15" i="9"/>
  <c r="E15" i="9"/>
  <c r="G15" i="9"/>
  <c r="H15" i="9"/>
  <c r="I15" i="9"/>
  <c r="L15" i="9"/>
  <c r="M15" i="9"/>
  <c r="N15" i="9"/>
  <c r="R15" i="9"/>
  <c r="D15" i="9"/>
  <c r="F15" i="9"/>
  <c r="K15" i="9"/>
  <c r="Q15" i="9"/>
  <c r="O15" i="9"/>
  <c r="P15" i="9"/>
  <c r="S15" i="9"/>
  <c r="A16" i="9"/>
  <c r="B16" i="9"/>
  <c r="C16" i="9"/>
  <c r="J16" i="9"/>
  <c r="E16" i="9"/>
  <c r="G16" i="9"/>
  <c r="H16" i="9"/>
  <c r="I16" i="9"/>
  <c r="L16" i="9"/>
  <c r="M16" i="9"/>
  <c r="N16" i="9"/>
  <c r="R16" i="9"/>
  <c r="D16" i="9"/>
  <c r="F16" i="9"/>
  <c r="K16" i="9"/>
  <c r="Q16" i="9"/>
  <c r="O16" i="9"/>
  <c r="P16" i="9"/>
  <c r="S16" i="9"/>
  <c r="A17" i="9"/>
  <c r="B17" i="9"/>
  <c r="C17" i="9"/>
  <c r="J17" i="9"/>
  <c r="E17" i="9"/>
  <c r="G17" i="9"/>
  <c r="H17" i="9"/>
  <c r="I17" i="9"/>
  <c r="L17" i="9"/>
  <c r="M17" i="9"/>
  <c r="N17" i="9"/>
  <c r="R17" i="9"/>
  <c r="D17" i="9"/>
  <c r="F17" i="9"/>
  <c r="K17" i="9"/>
  <c r="Q17" i="9"/>
  <c r="O17" i="9"/>
  <c r="P17" i="9"/>
  <c r="S17" i="9"/>
  <c r="A18" i="9"/>
  <c r="B18" i="9"/>
  <c r="C18" i="9"/>
  <c r="J18" i="9"/>
  <c r="E18" i="9"/>
  <c r="G18" i="9"/>
  <c r="H18" i="9"/>
  <c r="I18" i="9"/>
  <c r="L18" i="9"/>
  <c r="M18" i="9"/>
  <c r="N18" i="9"/>
  <c r="R18" i="9"/>
  <c r="D18" i="9"/>
  <c r="F18" i="9"/>
  <c r="K18" i="9"/>
  <c r="Q18" i="9"/>
  <c r="O18" i="9"/>
  <c r="P18" i="9"/>
  <c r="S18" i="9"/>
  <c r="A19" i="9"/>
  <c r="B19" i="9"/>
  <c r="C19" i="9"/>
  <c r="J19" i="9"/>
  <c r="E19" i="9"/>
  <c r="G19" i="9"/>
  <c r="H19" i="9"/>
  <c r="I19" i="9"/>
  <c r="L19" i="9"/>
  <c r="M19" i="9"/>
  <c r="N19" i="9"/>
  <c r="R19" i="9"/>
  <c r="D19" i="9"/>
  <c r="F19" i="9"/>
  <c r="K19" i="9"/>
  <c r="Q19" i="9"/>
  <c r="O19" i="9"/>
  <c r="P19" i="9"/>
  <c r="S19" i="9"/>
  <c r="A20" i="9"/>
  <c r="B20" i="9"/>
  <c r="C20" i="9"/>
  <c r="J20" i="9"/>
  <c r="E20" i="9"/>
  <c r="G20" i="9"/>
  <c r="H20" i="9"/>
  <c r="I20" i="9"/>
  <c r="L20" i="9"/>
  <c r="M20" i="9"/>
  <c r="N20" i="9"/>
  <c r="R20" i="9"/>
  <c r="D20" i="9"/>
  <c r="F20" i="9"/>
  <c r="K20" i="9"/>
  <c r="Q20" i="9"/>
  <c r="O20" i="9"/>
  <c r="P20" i="9"/>
  <c r="S20" i="9"/>
  <c r="A21" i="9"/>
  <c r="B21" i="9"/>
  <c r="C21" i="9"/>
  <c r="J21" i="9"/>
  <c r="E21" i="9"/>
  <c r="G21" i="9"/>
  <c r="H21" i="9"/>
  <c r="I21" i="9"/>
  <c r="L21" i="9"/>
  <c r="M21" i="9"/>
  <c r="N21" i="9"/>
  <c r="R21" i="9"/>
  <c r="D21" i="9"/>
  <c r="F21" i="9"/>
  <c r="K21" i="9"/>
  <c r="Q21" i="9"/>
  <c r="O21" i="9"/>
  <c r="P21" i="9"/>
  <c r="S21" i="9"/>
  <c r="A22" i="9"/>
  <c r="B22" i="9"/>
  <c r="C22" i="9"/>
  <c r="J22" i="9"/>
  <c r="E22" i="9"/>
  <c r="G22" i="9"/>
  <c r="H22" i="9"/>
  <c r="I22" i="9"/>
  <c r="L22" i="9"/>
  <c r="M22" i="9"/>
  <c r="N22" i="9"/>
  <c r="R22" i="9"/>
  <c r="D22" i="9"/>
  <c r="F22" i="9"/>
  <c r="K22" i="9"/>
  <c r="Q22" i="9"/>
  <c r="O22" i="9"/>
  <c r="P22" i="9"/>
  <c r="S22" i="9"/>
  <c r="A23" i="9"/>
  <c r="B23" i="9"/>
  <c r="C23" i="9"/>
  <c r="J23" i="9"/>
  <c r="E23" i="9"/>
  <c r="G23" i="9"/>
  <c r="H23" i="9"/>
  <c r="I23" i="9"/>
  <c r="L23" i="9"/>
  <c r="M23" i="9"/>
  <c r="N23" i="9"/>
  <c r="R23" i="9"/>
  <c r="D23" i="9"/>
  <c r="F23" i="9"/>
  <c r="K23" i="9"/>
  <c r="Q23" i="9"/>
  <c r="O23" i="9"/>
  <c r="P23" i="9"/>
  <c r="S23" i="9"/>
  <c r="A24" i="9"/>
  <c r="B24" i="9"/>
  <c r="C24" i="9"/>
  <c r="J24" i="9"/>
  <c r="E24" i="9"/>
  <c r="G24" i="9"/>
  <c r="H24" i="9"/>
  <c r="I24" i="9"/>
  <c r="L24" i="9"/>
  <c r="M24" i="9"/>
  <c r="N24" i="9"/>
  <c r="R24" i="9"/>
  <c r="D24" i="9"/>
  <c r="F24" i="9"/>
  <c r="K24" i="9"/>
  <c r="Q24" i="9"/>
  <c r="O24" i="9"/>
  <c r="P24" i="9"/>
  <c r="S24" i="9"/>
  <c r="A25" i="9"/>
  <c r="B25" i="9"/>
  <c r="C25" i="9"/>
  <c r="J25" i="9"/>
  <c r="E25" i="9"/>
  <c r="G25" i="9"/>
  <c r="H25" i="9"/>
  <c r="I25" i="9"/>
  <c r="L25" i="9"/>
  <c r="M25" i="9"/>
  <c r="N25" i="9"/>
  <c r="R25" i="9"/>
  <c r="D25" i="9"/>
  <c r="F25" i="9"/>
  <c r="K25" i="9"/>
  <c r="Q25" i="9"/>
  <c r="O25" i="9"/>
  <c r="P25" i="9"/>
  <c r="S25" i="9"/>
  <c r="A26" i="9"/>
  <c r="B26" i="9"/>
  <c r="C26" i="9"/>
  <c r="J26" i="9"/>
  <c r="E26" i="9"/>
  <c r="G26" i="9"/>
  <c r="H26" i="9"/>
  <c r="I26" i="9"/>
  <c r="L26" i="9"/>
  <c r="M26" i="9"/>
  <c r="N26" i="9"/>
  <c r="R26" i="9"/>
  <c r="D26" i="9"/>
  <c r="F26" i="9"/>
  <c r="K26" i="9"/>
  <c r="Q26" i="9"/>
  <c r="O26" i="9"/>
  <c r="P26" i="9"/>
  <c r="S26" i="9"/>
  <c r="A27" i="9"/>
  <c r="B27" i="9"/>
  <c r="C27" i="9"/>
  <c r="J27" i="9"/>
  <c r="E27" i="9"/>
  <c r="G27" i="9"/>
  <c r="H27" i="9"/>
  <c r="I27" i="9"/>
  <c r="L27" i="9"/>
  <c r="M27" i="9"/>
  <c r="N27" i="9"/>
  <c r="R27" i="9"/>
  <c r="D27" i="9"/>
  <c r="F27" i="9"/>
  <c r="K27" i="9"/>
  <c r="Q27" i="9"/>
  <c r="O27" i="9"/>
  <c r="P27" i="9"/>
  <c r="S27" i="9"/>
  <c r="A28" i="9"/>
  <c r="B28" i="9"/>
  <c r="C28" i="9"/>
  <c r="J28" i="9"/>
  <c r="E28" i="9"/>
  <c r="G28" i="9"/>
  <c r="H28" i="9"/>
  <c r="I28" i="9"/>
  <c r="L28" i="9"/>
  <c r="M28" i="9"/>
  <c r="N28" i="9"/>
  <c r="R28" i="9"/>
  <c r="D28" i="9"/>
  <c r="F28" i="9"/>
  <c r="K28" i="9"/>
  <c r="Q28" i="9"/>
  <c r="O28" i="9"/>
  <c r="P28" i="9"/>
  <c r="S28" i="9"/>
  <c r="A29" i="9"/>
  <c r="B29" i="9"/>
  <c r="C29" i="9"/>
  <c r="J29" i="9"/>
  <c r="E29" i="9"/>
  <c r="G29" i="9"/>
  <c r="H29" i="9"/>
  <c r="I29" i="9"/>
  <c r="L29" i="9"/>
  <c r="M29" i="9"/>
  <c r="N29" i="9"/>
  <c r="R29" i="9"/>
  <c r="D29" i="9"/>
  <c r="F29" i="9"/>
  <c r="K29" i="9"/>
  <c r="Q29" i="9"/>
  <c r="O29" i="9"/>
  <c r="P29" i="9"/>
  <c r="S29" i="9"/>
  <c r="A30" i="9"/>
  <c r="B30" i="9"/>
  <c r="C30" i="9"/>
  <c r="J30" i="9"/>
  <c r="E30" i="9"/>
  <c r="G30" i="9"/>
  <c r="H30" i="9"/>
  <c r="I30" i="9"/>
  <c r="L30" i="9"/>
  <c r="M30" i="9"/>
  <c r="N30" i="9"/>
  <c r="R30" i="9"/>
  <c r="D30" i="9"/>
  <c r="F30" i="9"/>
  <c r="K30" i="9"/>
  <c r="Q30" i="9"/>
  <c r="O30" i="9"/>
  <c r="P30" i="9"/>
  <c r="S30" i="9"/>
  <c r="A31" i="9"/>
  <c r="B31" i="9"/>
  <c r="C31" i="9"/>
  <c r="J31" i="9"/>
  <c r="E31" i="9"/>
  <c r="G31" i="9"/>
  <c r="H31" i="9"/>
  <c r="I31" i="9"/>
  <c r="L31" i="9"/>
  <c r="M31" i="9"/>
  <c r="N31" i="9"/>
  <c r="R31" i="9"/>
  <c r="D31" i="9"/>
  <c r="F31" i="9"/>
  <c r="K31" i="9"/>
  <c r="Q31" i="9"/>
  <c r="O31" i="9"/>
  <c r="P31" i="9"/>
  <c r="S31" i="9"/>
  <c r="A32" i="9"/>
  <c r="B32" i="9"/>
  <c r="C32" i="9"/>
  <c r="J32" i="9"/>
  <c r="E32" i="9"/>
  <c r="G32" i="9"/>
  <c r="H32" i="9"/>
  <c r="I32" i="9"/>
  <c r="L32" i="9"/>
  <c r="M32" i="9"/>
  <c r="N32" i="9"/>
  <c r="R32" i="9"/>
  <c r="D32" i="9"/>
  <c r="F32" i="9"/>
  <c r="K32" i="9"/>
  <c r="Q32" i="9"/>
  <c r="O32" i="9"/>
  <c r="P32" i="9"/>
  <c r="S32" i="9"/>
  <c r="A33" i="9"/>
  <c r="B33" i="9"/>
  <c r="C33" i="9"/>
  <c r="J33" i="9"/>
  <c r="E33" i="9"/>
  <c r="G33" i="9"/>
  <c r="H33" i="9"/>
  <c r="I33" i="9"/>
  <c r="L33" i="9"/>
  <c r="M33" i="9"/>
  <c r="N33" i="9"/>
  <c r="R33" i="9"/>
  <c r="D33" i="9"/>
  <c r="F33" i="9"/>
  <c r="K33" i="9"/>
  <c r="Q33" i="9"/>
  <c r="O33" i="9"/>
  <c r="P33" i="9"/>
  <c r="S33" i="9"/>
  <c r="A34" i="9"/>
  <c r="B34" i="9"/>
  <c r="C34" i="9"/>
  <c r="J34" i="9"/>
  <c r="E34" i="9"/>
  <c r="G34" i="9"/>
  <c r="H34" i="9"/>
  <c r="I34" i="9"/>
  <c r="L34" i="9"/>
  <c r="M34" i="9"/>
  <c r="N34" i="9"/>
  <c r="R34" i="9"/>
  <c r="D34" i="9"/>
  <c r="F34" i="9"/>
  <c r="K34" i="9"/>
  <c r="Q34" i="9"/>
  <c r="O34" i="9"/>
  <c r="P34" i="9"/>
  <c r="S34" i="9"/>
  <c r="A35" i="9"/>
  <c r="B35" i="9"/>
  <c r="C35" i="9"/>
  <c r="J35" i="9"/>
  <c r="E35" i="9"/>
  <c r="G35" i="9"/>
  <c r="H35" i="9"/>
  <c r="I35" i="9"/>
  <c r="L35" i="9"/>
  <c r="M35" i="9"/>
  <c r="N35" i="9"/>
  <c r="R35" i="9"/>
  <c r="D35" i="9"/>
  <c r="F35" i="9"/>
  <c r="K35" i="9"/>
  <c r="Q35" i="9"/>
  <c r="O35" i="9"/>
  <c r="P35" i="9"/>
  <c r="S35" i="9"/>
  <c r="A36" i="9"/>
  <c r="B36" i="9"/>
  <c r="C36" i="9"/>
  <c r="J36" i="9"/>
  <c r="E36" i="9"/>
  <c r="G36" i="9"/>
  <c r="H36" i="9"/>
  <c r="I36" i="9"/>
  <c r="L36" i="9"/>
  <c r="M36" i="9"/>
  <c r="N36" i="9"/>
  <c r="R36" i="9"/>
  <c r="D36" i="9"/>
  <c r="F36" i="9"/>
  <c r="K36" i="9"/>
  <c r="Q36" i="9"/>
  <c r="O36" i="9"/>
  <c r="P36" i="9"/>
  <c r="S36" i="9"/>
  <c r="A37" i="9"/>
  <c r="B37" i="9"/>
  <c r="C37" i="9"/>
  <c r="J37" i="9"/>
  <c r="E37" i="9"/>
  <c r="G37" i="9"/>
  <c r="H37" i="9"/>
  <c r="I37" i="9"/>
  <c r="L37" i="9"/>
  <c r="M37" i="9"/>
  <c r="N37" i="9"/>
  <c r="R37" i="9"/>
  <c r="D37" i="9"/>
  <c r="F37" i="9"/>
  <c r="K37" i="9"/>
  <c r="Q37" i="9"/>
  <c r="O37" i="9"/>
  <c r="P37" i="9"/>
  <c r="S37" i="9"/>
  <c r="A38" i="9"/>
  <c r="B38" i="9"/>
  <c r="C38" i="9"/>
  <c r="J38" i="9"/>
  <c r="E38" i="9"/>
  <c r="G38" i="9"/>
  <c r="H38" i="9"/>
  <c r="I38" i="9"/>
  <c r="L38" i="9"/>
  <c r="M38" i="9"/>
  <c r="N38" i="9"/>
  <c r="R38" i="9"/>
  <c r="D38" i="9"/>
  <c r="F38" i="9"/>
  <c r="K38" i="9"/>
  <c r="Q38" i="9"/>
  <c r="O38" i="9"/>
  <c r="P38" i="9"/>
  <c r="S38" i="9"/>
  <c r="A39" i="9"/>
  <c r="B39" i="9"/>
  <c r="C39" i="9"/>
  <c r="J39" i="9"/>
  <c r="E39" i="9"/>
  <c r="G39" i="9"/>
  <c r="H39" i="9"/>
  <c r="I39" i="9"/>
  <c r="L39" i="9"/>
  <c r="M39" i="9"/>
  <c r="N39" i="9"/>
  <c r="R39" i="9"/>
  <c r="D39" i="9"/>
  <c r="F39" i="9"/>
  <c r="K39" i="9"/>
  <c r="Q39" i="9"/>
  <c r="O39" i="9"/>
  <c r="P39" i="9"/>
  <c r="S39" i="9"/>
  <c r="A40" i="9"/>
  <c r="B40" i="9"/>
  <c r="C40" i="9"/>
  <c r="J40" i="9"/>
  <c r="E40" i="9"/>
  <c r="G40" i="9"/>
  <c r="H40" i="9"/>
  <c r="I40" i="9"/>
  <c r="L40" i="9"/>
  <c r="M40" i="9"/>
  <c r="N40" i="9"/>
  <c r="R40" i="9"/>
  <c r="D40" i="9"/>
  <c r="F40" i="9"/>
  <c r="K40" i="9"/>
  <c r="Q40" i="9"/>
  <c r="O40" i="9"/>
  <c r="P40" i="9"/>
  <c r="S40" i="9"/>
  <c r="A41" i="9"/>
  <c r="B41" i="9"/>
  <c r="C41" i="9"/>
  <c r="J41" i="9"/>
  <c r="E41" i="9"/>
  <c r="G41" i="9"/>
  <c r="H41" i="9"/>
  <c r="I41" i="9"/>
  <c r="L41" i="9"/>
  <c r="M41" i="9"/>
  <c r="N41" i="9"/>
  <c r="R41" i="9"/>
  <c r="D41" i="9"/>
  <c r="F41" i="9"/>
  <c r="K41" i="9"/>
  <c r="Q41" i="9"/>
  <c r="O41" i="9"/>
  <c r="P41" i="9"/>
  <c r="S41" i="9"/>
  <c r="A42" i="9"/>
  <c r="B42" i="9"/>
  <c r="C42" i="9"/>
  <c r="J42" i="9"/>
  <c r="E42" i="9"/>
  <c r="G42" i="9"/>
  <c r="H42" i="9"/>
  <c r="I42" i="9"/>
  <c r="L42" i="9"/>
  <c r="M42" i="9"/>
  <c r="N42" i="9"/>
  <c r="R42" i="9"/>
  <c r="D42" i="9"/>
  <c r="F42" i="9"/>
  <c r="K42" i="9"/>
  <c r="Q42" i="9"/>
  <c r="O42" i="9"/>
  <c r="P42" i="9"/>
  <c r="S42" i="9"/>
  <c r="A43" i="9"/>
  <c r="B43" i="9"/>
  <c r="C43" i="9"/>
  <c r="J43" i="9"/>
  <c r="E43" i="9"/>
  <c r="G43" i="9"/>
  <c r="H43" i="9"/>
  <c r="I43" i="9"/>
  <c r="L43" i="9"/>
  <c r="M43" i="9"/>
  <c r="N43" i="9"/>
  <c r="R43" i="9"/>
  <c r="D43" i="9"/>
  <c r="F43" i="9"/>
  <c r="K43" i="9"/>
  <c r="Q43" i="9"/>
  <c r="O43" i="9"/>
  <c r="P43" i="9"/>
  <c r="S43" i="9"/>
  <c r="A44" i="9"/>
  <c r="B44" i="9"/>
  <c r="C44" i="9"/>
  <c r="J44" i="9"/>
  <c r="E44" i="9"/>
  <c r="G44" i="9"/>
  <c r="H44" i="9"/>
  <c r="I44" i="9"/>
  <c r="L44" i="9"/>
  <c r="M44" i="9"/>
  <c r="N44" i="9"/>
  <c r="R44" i="9"/>
  <c r="D44" i="9"/>
  <c r="F44" i="9"/>
  <c r="K44" i="9"/>
  <c r="Q44" i="9"/>
  <c r="O44" i="9"/>
  <c r="P44" i="9"/>
  <c r="S44" i="9"/>
  <c r="A45" i="9"/>
  <c r="B45" i="9"/>
  <c r="C45" i="9"/>
  <c r="J45" i="9"/>
  <c r="E45" i="9"/>
  <c r="G45" i="9"/>
  <c r="H45" i="9"/>
  <c r="I45" i="9"/>
  <c r="L45" i="9"/>
  <c r="M45" i="9"/>
  <c r="N45" i="9"/>
  <c r="R45" i="9"/>
  <c r="D45" i="9"/>
  <c r="F45" i="9"/>
  <c r="K45" i="9"/>
  <c r="Q45" i="9"/>
  <c r="O45" i="9"/>
  <c r="P45" i="9"/>
  <c r="S45" i="9"/>
  <c r="A46" i="9"/>
  <c r="B46" i="9"/>
  <c r="C46" i="9"/>
  <c r="J46" i="9"/>
  <c r="E46" i="9"/>
  <c r="G46" i="9"/>
  <c r="H46" i="9"/>
  <c r="I46" i="9"/>
  <c r="L46" i="9"/>
  <c r="M46" i="9"/>
  <c r="N46" i="9"/>
  <c r="R46" i="9"/>
  <c r="D46" i="9"/>
  <c r="F46" i="9"/>
  <c r="K46" i="9"/>
  <c r="Q46" i="9"/>
  <c r="O46" i="9"/>
  <c r="P46" i="9"/>
  <c r="S46" i="9"/>
  <c r="A47" i="9"/>
  <c r="B47" i="9"/>
  <c r="C47" i="9"/>
  <c r="J47" i="9"/>
  <c r="E47" i="9"/>
  <c r="G47" i="9"/>
  <c r="H47" i="9"/>
  <c r="I47" i="9"/>
  <c r="L47" i="9"/>
  <c r="M47" i="9"/>
  <c r="N47" i="9"/>
  <c r="R47" i="9"/>
  <c r="D47" i="9"/>
  <c r="F47" i="9"/>
  <c r="K47" i="9"/>
  <c r="Q47" i="9"/>
  <c r="O47" i="9"/>
  <c r="P47" i="9"/>
  <c r="S47" i="9"/>
  <c r="A48" i="9"/>
  <c r="B48" i="9"/>
  <c r="C48" i="9"/>
  <c r="J48" i="9"/>
  <c r="E48" i="9"/>
  <c r="G48" i="9"/>
  <c r="H48" i="9"/>
  <c r="I48" i="9"/>
  <c r="L48" i="9"/>
  <c r="M48" i="9"/>
  <c r="N48" i="9"/>
  <c r="R48" i="9"/>
  <c r="D48" i="9"/>
  <c r="F48" i="9"/>
  <c r="K48" i="9"/>
  <c r="Q48" i="9"/>
  <c r="O48" i="9"/>
  <c r="P48" i="9"/>
  <c r="S48" i="9"/>
  <c r="A49" i="9"/>
  <c r="B49" i="9"/>
  <c r="C49" i="9"/>
  <c r="J49" i="9"/>
  <c r="E49" i="9"/>
  <c r="G49" i="9"/>
  <c r="H49" i="9"/>
  <c r="I49" i="9"/>
  <c r="L49" i="9"/>
  <c r="M49" i="9"/>
  <c r="N49" i="9"/>
  <c r="R49" i="9"/>
  <c r="D49" i="9"/>
  <c r="F49" i="9"/>
  <c r="K49" i="9"/>
  <c r="Q49" i="9"/>
  <c r="O49" i="9"/>
  <c r="P49" i="9"/>
  <c r="S49" i="9"/>
  <c r="A50" i="9"/>
  <c r="B50" i="9"/>
  <c r="C50" i="9"/>
  <c r="J50" i="9"/>
  <c r="E50" i="9"/>
  <c r="G50" i="9"/>
  <c r="H50" i="9"/>
  <c r="I50" i="9"/>
  <c r="L50" i="9"/>
  <c r="M50" i="9"/>
  <c r="N50" i="9"/>
  <c r="R50" i="9"/>
  <c r="D50" i="9"/>
  <c r="F50" i="9"/>
  <c r="K50" i="9"/>
  <c r="Q50" i="9"/>
  <c r="O50" i="9"/>
  <c r="P50" i="9"/>
  <c r="S50" i="9"/>
  <c r="A51" i="9"/>
  <c r="B51" i="9"/>
  <c r="C51" i="9"/>
  <c r="J51" i="9"/>
  <c r="E51" i="9"/>
  <c r="G51" i="9"/>
  <c r="H51" i="9"/>
  <c r="I51" i="9"/>
  <c r="L51" i="9"/>
  <c r="M51" i="9"/>
  <c r="N51" i="9"/>
  <c r="R51" i="9"/>
  <c r="D51" i="9"/>
  <c r="F51" i="9"/>
  <c r="K51" i="9"/>
  <c r="Q51" i="9"/>
  <c r="O51" i="9"/>
  <c r="P51" i="9"/>
  <c r="S51" i="9"/>
  <c r="A52" i="9"/>
  <c r="B52" i="9"/>
  <c r="C52" i="9"/>
  <c r="J52" i="9"/>
  <c r="E52" i="9"/>
  <c r="G52" i="9"/>
  <c r="H52" i="9"/>
  <c r="I52" i="9"/>
  <c r="L52" i="9"/>
  <c r="M52" i="9"/>
  <c r="N52" i="9"/>
  <c r="R52" i="9"/>
  <c r="D52" i="9"/>
  <c r="F52" i="9"/>
  <c r="K52" i="9"/>
  <c r="Q52" i="9"/>
  <c r="O52" i="9"/>
  <c r="P52" i="9"/>
  <c r="S52" i="9"/>
  <c r="A53" i="9"/>
  <c r="B53" i="9"/>
  <c r="C53" i="9"/>
  <c r="J53" i="9"/>
  <c r="E53" i="9"/>
  <c r="G53" i="9"/>
  <c r="H53" i="9"/>
  <c r="I53" i="9"/>
  <c r="L53" i="9"/>
  <c r="M53" i="9"/>
  <c r="N53" i="9"/>
  <c r="R53" i="9"/>
  <c r="D53" i="9"/>
  <c r="F53" i="9"/>
  <c r="K53" i="9"/>
  <c r="Q53" i="9"/>
  <c r="O53" i="9"/>
  <c r="P53" i="9"/>
  <c r="S53" i="9"/>
  <c r="A54" i="9"/>
  <c r="B54" i="9"/>
  <c r="C54" i="9"/>
  <c r="J54" i="9"/>
  <c r="E54" i="9"/>
  <c r="G54" i="9"/>
  <c r="H54" i="9"/>
  <c r="I54" i="9"/>
  <c r="L54" i="9"/>
  <c r="M54" i="9"/>
  <c r="N54" i="9"/>
  <c r="R54" i="9"/>
  <c r="D54" i="9"/>
  <c r="F54" i="9"/>
  <c r="K54" i="9"/>
  <c r="Q54" i="9"/>
  <c r="O54" i="9"/>
  <c r="P54" i="9"/>
  <c r="S54" i="9"/>
  <c r="A55" i="9"/>
  <c r="B55" i="9"/>
  <c r="C55" i="9"/>
  <c r="J55" i="9"/>
  <c r="E55" i="9"/>
  <c r="G55" i="9"/>
  <c r="H55" i="9"/>
  <c r="I55" i="9"/>
  <c r="L55" i="9"/>
  <c r="M55" i="9"/>
  <c r="N55" i="9"/>
  <c r="R55" i="9"/>
  <c r="D55" i="9"/>
  <c r="F55" i="9"/>
  <c r="K55" i="9"/>
  <c r="Q55" i="9"/>
  <c r="O55" i="9"/>
  <c r="P55" i="9"/>
  <c r="S55" i="9"/>
  <c r="A56" i="9"/>
  <c r="B56" i="9"/>
  <c r="C56" i="9"/>
  <c r="J56" i="9"/>
  <c r="E56" i="9"/>
  <c r="G56" i="9"/>
  <c r="H56" i="9"/>
  <c r="I56" i="9"/>
  <c r="L56" i="9"/>
  <c r="M56" i="9"/>
  <c r="N56" i="9"/>
  <c r="R56" i="9"/>
  <c r="D56" i="9"/>
  <c r="F56" i="9"/>
  <c r="K56" i="9"/>
  <c r="Q56" i="9"/>
  <c r="O56" i="9"/>
  <c r="P56" i="9"/>
  <c r="S56" i="9"/>
  <c r="A57" i="9"/>
  <c r="B57" i="9"/>
  <c r="C57" i="9"/>
  <c r="J57" i="9"/>
  <c r="E57" i="9"/>
  <c r="G57" i="9"/>
  <c r="H57" i="9"/>
  <c r="I57" i="9"/>
  <c r="L57" i="9"/>
  <c r="M57" i="9"/>
  <c r="N57" i="9"/>
  <c r="R57" i="9"/>
  <c r="D57" i="9"/>
  <c r="F57" i="9"/>
  <c r="K57" i="9"/>
  <c r="Q57" i="9"/>
  <c r="O57" i="9"/>
  <c r="P57" i="9"/>
  <c r="S57" i="9"/>
  <c r="A58" i="9"/>
  <c r="B58" i="9"/>
  <c r="C58" i="9"/>
  <c r="J58" i="9"/>
  <c r="E58" i="9"/>
  <c r="G58" i="9"/>
  <c r="H58" i="9"/>
  <c r="I58" i="9"/>
  <c r="L58" i="9"/>
  <c r="M58" i="9"/>
  <c r="N58" i="9"/>
  <c r="R58" i="9"/>
  <c r="D58" i="9"/>
  <c r="F58" i="9"/>
  <c r="K58" i="9"/>
  <c r="Q58" i="9"/>
  <c r="O58" i="9"/>
  <c r="P58" i="9"/>
  <c r="S58" i="9"/>
  <c r="A59" i="9"/>
  <c r="B59" i="9"/>
  <c r="C59" i="9"/>
  <c r="J59" i="9"/>
  <c r="E59" i="9"/>
  <c r="G59" i="9"/>
  <c r="H59" i="9"/>
  <c r="I59" i="9"/>
  <c r="L59" i="9"/>
  <c r="M59" i="9"/>
  <c r="N59" i="9"/>
  <c r="R59" i="9"/>
  <c r="D59" i="9"/>
  <c r="F59" i="9"/>
  <c r="K59" i="9"/>
  <c r="Q59" i="9"/>
  <c r="O59" i="9"/>
  <c r="P59" i="9"/>
  <c r="S59" i="9"/>
  <c r="A60" i="9"/>
  <c r="B60" i="9"/>
  <c r="C60" i="9"/>
  <c r="J60" i="9"/>
  <c r="E60" i="9"/>
  <c r="G60" i="9"/>
  <c r="H60" i="9"/>
  <c r="I60" i="9"/>
  <c r="L60" i="9"/>
  <c r="M60" i="9"/>
  <c r="N60" i="9"/>
  <c r="R60" i="9"/>
  <c r="D60" i="9"/>
  <c r="F60" i="9"/>
  <c r="K60" i="9"/>
  <c r="Q60" i="9"/>
  <c r="O60" i="9"/>
  <c r="P60" i="9"/>
  <c r="S60" i="9"/>
  <c r="A61" i="9"/>
  <c r="B61" i="9"/>
  <c r="C61" i="9"/>
  <c r="J61" i="9"/>
  <c r="E61" i="9"/>
  <c r="G61" i="9"/>
  <c r="H61" i="9"/>
  <c r="I61" i="9"/>
  <c r="L61" i="9"/>
  <c r="M61" i="9"/>
  <c r="N61" i="9"/>
  <c r="R61" i="9"/>
  <c r="D61" i="9"/>
  <c r="F61" i="9"/>
  <c r="K61" i="9"/>
  <c r="Q61" i="9"/>
  <c r="O61" i="9"/>
  <c r="P61" i="9"/>
  <c r="S61" i="9"/>
  <c r="A62" i="9"/>
  <c r="B62" i="9"/>
  <c r="C62" i="9"/>
  <c r="J62" i="9"/>
  <c r="E62" i="9"/>
  <c r="G62" i="9"/>
  <c r="H62" i="9"/>
  <c r="I62" i="9"/>
  <c r="L62" i="9"/>
  <c r="M62" i="9"/>
  <c r="N62" i="9"/>
  <c r="R62" i="9"/>
  <c r="D62" i="9"/>
  <c r="F62" i="9"/>
  <c r="K62" i="9"/>
  <c r="Q62" i="9"/>
  <c r="O62" i="9"/>
  <c r="P62" i="9"/>
  <c r="S62" i="9"/>
  <c r="A63" i="9"/>
  <c r="B63" i="9"/>
  <c r="C63" i="9"/>
  <c r="J63" i="9"/>
  <c r="E63" i="9"/>
  <c r="G63" i="9"/>
  <c r="H63" i="9"/>
  <c r="I63" i="9"/>
  <c r="L63" i="9"/>
  <c r="M63" i="9"/>
  <c r="N63" i="9"/>
  <c r="R63" i="9"/>
  <c r="D63" i="9"/>
  <c r="F63" i="9"/>
  <c r="K63" i="9"/>
  <c r="Q63" i="9"/>
  <c r="O63" i="9"/>
  <c r="P63" i="9"/>
  <c r="S63" i="9"/>
  <c r="A64" i="9"/>
  <c r="B64" i="9"/>
  <c r="C64" i="9"/>
  <c r="J64" i="9"/>
  <c r="E64" i="9"/>
  <c r="G64" i="9"/>
  <c r="H64" i="9"/>
  <c r="I64" i="9"/>
  <c r="L64" i="9"/>
  <c r="M64" i="9"/>
  <c r="N64" i="9"/>
  <c r="R64" i="9"/>
  <c r="D64" i="9"/>
  <c r="F64" i="9"/>
  <c r="K64" i="9"/>
  <c r="Q64" i="9"/>
  <c r="O64" i="9"/>
  <c r="P64" i="9"/>
  <c r="S64" i="9"/>
  <c r="A65" i="9"/>
  <c r="B65" i="9"/>
  <c r="C65" i="9"/>
  <c r="J65" i="9"/>
  <c r="E65" i="9"/>
  <c r="G65" i="9"/>
  <c r="H65" i="9"/>
  <c r="I65" i="9"/>
  <c r="L65" i="9"/>
  <c r="M65" i="9"/>
  <c r="N65" i="9"/>
  <c r="R65" i="9"/>
  <c r="D65" i="9"/>
  <c r="F65" i="9"/>
  <c r="K65" i="9"/>
  <c r="Q65" i="9"/>
  <c r="O65" i="9"/>
  <c r="P65" i="9"/>
  <c r="S65" i="9"/>
  <c r="A66" i="9"/>
  <c r="B66" i="9"/>
  <c r="C66" i="9"/>
  <c r="J66" i="9"/>
  <c r="E66" i="9"/>
  <c r="G66" i="9"/>
  <c r="H66" i="9"/>
  <c r="I66" i="9"/>
  <c r="L66" i="9"/>
  <c r="M66" i="9"/>
  <c r="N66" i="9"/>
  <c r="R66" i="9"/>
  <c r="D66" i="9"/>
  <c r="F66" i="9"/>
  <c r="K66" i="9"/>
  <c r="Q66" i="9"/>
  <c r="O66" i="9"/>
  <c r="P66" i="9"/>
  <c r="S66" i="9"/>
  <c r="A67" i="9"/>
  <c r="B67" i="9"/>
  <c r="C67" i="9"/>
  <c r="J67" i="9"/>
  <c r="E67" i="9"/>
  <c r="G67" i="9"/>
  <c r="H67" i="9"/>
  <c r="I67" i="9"/>
  <c r="L67" i="9"/>
  <c r="M67" i="9"/>
  <c r="N67" i="9"/>
  <c r="R67" i="9"/>
  <c r="D67" i="9"/>
  <c r="F67" i="9"/>
  <c r="K67" i="9"/>
  <c r="Q67" i="9"/>
  <c r="O67" i="9"/>
  <c r="P67" i="9"/>
  <c r="S67" i="9"/>
  <c r="A68" i="9"/>
  <c r="B68" i="9"/>
  <c r="C68" i="9"/>
  <c r="J68" i="9"/>
  <c r="E68" i="9"/>
  <c r="G68" i="9"/>
  <c r="H68" i="9"/>
  <c r="I68" i="9"/>
  <c r="L68" i="9"/>
  <c r="M68" i="9"/>
  <c r="N68" i="9"/>
  <c r="R68" i="9"/>
  <c r="D68" i="9"/>
  <c r="F68" i="9"/>
  <c r="K68" i="9"/>
  <c r="Q68" i="9"/>
  <c r="O68" i="9"/>
  <c r="P68" i="9"/>
  <c r="S68" i="9"/>
  <c r="A69" i="9"/>
  <c r="B69" i="9"/>
  <c r="C69" i="9"/>
  <c r="J69" i="9"/>
  <c r="E69" i="9"/>
  <c r="G69" i="9"/>
  <c r="H69" i="9"/>
  <c r="I69" i="9"/>
  <c r="L69" i="9"/>
  <c r="M69" i="9"/>
  <c r="N69" i="9"/>
  <c r="R69" i="9"/>
  <c r="D69" i="9"/>
  <c r="F69" i="9"/>
  <c r="K69" i="9"/>
  <c r="Q69" i="9"/>
  <c r="O69" i="9"/>
  <c r="P69" i="9"/>
  <c r="S69" i="9"/>
  <c r="A70" i="9"/>
  <c r="B70" i="9"/>
  <c r="C70" i="9"/>
  <c r="J70" i="9"/>
  <c r="E70" i="9"/>
  <c r="G70" i="9"/>
  <c r="H70" i="9"/>
  <c r="I70" i="9"/>
  <c r="L70" i="9"/>
  <c r="M70" i="9"/>
  <c r="N70" i="9"/>
  <c r="R70" i="9"/>
  <c r="D70" i="9"/>
  <c r="F70" i="9"/>
  <c r="K70" i="9"/>
  <c r="Q70" i="9"/>
  <c r="O70" i="9"/>
  <c r="P70" i="9"/>
  <c r="S70" i="9"/>
  <c r="A71" i="9"/>
  <c r="B71" i="9"/>
  <c r="C71" i="9"/>
  <c r="J71" i="9"/>
  <c r="E71" i="9"/>
  <c r="G71" i="9"/>
  <c r="H71" i="9"/>
  <c r="I71" i="9"/>
  <c r="L71" i="9"/>
  <c r="M71" i="9"/>
  <c r="N71" i="9"/>
  <c r="R71" i="9"/>
  <c r="D71" i="9"/>
  <c r="F71" i="9"/>
  <c r="K71" i="9"/>
  <c r="Q71" i="9"/>
  <c r="O71" i="9"/>
  <c r="P71" i="9"/>
  <c r="S71" i="9"/>
  <c r="A72" i="9"/>
  <c r="B72" i="9"/>
  <c r="C72" i="9"/>
  <c r="J72" i="9"/>
  <c r="E72" i="9"/>
  <c r="G72" i="9"/>
  <c r="H72" i="9"/>
  <c r="I72" i="9"/>
  <c r="L72" i="9"/>
  <c r="M72" i="9"/>
  <c r="N72" i="9"/>
  <c r="R72" i="9"/>
  <c r="D72" i="9"/>
  <c r="F72" i="9"/>
  <c r="K72" i="9"/>
  <c r="Q72" i="9"/>
  <c r="O72" i="9"/>
  <c r="P72" i="9"/>
  <c r="S72" i="9"/>
  <c r="A73" i="9"/>
  <c r="B73" i="9"/>
  <c r="C73" i="9"/>
  <c r="J73" i="9"/>
  <c r="E73" i="9"/>
  <c r="G73" i="9"/>
  <c r="H73" i="9"/>
  <c r="I73" i="9"/>
  <c r="L73" i="9"/>
  <c r="M73" i="9"/>
  <c r="N73" i="9"/>
  <c r="R73" i="9"/>
  <c r="D73" i="9"/>
  <c r="F73" i="9"/>
  <c r="K73" i="9"/>
  <c r="Q73" i="9"/>
  <c r="O73" i="9"/>
  <c r="P73" i="9"/>
  <c r="S73" i="9"/>
  <c r="A74" i="9"/>
  <c r="B74" i="9"/>
  <c r="C74" i="9"/>
  <c r="J74" i="9"/>
  <c r="E74" i="9"/>
  <c r="G74" i="9"/>
  <c r="H74" i="9"/>
  <c r="I74" i="9"/>
  <c r="L74" i="9"/>
  <c r="M74" i="9"/>
  <c r="N74" i="9"/>
  <c r="R74" i="9"/>
  <c r="D74" i="9"/>
  <c r="F74" i="9"/>
  <c r="K74" i="9"/>
  <c r="Q74" i="9"/>
  <c r="O74" i="9"/>
  <c r="P74" i="9"/>
  <c r="S74" i="9"/>
  <c r="A75" i="9"/>
  <c r="B75" i="9"/>
  <c r="C75" i="9"/>
  <c r="J75" i="9"/>
  <c r="E75" i="9"/>
  <c r="G75" i="9"/>
  <c r="H75" i="9"/>
  <c r="I75" i="9"/>
  <c r="L75" i="9"/>
  <c r="M75" i="9"/>
  <c r="N75" i="9"/>
  <c r="R75" i="9"/>
  <c r="D75" i="9"/>
  <c r="F75" i="9"/>
  <c r="K75" i="9"/>
  <c r="Q75" i="9"/>
  <c r="O75" i="9"/>
  <c r="P75" i="9"/>
  <c r="S75" i="9"/>
  <c r="A76" i="9"/>
  <c r="B76" i="9"/>
  <c r="C76" i="9"/>
  <c r="J76" i="9"/>
  <c r="E76" i="9"/>
  <c r="G76" i="9"/>
  <c r="H76" i="9"/>
  <c r="I76" i="9"/>
  <c r="L76" i="9"/>
  <c r="M76" i="9"/>
  <c r="N76" i="9"/>
  <c r="R76" i="9"/>
  <c r="D76" i="9"/>
  <c r="F76" i="9"/>
  <c r="K76" i="9"/>
  <c r="Q76" i="9"/>
  <c r="O76" i="9"/>
  <c r="P76" i="9"/>
  <c r="S76" i="9"/>
  <c r="A77" i="9"/>
  <c r="B77" i="9"/>
  <c r="C77" i="9"/>
  <c r="J77" i="9"/>
  <c r="E77" i="9"/>
  <c r="G77" i="9"/>
  <c r="H77" i="9"/>
  <c r="I77" i="9"/>
  <c r="L77" i="9"/>
  <c r="M77" i="9"/>
  <c r="N77" i="9"/>
  <c r="R77" i="9"/>
  <c r="D77" i="9"/>
  <c r="F77" i="9"/>
  <c r="K77" i="9"/>
  <c r="Q77" i="9"/>
  <c r="O77" i="9"/>
  <c r="P77" i="9"/>
  <c r="S77" i="9"/>
  <c r="A78" i="9"/>
  <c r="B78" i="9"/>
  <c r="C78" i="9"/>
  <c r="J78" i="9"/>
  <c r="E78" i="9"/>
  <c r="G78" i="9"/>
  <c r="H78" i="9"/>
  <c r="I78" i="9"/>
  <c r="L78" i="9"/>
  <c r="M78" i="9"/>
  <c r="N78" i="9"/>
  <c r="R78" i="9"/>
  <c r="D78" i="9"/>
  <c r="F78" i="9"/>
  <c r="K78" i="9"/>
  <c r="Q78" i="9"/>
  <c r="O78" i="9"/>
  <c r="P78" i="9"/>
  <c r="S78" i="9"/>
  <c r="A79" i="9"/>
  <c r="B79" i="9"/>
  <c r="C79" i="9"/>
  <c r="J79" i="9"/>
  <c r="E79" i="9"/>
  <c r="G79" i="9"/>
  <c r="H79" i="9"/>
  <c r="I79" i="9"/>
  <c r="L79" i="9"/>
  <c r="M79" i="9"/>
  <c r="N79" i="9"/>
  <c r="R79" i="9"/>
  <c r="D79" i="9"/>
  <c r="F79" i="9"/>
  <c r="K79" i="9"/>
  <c r="Q79" i="9"/>
  <c r="O79" i="9"/>
  <c r="P79" i="9"/>
  <c r="S79" i="9"/>
  <c r="A80" i="9"/>
  <c r="B80" i="9"/>
  <c r="C80" i="9"/>
  <c r="J80" i="9"/>
  <c r="E80" i="9"/>
  <c r="G80" i="9"/>
  <c r="H80" i="9"/>
  <c r="I80" i="9"/>
  <c r="L80" i="9"/>
  <c r="M80" i="9"/>
  <c r="N80" i="9"/>
  <c r="R80" i="9"/>
  <c r="D80" i="9"/>
  <c r="F80" i="9"/>
  <c r="K80" i="9"/>
  <c r="Q80" i="9"/>
  <c r="O80" i="9"/>
  <c r="P80" i="9"/>
  <c r="S80" i="9"/>
  <c r="A81" i="9"/>
  <c r="B81" i="9"/>
  <c r="C81" i="9"/>
  <c r="J81" i="9"/>
  <c r="E81" i="9"/>
  <c r="G81" i="9"/>
  <c r="H81" i="9"/>
  <c r="I81" i="9"/>
  <c r="L81" i="9"/>
  <c r="M81" i="9"/>
  <c r="N81" i="9"/>
  <c r="R81" i="9"/>
  <c r="D81" i="9"/>
  <c r="F81" i="9"/>
  <c r="K81" i="9"/>
  <c r="Q81" i="9"/>
  <c r="O81" i="9"/>
  <c r="P81" i="9"/>
  <c r="S81" i="9"/>
  <c r="A82" i="9"/>
  <c r="B82" i="9"/>
  <c r="C82" i="9"/>
  <c r="J82" i="9"/>
  <c r="E82" i="9"/>
  <c r="G82" i="9"/>
  <c r="H82" i="9"/>
  <c r="I82" i="9"/>
  <c r="L82" i="9"/>
  <c r="M82" i="9"/>
  <c r="N82" i="9"/>
  <c r="R82" i="9"/>
  <c r="D82" i="9"/>
  <c r="F82" i="9"/>
  <c r="K82" i="9"/>
  <c r="Q82" i="9"/>
  <c r="O82" i="9"/>
  <c r="P82" i="9"/>
  <c r="S82" i="9"/>
  <c r="A83" i="9"/>
  <c r="B83" i="9"/>
  <c r="C83" i="9"/>
  <c r="J83" i="9"/>
  <c r="E83" i="9"/>
  <c r="G83" i="9"/>
  <c r="H83" i="9"/>
  <c r="I83" i="9"/>
  <c r="L83" i="9"/>
  <c r="M83" i="9"/>
  <c r="N83" i="9"/>
  <c r="R83" i="9"/>
  <c r="D83" i="9"/>
  <c r="F83" i="9"/>
  <c r="K83" i="9"/>
  <c r="Q83" i="9"/>
  <c r="O83" i="9"/>
  <c r="P83" i="9"/>
  <c r="S83" i="9"/>
  <c r="A84" i="9"/>
  <c r="B84" i="9"/>
  <c r="C84" i="9"/>
  <c r="J84" i="9"/>
  <c r="E84" i="9"/>
  <c r="G84" i="9"/>
  <c r="H84" i="9"/>
  <c r="I84" i="9"/>
  <c r="L84" i="9"/>
  <c r="M84" i="9"/>
  <c r="N84" i="9"/>
  <c r="R84" i="9"/>
  <c r="D84" i="9"/>
  <c r="F84" i="9"/>
  <c r="K84" i="9"/>
  <c r="Q84" i="9"/>
  <c r="O84" i="9"/>
  <c r="P84" i="9"/>
  <c r="S84" i="9"/>
  <c r="A85" i="9"/>
  <c r="B85" i="9"/>
  <c r="C85" i="9"/>
  <c r="J85" i="9"/>
  <c r="E85" i="9"/>
  <c r="G85" i="9"/>
  <c r="H85" i="9"/>
  <c r="I85" i="9"/>
  <c r="L85" i="9"/>
  <c r="M85" i="9"/>
  <c r="N85" i="9"/>
  <c r="R85" i="9"/>
  <c r="D85" i="9"/>
  <c r="F85" i="9"/>
  <c r="K85" i="9"/>
  <c r="Q85" i="9"/>
  <c r="O85" i="9"/>
  <c r="P85" i="9"/>
  <c r="S85" i="9"/>
  <c r="A86" i="9"/>
  <c r="B86" i="9"/>
  <c r="C86" i="9"/>
  <c r="J86" i="9"/>
  <c r="E86" i="9"/>
  <c r="G86" i="9"/>
  <c r="H86" i="9"/>
  <c r="I86" i="9"/>
  <c r="L86" i="9"/>
  <c r="M86" i="9"/>
  <c r="N86" i="9"/>
  <c r="R86" i="9"/>
  <c r="D86" i="9"/>
  <c r="F86" i="9"/>
  <c r="K86" i="9"/>
  <c r="Q86" i="9"/>
  <c r="O86" i="9"/>
  <c r="P86" i="9"/>
  <c r="S86" i="9"/>
  <c r="A87" i="9"/>
  <c r="B87" i="9"/>
  <c r="C87" i="9"/>
  <c r="J87" i="9"/>
  <c r="E87" i="9"/>
  <c r="G87" i="9"/>
  <c r="H87" i="9"/>
  <c r="I87" i="9"/>
  <c r="L87" i="9"/>
  <c r="M87" i="9"/>
  <c r="N87" i="9"/>
  <c r="R87" i="9"/>
  <c r="D87" i="9"/>
  <c r="F87" i="9"/>
  <c r="K87" i="9"/>
  <c r="Q87" i="9"/>
  <c r="O87" i="9"/>
  <c r="P87" i="9"/>
  <c r="S87" i="9"/>
  <c r="A88" i="9"/>
  <c r="B88" i="9"/>
  <c r="C88" i="9"/>
  <c r="J88" i="9"/>
  <c r="E88" i="9"/>
  <c r="G88" i="9"/>
  <c r="H88" i="9"/>
  <c r="I88" i="9"/>
  <c r="L88" i="9"/>
  <c r="M88" i="9"/>
  <c r="N88" i="9"/>
  <c r="R88" i="9"/>
  <c r="D88" i="9"/>
  <c r="F88" i="9"/>
  <c r="K88" i="9"/>
  <c r="Q88" i="9"/>
  <c r="O88" i="9"/>
  <c r="P88" i="9"/>
  <c r="S88" i="9"/>
  <c r="A89" i="9"/>
  <c r="B89" i="9"/>
  <c r="C89" i="9"/>
  <c r="J89" i="9"/>
  <c r="E89" i="9"/>
  <c r="G89" i="9"/>
  <c r="H89" i="9"/>
  <c r="I89" i="9"/>
  <c r="L89" i="9"/>
  <c r="M89" i="9"/>
  <c r="N89" i="9"/>
  <c r="R89" i="9"/>
  <c r="D89" i="9"/>
  <c r="F89" i="9"/>
  <c r="K89" i="9"/>
  <c r="Q89" i="9"/>
  <c r="O89" i="9"/>
  <c r="P89" i="9"/>
  <c r="S89" i="9"/>
  <c r="A90" i="9"/>
  <c r="B90" i="9"/>
  <c r="C90" i="9"/>
  <c r="J90" i="9"/>
  <c r="E90" i="9"/>
  <c r="G90" i="9"/>
  <c r="H90" i="9"/>
  <c r="I90" i="9"/>
  <c r="L90" i="9"/>
  <c r="M90" i="9"/>
  <c r="N90" i="9"/>
  <c r="R90" i="9"/>
  <c r="D90" i="9"/>
  <c r="F90" i="9"/>
  <c r="K90" i="9"/>
  <c r="Q90" i="9"/>
  <c r="O90" i="9"/>
  <c r="P90" i="9"/>
  <c r="S90" i="9"/>
  <c r="A91" i="9"/>
  <c r="B91" i="9"/>
  <c r="C91" i="9"/>
  <c r="J91" i="9"/>
  <c r="E91" i="9"/>
  <c r="G91" i="9"/>
  <c r="H91" i="9"/>
  <c r="I91" i="9"/>
  <c r="L91" i="9"/>
  <c r="M91" i="9"/>
  <c r="N91" i="9"/>
  <c r="R91" i="9"/>
  <c r="D91" i="9"/>
  <c r="F91" i="9"/>
  <c r="K91" i="9"/>
  <c r="Q91" i="9"/>
  <c r="O91" i="9"/>
  <c r="P91" i="9"/>
  <c r="S91" i="9"/>
  <c r="A92" i="9"/>
  <c r="B92" i="9"/>
  <c r="C92" i="9"/>
  <c r="J92" i="9"/>
  <c r="E92" i="9"/>
  <c r="G92" i="9"/>
  <c r="H92" i="9"/>
  <c r="I92" i="9"/>
  <c r="L92" i="9"/>
  <c r="M92" i="9"/>
  <c r="N92" i="9"/>
  <c r="R92" i="9"/>
  <c r="D92" i="9"/>
  <c r="F92" i="9"/>
  <c r="K92" i="9"/>
  <c r="Q92" i="9"/>
  <c r="O92" i="9"/>
  <c r="P92" i="9"/>
  <c r="S92" i="9"/>
  <c r="A93" i="9"/>
  <c r="B93" i="9"/>
  <c r="C93" i="9"/>
  <c r="J93" i="9"/>
  <c r="E93" i="9"/>
  <c r="G93" i="9"/>
  <c r="H93" i="9"/>
  <c r="I93" i="9"/>
  <c r="L93" i="9"/>
  <c r="M93" i="9"/>
  <c r="N93" i="9"/>
  <c r="R93" i="9"/>
  <c r="D93" i="9"/>
  <c r="F93" i="9"/>
  <c r="K93" i="9"/>
  <c r="Q93" i="9"/>
  <c r="O93" i="9"/>
  <c r="P93" i="9"/>
  <c r="S93" i="9"/>
  <c r="A94" i="9"/>
  <c r="B94" i="9"/>
  <c r="C94" i="9"/>
  <c r="J94" i="9"/>
  <c r="E94" i="9"/>
  <c r="G94" i="9"/>
  <c r="H94" i="9"/>
  <c r="I94" i="9"/>
  <c r="L94" i="9"/>
  <c r="M94" i="9"/>
  <c r="N94" i="9"/>
  <c r="R94" i="9"/>
  <c r="D94" i="9"/>
  <c r="F94" i="9"/>
  <c r="K94" i="9"/>
  <c r="Q94" i="9"/>
  <c r="O94" i="9"/>
  <c r="P94" i="9"/>
  <c r="S94" i="9"/>
  <c r="A95" i="9"/>
  <c r="B95" i="9"/>
  <c r="C95" i="9"/>
  <c r="J95" i="9"/>
  <c r="E95" i="9"/>
  <c r="G95" i="9"/>
  <c r="H95" i="9"/>
  <c r="I95" i="9"/>
  <c r="L95" i="9"/>
  <c r="M95" i="9"/>
  <c r="N95" i="9"/>
  <c r="R95" i="9"/>
  <c r="D95" i="9"/>
  <c r="F95" i="9"/>
  <c r="K95" i="9"/>
  <c r="Q95" i="9"/>
  <c r="O95" i="9"/>
  <c r="P95" i="9"/>
  <c r="S95" i="9"/>
  <c r="A96" i="9"/>
  <c r="B96" i="9"/>
  <c r="C96" i="9"/>
  <c r="J96" i="9"/>
  <c r="E96" i="9"/>
  <c r="G96" i="9"/>
  <c r="H96" i="9"/>
  <c r="I96" i="9"/>
  <c r="L96" i="9"/>
  <c r="M96" i="9"/>
  <c r="N96" i="9"/>
  <c r="R96" i="9"/>
  <c r="D96" i="9"/>
  <c r="F96" i="9"/>
  <c r="K96" i="9"/>
  <c r="Q96" i="9"/>
  <c r="O96" i="9"/>
  <c r="P96" i="9"/>
  <c r="S96" i="9"/>
  <c r="A97" i="9"/>
  <c r="B97" i="9"/>
  <c r="C97" i="9"/>
  <c r="J97" i="9"/>
  <c r="E97" i="9"/>
  <c r="G97" i="9"/>
  <c r="H97" i="9"/>
  <c r="I97" i="9"/>
  <c r="L97" i="9"/>
  <c r="M97" i="9"/>
  <c r="N97" i="9"/>
  <c r="R97" i="9"/>
  <c r="D97" i="9"/>
  <c r="F97" i="9"/>
  <c r="K97" i="9"/>
  <c r="Q97" i="9"/>
  <c r="O97" i="9"/>
  <c r="P97" i="9"/>
  <c r="S97" i="9"/>
  <c r="A98" i="9"/>
  <c r="B98" i="9"/>
  <c r="C98" i="9"/>
  <c r="J98" i="9"/>
  <c r="E98" i="9"/>
  <c r="G98" i="9"/>
  <c r="H98" i="9"/>
  <c r="I98" i="9"/>
  <c r="L98" i="9"/>
  <c r="M98" i="9"/>
  <c r="N98" i="9"/>
  <c r="R98" i="9"/>
  <c r="D98" i="9"/>
  <c r="F98" i="9"/>
  <c r="K98" i="9"/>
  <c r="Q98" i="9"/>
  <c r="O98" i="9"/>
  <c r="P98" i="9"/>
  <c r="S98" i="9"/>
  <c r="A99" i="9"/>
  <c r="B99" i="9"/>
  <c r="C99" i="9"/>
  <c r="J99" i="9"/>
  <c r="E99" i="9"/>
  <c r="G99" i="9"/>
  <c r="H99" i="9"/>
  <c r="I99" i="9"/>
  <c r="L99" i="9"/>
  <c r="M99" i="9"/>
  <c r="N99" i="9"/>
  <c r="R99" i="9"/>
  <c r="D99" i="9"/>
  <c r="F99" i="9"/>
  <c r="K99" i="9"/>
  <c r="Q99" i="9"/>
  <c r="O99" i="9"/>
  <c r="P99" i="9"/>
  <c r="S99" i="9"/>
  <c r="A100" i="9"/>
  <c r="B100" i="9"/>
  <c r="C100" i="9"/>
  <c r="J100" i="9"/>
  <c r="E100" i="9"/>
  <c r="G100" i="9"/>
  <c r="H100" i="9"/>
  <c r="I100" i="9"/>
  <c r="L100" i="9"/>
  <c r="M100" i="9"/>
  <c r="N100" i="9"/>
  <c r="R100" i="9"/>
  <c r="D100" i="9"/>
  <c r="F100" i="9"/>
  <c r="K100" i="9"/>
  <c r="Q100" i="9"/>
  <c r="O100" i="9"/>
  <c r="P100" i="9"/>
  <c r="S100" i="9"/>
  <c r="A101" i="9"/>
  <c r="B101" i="9"/>
  <c r="C101" i="9"/>
  <c r="J101" i="9"/>
  <c r="E101" i="9"/>
  <c r="G101" i="9"/>
  <c r="H101" i="9"/>
  <c r="I101" i="9"/>
  <c r="L101" i="9"/>
  <c r="M101" i="9"/>
  <c r="N101" i="9"/>
  <c r="R101" i="9"/>
  <c r="D101" i="9"/>
  <c r="F101" i="9"/>
  <c r="K101" i="9"/>
  <c r="Q101" i="9"/>
  <c r="O101" i="9"/>
  <c r="P101" i="9"/>
  <c r="S101" i="9"/>
  <c r="A102" i="9"/>
  <c r="B102" i="9"/>
  <c r="C102" i="9"/>
  <c r="J102" i="9"/>
  <c r="E102" i="9"/>
  <c r="G102" i="9"/>
  <c r="H102" i="9"/>
  <c r="I102" i="9"/>
  <c r="L102" i="9"/>
  <c r="M102" i="9"/>
  <c r="N102" i="9"/>
  <c r="R102" i="9"/>
  <c r="D102" i="9"/>
  <c r="F102" i="9"/>
  <c r="K102" i="9"/>
  <c r="Q102" i="9"/>
  <c r="O102" i="9"/>
  <c r="P102" i="9"/>
  <c r="S102" i="9"/>
  <c r="A103" i="9"/>
  <c r="B103" i="9"/>
  <c r="C103" i="9"/>
  <c r="J103" i="9"/>
  <c r="E103" i="9"/>
  <c r="G103" i="9"/>
  <c r="H103" i="9"/>
  <c r="I103" i="9"/>
  <c r="L103" i="9"/>
  <c r="M103" i="9"/>
  <c r="N103" i="9"/>
  <c r="R103" i="9"/>
  <c r="D103" i="9"/>
  <c r="F103" i="9"/>
  <c r="K103" i="9"/>
  <c r="Q103" i="9"/>
  <c r="O103" i="9"/>
  <c r="P103" i="9"/>
  <c r="S103" i="9"/>
  <c r="A104" i="9"/>
  <c r="B104" i="9"/>
  <c r="C104" i="9"/>
  <c r="J104" i="9"/>
  <c r="E104" i="9"/>
  <c r="G104" i="9"/>
  <c r="H104" i="9"/>
  <c r="I104" i="9"/>
  <c r="L104" i="9"/>
  <c r="M104" i="9"/>
  <c r="N104" i="9"/>
  <c r="R104" i="9"/>
  <c r="D104" i="9"/>
  <c r="F104" i="9"/>
  <c r="K104" i="9"/>
  <c r="Q104" i="9"/>
  <c r="O104" i="9"/>
  <c r="P104" i="9"/>
  <c r="S104" i="9"/>
  <c r="A105" i="9"/>
  <c r="B105" i="9"/>
  <c r="C105" i="9"/>
  <c r="J105" i="9"/>
  <c r="E105" i="9"/>
  <c r="G105" i="9"/>
  <c r="H105" i="9"/>
  <c r="I105" i="9"/>
  <c r="L105" i="9"/>
  <c r="M105" i="9"/>
  <c r="N105" i="9"/>
  <c r="R105" i="9"/>
  <c r="D105" i="9"/>
  <c r="F105" i="9"/>
  <c r="K105" i="9"/>
  <c r="Q105" i="9"/>
  <c r="O105" i="9"/>
  <c r="P105" i="9"/>
  <c r="S105" i="9"/>
  <c r="A106" i="9"/>
  <c r="B106" i="9"/>
  <c r="C106" i="9"/>
  <c r="J106" i="9"/>
  <c r="E106" i="9"/>
  <c r="G106" i="9"/>
  <c r="H106" i="9"/>
  <c r="I106" i="9"/>
  <c r="L106" i="9"/>
  <c r="M106" i="9"/>
  <c r="N106" i="9"/>
  <c r="R106" i="9"/>
  <c r="D106" i="9"/>
  <c r="F106" i="9"/>
  <c r="K106" i="9"/>
  <c r="Q106" i="9"/>
  <c r="O106" i="9"/>
  <c r="P106" i="9"/>
  <c r="S106" i="9"/>
  <c r="A107" i="9"/>
  <c r="B107" i="9"/>
  <c r="C107" i="9"/>
  <c r="J107" i="9"/>
  <c r="E107" i="9"/>
  <c r="G107" i="9"/>
  <c r="H107" i="9"/>
  <c r="I107" i="9"/>
  <c r="L107" i="9"/>
  <c r="M107" i="9"/>
  <c r="N107" i="9"/>
  <c r="R107" i="9"/>
  <c r="D107" i="9"/>
  <c r="F107" i="9"/>
  <c r="K107" i="9"/>
  <c r="Q107" i="9"/>
  <c r="O107" i="9"/>
  <c r="P107" i="9"/>
  <c r="S107" i="9"/>
  <c r="A108" i="9"/>
  <c r="B108" i="9"/>
  <c r="C108" i="9"/>
  <c r="J108" i="9"/>
  <c r="E108" i="9"/>
  <c r="G108" i="9"/>
  <c r="H108" i="9"/>
  <c r="I108" i="9"/>
  <c r="L108" i="9"/>
  <c r="M108" i="9"/>
  <c r="N108" i="9"/>
  <c r="R108" i="9"/>
  <c r="D108" i="9"/>
  <c r="F108" i="9"/>
  <c r="K108" i="9"/>
  <c r="Q108" i="9"/>
  <c r="O108" i="9"/>
  <c r="P108" i="9"/>
  <c r="S108" i="9"/>
  <c r="A109" i="9"/>
  <c r="B109" i="9"/>
  <c r="C109" i="9"/>
  <c r="J109" i="9"/>
  <c r="E109" i="9"/>
  <c r="G109" i="9"/>
  <c r="H109" i="9"/>
  <c r="I109" i="9"/>
  <c r="L109" i="9"/>
  <c r="M109" i="9"/>
  <c r="N109" i="9"/>
  <c r="R109" i="9"/>
  <c r="D109" i="9"/>
  <c r="F109" i="9"/>
  <c r="K109" i="9"/>
  <c r="Q109" i="9"/>
  <c r="O109" i="9"/>
  <c r="P109" i="9"/>
  <c r="S109" i="9"/>
  <c r="A110" i="9"/>
  <c r="B110" i="9"/>
  <c r="C110" i="9"/>
  <c r="J110" i="9"/>
  <c r="E110" i="9"/>
  <c r="G110" i="9"/>
  <c r="H110" i="9"/>
  <c r="I110" i="9"/>
  <c r="L110" i="9"/>
  <c r="M110" i="9"/>
  <c r="N110" i="9"/>
  <c r="R110" i="9"/>
  <c r="D110" i="9"/>
  <c r="F110" i="9"/>
  <c r="K110" i="9"/>
  <c r="Q110" i="9"/>
  <c r="O110" i="9"/>
  <c r="P110" i="9"/>
  <c r="S110" i="9"/>
  <c r="A111" i="9"/>
  <c r="B111" i="9"/>
  <c r="C111" i="9"/>
  <c r="J111" i="9"/>
  <c r="E111" i="9"/>
  <c r="G111" i="9"/>
  <c r="H111" i="9"/>
  <c r="I111" i="9"/>
  <c r="L111" i="9"/>
  <c r="M111" i="9"/>
  <c r="N111" i="9"/>
  <c r="R111" i="9"/>
  <c r="D111" i="9"/>
  <c r="F111" i="9"/>
  <c r="K111" i="9"/>
  <c r="Q111" i="9"/>
  <c r="O111" i="9"/>
  <c r="P111" i="9"/>
  <c r="S111" i="9"/>
  <c r="A112" i="9"/>
  <c r="B112" i="9"/>
  <c r="C112" i="9"/>
  <c r="J112" i="9"/>
  <c r="E112" i="9"/>
  <c r="G112" i="9"/>
  <c r="H112" i="9"/>
  <c r="I112" i="9"/>
  <c r="L112" i="9"/>
  <c r="M112" i="9"/>
  <c r="N112" i="9"/>
  <c r="R112" i="9"/>
  <c r="D112" i="9"/>
  <c r="F112" i="9"/>
  <c r="K112" i="9"/>
  <c r="Q112" i="9"/>
  <c r="O112" i="9"/>
  <c r="P112" i="9"/>
  <c r="S112" i="9"/>
  <c r="A113" i="9"/>
  <c r="B113" i="9"/>
  <c r="C113" i="9"/>
  <c r="J113" i="9"/>
  <c r="E113" i="9"/>
  <c r="G113" i="9"/>
  <c r="H113" i="9"/>
  <c r="I113" i="9"/>
  <c r="L113" i="9"/>
  <c r="M113" i="9"/>
  <c r="N113" i="9"/>
  <c r="R113" i="9"/>
  <c r="D113" i="9"/>
  <c r="F113" i="9"/>
  <c r="K113" i="9"/>
  <c r="Q113" i="9"/>
  <c r="O113" i="9"/>
  <c r="P113" i="9"/>
  <c r="S113" i="9"/>
  <c r="A114" i="9"/>
  <c r="B114" i="9"/>
  <c r="C114" i="9"/>
  <c r="J114" i="9"/>
  <c r="E114" i="9"/>
  <c r="G114" i="9"/>
  <c r="H114" i="9"/>
  <c r="I114" i="9"/>
  <c r="L114" i="9"/>
  <c r="M114" i="9"/>
  <c r="N114" i="9"/>
  <c r="R114" i="9"/>
  <c r="D114" i="9"/>
  <c r="F114" i="9"/>
  <c r="K114" i="9"/>
  <c r="Q114" i="9"/>
  <c r="O114" i="9"/>
  <c r="P114" i="9"/>
  <c r="S114" i="9"/>
  <c r="A115" i="9"/>
  <c r="B115" i="9"/>
  <c r="C115" i="9"/>
  <c r="J115" i="9"/>
  <c r="E115" i="9"/>
  <c r="G115" i="9"/>
  <c r="H115" i="9"/>
  <c r="I115" i="9"/>
  <c r="L115" i="9"/>
  <c r="M115" i="9"/>
  <c r="N115" i="9"/>
  <c r="R115" i="9"/>
  <c r="D115" i="9"/>
  <c r="F115" i="9"/>
  <c r="K115" i="9"/>
  <c r="Q115" i="9"/>
  <c r="O115" i="9"/>
  <c r="P115" i="9"/>
  <c r="S115" i="9"/>
  <c r="A116" i="9"/>
  <c r="B116" i="9"/>
  <c r="C116" i="9"/>
  <c r="J116" i="9"/>
  <c r="E116" i="9"/>
  <c r="G116" i="9"/>
  <c r="H116" i="9"/>
  <c r="I116" i="9"/>
  <c r="L116" i="9"/>
  <c r="M116" i="9"/>
  <c r="N116" i="9"/>
  <c r="R116" i="9"/>
  <c r="D116" i="9"/>
  <c r="F116" i="9"/>
  <c r="K116" i="9"/>
  <c r="Q116" i="9"/>
  <c r="O116" i="9"/>
  <c r="P116" i="9"/>
  <c r="S116" i="9"/>
  <c r="A117" i="9"/>
  <c r="B117" i="9"/>
  <c r="C117" i="9"/>
  <c r="J117" i="9"/>
  <c r="E117" i="9"/>
  <c r="G117" i="9"/>
  <c r="H117" i="9"/>
  <c r="I117" i="9"/>
  <c r="L117" i="9"/>
  <c r="M117" i="9"/>
  <c r="N117" i="9"/>
  <c r="R117" i="9"/>
  <c r="D117" i="9"/>
  <c r="F117" i="9"/>
  <c r="K117" i="9"/>
  <c r="Q117" i="9"/>
  <c r="O117" i="9"/>
  <c r="P117" i="9"/>
  <c r="S117" i="9"/>
  <c r="A118" i="9"/>
  <c r="B118" i="9"/>
  <c r="C118" i="9"/>
  <c r="J118" i="9"/>
  <c r="E118" i="9"/>
  <c r="G118" i="9"/>
  <c r="H118" i="9"/>
  <c r="I118" i="9"/>
  <c r="L118" i="9"/>
  <c r="M118" i="9"/>
  <c r="N118" i="9"/>
  <c r="R118" i="9"/>
  <c r="D118" i="9"/>
  <c r="F118" i="9"/>
  <c r="K118" i="9"/>
  <c r="Q118" i="9"/>
  <c r="O118" i="9"/>
  <c r="P118" i="9"/>
  <c r="S118" i="9"/>
  <c r="A119" i="9"/>
  <c r="B119" i="9"/>
  <c r="C119" i="9"/>
  <c r="J119" i="9"/>
  <c r="E119" i="9"/>
  <c r="G119" i="9"/>
  <c r="H119" i="9"/>
  <c r="I119" i="9"/>
  <c r="L119" i="9"/>
  <c r="M119" i="9"/>
  <c r="N119" i="9"/>
  <c r="R119" i="9"/>
  <c r="D119" i="9"/>
  <c r="F119" i="9"/>
  <c r="K119" i="9"/>
  <c r="Q119" i="9"/>
  <c r="O119" i="9"/>
  <c r="P119" i="9"/>
  <c r="S119" i="9"/>
  <c r="A120" i="9"/>
  <c r="B120" i="9"/>
  <c r="C120" i="9"/>
  <c r="J120" i="9"/>
  <c r="E120" i="9"/>
  <c r="G120" i="9"/>
  <c r="H120" i="9"/>
  <c r="I120" i="9"/>
  <c r="L120" i="9"/>
  <c r="M120" i="9"/>
  <c r="N120" i="9"/>
  <c r="R120" i="9"/>
  <c r="D120" i="9"/>
  <c r="F120" i="9"/>
  <c r="K120" i="9"/>
  <c r="Q120" i="9"/>
  <c r="O120" i="9"/>
  <c r="P120" i="9"/>
  <c r="S120" i="9"/>
  <c r="A121" i="9"/>
  <c r="P1" i="9"/>
  <c r="S1" i="9"/>
  <c r="B1" i="9"/>
  <c r="C1" i="9"/>
  <c r="J1" i="9"/>
  <c r="E1" i="9"/>
  <c r="G1" i="9"/>
  <c r="H1" i="9"/>
  <c r="I1" i="9"/>
  <c r="L1" i="9"/>
  <c r="M1" i="9"/>
  <c r="N1" i="9"/>
  <c r="R1" i="9"/>
  <c r="D1" i="9"/>
  <c r="F1" i="9"/>
  <c r="K1" i="9"/>
  <c r="Q1" i="9"/>
  <c r="O1" i="9"/>
  <c r="A1" i="9"/>
  <c r="B3" i="8"/>
  <c r="C3" i="8"/>
  <c r="J3" i="8"/>
  <c r="E3" i="8"/>
  <c r="G3" i="8"/>
  <c r="H3" i="8"/>
  <c r="I3" i="8"/>
  <c r="L3" i="8"/>
  <c r="M3" i="8"/>
  <c r="N3" i="8"/>
  <c r="R3" i="8"/>
  <c r="D3" i="8"/>
  <c r="F3" i="8"/>
  <c r="K3" i="8"/>
  <c r="Q3" i="8"/>
  <c r="O3" i="8"/>
  <c r="P3" i="8"/>
  <c r="S3" i="8"/>
  <c r="B4" i="8"/>
  <c r="C4" i="8"/>
  <c r="J4" i="8"/>
  <c r="E4" i="8"/>
  <c r="G4" i="8"/>
  <c r="H4" i="8"/>
  <c r="I4" i="8"/>
  <c r="L4" i="8"/>
  <c r="M4" i="8"/>
  <c r="N4" i="8"/>
  <c r="R4" i="8"/>
  <c r="D4" i="8"/>
  <c r="F4" i="8"/>
  <c r="K4" i="8"/>
  <c r="Q4" i="8"/>
  <c r="O4" i="8"/>
  <c r="P4" i="8"/>
  <c r="S4" i="8"/>
  <c r="B5" i="8"/>
  <c r="C5" i="8"/>
  <c r="J5" i="8"/>
  <c r="E5" i="8"/>
  <c r="G5" i="8"/>
  <c r="H5" i="8"/>
  <c r="I5" i="8"/>
  <c r="L5" i="8"/>
  <c r="M5" i="8"/>
  <c r="N5" i="8"/>
  <c r="R5" i="8"/>
  <c r="D5" i="8"/>
  <c r="F5" i="8"/>
  <c r="K5" i="8"/>
  <c r="Q5" i="8"/>
  <c r="O5" i="8"/>
  <c r="P5" i="8"/>
  <c r="S5" i="8"/>
  <c r="C2" i="8"/>
  <c r="J2" i="8"/>
  <c r="E2" i="8"/>
  <c r="G2" i="8"/>
  <c r="H2" i="8"/>
  <c r="I2" i="8"/>
  <c r="L2" i="8"/>
  <c r="M2" i="8"/>
  <c r="N2" i="8"/>
  <c r="R2" i="8"/>
  <c r="D2" i="8"/>
  <c r="F2" i="8"/>
  <c r="K2" i="8"/>
  <c r="Q2" i="8"/>
  <c r="O2" i="8"/>
  <c r="P2" i="8"/>
  <c r="S2" i="8"/>
  <c r="B2" i="8"/>
  <c r="B190" i="5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B189" i="1"/>
  <c r="B188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B187" i="1"/>
  <c r="R195" i="9" l="1"/>
  <c r="J195" i="9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B195" i="9" l="1"/>
  <c r="K186" i="3"/>
  <c r="C3" i="7" l="1"/>
  <c r="C10" i="7" s="1"/>
  <c r="C190" i="6"/>
  <c r="B190" i="6"/>
  <c r="C190" i="4"/>
  <c r="D190" i="4"/>
  <c r="F190" i="4"/>
  <c r="G190" i="4"/>
  <c r="B190" i="4"/>
  <c r="C190" i="3"/>
  <c r="D190" i="3"/>
  <c r="F190" i="3"/>
  <c r="G190" i="3"/>
  <c r="I190" i="3"/>
  <c r="J190" i="3"/>
  <c r="K190" i="3"/>
  <c r="L190" i="3"/>
  <c r="M190" i="3"/>
  <c r="B190" i="3"/>
  <c r="T192" i="1"/>
  <c r="T4" i="2"/>
  <c r="D187" i="6"/>
  <c r="C186" i="6"/>
  <c r="B186" i="6"/>
  <c r="B186" i="5"/>
  <c r="C187" i="6"/>
  <c r="C185" i="6"/>
  <c r="B187" i="6"/>
  <c r="B185" i="6"/>
  <c r="B187" i="5"/>
  <c r="B185" i="5"/>
  <c r="I187" i="4"/>
  <c r="H187" i="4"/>
  <c r="G186" i="4"/>
  <c r="F186" i="4"/>
  <c r="C186" i="4"/>
  <c r="D186" i="4"/>
  <c r="B186" i="4"/>
  <c r="E187" i="4"/>
  <c r="G187" i="4"/>
  <c r="G185" i="4"/>
  <c r="F187" i="4"/>
  <c r="F185" i="4"/>
  <c r="D187" i="4"/>
  <c r="C187" i="4"/>
  <c r="D185" i="4"/>
  <c r="C185" i="4"/>
  <c r="B187" i="4"/>
  <c r="B185" i="4"/>
  <c r="O187" i="3"/>
  <c r="C187" i="3"/>
  <c r="D187" i="3"/>
  <c r="E187" i="3"/>
  <c r="F187" i="3"/>
  <c r="G187" i="3"/>
  <c r="H187" i="3"/>
  <c r="I187" i="3"/>
  <c r="J187" i="3"/>
  <c r="K187" i="3"/>
  <c r="K191" i="3" s="1"/>
  <c r="L187" i="3"/>
  <c r="M187" i="3"/>
  <c r="N187" i="3"/>
  <c r="B187" i="3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B192" i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B3" i="2"/>
  <c r="M186" i="3"/>
  <c r="L186" i="3"/>
  <c r="J186" i="3"/>
  <c r="I186" i="3"/>
  <c r="G186" i="3"/>
  <c r="F186" i="3"/>
  <c r="D186" i="3"/>
  <c r="C186" i="3"/>
  <c r="B186" i="3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B191" i="1"/>
  <c r="C185" i="3"/>
  <c r="D185" i="3"/>
  <c r="F185" i="3"/>
  <c r="G185" i="3"/>
  <c r="I185" i="3"/>
  <c r="J185" i="3"/>
  <c r="K185" i="3"/>
  <c r="L185" i="3"/>
  <c r="M185" i="3"/>
  <c r="B185" i="3"/>
  <c r="T2" i="2"/>
  <c r="T191" i="1" s="1"/>
  <c r="K188" i="3" l="1"/>
  <c r="I191" i="3"/>
  <c r="I188" i="3"/>
  <c r="C188" i="6"/>
  <c r="D22" i="7" s="1"/>
  <c r="C191" i="6"/>
  <c r="J191" i="3"/>
  <c r="J188" i="3"/>
  <c r="B191" i="4"/>
  <c r="B188" i="4"/>
  <c r="L191" i="3"/>
  <c r="L188" i="3"/>
  <c r="D191" i="4"/>
  <c r="D188" i="4"/>
  <c r="F191" i="4"/>
  <c r="F188" i="4"/>
  <c r="M191" i="3"/>
  <c r="M188" i="3"/>
  <c r="C191" i="4"/>
  <c r="C188" i="4"/>
  <c r="C191" i="3"/>
  <c r="C188" i="3"/>
  <c r="D191" i="3"/>
  <c r="D188" i="3"/>
  <c r="G191" i="4"/>
  <c r="G188" i="4"/>
  <c r="B188" i="3"/>
  <c r="B191" i="3"/>
  <c r="F191" i="3"/>
  <c r="F188" i="3"/>
  <c r="B188" i="5"/>
  <c r="B191" i="5"/>
  <c r="G191" i="3"/>
  <c r="G188" i="3"/>
  <c r="B188" i="6"/>
  <c r="D21" i="7" s="1"/>
  <c r="B191" i="6"/>
  <c r="R194" i="1"/>
  <c r="P10" i="8" s="1"/>
  <c r="J194" i="1"/>
  <c r="M10" i="8" s="1"/>
  <c r="L5" i="7"/>
  <c r="J5" i="7"/>
  <c r="C6" i="7"/>
  <c r="C18" i="7" s="1"/>
  <c r="C19" i="7" s="1"/>
  <c r="H186" i="3"/>
  <c r="H172" i="3" s="1"/>
  <c r="I6" i="7"/>
  <c r="C21" i="7"/>
  <c r="J6" i="7"/>
  <c r="C22" i="7"/>
  <c r="Q194" i="1"/>
  <c r="O10" i="8" s="1"/>
  <c r="I194" i="1"/>
  <c r="L10" i="8" s="1"/>
  <c r="P194" i="1"/>
  <c r="Q10" i="8" s="1"/>
  <c r="H194" i="1"/>
  <c r="I10" i="8" s="1"/>
  <c r="S194" i="1"/>
  <c r="S10" i="8" s="1"/>
  <c r="K194" i="1"/>
  <c r="N10" i="8" s="1"/>
  <c r="C194" i="1"/>
  <c r="C10" i="8" s="1"/>
  <c r="O194" i="1"/>
  <c r="K10" i="8" s="1"/>
  <c r="G194" i="1"/>
  <c r="H10" i="8" s="1"/>
  <c r="N194" i="1"/>
  <c r="F10" i="8" s="1"/>
  <c r="F194" i="1"/>
  <c r="G10" i="8" s="1"/>
  <c r="M194" i="1"/>
  <c r="D10" i="8" s="1"/>
  <c r="E194" i="1"/>
  <c r="E10" i="8" s="1"/>
  <c r="B194" i="1"/>
  <c r="B10" i="8" s="1"/>
  <c r="L194" i="1"/>
  <c r="R10" i="8" s="1"/>
  <c r="D194" i="1"/>
  <c r="J10" i="8" s="1"/>
  <c r="T194" i="1"/>
  <c r="R196" i="1"/>
  <c r="P12" i="8" s="1"/>
  <c r="R195" i="1"/>
  <c r="P11" i="8" s="1"/>
  <c r="J195" i="1"/>
  <c r="M11" i="8" s="1"/>
  <c r="J196" i="1"/>
  <c r="M12" i="8" s="1"/>
  <c r="I195" i="1"/>
  <c r="L11" i="8" s="1"/>
  <c r="I196" i="1"/>
  <c r="L12" i="8" s="1"/>
  <c r="P195" i="1"/>
  <c r="Q11" i="8" s="1"/>
  <c r="P196" i="1"/>
  <c r="Q12" i="8" s="1"/>
  <c r="H195" i="1"/>
  <c r="I11" i="8" s="1"/>
  <c r="H196" i="1"/>
  <c r="I12" i="8" s="1"/>
  <c r="Q196" i="1"/>
  <c r="O12" i="8" s="1"/>
  <c r="Q195" i="1"/>
  <c r="O11" i="8" s="1"/>
  <c r="O196" i="1"/>
  <c r="K12" i="8" s="1"/>
  <c r="O195" i="1"/>
  <c r="K11" i="8" s="1"/>
  <c r="G196" i="1"/>
  <c r="H12" i="8" s="1"/>
  <c r="G195" i="1"/>
  <c r="H11" i="8" s="1"/>
  <c r="N195" i="1"/>
  <c r="F11" i="8" s="1"/>
  <c r="N196" i="1"/>
  <c r="F12" i="8" s="1"/>
  <c r="F196" i="1"/>
  <c r="G12" i="8" s="1"/>
  <c r="F195" i="1"/>
  <c r="G11" i="8" s="1"/>
  <c r="M196" i="1"/>
  <c r="D12" i="8" s="1"/>
  <c r="M195" i="1"/>
  <c r="D11" i="8" s="1"/>
  <c r="E196" i="1"/>
  <c r="E12" i="8" s="1"/>
  <c r="E195" i="1"/>
  <c r="E11" i="8" s="1"/>
  <c r="B195" i="1"/>
  <c r="B11" i="8" s="1"/>
  <c r="B196" i="1"/>
  <c r="B12" i="8" s="1"/>
  <c r="L195" i="1"/>
  <c r="R11" i="8" s="1"/>
  <c r="L196" i="1"/>
  <c r="R12" i="8" s="1"/>
  <c r="D195" i="1"/>
  <c r="J11" i="8" s="1"/>
  <c r="D196" i="1"/>
  <c r="J12" i="8" s="1"/>
  <c r="S196" i="1"/>
  <c r="S12" i="8" s="1"/>
  <c r="S195" i="1"/>
  <c r="S11" i="8" s="1"/>
  <c r="K196" i="1"/>
  <c r="N12" i="8" s="1"/>
  <c r="K195" i="1"/>
  <c r="N11" i="8" s="1"/>
  <c r="C196" i="1"/>
  <c r="C12" i="8" s="1"/>
  <c r="C195" i="1"/>
  <c r="C11" i="8" s="1"/>
  <c r="Q198" i="1"/>
  <c r="I198" i="1"/>
  <c r="I7" i="2" s="1"/>
  <c r="R198" i="1"/>
  <c r="R7" i="2" s="1"/>
  <c r="P198" i="1"/>
  <c r="P7" i="2" s="1"/>
  <c r="H198" i="1"/>
  <c r="H7" i="2" s="1"/>
  <c r="O198" i="1"/>
  <c r="O7" i="2" s="1"/>
  <c r="G198" i="1"/>
  <c r="G7" i="2" s="1"/>
  <c r="R197" i="1"/>
  <c r="R6" i="2" s="1"/>
  <c r="J197" i="1"/>
  <c r="J6" i="2" s="1"/>
  <c r="N198" i="1"/>
  <c r="N7" i="2" s="1"/>
  <c r="F198" i="1"/>
  <c r="F7" i="2" s="1"/>
  <c r="M198" i="1"/>
  <c r="M7" i="2" s="1"/>
  <c r="E198" i="1"/>
  <c r="E7" i="2" s="1"/>
  <c r="N197" i="1"/>
  <c r="N6" i="2" s="1"/>
  <c r="B198" i="1"/>
  <c r="B7" i="2" s="1"/>
  <c r="L198" i="1"/>
  <c r="L7" i="2" s="1"/>
  <c r="D198" i="1"/>
  <c r="D7" i="2" s="1"/>
  <c r="S198" i="1"/>
  <c r="S7" i="2" s="1"/>
  <c r="K198" i="1"/>
  <c r="K7" i="2" s="1"/>
  <c r="C198" i="1"/>
  <c r="C7" i="2" s="1"/>
  <c r="J198" i="1"/>
  <c r="J7" i="2" s="1"/>
  <c r="G197" i="1"/>
  <c r="G6" i="2" s="1"/>
  <c r="F197" i="1"/>
  <c r="F6" i="2" s="1"/>
  <c r="T86" i="1"/>
  <c r="T158" i="1"/>
  <c r="T14" i="1"/>
  <c r="T26" i="1"/>
  <c r="T38" i="1"/>
  <c r="T62" i="1"/>
  <c r="T74" i="1"/>
  <c r="T147" i="1"/>
  <c r="T75" i="1"/>
  <c r="T19" i="1"/>
  <c r="T146" i="1"/>
  <c r="T63" i="1"/>
  <c r="T134" i="1"/>
  <c r="T50" i="1"/>
  <c r="T123" i="1"/>
  <c r="T39" i="1"/>
  <c r="T135" i="1"/>
  <c r="T51" i="1"/>
  <c r="B197" i="1"/>
  <c r="B6" i="2" s="1"/>
  <c r="T122" i="1"/>
  <c r="T27" i="1"/>
  <c r="T183" i="1"/>
  <c r="T111" i="1"/>
  <c r="T15" i="1"/>
  <c r="T182" i="1"/>
  <c r="T110" i="1"/>
  <c r="T171" i="1"/>
  <c r="T99" i="1"/>
  <c r="T170" i="1"/>
  <c r="T98" i="1"/>
  <c r="T159" i="1"/>
  <c r="T87" i="1"/>
  <c r="M197" i="1"/>
  <c r="M6" i="2" s="1"/>
  <c r="T174" i="1"/>
  <c r="T162" i="1"/>
  <c r="T150" i="1"/>
  <c r="T138" i="1"/>
  <c r="T126" i="1"/>
  <c r="T114" i="1"/>
  <c r="T102" i="1"/>
  <c r="T90" i="1"/>
  <c r="T78" i="1"/>
  <c r="T66" i="1"/>
  <c r="T54" i="1"/>
  <c r="T42" i="1"/>
  <c r="T30" i="1"/>
  <c r="T18" i="1"/>
  <c r="T173" i="1"/>
  <c r="T161" i="1"/>
  <c r="T149" i="1"/>
  <c r="T137" i="1"/>
  <c r="T125" i="1"/>
  <c r="T113" i="1"/>
  <c r="T101" i="1"/>
  <c r="T89" i="1"/>
  <c r="T77" i="1"/>
  <c r="T65" i="1"/>
  <c r="T53" i="1"/>
  <c r="T41" i="1"/>
  <c r="T29" i="1"/>
  <c r="T17" i="1"/>
  <c r="T172" i="1"/>
  <c r="T160" i="1"/>
  <c r="T148" i="1"/>
  <c r="T136" i="1"/>
  <c r="T124" i="1"/>
  <c r="T112" i="1"/>
  <c r="T100" i="1"/>
  <c r="T88" i="1"/>
  <c r="T76" i="1"/>
  <c r="T64" i="1"/>
  <c r="T52" i="1"/>
  <c r="T40" i="1"/>
  <c r="T28" i="1"/>
  <c r="T16" i="1"/>
  <c r="T181" i="1"/>
  <c r="T169" i="1"/>
  <c r="T157" i="1"/>
  <c r="T145" i="1"/>
  <c r="T133" i="1"/>
  <c r="T121" i="1"/>
  <c r="T109" i="1"/>
  <c r="T97" i="1"/>
  <c r="T85" i="1"/>
  <c r="T73" i="1"/>
  <c r="T61" i="1"/>
  <c r="T49" i="1"/>
  <c r="T37" i="1"/>
  <c r="T25" i="1"/>
  <c r="T13" i="1"/>
  <c r="N186" i="3"/>
  <c r="N154" i="3" s="1"/>
  <c r="T180" i="1"/>
  <c r="T168" i="1"/>
  <c r="T156" i="1"/>
  <c r="T144" i="1"/>
  <c r="T132" i="1"/>
  <c r="T120" i="1"/>
  <c r="T108" i="1"/>
  <c r="T96" i="1"/>
  <c r="T84" i="1"/>
  <c r="T72" i="1"/>
  <c r="T60" i="1"/>
  <c r="T48" i="1"/>
  <c r="T36" i="1"/>
  <c r="T24" i="1"/>
  <c r="T12" i="1"/>
  <c r="T179" i="1"/>
  <c r="T167" i="1"/>
  <c r="T155" i="1"/>
  <c r="T143" i="1"/>
  <c r="T131" i="1"/>
  <c r="T119" i="1"/>
  <c r="T107" i="1"/>
  <c r="T95" i="1"/>
  <c r="T83" i="1"/>
  <c r="T71" i="1"/>
  <c r="T59" i="1"/>
  <c r="T47" i="1"/>
  <c r="T35" i="1"/>
  <c r="T23" i="1"/>
  <c r="T11" i="1"/>
  <c r="E197" i="1"/>
  <c r="E6" i="2" s="1"/>
  <c r="H186" i="4"/>
  <c r="H24" i="4" s="1"/>
  <c r="T178" i="1"/>
  <c r="T166" i="1"/>
  <c r="T154" i="1"/>
  <c r="T142" i="1"/>
  <c r="T130" i="1"/>
  <c r="T118" i="1"/>
  <c r="T106" i="1"/>
  <c r="T94" i="1"/>
  <c r="T82" i="1"/>
  <c r="T70" i="1"/>
  <c r="T58" i="1"/>
  <c r="T46" i="1"/>
  <c r="T34" i="1"/>
  <c r="T22" i="1"/>
  <c r="T10" i="1"/>
  <c r="T177" i="1"/>
  <c r="T165" i="1"/>
  <c r="T153" i="1"/>
  <c r="T141" i="1"/>
  <c r="T129" i="1"/>
  <c r="T117" i="1"/>
  <c r="T105" i="1"/>
  <c r="T93" i="1"/>
  <c r="T81" i="1"/>
  <c r="T69" i="1"/>
  <c r="T57" i="1"/>
  <c r="T45" i="1"/>
  <c r="T33" i="1"/>
  <c r="T21" i="1"/>
  <c r="O197" i="1"/>
  <c r="O6" i="2" s="1"/>
  <c r="T176" i="1"/>
  <c r="T164" i="1"/>
  <c r="T152" i="1"/>
  <c r="T140" i="1"/>
  <c r="T128" i="1"/>
  <c r="T116" i="1"/>
  <c r="T104" i="1"/>
  <c r="T92" i="1"/>
  <c r="T80" i="1"/>
  <c r="T68" i="1"/>
  <c r="T56" i="1"/>
  <c r="T44" i="1"/>
  <c r="T32" i="1"/>
  <c r="T20" i="1"/>
  <c r="D186" i="6"/>
  <c r="D79" i="6" s="1"/>
  <c r="T175" i="1"/>
  <c r="T163" i="1"/>
  <c r="T151" i="1"/>
  <c r="T139" i="1"/>
  <c r="T127" i="1"/>
  <c r="T115" i="1"/>
  <c r="T103" i="1"/>
  <c r="T91" i="1"/>
  <c r="T79" i="1"/>
  <c r="T67" i="1"/>
  <c r="T55" i="1"/>
  <c r="T43" i="1"/>
  <c r="T31" i="1"/>
  <c r="E186" i="4"/>
  <c r="E147" i="4" s="1"/>
  <c r="S197" i="1"/>
  <c r="S6" i="2" s="1"/>
  <c r="K197" i="1"/>
  <c r="K6" i="2" s="1"/>
  <c r="C197" i="1"/>
  <c r="C6" i="2" s="1"/>
  <c r="Q197" i="1"/>
  <c r="Q6" i="2" s="1"/>
  <c r="I197" i="1"/>
  <c r="I6" i="2" s="1"/>
  <c r="P197" i="1"/>
  <c r="P6" i="2" s="1"/>
  <c r="H197" i="1"/>
  <c r="H6" i="2" s="1"/>
  <c r="L197" i="1"/>
  <c r="L6" i="2" s="1"/>
  <c r="D197" i="1"/>
  <c r="D6" i="2" s="1"/>
  <c r="N164" i="3"/>
  <c r="N122" i="3"/>
  <c r="N77" i="3"/>
  <c r="N66" i="3"/>
  <c r="N52" i="3"/>
  <c r="N173" i="3"/>
  <c r="N163" i="3"/>
  <c r="N151" i="3"/>
  <c r="N109" i="3"/>
  <c r="N87" i="3"/>
  <c r="N76" i="3"/>
  <c r="N51" i="3"/>
  <c r="N12" i="3"/>
  <c r="N142" i="3"/>
  <c r="N90" i="3"/>
  <c r="N182" i="3"/>
  <c r="N172" i="3"/>
  <c r="N140" i="3"/>
  <c r="N118" i="3"/>
  <c r="N108" i="3"/>
  <c r="N98" i="3"/>
  <c r="N86" i="3"/>
  <c r="N50" i="3"/>
  <c r="N23" i="3"/>
  <c r="N11" i="3"/>
  <c r="N95" i="3"/>
  <c r="N181" i="3"/>
  <c r="N117" i="3"/>
  <c r="N35" i="3"/>
  <c r="N180" i="3"/>
  <c r="N170" i="3"/>
  <c r="N138" i="3"/>
  <c r="N116" i="3"/>
  <c r="N106" i="3"/>
  <c r="N94" i="3"/>
  <c r="N84" i="3"/>
  <c r="N45" i="3"/>
  <c r="N20" i="3"/>
  <c r="N5" i="3"/>
  <c r="N175" i="3"/>
  <c r="N171" i="3"/>
  <c r="N107" i="3"/>
  <c r="N60" i="3"/>
  <c r="N47" i="3"/>
  <c r="N21" i="3"/>
  <c r="N7" i="3"/>
  <c r="N167" i="3"/>
  <c r="N157" i="3"/>
  <c r="N135" i="3"/>
  <c r="N125" i="3"/>
  <c r="N115" i="3"/>
  <c r="N103" i="3"/>
  <c r="N83" i="3"/>
  <c r="N69" i="3"/>
  <c r="N44" i="3"/>
  <c r="N31" i="3"/>
  <c r="N19" i="3"/>
  <c r="N4" i="3"/>
  <c r="N166" i="3"/>
  <c r="N156" i="3"/>
  <c r="N134" i="3"/>
  <c r="N124" i="3"/>
  <c r="N114" i="3"/>
  <c r="N102" i="3"/>
  <c r="N92" i="3"/>
  <c r="N82" i="3"/>
  <c r="N68" i="3"/>
  <c r="N55" i="3"/>
  <c r="N43" i="3"/>
  <c r="N29" i="3"/>
  <c r="N18" i="3"/>
  <c r="N6" i="3"/>
  <c r="N155" i="3"/>
  <c r="N143" i="3"/>
  <c r="N133" i="3"/>
  <c r="N123" i="3"/>
  <c r="N111" i="3"/>
  <c r="N101" i="3"/>
  <c r="N91" i="3"/>
  <c r="N79" i="3"/>
  <c r="N67" i="3"/>
  <c r="N53" i="3"/>
  <c r="N42" i="3"/>
  <c r="N28" i="3"/>
  <c r="N15" i="3"/>
  <c r="N177" i="3"/>
  <c r="N169" i="3"/>
  <c r="N161" i="3"/>
  <c r="N153" i="3"/>
  <c r="N145" i="3"/>
  <c r="N137" i="3"/>
  <c r="N129" i="3"/>
  <c r="N121" i="3"/>
  <c r="N113" i="3"/>
  <c r="N105" i="3"/>
  <c r="N97" i="3"/>
  <c r="N89" i="3"/>
  <c r="N81" i="3"/>
  <c r="N73" i="3"/>
  <c r="N65" i="3"/>
  <c r="N57" i="3"/>
  <c r="N49" i="3"/>
  <c r="N41" i="3"/>
  <c r="N33" i="3"/>
  <c r="N25" i="3"/>
  <c r="N17" i="3"/>
  <c r="N9" i="3"/>
  <c r="N176" i="3"/>
  <c r="N168" i="3"/>
  <c r="N160" i="3"/>
  <c r="N152" i="3"/>
  <c r="N144" i="3"/>
  <c r="N136" i="3"/>
  <c r="N128" i="3"/>
  <c r="N120" i="3"/>
  <c r="N112" i="3"/>
  <c r="N104" i="3"/>
  <c r="N96" i="3"/>
  <c r="N88" i="3"/>
  <c r="N80" i="3"/>
  <c r="N72" i="3"/>
  <c r="N64" i="3"/>
  <c r="N56" i="3"/>
  <c r="N48" i="3"/>
  <c r="N40" i="3"/>
  <c r="N32" i="3"/>
  <c r="N24" i="3"/>
  <c r="N16" i="3"/>
  <c r="N8" i="3"/>
  <c r="N78" i="3"/>
  <c r="N70" i="3"/>
  <c r="N62" i="3"/>
  <c r="N54" i="3"/>
  <c r="N46" i="3"/>
  <c r="N38" i="3"/>
  <c r="N30" i="3"/>
  <c r="N22" i="3"/>
  <c r="N14" i="3"/>
  <c r="N10" i="3"/>
  <c r="E186" i="3"/>
  <c r="E145" i="3" s="1"/>
  <c r="O14" i="8" l="1"/>
  <c r="Q7" i="2"/>
  <c r="D19" i="7"/>
  <c r="D18" i="7"/>
  <c r="D6" i="7"/>
  <c r="H13" i="8"/>
  <c r="F13" i="8"/>
  <c r="K14" i="8"/>
  <c r="I14" i="8"/>
  <c r="L13" i="8"/>
  <c r="C14" i="8"/>
  <c r="D14" i="8"/>
  <c r="Q14" i="8"/>
  <c r="Q13" i="8"/>
  <c r="M14" i="8"/>
  <c r="E14" i="8"/>
  <c r="O13" i="8"/>
  <c r="B13" i="8"/>
  <c r="N14" i="8"/>
  <c r="G14" i="8"/>
  <c r="P14" i="8"/>
  <c r="I13" i="8"/>
  <c r="E13" i="8"/>
  <c r="S14" i="8"/>
  <c r="F14" i="8"/>
  <c r="L14" i="8"/>
  <c r="N13" i="8"/>
  <c r="K13" i="8"/>
  <c r="D13" i="8"/>
  <c r="J14" i="8"/>
  <c r="M13" i="8"/>
  <c r="C13" i="8"/>
  <c r="J13" i="8"/>
  <c r="S13" i="8"/>
  <c r="R14" i="8"/>
  <c r="P13" i="8"/>
  <c r="R13" i="8"/>
  <c r="G13" i="8"/>
  <c r="B14" i="8"/>
  <c r="H14" i="8"/>
  <c r="T187" i="1"/>
  <c r="T188" i="1"/>
  <c r="H19" i="3"/>
  <c r="H74" i="3"/>
  <c r="H109" i="3"/>
  <c r="E81" i="4"/>
  <c r="E57" i="4"/>
  <c r="H164" i="3"/>
  <c r="E74" i="4"/>
  <c r="H80" i="3"/>
  <c r="H89" i="3"/>
  <c r="H92" i="3"/>
  <c r="H22" i="3"/>
  <c r="H147" i="3"/>
  <c r="H135" i="3"/>
  <c r="H150" i="3"/>
  <c r="N141" i="3"/>
  <c r="N100" i="3"/>
  <c r="N165" i="3"/>
  <c r="N63" i="3"/>
  <c r="N13" i="3"/>
  <c r="N3" i="3"/>
  <c r="H143" i="3"/>
  <c r="H30" i="3"/>
  <c r="H136" i="3"/>
  <c r="H31" i="3"/>
  <c r="H159" i="3"/>
  <c r="H104" i="3"/>
  <c r="H113" i="3"/>
  <c r="H98" i="3"/>
  <c r="H43" i="3"/>
  <c r="H171" i="3"/>
  <c r="H13" i="3"/>
  <c r="H46" i="3"/>
  <c r="H174" i="3"/>
  <c r="H148" i="3"/>
  <c r="H173" i="3"/>
  <c r="E176" i="4"/>
  <c r="H109" i="4"/>
  <c r="H88" i="3"/>
  <c r="H155" i="3"/>
  <c r="H158" i="3"/>
  <c r="H55" i="3"/>
  <c r="H183" i="3"/>
  <c r="H9" i="3"/>
  <c r="H137" i="3"/>
  <c r="H122" i="3"/>
  <c r="H67" i="3"/>
  <c r="H12" i="3"/>
  <c r="H37" i="3"/>
  <c r="H70" i="3"/>
  <c r="H140" i="3"/>
  <c r="H149" i="3"/>
  <c r="E134" i="4"/>
  <c r="H97" i="3"/>
  <c r="H74" i="4"/>
  <c r="H16" i="3"/>
  <c r="H25" i="3"/>
  <c r="H153" i="3"/>
  <c r="H138" i="3"/>
  <c r="H83" i="3"/>
  <c r="H28" i="3"/>
  <c r="H53" i="3"/>
  <c r="H86" i="3"/>
  <c r="H176" i="3"/>
  <c r="H101" i="3"/>
  <c r="E38" i="4"/>
  <c r="H27" i="3"/>
  <c r="H71" i="3"/>
  <c r="H79" i="3"/>
  <c r="H24" i="3"/>
  <c r="H33" i="3"/>
  <c r="H18" i="3"/>
  <c r="H146" i="3"/>
  <c r="H91" i="3"/>
  <c r="H36" i="3"/>
  <c r="H61" i="3"/>
  <c r="H94" i="3"/>
  <c r="H10" i="3"/>
  <c r="H132" i="3"/>
  <c r="E45" i="4"/>
  <c r="H100" i="3"/>
  <c r="H95" i="3"/>
  <c r="H34" i="3"/>
  <c r="H107" i="3"/>
  <c r="H110" i="3"/>
  <c r="H169" i="3"/>
  <c r="E13" i="4"/>
  <c r="H15" i="3"/>
  <c r="H82" i="3"/>
  <c r="H180" i="3"/>
  <c r="H40" i="3"/>
  <c r="H49" i="3"/>
  <c r="H162" i="3"/>
  <c r="H52" i="3"/>
  <c r="H77" i="3"/>
  <c r="H141" i="3"/>
  <c r="H119" i="3"/>
  <c r="H64" i="3"/>
  <c r="H73" i="3"/>
  <c r="H58" i="3"/>
  <c r="H3" i="3"/>
  <c r="H131" i="3"/>
  <c r="H76" i="3"/>
  <c r="H6" i="3"/>
  <c r="H134" i="3"/>
  <c r="H124" i="3"/>
  <c r="H156" i="3"/>
  <c r="E130" i="4"/>
  <c r="E100" i="3"/>
  <c r="E90" i="3"/>
  <c r="E172" i="3"/>
  <c r="N146" i="3"/>
  <c r="N58" i="3"/>
  <c r="N147" i="3"/>
  <c r="N85" i="3"/>
  <c r="N34" i="3"/>
  <c r="N126" i="3"/>
  <c r="N74" i="3"/>
  <c r="N36" i="3"/>
  <c r="N130" i="3"/>
  <c r="N174" i="3"/>
  <c r="N99" i="3"/>
  <c r="N183" i="3"/>
  <c r="N110" i="3"/>
  <c r="E86" i="4"/>
  <c r="E183" i="4"/>
  <c r="E154" i="3"/>
  <c r="E168" i="3"/>
  <c r="N127" i="3"/>
  <c r="N59" i="3"/>
  <c r="N148" i="3"/>
  <c r="N139" i="3"/>
  <c r="N61" i="3"/>
  <c r="N150" i="3"/>
  <c r="N26" i="3"/>
  <c r="N119" i="3"/>
  <c r="N27" i="3"/>
  <c r="N132" i="3"/>
  <c r="E161" i="4"/>
  <c r="E157" i="4"/>
  <c r="E21" i="3"/>
  <c r="E101" i="3"/>
  <c r="E59" i="3"/>
  <c r="E181" i="3"/>
  <c r="N178" i="3"/>
  <c r="N93" i="3"/>
  <c r="N179" i="3"/>
  <c r="N149" i="3"/>
  <c r="N71" i="3"/>
  <c r="N158" i="3"/>
  <c r="N159" i="3"/>
  <c r="N75" i="3"/>
  <c r="N162" i="3"/>
  <c r="N37" i="3"/>
  <c r="N131" i="3"/>
  <c r="N39" i="3"/>
  <c r="E137" i="4"/>
  <c r="E125" i="4"/>
  <c r="E26" i="3"/>
  <c r="E123" i="3"/>
  <c r="E94" i="3"/>
  <c r="E36" i="3"/>
  <c r="E40" i="3"/>
  <c r="E182" i="3"/>
  <c r="E95" i="3"/>
  <c r="E34" i="3"/>
  <c r="E162" i="3"/>
  <c r="E67" i="3"/>
  <c r="E72" i="3"/>
  <c r="E108" i="3"/>
  <c r="E29" i="3"/>
  <c r="E24" i="3"/>
  <c r="E7" i="3"/>
  <c r="E57" i="3"/>
  <c r="E153" i="4"/>
  <c r="E158" i="4"/>
  <c r="E37" i="4"/>
  <c r="E98" i="3"/>
  <c r="E3" i="3"/>
  <c r="E131" i="3"/>
  <c r="E44" i="3"/>
  <c r="E180" i="3"/>
  <c r="E109" i="3"/>
  <c r="E102" i="3"/>
  <c r="E103" i="3"/>
  <c r="E73" i="4"/>
  <c r="E54" i="4"/>
  <c r="E149" i="4"/>
  <c r="E106" i="4"/>
  <c r="E164" i="4"/>
  <c r="E42" i="3"/>
  <c r="E106" i="3"/>
  <c r="E170" i="3"/>
  <c r="E11" i="3"/>
  <c r="E75" i="3"/>
  <c r="E139" i="3"/>
  <c r="E120" i="3"/>
  <c r="E52" i="3"/>
  <c r="E116" i="3"/>
  <c r="E32" i="3"/>
  <c r="E45" i="3"/>
  <c r="E117" i="3"/>
  <c r="E88" i="3"/>
  <c r="E110" i="3"/>
  <c r="E15" i="3"/>
  <c r="E135" i="3"/>
  <c r="E73" i="3"/>
  <c r="H23" i="3"/>
  <c r="H87" i="3"/>
  <c r="H151" i="3"/>
  <c r="H32" i="3"/>
  <c r="H96" i="3"/>
  <c r="H41" i="3"/>
  <c r="H105" i="3"/>
  <c r="H26" i="3"/>
  <c r="H90" i="3"/>
  <c r="H154" i="3"/>
  <c r="H35" i="3"/>
  <c r="H99" i="3"/>
  <c r="H163" i="3"/>
  <c r="H44" i="3"/>
  <c r="H5" i="3"/>
  <c r="H69" i="3"/>
  <c r="H38" i="3"/>
  <c r="H102" i="3"/>
  <c r="H166" i="3"/>
  <c r="H117" i="3"/>
  <c r="H125" i="3"/>
  <c r="H152" i="3"/>
  <c r="H157" i="3"/>
  <c r="E145" i="4"/>
  <c r="E65" i="4"/>
  <c r="E150" i="4"/>
  <c r="E46" i="4"/>
  <c r="E133" i="4"/>
  <c r="E29" i="4"/>
  <c r="E98" i="4"/>
  <c r="E163" i="4"/>
  <c r="E50" i="3"/>
  <c r="E83" i="3"/>
  <c r="E124" i="3"/>
  <c r="E118" i="3"/>
  <c r="E58" i="3"/>
  <c r="E122" i="3"/>
  <c r="E48" i="3"/>
  <c r="E27" i="3"/>
  <c r="E91" i="3"/>
  <c r="E155" i="3"/>
  <c r="E4" i="3"/>
  <c r="E68" i="3"/>
  <c r="E132" i="3"/>
  <c r="E112" i="3"/>
  <c r="E61" i="3"/>
  <c r="E133" i="3"/>
  <c r="E30" i="3"/>
  <c r="E150" i="3"/>
  <c r="E39" i="3"/>
  <c r="E159" i="3"/>
  <c r="E89" i="3"/>
  <c r="H39" i="3"/>
  <c r="H103" i="3"/>
  <c r="H167" i="3"/>
  <c r="H48" i="3"/>
  <c r="H112" i="3"/>
  <c r="H57" i="3"/>
  <c r="H121" i="3"/>
  <c r="H42" i="3"/>
  <c r="H106" i="3"/>
  <c r="H170" i="3"/>
  <c r="H51" i="3"/>
  <c r="H115" i="3"/>
  <c r="H179" i="3"/>
  <c r="H60" i="3"/>
  <c r="H21" i="3"/>
  <c r="H85" i="3"/>
  <c r="H54" i="3"/>
  <c r="H118" i="3"/>
  <c r="H182" i="3"/>
  <c r="H161" i="3"/>
  <c r="H165" i="3"/>
  <c r="H108" i="3"/>
  <c r="H2" i="3"/>
  <c r="E129" i="4"/>
  <c r="E49" i="4"/>
  <c r="E126" i="4"/>
  <c r="E22" i="4"/>
  <c r="E117" i="4"/>
  <c r="E180" i="4"/>
  <c r="E66" i="4"/>
  <c r="E25" i="3"/>
  <c r="E178" i="3"/>
  <c r="E176" i="3"/>
  <c r="E64" i="3"/>
  <c r="E22" i="3"/>
  <c r="E81" i="3"/>
  <c r="E66" i="3"/>
  <c r="E130" i="3"/>
  <c r="E56" i="3"/>
  <c r="E35" i="3"/>
  <c r="E99" i="3"/>
  <c r="E163" i="3"/>
  <c r="E12" i="3"/>
  <c r="E76" i="3"/>
  <c r="E140" i="3"/>
  <c r="E160" i="3"/>
  <c r="E69" i="3"/>
  <c r="E157" i="3"/>
  <c r="E38" i="3"/>
  <c r="E158" i="3"/>
  <c r="E71" i="3"/>
  <c r="E167" i="3"/>
  <c r="E121" i="3"/>
  <c r="H47" i="3"/>
  <c r="H111" i="3"/>
  <c r="H175" i="3"/>
  <c r="H56" i="3"/>
  <c r="H120" i="3"/>
  <c r="H65" i="3"/>
  <c r="H129" i="3"/>
  <c r="H50" i="3"/>
  <c r="H114" i="3"/>
  <c r="H178" i="3"/>
  <c r="H59" i="3"/>
  <c r="H123" i="3"/>
  <c r="H4" i="3"/>
  <c r="H68" i="3"/>
  <c r="H29" i="3"/>
  <c r="H93" i="3"/>
  <c r="H62" i="3"/>
  <c r="H126" i="3"/>
  <c r="H116" i="3"/>
  <c r="H177" i="3"/>
  <c r="H181" i="3"/>
  <c r="H133" i="3"/>
  <c r="E121" i="4"/>
  <c r="E41" i="4"/>
  <c r="E118" i="4"/>
  <c r="E14" i="4"/>
  <c r="E101" i="4"/>
  <c r="E178" i="4"/>
  <c r="E50" i="4"/>
  <c r="E19" i="3"/>
  <c r="E53" i="3"/>
  <c r="E151" i="3"/>
  <c r="E10" i="3"/>
  <c r="E138" i="3"/>
  <c r="E107" i="3"/>
  <c r="E20" i="3"/>
  <c r="E5" i="3"/>
  <c r="E165" i="3"/>
  <c r="E166" i="3"/>
  <c r="E137" i="3"/>
  <c r="E177" i="4"/>
  <c r="E113" i="4"/>
  <c r="E25" i="4"/>
  <c r="E102" i="4"/>
  <c r="E6" i="4"/>
  <c r="E93" i="4"/>
  <c r="E162" i="4"/>
  <c r="E18" i="4"/>
  <c r="H128" i="3"/>
  <c r="E114" i="3"/>
  <c r="E147" i="3"/>
  <c r="E60" i="3"/>
  <c r="E125" i="3"/>
  <c r="E31" i="3"/>
  <c r="E74" i="3"/>
  <c r="E104" i="3"/>
  <c r="E43" i="3"/>
  <c r="E171" i="3"/>
  <c r="E84" i="3"/>
  <c r="E148" i="3"/>
  <c r="E77" i="3"/>
  <c r="E46" i="3"/>
  <c r="E79" i="3"/>
  <c r="E9" i="3"/>
  <c r="E18" i="3"/>
  <c r="E82" i="3"/>
  <c r="E146" i="3"/>
  <c r="E128" i="3"/>
  <c r="E51" i="3"/>
  <c r="E115" i="3"/>
  <c r="E179" i="3"/>
  <c r="E28" i="3"/>
  <c r="E92" i="3"/>
  <c r="E164" i="3"/>
  <c r="E13" i="3"/>
  <c r="E93" i="3"/>
  <c r="E173" i="3"/>
  <c r="E54" i="3"/>
  <c r="E174" i="3"/>
  <c r="E87" i="3"/>
  <c r="E17" i="3"/>
  <c r="H63" i="3"/>
  <c r="H127" i="3"/>
  <c r="H8" i="3"/>
  <c r="H72" i="3"/>
  <c r="H17" i="3"/>
  <c r="H81" i="3"/>
  <c r="H145" i="3"/>
  <c r="H66" i="3"/>
  <c r="H130" i="3"/>
  <c r="H11" i="3"/>
  <c r="H75" i="3"/>
  <c r="H139" i="3"/>
  <c r="H20" i="3"/>
  <c r="H84" i="3"/>
  <c r="H45" i="3"/>
  <c r="H14" i="3"/>
  <c r="H78" i="3"/>
  <c r="H142" i="3"/>
  <c r="H160" i="3"/>
  <c r="H144" i="3"/>
  <c r="H168" i="3"/>
  <c r="E169" i="4"/>
  <c r="E105" i="4"/>
  <c r="E17" i="4"/>
  <c r="E94" i="4"/>
  <c r="E181" i="4"/>
  <c r="E85" i="4"/>
  <c r="E138" i="4"/>
  <c r="E10" i="4"/>
  <c r="H10" i="4"/>
  <c r="E142" i="4"/>
  <c r="E62" i="4"/>
  <c r="E5" i="4"/>
  <c r="E109" i="4"/>
  <c r="E21" i="4"/>
  <c r="E114" i="4"/>
  <c r="E26" i="4"/>
  <c r="H25" i="4"/>
  <c r="H121" i="4"/>
  <c r="H86" i="4"/>
  <c r="H40" i="4"/>
  <c r="H30" i="4"/>
  <c r="H130" i="4"/>
  <c r="H7" i="3"/>
  <c r="J3" i="7"/>
  <c r="C13" i="7"/>
  <c r="C17" i="7"/>
  <c r="J4" i="7"/>
  <c r="I186" i="4"/>
  <c r="C16" i="7"/>
  <c r="I4" i="7"/>
  <c r="D16" i="6"/>
  <c r="H37" i="4"/>
  <c r="H133" i="4"/>
  <c r="H98" i="4"/>
  <c r="H52" i="4"/>
  <c r="H17" i="4"/>
  <c r="H66" i="4"/>
  <c r="H154" i="4"/>
  <c r="H48" i="4"/>
  <c r="D4" i="6"/>
  <c r="D139" i="6"/>
  <c r="D40" i="6"/>
  <c r="H49" i="4"/>
  <c r="H145" i="4"/>
  <c r="H110" i="4"/>
  <c r="H64" i="4"/>
  <c r="H101" i="4"/>
  <c r="H150" i="4"/>
  <c r="H168" i="4"/>
  <c r="E90" i="4"/>
  <c r="E2" i="4"/>
  <c r="D52" i="6"/>
  <c r="H61" i="4"/>
  <c r="H157" i="4"/>
  <c r="H122" i="4"/>
  <c r="H76" i="4"/>
  <c r="H113" i="4"/>
  <c r="H174" i="4"/>
  <c r="I3" i="7"/>
  <c r="I7" i="7" s="1"/>
  <c r="C12" i="7"/>
  <c r="E9" i="4"/>
  <c r="E110" i="4"/>
  <c r="E30" i="4"/>
  <c r="E141" i="4"/>
  <c r="E53" i="4"/>
  <c r="E170" i="4"/>
  <c r="E82" i="4"/>
  <c r="E152" i="4"/>
  <c r="D136" i="6"/>
  <c r="H73" i="4"/>
  <c r="H169" i="4"/>
  <c r="H38" i="4"/>
  <c r="H134" i="4"/>
  <c r="H100" i="4"/>
  <c r="H125" i="4"/>
  <c r="D148" i="6"/>
  <c r="H85" i="4"/>
  <c r="H181" i="4"/>
  <c r="H50" i="4"/>
  <c r="H146" i="4"/>
  <c r="H112" i="4"/>
  <c r="H161" i="4"/>
  <c r="N2" i="3"/>
  <c r="K3" i="7"/>
  <c r="K7" i="7" s="1"/>
  <c r="C14" i="7"/>
  <c r="D115" i="6"/>
  <c r="L6" i="7"/>
  <c r="C7" i="7"/>
  <c r="C20" i="7" s="1"/>
  <c r="D160" i="6"/>
  <c r="H97" i="4"/>
  <c r="H62" i="4"/>
  <c r="H182" i="4"/>
  <c r="D103" i="6"/>
  <c r="H124" i="4"/>
  <c r="T196" i="1"/>
  <c r="T186" i="1"/>
  <c r="D124" i="6"/>
  <c r="D67" i="6"/>
  <c r="H15" i="4"/>
  <c r="H27" i="4"/>
  <c r="H39" i="4"/>
  <c r="H51" i="4"/>
  <c r="H63" i="4"/>
  <c r="H75" i="4"/>
  <c r="H87" i="4"/>
  <c r="H99" i="4"/>
  <c r="H111" i="4"/>
  <c r="H123" i="4"/>
  <c r="H135" i="4"/>
  <c r="H147" i="4"/>
  <c r="H159" i="4"/>
  <c r="H171" i="4"/>
  <c r="H183" i="4"/>
  <c r="H19" i="4"/>
  <c r="H31" i="4"/>
  <c r="H43" i="4"/>
  <c r="H55" i="4"/>
  <c r="H67" i="4"/>
  <c r="H79" i="4"/>
  <c r="H91" i="4"/>
  <c r="H103" i="4"/>
  <c r="H115" i="4"/>
  <c r="H127" i="4"/>
  <c r="H139" i="4"/>
  <c r="H151" i="4"/>
  <c r="H163" i="4"/>
  <c r="H175" i="4"/>
  <c r="H11" i="4"/>
  <c r="H23" i="4"/>
  <c r="H35" i="4"/>
  <c r="H47" i="4"/>
  <c r="H59" i="4"/>
  <c r="H71" i="4"/>
  <c r="H83" i="4"/>
  <c r="H95" i="4"/>
  <c r="H107" i="4"/>
  <c r="H119" i="4"/>
  <c r="H131" i="4"/>
  <c r="H143" i="4"/>
  <c r="H155" i="4"/>
  <c r="H167" i="4"/>
  <c r="H179" i="4"/>
  <c r="H81" i="4"/>
  <c r="H153" i="4"/>
  <c r="H20" i="4"/>
  <c r="H92" i="4"/>
  <c r="H164" i="4"/>
  <c r="H129" i="4"/>
  <c r="H21" i="4"/>
  <c r="H93" i="4"/>
  <c r="H165" i="4"/>
  <c r="H32" i="4"/>
  <c r="H104" i="4"/>
  <c r="H176" i="4"/>
  <c r="H33" i="4"/>
  <c r="H105" i="4"/>
  <c r="H177" i="4"/>
  <c r="H116" i="4"/>
  <c r="H44" i="4"/>
  <c r="H56" i="4"/>
  <c r="H57" i="4"/>
  <c r="H45" i="4"/>
  <c r="H117" i="4"/>
  <c r="H128" i="4"/>
  <c r="H68" i="4"/>
  <c r="H140" i="4"/>
  <c r="H69" i="4"/>
  <c r="H141" i="4"/>
  <c r="H80" i="4"/>
  <c r="H152" i="4"/>
  <c r="H89" i="4"/>
  <c r="H138" i="4"/>
  <c r="H118" i="4"/>
  <c r="H12" i="4"/>
  <c r="H156" i="4"/>
  <c r="D91" i="6"/>
  <c r="H18" i="4"/>
  <c r="H162" i="4"/>
  <c r="H142" i="4"/>
  <c r="H36" i="4"/>
  <c r="H180" i="4"/>
  <c r="D28" i="6"/>
  <c r="D172" i="6"/>
  <c r="H88" i="4"/>
  <c r="H137" i="4"/>
  <c r="H42" i="4"/>
  <c r="H22" i="4"/>
  <c r="H166" i="4"/>
  <c r="H60" i="4"/>
  <c r="D5" i="6"/>
  <c r="D17" i="6"/>
  <c r="D29" i="6"/>
  <c r="D41" i="6"/>
  <c r="D53" i="6"/>
  <c r="D65" i="6"/>
  <c r="D77" i="6"/>
  <c r="D89" i="6"/>
  <c r="D101" i="6"/>
  <c r="D113" i="6"/>
  <c r="D125" i="6"/>
  <c r="D137" i="6"/>
  <c r="D149" i="6"/>
  <c r="D161" i="6"/>
  <c r="D173" i="6"/>
  <c r="D6" i="6"/>
  <c r="D18" i="6"/>
  <c r="D30" i="6"/>
  <c r="D42" i="6"/>
  <c r="D54" i="6"/>
  <c r="D66" i="6"/>
  <c r="D78" i="6"/>
  <c r="D90" i="6"/>
  <c r="D102" i="6"/>
  <c r="D114" i="6"/>
  <c r="D126" i="6"/>
  <c r="D138" i="6"/>
  <c r="D150" i="6"/>
  <c r="D162" i="6"/>
  <c r="D174" i="6"/>
  <c r="D8" i="6"/>
  <c r="D20" i="6"/>
  <c r="D32" i="6"/>
  <c r="D44" i="6"/>
  <c r="D56" i="6"/>
  <c r="D68" i="6"/>
  <c r="D80" i="6"/>
  <c r="D92" i="6"/>
  <c r="D104" i="6"/>
  <c r="D116" i="6"/>
  <c r="D128" i="6"/>
  <c r="D140" i="6"/>
  <c r="D152" i="6"/>
  <c r="D164" i="6"/>
  <c r="D176" i="6"/>
  <c r="D9" i="6"/>
  <c r="D21" i="6"/>
  <c r="D33" i="6"/>
  <c r="D45" i="6"/>
  <c r="D57" i="6"/>
  <c r="D69" i="6"/>
  <c r="D81" i="6"/>
  <c r="D93" i="6"/>
  <c r="D105" i="6"/>
  <c r="D117" i="6"/>
  <c r="D129" i="6"/>
  <c r="D141" i="6"/>
  <c r="D153" i="6"/>
  <c r="D165" i="6"/>
  <c r="D177" i="6"/>
  <c r="D10" i="6"/>
  <c r="D22" i="6"/>
  <c r="D34" i="6"/>
  <c r="D46" i="6"/>
  <c r="D58" i="6"/>
  <c r="D70" i="6"/>
  <c r="D82" i="6"/>
  <c r="D94" i="6"/>
  <c r="D106" i="6"/>
  <c r="D118" i="6"/>
  <c r="D130" i="6"/>
  <c r="D142" i="6"/>
  <c r="D154" i="6"/>
  <c r="D166" i="6"/>
  <c r="D178" i="6"/>
  <c r="D13" i="6"/>
  <c r="D25" i="6"/>
  <c r="D37" i="6"/>
  <c r="D49" i="6"/>
  <c r="D61" i="6"/>
  <c r="D73" i="6"/>
  <c r="D85" i="6"/>
  <c r="D97" i="6"/>
  <c r="D109" i="6"/>
  <c r="D121" i="6"/>
  <c r="D133" i="6"/>
  <c r="D145" i="6"/>
  <c r="D157" i="6"/>
  <c r="D169" i="6"/>
  <c r="D181" i="6"/>
  <c r="D2" i="6"/>
  <c r="D14" i="6"/>
  <c r="D26" i="6"/>
  <c r="D38" i="6"/>
  <c r="D50" i="6"/>
  <c r="D62" i="6"/>
  <c r="D74" i="6"/>
  <c r="D86" i="6"/>
  <c r="D98" i="6"/>
  <c r="D110" i="6"/>
  <c r="D122" i="6"/>
  <c r="D134" i="6"/>
  <c r="D146" i="6"/>
  <c r="D158" i="6"/>
  <c r="D170" i="6"/>
  <c r="D3" i="6"/>
  <c r="D15" i="6"/>
  <c r="D27" i="6"/>
  <c r="D39" i="6"/>
  <c r="D51" i="6"/>
  <c r="D63" i="6"/>
  <c r="D75" i="6"/>
  <c r="D87" i="6"/>
  <c r="D99" i="6"/>
  <c r="D111" i="6"/>
  <c r="D123" i="6"/>
  <c r="D135" i="6"/>
  <c r="D147" i="6"/>
  <c r="D159" i="6"/>
  <c r="D171" i="6"/>
  <c r="D71" i="6"/>
  <c r="D143" i="6"/>
  <c r="D72" i="6"/>
  <c r="D144" i="6"/>
  <c r="D119" i="6"/>
  <c r="D60" i="6"/>
  <c r="D11" i="6"/>
  <c r="D83" i="6"/>
  <c r="D155" i="6"/>
  <c r="D12" i="6"/>
  <c r="D84" i="6"/>
  <c r="D156" i="6"/>
  <c r="D23" i="6"/>
  <c r="D95" i="6"/>
  <c r="D167" i="6"/>
  <c r="D24" i="6"/>
  <c r="D96" i="6"/>
  <c r="D168" i="6"/>
  <c r="D108" i="6"/>
  <c r="D47" i="6"/>
  <c r="D35" i="6"/>
  <c r="D107" i="6"/>
  <c r="D179" i="6"/>
  <c r="D36" i="6"/>
  <c r="D180" i="6"/>
  <c r="D48" i="6"/>
  <c r="D120" i="6"/>
  <c r="D59" i="6"/>
  <c r="D131" i="6"/>
  <c r="D132" i="6"/>
  <c r="D127" i="6"/>
  <c r="H149" i="4"/>
  <c r="H54" i="4"/>
  <c r="H34" i="4"/>
  <c r="H178" i="4"/>
  <c r="H72" i="4"/>
  <c r="H13" i="4"/>
  <c r="H46" i="4"/>
  <c r="H84" i="4"/>
  <c r="D64" i="6"/>
  <c r="D7" i="6"/>
  <c r="D151" i="6"/>
  <c r="H29" i="4"/>
  <c r="H173" i="4"/>
  <c r="H78" i="4"/>
  <c r="H58" i="4"/>
  <c r="H96" i="4"/>
  <c r="D76" i="6"/>
  <c r="D19" i="6"/>
  <c r="D163" i="6"/>
  <c r="H136" i="4"/>
  <c r="H41" i="4"/>
  <c r="H90" i="4"/>
  <c r="H70" i="4"/>
  <c r="H108" i="4"/>
  <c r="D88" i="6"/>
  <c r="D31" i="6"/>
  <c r="D175" i="6"/>
  <c r="H148" i="4"/>
  <c r="H53" i="4"/>
  <c r="H102" i="4"/>
  <c r="H82" i="4"/>
  <c r="H120" i="4"/>
  <c r="E2" i="3"/>
  <c r="O186" i="3"/>
  <c r="E97" i="4"/>
  <c r="E174" i="4"/>
  <c r="E78" i="4"/>
  <c r="E173" i="4"/>
  <c r="E77" i="4"/>
  <c r="E154" i="4"/>
  <c r="E42" i="4"/>
  <c r="E168" i="4"/>
  <c r="D100" i="6"/>
  <c r="H14" i="4"/>
  <c r="H158" i="4"/>
  <c r="D43" i="6"/>
  <c r="H16" i="4"/>
  <c r="H160" i="4"/>
  <c r="H65" i="4"/>
  <c r="H114" i="4"/>
  <c r="H94" i="4"/>
  <c r="H132" i="4"/>
  <c r="E156" i="3"/>
  <c r="E37" i="3"/>
  <c r="E141" i="3"/>
  <c r="E86" i="3"/>
  <c r="E23" i="3"/>
  <c r="E80" i="3"/>
  <c r="E89" i="4"/>
  <c r="E166" i="4"/>
  <c r="E70" i="4"/>
  <c r="E165" i="4"/>
  <c r="E69" i="4"/>
  <c r="E146" i="4"/>
  <c r="E34" i="4"/>
  <c r="D112" i="6"/>
  <c r="H26" i="4"/>
  <c r="H170" i="4"/>
  <c r="D55" i="6"/>
  <c r="H28" i="4"/>
  <c r="H172" i="4"/>
  <c r="H77" i="4"/>
  <c r="H126" i="4"/>
  <c r="H106" i="4"/>
  <c r="H144" i="4"/>
  <c r="D182" i="6"/>
  <c r="D183" i="6"/>
  <c r="E182" i="4"/>
  <c r="E136" i="4"/>
  <c r="E120" i="4"/>
  <c r="E104" i="4"/>
  <c r="E88" i="4"/>
  <c r="E72" i="4"/>
  <c r="E56" i="4"/>
  <c r="E40" i="4"/>
  <c r="E24" i="4"/>
  <c r="E8" i="4"/>
  <c r="E76" i="4"/>
  <c r="E60" i="4"/>
  <c r="E167" i="4"/>
  <c r="E151" i="4"/>
  <c r="E135" i="4"/>
  <c r="E119" i="4"/>
  <c r="E103" i="4"/>
  <c r="E87" i="4"/>
  <c r="E71" i="4"/>
  <c r="E55" i="4"/>
  <c r="E39" i="4"/>
  <c r="E23" i="4"/>
  <c r="E7" i="4"/>
  <c r="E108" i="4"/>
  <c r="E148" i="4"/>
  <c r="E132" i="4"/>
  <c r="E116" i="4"/>
  <c r="E100" i="4"/>
  <c r="E84" i="4"/>
  <c r="E68" i="4"/>
  <c r="E52" i="4"/>
  <c r="E36" i="4"/>
  <c r="E20" i="4"/>
  <c r="E4" i="4"/>
  <c r="E124" i="4"/>
  <c r="E28" i="4"/>
  <c r="E131" i="4"/>
  <c r="E115" i="4"/>
  <c r="E99" i="4"/>
  <c r="E83" i="4"/>
  <c r="E67" i="4"/>
  <c r="E51" i="4"/>
  <c r="E35" i="4"/>
  <c r="E19" i="4"/>
  <c r="E3" i="4"/>
  <c r="E140" i="4"/>
  <c r="E12" i="4"/>
  <c r="E160" i="4"/>
  <c r="E144" i="4"/>
  <c r="E128" i="4"/>
  <c r="E112" i="4"/>
  <c r="E96" i="4"/>
  <c r="E80" i="4"/>
  <c r="E64" i="4"/>
  <c r="E48" i="4"/>
  <c r="E32" i="4"/>
  <c r="E16" i="4"/>
  <c r="E156" i="4"/>
  <c r="E143" i="4"/>
  <c r="E127" i="4"/>
  <c r="E111" i="4"/>
  <c r="E95" i="4"/>
  <c r="E79" i="4"/>
  <c r="E63" i="4"/>
  <c r="E47" i="4"/>
  <c r="E31" i="4"/>
  <c r="E15" i="4"/>
  <c r="E172" i="4"/>
  <c r="E171" i="4"/>
  <c r="E155" i="4"/>
  <c r="E139" i="4"/>
  <c r="E123" i="4"/>
  <c r="E107" i="4"/>
  <c r="E91" i="4"/>
  <c r="E75" i="4"/>
  <c r="E59" i="4"/>
  <c r="E43" i="4"/>
  <c r="E27" i="4"/>
  <c r="E11" i="4"/>
  <c r="E92" i="4"/>
  <c r="E44" i="4"/>
  <c r="E175" i="4"/>
  <c r="E61" i="4"/>
  <c r="E179" i="4"/>
  <c r="E122" i="4"/>
  <c r="E58" i="4"/>
  <c r="E33" i="4"/>
  <c r="E159" i="4"/>
  <c r="E143" i="3"/>
  <c r="E144" i="3"/>
  <c r="E65" i="3"/>
  <c r="E129" i="3"/>
  <c r="E153" i="3"/>
  <c r="E136" i="3"/>
  <c r="E62" i="3"/>
  <c r="E126" i="3"/>
  <c r="E16" i="3"/>
  <c r="E47" i="3"/>
  <c r="E111" i="3"/>
  <c r="E175" i="3"/>
  <c r="E33" i="3"/>
  <c r="E97" i="3"/>
  <c r="E161" i="3"/>
  <c r="E85" i="3"/>
  <c r="E149" i="3"/>
  <c r="E6" i="3"/>
  <c r="E70" i="3"/>
  <c r="E134" i="3"/>
  <c r="E96" i="3"/>
  <c r="E55" i="3"/>
  <c r="E119" i="3"/>
  <c r="E183" i="3"/>
  <c r="E41" i="3"/>
  <c r="E105" i="3"/>
  <c r="E169" i="3"/>
  <c r="E14" i="3"/>
  <c r="E78" i="3"/>
  <c r="E142" i="3"/>
  <c r="E152" i="3"/>
  <c r="E63" i="3"/>
  <c r="E127" i="3"/>
  <c r="E8" i="3"/>
  <c r="E49" i="3"/>
  <c r="E113" i="3"/>
  <c r="E177" i="3"/>
  <c r="I57" i="4" l="1"/>
  <c r="I183" i="4"/>
  <c r="T195" i="1"/>
  <c r="T189" i="1"/>
  <c r="O183" i="3"/>
  <c r="I38" i="4"/>
  <c r="O116" i="3"/>
  <c r="O3" i="3"/>
  <c r="O83" i="3"/>
  <c r="O113" i="3"/>
  <c r="O179" i="3"/>
  <c r="O16" i="3"/>
  <c r="O44" i="3"/>
  <c r="I74" i="4"/>
  <c r="I163" i="4"/>
  <c r="I113" i="4"/>
  <c r="I153" i="4"/>
  <c r="I17" i="4"/>
  <c r="O153" i="3"/>
  <c r="I158" i="4"/>
  <c r="I180" i="4"/>
  <c r="O134" i="3"/>
  <c r="I179" i="4"/>
  <c r="I127" i="4"/>
  <c r="I19" i="4"/>
  <c r="I100" i="4"/>
  <c r="I104" i="4"/>
  <c r="I126" i="4"/>
  <c r="O14" i="3"/>
  <c r="O129" i="3"/>
  <c r="I96" i="4"/>
  <c r="I60" i="4"/>
  <c r="O49" i="3"/>
  <c r="I117" i="4"/>
  <c r="N190" i="3"/>
  <c r="N191" i="3" s="1"/>
  <c r="I129" i="4"/>
  <c r="I109" i="4"/>
  <c r="H190" i="3"/>
  <c r="H191" i="3" s="1"/>
  <c r="I25" i="4"/>
  <c r="O106" i="3"/>
  <c r="O131" i="3"/>
  <c r="I150" i="4"/>
  <c r="O127" i="3"/>
  <c r="I175" i="4"/>
  <c r="I31" i="4"/>
  <c r="I156" i="4"/>
  <c r="I128" i="4"/>
  <c r="I51" i="4"/>
  <c r="I132" i="4"/>
  <c r="I87" i="4"/>
  <c r="I136" i="4"/>
  <c r="I69" i="4"/>
  <c r="I94" i="4"/>
  <c r="I97" i="4"/>
  <c r="I176" i="4"/>
  <c r="I125" i="4"/>
  <c r="I81" i="4"/>
  <c r="I66" i="4"/>
  <c r="I161" i="4"/>
  <c r="I82" i="4"/>
  <c r="I98" i="4"/>
  <c r="I86" i="4"/>
  <c r="I112" i="4"/>
  <c r="I152" i="4"/>
  <c r="I134" i="4"/>
  <c r="I107" i="4"/>
  <c r="I67" i="4"/>
  <c r="I24" i="4"/>
  <c r="I165" i="4"/>
  <c r="I114" i="4"/>
  <c r="I168" i="4"/>
  <c r="I102" i="4"/>
  <c r="I29" i="4"/>
  <c r="I54" i="4"/>
  <c r="I93" i="4"/>
  <c r="I145" i="4"/>
  <c r="I157" i="4"/>
  <c r="I75" i="4"/>
  <c r="I35" i="4"/>
  <c r="I41" i="4"/>
  <c r="I101" i="4"/>
  <c r="I10" i="4"/>
  <c r="H185" i="3"/>
  <c r="I47" i="4"/>
  <c r="I103" i="4"/>
  <c r="I159" i="4"/>
  <c r="I92" i="4"/>
  <c r="I63" i="4"/>
  <c r="I32" i="4"/>
  <c r="I83" i="4"/>
  <c r="I36" i="4"/>
  <c r="I119" i="4"/>
  <c r="I40" i="4"/>
  <c r="I70" i="4"/>
  <c r="I65" i="4"/>
  <c r="O107" i="3"/>
  <c r="I53" i="4"/>
  <c r="I46" i="4"/>
  <c r="I149" i="4"/>
  <c r="I137" i="4"/>
  <c r="I118" i="4"/>
  <c r="I177" i="4"/>
  <c r="I37" i="4"/>
  <c r="I143" i="4"/>
  <c r="I116" i="4"/>
  <c r="I178" i="4"/>
  <c r="I138" i="4"/>
  <c r="I133" i="4"/>
  <c r="O63" i="3"/>
  <c r="O85" i="3"/>
  <c r="I44" i="4"/>
  <c r="I20" i="4"/>
  <c r="I182" i="4"/>
  <c r="I33" i="4"/>
  <c r="I11" i="4"/>
  <c r="I139" i="4"/>
  <c r="I79" i="4"/>
  <c r="I48" i="4"/>
  <c r="I12" i="4"/>
  <c r="I99" i="4"/>
  <c r="I52" i="4"/>
  <c r="I135" i="4"/>
  <c r="I56" i="4"/>
  <c r="I170" i="4"/>
  <c r="I166" i="4"/>
  <c r="I154" i="4"/>
  <c r="I45" i="4"/>
  <c r="I142" i="4"/>
  <c r="J7" i="7"/>
  <c r="I26" i="4"/>
  <c r="I15" i="4"/>
  <c r="I76" i="4"/>
  <c r="I50" i="4"/>
  <c r="I155" i="4"/>
  <c r="I140" i="4"/>
  <c r="H190" i="4"/>
  <c r="H191" i="4" s="1"/>
  <c r="I162" i="4"/>
  <c r="I164" i="4"/>
  <c r="I169" i="4"/>
  <c r="I30" i="4"/>
  <c r="I49" i="4"/>
  <c r="I61" i="4"/>
  <c r="I124" i="4"/>
  <c r="I146" i="4"/>
  <c r="O96" i="3"/>
  <c r="I58" i="4"/>
  <c r="I27" i="4"/>
  <c r="I95" i="4"/>
  <c r="I115" i="4"/>
  <c r="I23" i="4"/>
  <c r="I72" i="4"/>
  <c r="I89" i="4"/>
  <c r="I147" i="4"/>
  <c r="I22" i="4"/>
  <c r="O175" i="3"/>
  <c r="I122" i="4"/>
  <c r="I43" i="4"/>
  <c r="I171" i="4"/>
  <c r="I111" i="4"/>
  <c r="I80" i="4"/>
  <c r="I131" i="4"/>
  <c r="I84" i="4"/>
  <c r="I39" i="4"/>
  <c r="I167" i="4"/>
  <c r="I88" i="4"/>
  <c r="I106" i="4"/>
  <c r="O90" i="3"/>
  <c r="I13" i="4"/>
  <c r="I18" i="4"/>
  <c r="I85" i="4"/>
  <c r="I73" i="4"/>
  <c r="I110" i="4"/>
  <c r="I130" i="4"/>
  <c r="I21" i="4"/>
  <c r="E190" i="4"/>
  <c r="E191" i="4" s="1"/>
  <c r="I172" i="4"/>
  <c r="I55" i="4"/>
  <c r="I34" i="4"/>
  <c r="O166" i="3"/>
  <c r="O67" i="3"/>
  <c r="I105" i="4"/>
  <c r="I121" i="4"/>
  <c r="I71" i="4"/>
  <c r="O87" i="3"/>
  <c r="I174" i="4"/>
  <c r="O115" i="3"/>
  <c r="I62" i="4"/>
  <c r="N185" i="3"/>
  <c r="I16" i="4"/>
  <c r="H185" i="4"/>
  <c r="I90" i="4"/>
  <c r="I141" i="4"/>
  <c r="O135" i="3"/>
  <c r="L3" i="7"/>
  <c r="L4" i="7"/>
  <c r="C5" i="7"/>
  <c r="C15" i="7" s="1"/>
  <c r="I64" i="4"/>
  <c r="I68" i="4"/>
  <c r="I151" i="4"/>
  <c r="O145" i="3"/>
  <c r="O68" i="3"/>
  <c r="I181" i="4"/>
  <c r="T198" i="1"/>
  <c r="T197" i="1"/>
  <c r="T5" i="2" s="1"/>
  <c r="D3" i="7" s="1"/>
  <c r="O169" i="3"/>
  <c r="O161" i="3"/>
  <c r="O65" i="3"/>
  <c r="O128" i="3"/>
  <c r="O105" i="3"/>
  <c r="O97" i="3"/>
  <c r="O144" i="3"/>
  <c r="O114" i="3"/>
  <c r="O99" i="3"/>
  <c r="O36" i="3"/>
  <c r="O177" i="3"/>
  <c r="O41" i="3"/>
  <c r="O33" i="3"/>
  <c r="O143" i="3"/>
  <c r="O18" i="3"/>
  <c r="O155" i="3"/>
  <c r="O53" i="3"/>
  <c r="C4" i="7"/>
  <c r="C11" i="7" s="1"/>
  <c r="O174" i="3"/>
  <c r="O124" i="3"/>
  <c r="O119" i="3"/>
  <c r="O111" i="3"/>
  <c r="O8" i="3"/>
  <c r="O55" i="3"/>
  <c r="O47" i="3"/>
  <c r="O178" i="3"/>
  <c r="O75" i="3"/>
  <c r="E185" i="3"/>
  <c r="E185" i="4"/>
  <c r="O12" i="3"/>
  <c r="O73" i="3"/>
  <c r="O57" i="3"/>
  <c r="O120" i="3"/>
  <c r="O164" i="3"/>
  <c r="O7" i="3"/>
  <c r="O159" i="3"/>
  <c r="O118" i="3"/>
  <c r="O109" i="3"/>
  <c r="O30" i="3"/>
  <c r="D190" i="6"/>
  <c r="D191" i="6" s="1"/>
  <c r="D185" i="6"/>
  <c r="D188" i="6" s="1"/>
  <c r="O35" i="3"/>
  <c r="O150" i="3"/>
  <c r="O17" i="3"/>
  <c r="O11" i="3"/>
  <c r="O40" i="3"/>
  <c r="O140" i="3"/>
  <c r="O125" i="3"/>
  <c r="O51" i="3"/>
  <c r="O147" i="3"/>
  <c r="O162" i="3"/>
  <c r="O24" i="3"/>
  <c r="O130" i="3"/>
  <c r="O138" i="3"/>
  <c r="O91" i="3"/>
  <c r="E190" i="3"/>
  <c r="E191" i="3" s="1"/>
  <c r="O2" i="3"/>
  <c r="O89" i="3"/>
  <c r="I14" i="4"/>
  <c r="O66" i="3"/>
  <c r="O77" i="3"/>
  <c r="O39" i="3"/>
  <c r="O42" i="3"/>
  <c r="O168" i="3"/>
  <c r="O80" i="3"/>
  <c r="O52" i="3"/>
  <c r="O176" i="3"/>
  <c r="O167" i="3"/>
  <c r="O59" i="3"/>
  <c r="O56" i="3"/>
  <c r="O137" i="3"/>
  <c r="O160" i="3"/>
  <c r="O101" i="3"/>
  <c r="O20" i="3"/>
  <c r="O81" i="3"/>
  <c r="O181" i="3"/>
  <c r="O64" i="3"/>
  <c r="O25" i="3"/>
  <c r="O102" i="3"/>
  <c r="O122" i="3"/>
  <c r="O23" i="3"/>
  <c r="O104" i="3"/>
  <c r="O165" i="3"/>
  <c r="O15" i="3"/>
  <c r="O5" i="3"/>
  <c r="O48" i="3"/>
  <c r="O151" i="3"/>
  <c r="O74" i="3"/>
  <c r="O170" i="3"/>
  <c r="O95" i="3"/>
  <c r="O146" i="3"/>
  <c r="O100" i="3"/>
  <c r="O71" i="3"/>
  <c r="O26" i="3"/>
  <c r="I120" i="4"/>
  <c r="O86" i="3"/>
  <c r="O10" i="3"/>
  <c r="O34" i="3"/>
  <c r="I42" i="4"/>
  <c r="O54" i="3"/>
  <c r="O22" i="3"/>
  <c r="O28" i="3"/>
  <c r="O182" i="3"/>
  <c r="O92" i="3"/>
  <c r="O158" i="3"/>
  <c r="O4" i="3"/>
  <c r="O110" i="3"/>
  <c r="O9" i="3"/>
  <c r="O139" i="3"/>
  <c r="O152" i="3"/>
  <c r="O70" i="3"/>
  <c r="O126" i="3"/>
  <c r="I91" i="4"/>
  <c r="O141" i="3"/>
  <c r="O46" i="3"/>
  <c r="O133" i="3"/>
  <c r="O82" i="3"/>
  <c r="O38" i="3"/>
  <c r="O69" i="3"/>
  <c r="O88" i="3"/>
  <c r="O72" i="3"/>
  <c r="O123" i="3"/>
  <c r="O173" i="3"/>
  <c r="O31" i="3"/>
  <c r="O32" i="3"/>
  <c r="O142" i="3"/>
  <c r="O6" i="3"/>
  <c r="O62" i="3"/>
  <c r="I144" i="4"/>
  <c r="I148" i="4"/>
  <c r="O37" i="3"/>
  <c r="O21" i="3"/>
  <c r="I77" i="4"/>
  <c r="O29" i="3"/>
  <c r="O103" i="3"/>
  <c r="O117" i="3"/>
  <c r="O76" i="3"/>
  <c r="O172" i="3"/>
  <c r="O93" i="3"/>
  <c r="O27" i="3"/>
  <c r="O61" i="3"/>
  <c r="O94" i="3"/>
  <c r="O50" i="3"/>
  <c r="I59" i="4"/>
  <c r="O78" i="3"/>
  <c r="O149" i="3"/>
  <c r="O136" i="3"/>
  <c r="I123" i="4"/>
  <c r="I160" i="4"/>
  <c r="I28" i="4"/>
  <c r="I108" i="4"/>
  <c r="O156" i="3"/>
  <c r="O163" i="3"/>
  <c r="I173" i="4"/>
  <c r="O148" i="3"/>
  <c r="O79" i="3"/>
  <c r="O43" i="3"/>
  <c r="O13" i="3"/>
  <c r="O112" i="3"/>
  <c r="O154" i="3"/>
  <c r="O180" i="3"/>
  <c r="O157" i="3"/>
  <c r="O60" i="3"/>
  <c r="O98" i="3"/>
  <c r="I78" i="4"/>
  <c r="O171" i="3"/>
  <c r="O19" i="3"/>
  <c r="O132" i="3"/>
  <c r="O121" i="3"/>
  <c r="O108" i="3"/>
  <c r="O58" i="3"/>
  <c r="O84" i="3"/>
  <c r="O45" i="3"/>
  <c r="D20" i="7" l="1"/>
  <c r="D7" i="7"/>
  <c r="E188" i="3"/>
  <c r="D12" i="7" s="1"/>
  <c r="H188" i="4"/>
  <c r="D17" i="7" s="1"/>
  <c r="N188" i="3"/>
  <c r="D14" i="7" s="1"/>
  <c r="D10" i="7"/>
  <c r="H188" i="3"/>
  <c r="D13" i="7" s="1"/>
  <c r="E188" i="4"/>
  <c r="D16" i="7" s="1"/>
  <c r="I190" i="4"/>
  <c r="I191" i="4" s="1"/>
  <c r="I185" i="4"/>
  <c r="L7" i="7"/>
  <c r="O185" i="3"/>
  <c r="O188" i="3" s="1"/>
  <c r="O190" i="3"/>
  <c r="O191" i="3" s="1"/>
  <c r="D11" i="7" l="1"/>
  <c r="D4" i="7"/>
  <c r="E6" i="7"/>
  <c r="E5" i="7"/>
  <c r="E4" i="7"/>
  <c r="E7" i="7"/>
  <c r="E3" i="7"/>
  <c r="E10" i="7" s="1"/>
  <c r="I188" i="4"/>
  <c r="T199" i="1"/>
  <c r="I5" i="2"/>
  <c r="I199" i="1" s="1"/>
  <c r="L15" i="8" s="1"/>
  <c r="Q5" i="2"/>
  <c r="Q199" i="1" s="1"/>
  <c r="O15" i="8" s="1"/>
  <c r="J5" i="2"/>
  <c r="J199" i="1" s="1"/>
  <c r="M15" i="8" s="1"/>
  <c r="C5" i="2"/>
  <c r="C199" i="1" s="1"/>
  <c r="C15" i="8" s="1"/>
  <c r="K5" i="2"/>
  <c r="K199" i="1" s="1"/>
  <c r="N15" i="8" s="1"/>
  <c r="D5" i="2"/>
  <c r="D199" i="1" s="1"/>
  <c r="J15" i="8" s="1"/>
  <c r="L5" i="2"/>
  <c r="L199" i="1" s="1"/>
  <c r="R15" i="8" s="1"/>
  <c r="B5" i="2"/>
  <c r="B199" i="1" s="1"/>
  <c r="B15" i="8" s="1"/>
  <c r="E5" i="2"/>
  <c r="E199" i="1" s="1"/>
  <c r="E15" i="8" s="1"/>
  <c r="M5" i="2"/>
  <c r="M199" i="1" s="1"/>
  <c r="D15" i="8" s="1"/>
  <c r="F5" i="2"/>
  <c r="F199" i="1" s="1"/>
  <c r="G15" i="8" s="1"/>
  <c r="N5" i="2"/>
  <c r="N199" i="1" s="1"/>
  <c r="F15" i="8" s="1"/>
  <c r="G5" i="2"/>
  <c r="G199" i="1" s="1"/>
  <c r="H15" i="8" s="1"/>
  <c r="O5" i="2"/>
  <c r="O199" i="1" s="1"/>
  <c r="K15" i="8" s="1"/>
  <c r="H5" i="2"/>
  <c r="H199" i="1" s="1"/>
  <c r="I15" i="8" s="1"/>
  <c r="P5" i="2"/>
  <c r="P199" i="1" s="1"/>
  <c r="Q15" i="8" s="1"/>
  <c r="R5" i="2"/>
  <c r="R199" i="1" s="1"/>
  <c r="P15" i="8" s="1"/>
  <c r="S5" i="2"/>
  <c r="S199" i="1" s="1"/>
  <c r="S15" i="8" s="1"/>
  <c r="D5" i="7" l="1"/>
  <c r="D15" i="7"/>
  <c r="E21" i="7"/>
  <c r="E13" i="7"/>
  <c r="P3" i="7" s="1"/>
  <c r="E12" i="7"/>
  <c r="O3" i="7" s="1"/>
  <c r="E19" i="7"/>
  <c r="E17" i="7"/>
  <c r="P4" i="7" s="1"/>
  <c r="E11" i="7"/>
  <c r="E16" i="7"/>
  <c r="E14" i="7"/>
  <c r="Q3" i="7" s="1"/>
  <c r="Q7" i="7" s="1"/>
  <c r="E22" i="7"/>
  <c r="P6" i="7" s="1"/>
  <c r="E20" i="7" l="1"/>
  <c r="O6" i="7"/>
  <c r="R6" i="7" s="1"/>
  <c r="E18" i="7"/>
  <c r="P5" i="7"/>
  <c r="R5" i="7" s="1"/>
  <c r="R3" i="7"/>
  <c r="O4" i="7"/>
  <c r="R4" i="7" s="1"/>
  <c r="E15" i="7"/>
  <c r="O7" i="7" l="1"/>
  <c r="R7" i="7"/>
  <c r="P7" i="7"/>
</calcChain>
</file>

<file path=xl/sharedStrings.xml><?xml version="1.0" encoding="utf-8"?>
<sst xmlns="http://schemas.openxmlformats.org/spreadsheetml/2006/main" count="1002" uniqueCount="251">
  <si>
    <t>SPY</t>
  </si>
  <si>
    <t>QQQ</t>
  </si>
  <si>
    <t>VWO</t>
  </si>
  <si>
    <t>EWC</t>
  </si>
  <si>
    <t>EFA</t>
  </si>
  <si>
    <t>VGK</t>
  </si>
  <si>
    <t>IOO</t>
  </si>
  <si>
    <t>SHY</t>
  </si>
  <si>
    <t>IEF</t>
  </si>
  <si>
    <t>TIP</t>
  </si>
  <si>
    <t>IYR</t>
  </si>
  <si>
    <t>formatted_date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</si>
  <si>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</si>
  <si>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</si>
  <si>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</si>
  <si>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</si>
  <si>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</si>
  <si>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</si>
  <si>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</si>
  <si>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</si>
  <si>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</si>
  <si>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</si>
  <si>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</si>
  <si>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</si>
  <si>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</si>
  <si>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</si>
  <si>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</si>
  <si>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</si>
  <si>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</si>
  <si>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</si>
  <si>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</si>
  <si>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</si>
  <si>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</si>
  <si>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</si>
  <si>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</si>
  <si>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</si>
  <si>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</si>
  <si>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</si>
  <si>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</si>
  <si>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</si>
  <si>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</si>
  <si>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</si>
  <si>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</si>
  <si>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</si>
  <si>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</si>
  <si>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</si>
  <si>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</si>
  <si>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</si>
  <si>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</si>
  <si>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</si>
  <si>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</si>
  <si>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</si>
  <si>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</si>
  <si>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</si>
  <si>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</si>
  <si>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</si>
  <si>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</si>
  <si>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</si>
  <si>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</si>
  <si>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</si>
  <si>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</si>
  <si>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</si>
  <si>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</si>
  <si>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</si>
  <si>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</si>
  <si>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</si>
  <si>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</si>
  <si>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</si>
  <si>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</si>
  <si>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</si>
  <si>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</si>
  <si>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</si>
  <si>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</si>
  <si>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</si>
  <si>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</si>
  <si>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</si>
  <si>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</si>
  <si>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</si>
  <si>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</si>
  <si>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</si>
  <si>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</si>
  <si>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</si>
  <si>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</si>
  <si>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</si>
  <si>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</si>
  <si>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</si>
  <si>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</si>
  <si>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</si>
  <si>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</si>
  <si>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</si>
  <si>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</si>
  <si>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</si>
  <si>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</si>
  <si>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</si>
  <si>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</si>
  <si>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</si>
  <si>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</si>
  <si>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</si>
  <si>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</si>
  <si>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</si>
  <si>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</si>
  <si>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</si>
  <si>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</si>
  <si>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</si>
  <si>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</si>
  <si>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</si>
  <si>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</si>
  <si>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</si>
  <si>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</si>
  <si>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</si>
  <si>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</si>
  <si>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</si>
  <si>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</si>
  <si>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</si>
  <si>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</si>
  <si>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</si>
  <si>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</si>
  <si>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</si>
  <si>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</si>
  <si>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</si>
  <si>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</si>
  <si>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</si>
  <si>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</si>
  <si>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</si>
  <si>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</si>
  <si>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</si>
  <si>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</si>
  <si>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</si>
  <si>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</si>
  <si>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</si>
  <si>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</si>
  <si>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</si>
  <si>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</si>
  <si>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</si>
  <si>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</si>
  <si>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</si>
  <si>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</si>
  <si>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</si>
  <si>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</si>
  <si>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</si>
  <si>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</si>
  <si>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</si>
  <si>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</si>
  <si>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</si>
  <si>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</si>
  <si>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</si>
  <si>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</si>
  <si>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</si>
  <si>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</si>
  <si>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</si>
  <si>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</si>
  <si>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</si>
  <si>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</si>
  <si>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</si>
  <si>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</si>
  <si>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</si>
  <si>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</si>
  <si>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</si>
  <si>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</si>
  <si>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</si>
  <si>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</si>
  <si>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</si>
  <si>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</si>
  <si>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</si>
  <si>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</si>
  <si>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</si>
  <si>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</si>
  <si>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</si>
  <si>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</si>
  <si>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</si>
  <si>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</si>
  <si>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</si>
  <si>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</si>
  <si>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</si>
  <si>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</si>
  <si>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</si>
  <si>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</si>
  <si>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</si>
  <si>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</si>
  <si>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</si>
  <si>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</si>
  <si>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</si>
  <si>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</si>
  <si>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</si>
  <si>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</si>
  <si>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</si>
  <si>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</si>
  <si>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</si>
  <si>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</si>
  <si>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</si>
  <si>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</si>
  <si>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</si>
  <si>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</si>
  <si>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</si>
  <si>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XSP.TO</t>
  </si>
  <si>
    <t>XIU.TO</t>
  </si>
  <si>
    <t>XIN.TO</t>
  </si>
  <si>
    <t>XBB.TO</t>
  </si>
  <si>
    <t>XGB.TO</t>
  </si>
  <si>
    <t>XRB.TO</t>
  </si>
  <si>
    <t>XRE.TO</t>
  </si>
  <si>
    <t>weight</t>
  </si>
  <si>
    <t>US_EQ</t>
  </si>
  <si>
    <t>CA_EQ</t>
  </si>
  <si>
    <t>INT_EQ</t>
  </si>
  <si>
    <t>VaR</t>
  </si>
  <si>
    <t>TOTAL</t>
  </si>
  <si>
    <t>EQ</t>
  </si>
  <si>
    <t>US_IR</t>
  </si>
  <si>
    <t>CA_IR</t>
  </si>
  <si>
    <t>IR</t>
  </si>
  <si>
    <t>RE</t>
  </si>
  <si>
    <t>MVaR (weight)</t>
  </si>
  <si>
    <t>VAR(Para)</t>
  </si>
  <si>
    <t>Parametric</t>
  </si>
  <si>
    <t>VAR(Hist)</t>
  </si>
  <si>
    <t>Port</t>
  </si>
  <si>
    <t>$ CAD   (thousand)</t>
  </si>
  <si>
    <t>NMV</t>
  </si>
  <si>
    <t>INT</t>
  </si>
  <si>
    <t>Total</t>
  </si>
  <si>
    <t>Portfolio</t>
  </si>
  <si>
    <t>CR</t>
  </si>
  <si>
    <t>INT-EQ</t>
  </si>
  <si>
    <t>CA-EQ</t>
  </si>
  <si>
    <t>US-RE</t>
  </si>
  <si>
    <t>CA-RE</t>
  </si>
  <si>
    <t>CA-IR</t>
  </si>
  <si>
    <t>US-IR</t>
  </si>
  <si>
    <t>US-EQ</t>
  </si>
  <si>
    <t>VaR (Marginal)</t>
  </si>
  <si>
    <t>US</t>
  </si>
  <si>
    <t>CA</t>
  </si>
  <si>
    <t>MVaR ($)</t>
  </si>
  <si>
    <t>Porfolio  (Thousand)</t>
  </si>
  <si>
    <t>VaR (hist)</t>
  </si>
  <si>
    <t>VaR (para)</t>
  </si>
  <si>
    <t>Std</t>
  </si>
  <si>
    <t>VaR(Hist)</t>
  </si>
  <si>
    <t>VaR(Para)</t>
  </si>
  <si>
    <t>Stdv</t>
  </si>
  <si>
    <t>CA-CR</t>
  </si>
  <si>
    <t>run1</t>
  </si>
  <si>
    <t>run2</t>
  </si>
  <si>
    <t>MVaR($)</t>
  </si>
  <si>
    <t>Return(Mean)</t>
  </si>
  <si>
    <t>MVaR</t>
  </si>
  <si>
    <t>20011-2016</t>
  </si>
  <si>
    <t>2016-2021</t>
  </si>
  <si>
    <t>2006-2011</t>
  </si>
  <si>
    <t>2006-2016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</si>
</sst>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.000"/>
    <numFmt numFmtId="165" formatCode="0.000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Arial Unicode MS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2" borderId="2" applyNumberFormat="0" applyAlignment="0" applyProtection="0"/>
    <xf numFmtId="9" fontId="5" fillId="0" borderId="0" applyFont="0" applyFill="0" applyBorder="0" applyAlignment="0" applyProtection="0"/>
    <xf numFmtId="0" fontId="6" fillId="5" borderId="0" applyNumberFormat="0" applyBorder="0" applyAlignment="0" applyProtection="0"/>
    <xf numFmtId="0" fontId="7" fillId="6" borderId="2" applyNumberFormat="0" applyAlignment="0" applyProtection="0"/>
    <xf numFmtId="0" fontId="8" fillId="7" borderId="5" applyNumberFormat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0" xfId="0" applyFill="1"/>
    <xf numFmtId="0" fontId="1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 vertical="top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 vertical="top"/>
    </xf>
    <xf numFmtId="0" fontId="1" fillId="4" borderId="3" xfId="0" applyFont="1" applyFill="1" applyBorder="1" applyAlignment="1">
      <alignment horizontal="center" vertical="top"/>
    </xf>
    <xf numFmtId="0" fontId="0" fillId="4" borderId="0" xfId="0" applyFill="1"/>
    <xf numFmtId="0" fontId="4" fillId="3" borderId="2" xfId="1" applyFont="1" applyFill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2" fontId="8" fillId="7" borderId="5" xfId="5" applyNumberFormat="1" applyAlignment="1">
      <alignment horizontal="center"/>
    </xf>
    <xf numFmtId="0" fontId="8" fillId="7" borderId="5" xfId="5" applyAlignment="1">
      <alignment horizontal="center"/>
    </xf>
    <xf numFmtId="0" fontId="8" fillId="7" borderId="7" xfId="5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8" xfId="0" applyNumberFormat="1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9" xfId="2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9" fontId="0" fillId="0" borderId="12" xfId="2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2" fontId="7" fillId="6" borderId="2" xfId="4" applyNumberFormat="1"/>
    <xf numFmtId="0" fontId="6" fillId="5" borderId="0" xfId="3" applyAlignment="1">
      <alignment horizontal="right"/>
    </xf>
    <xf numFmtId="0" fontId="7" fillId="6" borderId="2" xfId="4"/>
    <xf numFmtId="2" fontId="8" fillId="7" borderId="5" xfId="5" applyNumberFormat="1" applyAlignment="1">
      <alignment horizontal="center" vertical="center" wrapText="1"/>
    </xf>
    <xf numFmtId="2" fontId="8" fillId="7" borderId="5" xfId="5" applyNumberFormat="1" applyAlignment="1">
      <alignment horizontal="center" vertical="center"/>
    </xf>
    <xf numFmtId="0" fontId="0" fillId="0" borderId="0" xfId="0" applyAlignment="1">
      <alignment vertical="center"/>
    </xf>
    <xf numFmtId="0" fontId="8" fillId="7" borderId="5" xfId="5" applyAlignment="1">
      <alignment horizontal="center" vertical="center"/>
    </xf>
    <xf numFmtId="0" fontId="8" fillId="7" borderId="6" xfId="5" applyBorder="1" applyAlignment="1">
      <alignment horizontal="center" vertical="center"/>
    </xf>
    <xf numFmtId="0" fontId="8" fillId="7" borderId="7" xfId="5" applyBorder="1" applyAlignment="1">
      <alignment horizontal="center" vertical="center"/>
    </xf>
    <xf numFmtId="164" fontId="8" fillId="7" borderId="5" xfId="5" applyNumberFormat="1" applyAlignment="1">
      <alignment horizontal="center"/>
    </xf>
    <xf numFmtId="164" fontId="7" fillId="6" borderId="2" xfId="4" applyNumberFormat="1" applyAlignment="1">
      <alignment horizontal="center"/>
    </xf>
    <xf numFmtId="164" fontId="6" fillId="5" borderId="0" xfId="3" applyNumberFormat="1" applyAlignment="1">
      <alignment horizontal="center"/>
    </xf>
    <xf numFmtId="2" fontId="8" fillId="7" borderId="5" xfId="5" applyNumberFormat="1" applyAlignment="1">
      <alignment horizontal="center" wrapText="1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right" vertical="top"/>
    </xf>
    <xf numFmtId="165" fontId="0" fillId="0" borderId="0" xfId="0" applyNumberFormat="1"/>
    <xf numFmtId="166" fontId="0" fillId="0" borderId="0" xfId="0" applyNumberFormat="1"/>
    <xf numFmtId="0" fontId="0" fillId="8" borderId="0" xfId="0" applyFill="1"/>
    <xf numFmtId="0" fontId="3" fillId="8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9" fontId="0" fillId="0" borderId="5" xfId="2" applyFont="1" applyBorder="1" applyAlignment="1">
      <alignment horizontal="center"/>
    </xf>
  </cellXfs>
  <cellStyles count="6">
    <cellStyle name="Calculation" xfId="1" builtinId="22"/>
    <cellStyle name="Check Cell" xfId="5" builtinId="23"/>
    <cellStyle name="Input" xfId="4" builtinId="20"/>
    <cellStyle name="Neutral" xfId="3" builtinId="2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99FF"/>
      <color rgb="FF6600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vs. 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'VaR graph'!$A$3</c:f>
              <c:strCache>
                <c:ptCount val="1"/>
                <c:pt idx="0">
                  <c:v>Stdv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 graph'!$B$1:$T$1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graph'!$B$3:$T$3</c:f>
              <c:numCache>
                <c:formatCode>0.000</c:formatCode>
                <c:ptCount val="19"/>
                <c:pt idx="0">
                  <c:v>3.4700647160113972E-2</c:v>
                </c:pt>
                <c:pt idx="1">
                  <c:v>4.4387977587479838E-2</c:v>
                </c:pt>
                <c:pt idx="2">
                  <c:v>4.5030076812801231E-2</c:v>
                </c:pt>
                <c:pt idx="3">
                  <c:v>4.1179263366650294E-2</c:v>
                </c:pt>
                <c:pt idx="4">
                  <c:v>3.8831469873318827E-2</c:v>
                </c:pt>
                <c:pt idx="5">
                  <c:v>3.9705516296946908E-2</c:v>
                </c:pt>
                <c:pt idx="6">
                  <c:v>4.4798746620324729E-2</c:v>
                </c:pt>
                <c:pt idx="7">
                  <c:v>3.6066653808725667E-2</c:v>
                </c:pt>
                <c:pt idx="8">
                  <c:v>4.7363929219409205E-2</c:v>
                </c:pt>
                <c:pt idx="9">
                  <c:v>4.354699207080906E-2</c:v>
                </c:pt>
                <c:pt idx="10">
                  <c:v>2.8535021154409923E-2</c:v>
                </c:pt>
                <c:pt idx="11">
                  <c:v>3.6437775312366846E-2</c:v>
                </c:pt>
                <c:pt idx="12">
                  <c:v>2.888219027061692E-2</c:v>
                </c:pt>
                <c:pt idx="13">
                  <c:v>1.2368260954789821E-2</c:v>
                </c:pt>
                <c:pt idx="14">
                  <c:v>2.5214080884826271E-2</c:v>
                </c:pt>
                <c:pt idx="15">
                  <c:v>1.2486824574848352E-2</c:v>
                </c:pt>
                <c:pt idx="16">
                  <c:v>5.7045690734332639E-2</c:v>
                </c:pt>
                <c:pt idx="17">
                  <c:v>4.5721705096735184E-2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1-4903-9586-8801B0E83AC0}"/>
            </c:ext>
          </c:extLst>
        </c:ser>
        <c:ser>
          <c:idx val="3"/>
          <c:order val="3"/>
          <c:tx>
            <c:strRef>
              <c:f>'VaR graph'!$A$4</c:f>
              <c:strCache>
                <c:ptCount val="1"/>
                <c:pt idx="0">
                  <c:v>VaR(Hist)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 graph'!$B$1:$T$1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graph'!$B$4:$T$4</c:f>
              <c:numCache>
                <c:formatCode>0.000</c:formatCode>
                <c:ptCount val="19"/>
                <c:pt idx="0">
                  <c:v>7.7729861927200009E-2</c:v>
                </c:pt>
                <c:pt idx="1">
                  <c:v>9.280215382344803E-2</c:v>
                </c:pt>
                <c:pt idx="2">
                  <c:v>0.11381134570170789</c:v>
                </c:pt>
                <c:pt idx="3">
                  <c:v>0.13734397791887068</c:v>
                </c:pt>
                <c:pt idx="4">
                  <c:v>0.13368311874846744</c:v>
                </c:pt>
                <c:pt idx="5">
                  <c:v>0.10446189942543189</c:v>
                </c:pt>
                <c:pt idx="6">
                  <c:v>0.11533179676470252</c:v>
                </c:pt>
                <c:pt idx="7">
                  <c:v>7.860391472670665E-2</c:v>
                </c:pt>
                <c:pt idx="8">
                  <c:v>0.13918716732909195</c:v>
                </c:pt>
                <c:pt idx="9">
                  <c:v>0.11855056248108102</c:v>
                </c:pt>
                <c:pt idx="10">
                  <c:v>5.8578470816801932E-2</c:v>
                </c:pt>
                <c:pt idx="11">
                  <c:v>6.7109001982549307E-2</c:v>
                </c:pt>
                <c:pt idx="12">
                  <c:v>7.0413001654896432E-2</c:v>
                </c:pt>
                <c:pt idx="13">
                  <c:v>2.7628213751415633E-2</c:v>
                </c:pt>
                <c:pt idx="14">
                  <c:v>7.887301044491557E-2</c:v>
                </c:pt>
                <c:pt idx="15">
                  <c:v>2.7894909372376916E-2</c:v>
                </c:pt>
                <c:pt idx="16">
                  <c:v>0.1786181632714661</c:v>
                </c:pt>
                <c:pt idx="17">
                  <c:v>0.12451948984555068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11-4903-9586-8801B0E83AC0}"/>
            </c:ext>
          </c:extLst>
        </c:ser>
        <c:ser>
          <c:idx val="4"/>
          <c:order val="4"/>
          <c:tx>
            <c:strRef>
              <c:f>'VaR graph'!$A$5</c:f>
              <c:strCache>
                <c:ptCount val="1"/>
                <c:pt idx="0">
                  <c:v>VaR(Para)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 graph'!$B$1:$T$1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graph'!$B$5:$T$5</c:f>
              <c:numCache>
                <c:formatCode>0.000</c:formatCode>
                <c:ptCount val="19"/>
                <c:pt idx="0">
                  <c:v>7.1375179534188385E-2</c:v>
                </c:pt>
                <c:pt idx="1">
                  <c:v>8.9192817672970687E-2</c:v>
                </c:pt>
                <c:pt idx="2">
                  <c:v>9.6821453390028331E-2</c:v>
                </c:pt>
                <c:pt idx="3">
                  <c:v>9.0502421923118345E-2</c:v>
                </c:pt>
                <c:pt idx="4">
                  <c:v>8.4201094059148204E-2</c:v>
                </c:pt>
                <c:pt idx="5">
                  <c:v>8.7817882748573425E-2</c:v>
                </c:pt>
                <c:pt idx="6">
                  <c:v>9.8972922156088244E-2</c:v>
                </c:pt>
                <c:pt idx="7">
                  <c:v>7.6533318900958186E-2</c:v>
                </c:pt>
                <c:pt idx="8">
                  <c:v>0.10414847341175928</c:v>
                </c:pt>
                <c:pt idx="9">
                  <c:v>9.7574909781595123E-2</c:v>
                </c:pt>
                <c:pt idx="10">
                  <c:v>6.3701359844561781E-2</c:v>
                </c:pt>
                <c:pt idx="11">
                  <c:v>7.9453467304907197E-2</c:v>
                </c:pt>
                <c:pt idx="12">
                  <c:v>6.2586340918832015E-2</c:v>
                </c:pt>
                <c:pt idx="13">
                  <c:v>2.560854601095082E-2</c:v>
                </c:pt>
                <c:pt idx="14">
                  <c:v>5.5119524150182037E-2</c:v>
                </c:pt>
                <c:pt idx="15">
                  <c:v>2.5488612895117387E-2</c:v>
                </c:pt>
                <c:pt idx="16">
                  <c:v>0.12523718065152073</c:v>
                </c:pt>
                <c:pt idx="17">
                  <c:v>9.8998222477566983E-2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11-4903-9586-8801B0E83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4520752"/>
        <c:axId val="944521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'VaR graph'!$A$10</c15:sqref>
                        </c15:formulaRef>
                      </c:ext>
                    </c:extLst>
                    <c:strCache>
                      <c:ptCount val="1"/>
                      <c:pt idx="0">
                        <c:v>NMV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'VaR graph'!$B$1:$T$1</c15:sqref>
                        </c15:formulaRef>
                      </c:ext>
                    </c:extLst>
                    <c:strCache>
                      <c:ptCount val="18"/>
                      <c:pt idx="0">
                        <c:v>SPY</c:v>
                      </c:pt>
                      <c:pt idx="1">
                        <c:v>QQQ</c:v>
                      </c:pt>
                      <c:pt idx="2">
                        <c:v>XSP.TO</c:v>
                      </c:pt>
                      <c:pt idx="3">
                        <c:v>EWC</c:v>
                      </c:pt>
                      <c:pt idx="4">
                        <c:v>XIU.TO</c:v>
                      </c:pt>
                      <c:pt idx="5">
                        <c:v>EFA</c:v>
                      </c:pt>
                      <c:pt idx="6">
                        <c:v>VGK</c:v>
                      </c:pt>
                      <c:pt idx="7">
                        <c:v>IOO</c:v>
                      </c:pt>
                      <c:pt idx="8">
                        <c:v>VWO</c:v>
                      </c:pt>
                      <c:pt idx="9">
                        <c:v>XIN.TO</c:v>
                      </c:pt>
                      <c:pt idx="10">
                        <c:v>SHY</c:v>
                      </c:pt>
                      <c:pt idx="11">
                        <c:v>IEF</c:v>
                      </c:pt>
                      <c:pt idx="12">
                        <c:v>TIP</c:v>
                      </c:pt>
                      <c:pt idx="13">
                        <c:v>XGB.TO</c:v>
                      </c:pt>
                      <c:pt idx="14">
                        <c:v>XRB.TO</c:v>
                      </c:pt>
                      <c:pt idx="15">
                        <c:v>XBB.TO</c:v>
                      </c:pt>
                      <c:pt idx="16">
                        <c:v>IYR</c:v>
                      </c:pt>
                      <c:pt idx="17">
                        <c:v>XRE.TO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'VaR graph'!$B$10:$T$10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3326.9443043873039</c:v>
                      </c:pt>
                      <c:pt idx="1">
                        <c:v>3121.9174259673096</c:v>
                      </c:pt>
                      <c:pt idx="2">
                        <c:v>4281.1554921869729</c:v>
                      </c:pt>
                      <c:pt idx="3">
                        <c:v>1351.3258335453365</c:v>
                      </c:pt>
                      <c:pt idx="4">
                        <c:v>5687.7044115299541</c:v>
                      </c:pt>
                      <c:pt idx="5">
                        <c:v>4032.3283136544769</c:v>
                      </c:pt>
                      <c:pt idx="6">
                        <c:v>2782.1354729209861</c:v>
                      </c:pt>
                      <c:pt idx="7">
                        <c:v>4125.6699382204197</c:v>
                      </c:pt>
                      <c:pt idx="8">
                        <c:v>3646.94932135723</c:v>
                      </c:pt>
                      <c:pt idx="9">
                        <c:v>6989.9696836941857</c:v>
                      </c:pt>
                      <c:pt idx="10">
                        <c:v>18881.840183737586</c:v>
                      </c:pt>
                      <c:pt idx="11">
                        <c:v>19134.961957231644</c:v>
                      </c:pt>
                      <c:pt idx="12">
                        <c:v>38313.734741391359</c:v>
                      </c:pt>
                      <c:pt idx="13">
                        <c:v>35942.422837530554</c:v>
                      </c:pt>
                      <c:pt idx="14">
                        <c:v>33786.437107902915</c:v>
                      </c:pt>
                      <c:pt idx="15">
                        <c:v>16328.983559007227</c:v>
                      </c:pt>
                      <c:pt idx="16">
                        <c:v>29326.916314152932</c:v>
                      </c:pt>
                      <c:pt idx="17">
                        <c:v>18735.155645274597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411-4903-9586-8801B0E83AC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 graph'!$A$12</c15:sqref>
                        </c15:formulaRef>
                      </c:ext>
                    </c:extLst>
                    <c:strCache>
                      <c:ptCount val="1"/>
                      <c:pt idx="0">
                        <c:v>Std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 graph'!$B$1:$T$1</c15:sqref>
                        </c15:formulaRef>
                      </c:ext>
                    </c:extLst>
                    <c:strCache>
                      <c:ptCount val="18"/>
                      <c:pt idx="0">
                        <c:v>SPY</c:v>
                      </c:pt>
                      <c:pt idx="1">
                        <c:v>QQQ</c:v>
                      </c:pt>
                      <c:pt idx="2">
                        <c:v>XSP.TO</c:v>
                      </c:pt>
                      <c:pt idx="3">
                        <c:v>EWC</c:v>
                      </c:pt>
                      <c:pt idx="4">
                        <c:v>XIU.TO</c:v>
                      </c:pt>
                      <c:pt idx="5">
                        <c:v>EFA</c:v>
                      </c:pt>
                      <c:pt idx="6">
                        <c:v>VGK</c:v>
                      </c:pt>
                      <c:pt idx="7">
                        <c:v>IOO</c:v>
                      </c:pt>
                      <c:pt idx="8">
                        <c:v>VWO</c:v>
                      </c:pt>
                      <c:pt idx="9">
                        <c:v>XIN.TO</c:v>
                      </c:pt>
                      <c:pt idx="10">
                        <c:v>SHY</c:v>
                      </c:pt>
                      <c:pt idx="11">
                        <c:v>IEF</c:v>
                      </c:pt>
                      <c:pt idx="12">
                        <c:v>TIP</c:v>
                      </c:pt>
                      <c:pt idx="13">
                        <c:v>XGB.TO</c:v>
                      </c:pt>
                      <c:pt idx="14">
                        <c:v>XRB.TO</c:v>
                      </c:pt>
                      <c:pt idx="15">
                        <c:v>XBB.TO</c:v>
                      </c:pt>
                      <c:pt idx="16">
                        <c:v>IYR</c:v>
                      </c:pt>
                      <c:pt idx="17">
                        <c:v>XRE.TO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 graph'!$B$12:$T$12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115.44712042789465</c:v>
                      </c:pt>
                      <c:pt idx="1">
                        <c:v>138.57560073379969</c:v>
                      </c:pt>
                      <c:pt idx="2">
                        <c:v>192.78076066072526</c:v>
                      </c:pt>
                      <c:pt idx="3">
                        <c:v>55.646602393721651</c:v>
                      </c:pt>
                      <c:pt idx="4">
                        <c:v>220.86192250466797</c:v>
                      </c:pt>
                      <c:pt idx="5">
                        <c:v>160.10567757244829</c:v>
                      </c:pt>
                      <c:pt idx="6">
                        <c:v>124.63618211480457</c:v>
                      </c:pt>
                      <c:pt idx="7">
                        <c:v>148.79910939086247</c:v>
                      </c:pt>
                      <c:pt idx="8">
                        <c:v>172.73384952353626</c:v>
                      </c:pt>
                      <c:pt idx="9">
                        <c:v>304.39215439102639</c:v>
                      </c:pt>
                      <c:pt idx="10">
                        <c:v>538.79370907713928</c:v>
                      </c:pt>
                      <c:pt idx="11">
                        <c:v>697.23544440829414</c:v>
                      </c:pt>
                      <c:pt idx="12">
                        <c:v>1106.584576778811</c:v>
                      </c:pt>
                      <c:pt idx="13">
                        <c:v>444.54526500197511</c:v>
                      </c:pt>
                      <c:pt idx="14">
                        <c:v>851.89395804875983</c:v>
                      </c:pt>
                      <c:pt idx="15">
                        <c:v>203.89715318690614</c:v>
                      </c:pt>
                      <c:pt idx="16">
                        <c:v>1672.9741982488226</c:v>
                      </c:pt>
                      <c:pt idx="17">
                        <c:v>856.60326135467847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411-4903-9586-8801B0E83AC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 graph'!$A$13</c15:sqref>
                        </c15:formulaRef>
                      </c:ext>
                    </c:extLst>
                    <c:strCache>
                      <c:ptCount val="1"/>
                      <c:pt idx="0">
                        <c:v>VAR(Hist)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 graph'!$B$1:$T$1</c15:sqref>
                        </c15:formulaRef>
                      </c:ext>
                    </c:extLst>
                    <c:strCache>
                      <c:ptCount val="18"/>
                      <c:pt idx="0">
                        <c:v>SPY</c:v>
                      </c:pt>
                      <c:pt idx="1">
                        <c:v>QQQ</c:v>
                      </c:pt>
                      <c:pt idx="2">
                        <c:v>XSP.TO</c:v>
                      </c:pt>
                      <c:pt idx="3">
                        <c:v>EWC</c:v>
                      </c:pt>
                      <c:pt idx="4">
                        <c:v>XIU.TO</c:v>
                      </c:pt>
                      <c:pt idx="5">
                        <c:v>EFA</c:v>
                      </c:pt>
                      <c:pt idx="6">
                        <c:v>VGK</c:v>
                      </c:pt>
                      <c:pt idx="7">
                        <c:v>IOO</c:v>
                      </c:pt>
                      <c:pt idx="8">
                        <c:v>VWO</c:v>
                      </c:pt>
                      <c:pt idx="9">
                        <c:v>XIN.TO</c:v>
                      </c:pt>
                      <c:pt idx="10">
                        <c:v>SHY</c:v>
                      </c:pt>
                      <c:pt idx="11">
                        <c:v>IEF</c:v>
                      </c:pt>
                      <c:pt idx="12">
                        <c:v>TIP</c:v>
                      </c:pt>
                      <c:pt idx="13">
                        <c:v>XGB.TO</c:v>
                      </c:pt>
                      <c:pt idx="14">
                        <c:v>XRB.TO</c:v>
                      </c:pt>
                      <c:pt idx="15">
                        <c:v>XBB.TO</c:v>
                      </c:pt>
                      <c:pt idx="16">
                        <c:v>IYR</c:v>
                      </c:pt>
                      <c:pt idx="17">
                        <c:v>XRE.TO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 graph'!$B$13:$T$13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258.60292141950964</c:v>
                      </c:pt>
                      <c:pt idx="1">
                        <c:v>289.72066118872118</c:v>
                      </c:pt>
                      <c:pt idx="2">
                        <c:v>487.244067724057</c:v>
                      </c:pt>
                      <c:pt idx="3">
                        <c:v>185.59646544365023</c:v>
                      </c:pt>
                      <c:pt idx="4">
                        <c:v>760.35006425274094</c:v>
                      </c:pt>
                      <c:pt idx="5">
                        <c:v>421.22467475129537</c:v>
                      </c:pt>
                      <c:pt idx="6">
                        <c:v>320.86868293479273</c:v>
                      </c:pt>
                      <c:pt idx="7">
                        <c:v>324.29380801441494</c:v>
                      </c:pt>
                      <c:pt idx="8">
                        <c:v>507.60854543246705</c:v>
                      </c:pt>
                      <c:pt idx="9">
                        <c:v>828.66483772764968</c:v>
                      </c:pt>
                      <c:pt idx="10">
                        <c:v>1106.0693241705901</c:v>
                      </c:pt>
                      <c:pt idx="11">
                        <c:v>1284.128199923864</c:v>
                      </c:pt>
                      <c:pt idx="12">
                        <c:v>2697.7850677508527</c:v>
                      </c:pt>
                      <c:pt idx="13">
                        <c:v>993.0249408990569</c:v>
                      </c:pt>
                      <c:pt idx="14">
                        <c:v>2664.8380069081095</c:v>
                      </c:pt>
                      <c:pt idx="15">
                        <c:v>455.49551652153923</c:v>
                      </c:pt>
                      <c:pt idx="16">
                        <c:v>5238.3199264499908</c:v>
                      </c:pt>
                      <c:pt idx="17">
                        <c:v>2332.892023126582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411-4903-9586-8801B0E83AC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'VaR graph'!$A$2</c:f>
              <c:strCache>
                <c:ptCount val="1"/>
                <c:pt idx="0">
                  <c:v>Return(Mean)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'VaR graph'!$B$1:$T$1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graph'!$B$2:$T$2</c:f>
              <c:numCache>
                <c:formatCode>0.000</c:formatCode>
                <c:ptCount val="19"/>
                <c:pt idx="0">
                  <c:v>9.3505972145840836E-3</c:v>
                </c:pt>
                <c:pt idx="1">
                  <c:v>1.4069059620635527E-2</c:v>
                </c:pt>
                <c:pt idx="2">
                  <c:v>7.9341700713275749E-3</c:v>
                </c:pt>
                <c:pt idx="3">
                  <c:v>5.2948698644564402E-3</c:v>
                </c:pt>
                <c:pt idx="4">
                  <c:v>6.1344133265280034E-3</c:v>
                </c:pt>
                <c:pt idx="5">
                  <c:v>4.5509606765229693E-3</c:v>
                </c:pt>
                <c:pt idx="6">
                  <c:v>5.2445468037984897E-3</c:v>
                </c:pt>
                <c:pt idx="7">
                  <c:v>7.3702645107377573E-3</c:v>
                </c:pt>
                <c:pt idx="8">
                  <c:v>6.0365026340341715E-3</c:v>
                </c:pt>
                <c:pt idx="9">
                  <c:v>3.730542643204882E-3</c:v>
                </c:pt>
                <c:pt idx="10">
                  <c:v>2.6810259537101626E-3</c:v>
                </c:pt>
                <c:pt idx="11">
                  <c:v>5.3134738277952516E-3</c:v>
                </c:pt>
                <c:pt idx="12">
                  <c:v>4.6036810148607074E-3</c:v>
                </c:pt>
                <c:pt idx="13">
                  <c:v>3.1643315668068179E-3</c:v>
                </c:pt>
                <c:pt idx="14">
                  <c:v>3.5371993121273626E-3</c:v>
                </c:pt>
                <c:pt idx="15">
                  <c:v>3.5600849081020001E-3</c:v>
                </c:pt>
                <c:pt idx="16">
                  <c:v>7.4709407114853044E-3</c:v>
                </c:pt>
                <c:pt idx="17">
                  <c:v>7.3663689717451859E-3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1-4903-9586-8801B0E83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217264"/>
        <c:axId val="797216936"/>
      </c:lineChart>
      <c:catAx>
        <c:axId val="94452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521080"/>
        <c:crosses val="autoZero"/>
        <c:auto val="1"/>
        <c:lblAlgn val="ctr"/>
        <c:lblOffset val="100"/>
        <c:noMultiLvlLbl val="0"/>
      </c:catAx>
      <c:valAx>
        <c:axId val="94452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520752"/>
        <c:crosses val="autoZero"/>
        <c:crossBetween val="between"/>
        <c:majorUnit val="5.000000000000001E-2"/>
      </c:valAx>
      <c:valAx>
        <c:axId val="797216936"/>
        <c:scaling>
          <c:orientation val="minMax"/>
          <c:max val="2.0000000000000004E-2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17264"/>
        <c:crosses val="max"/>
        <c:crossBetween val="between"/>
      </c:valAx>
      <c:catAx>
        <c:axId val="79721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7216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vs. 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'VaR graph'!$A$12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 graph'!$B$9:$T$9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graph'!$B$12:$T$12</c:f>
              <c:numCache>
                <c:formatCode>General</c:formatCode>
                <c:ptCount val="19"/>
                <c:pt idx="0">
                  <c:v>115.44712042789465</c:v>
                </c:pt>
                <c:pt idx="1">
                  <c:v>138.57560073379969</c:v>
                </c:pt>
                <c:pt idx="2">
                  <c:v>192.78076066072526</c:v>
                </c:pt>
                <c:pt idx="3">
                  <c:v>55.646602393721651</c:v>
                </c:pt>
                <c:pt idx="4">
                  <c:v>220.86192250466797</c:v>
                </c:pt>
                <c:pt idx="5">
                  <c:v>160.10567757244829</c:v>
                </c:pt>
                <c:pt idx="6">
                  <c:v>124.63618211480457</c:v>
                </c:pt>
                <c:pt idx="7">
                  <c:v>148.79910939086247</c:v>
                </c:pt>
                <c:pt idx="8">
                  <c:v>172.73384952353626</c:v>
                </c:pt>
                <c:pt idx="9">
                  <c:v>304.39215439102639</c:v>
                </c:pt>
                <c:pt idx="10">
                  <c:v>538.79370907713928</c:v>
                </c:pt>
                <c:pt idx="11">
                  <c:v>697.23544440829414</c:v>
                </c:pt>
                <c:pt idx="12">
                  <c:v>1106.584576778811</c:v>
                </c:pt>
                <c:pt idx="13">
                  <c:v>444.54526500197511</c:v>
                </c:pt>
                <c:pt idx="14">
                  <c:v>851.89395804875983</c:v>
                </c:pt>
                <c:pt idx="15">
                  <c:v>203.89715318690614</c:v>
                </c:pt>
                <c:pt idx="16">
                  <c:v>1672.9741982488226</c:v>
                </c:pt>
                <c:pt idx="17">
                  <c:v>856.60326135467847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E3-4689-AF97-B529FA305120}"/>
            </c:ext>
          </c:extLst>
        </c:ser>
        <c:ser>
          <c:idx val="3"/>
          <c:order val="3"/>
          <c:tx>
            <c:strRef>
              <c:f>'VaR graph'!$A$13</c:f>
              <c:strCache>
                <c:ptCount val="1"/>
                <c:pt idx="0">
                  <c:v>VAR(Hist)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 graph'!$B$9:$T$9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graph'!$B$13:$T$13</c:f>
              <c:numCache>
                <c:formatCode>General</c:formatCode>
                <c:ptCount val="19"/>
                <c:pt idx="0">
                  <c:v>258.60292141950964</c:v>
                </c:pt>
                <c:pt idx="1">
                  <c:v>289.72066118872118</c:v>
                </c:pt>
                <c:pt idx="2">
                  <c:v>487.244067724057</c:v>
                </c:pt>
                <c:pt idx="3">
                  <c:v>185.59646544365023</c:v>
                </c:pt>
                <c:pt idx="4">
                  <c:v>760.35006425274094</c:v>
                </c:pt>
                <c:pt idx="5">
                  <c:v>421.22467475129537</c:v>
                </c:pt>
                <c:pt idx="6">
                  <c:v>320.86868293479273</c:v>
                </c:pt>
                <c:pt idx="7">
                  <c:v>324.29380801441494</c:v>
                </c:pt>
                <c:pt idx="8">
                  <c:v>507.60854543246705</c:v>
                </c:pt>
                <c:pt idx="9">
                  <c:v>828.66483772764968</c:v>
                </c:pt>
                <c:pt idx="10">
                  <c:v>1106.0693241705901</c:v>
                </c:pt>
                <c:pt idx="11">
                  <c:v>1284.128199923864</c:v>
                </c:pt>
                <c:pt idx="12">
                  <c:v>2697.7850677508527</c:v>
                </c:pt>
                <c:pt idx="13">
                  <c:v>993.0249408990569</c:v>
                </c:pt>
                <c:pt idx="14">
                  <c:v>2664.8380069081095</c:v>
                </c:pt>
                <c:pt idx="15">
                  <c:v>455.49551652153923</c:v>
                </c:pt>
                <c:pt idx="16">
                  <c:v>5238.3199264499908</c:v>
                </c:pt>
                <c:pt idx="17">
                  <c:v>2332.892023126582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E3-4689-AF97-B529FA305120}"/>
            </c:ext>
          </c:extLst>
        </c:ser>
        <c:ser>
          <c:idx val="4"/>
          <c:order val="4"/>
          <c:tx>
            <c:strRef>
              <c:f>'VaR graph'!$A$14</c:f>
              <c:strCache>
                <c:ptCount val="1"/>
                <c:pt idx="0">
                  <c:v>VAR(Para)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 graph'!$B$9:$T$9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graph'!$B$14:$T$14</c:f>
              <c:numCache>
                <c:formatCode>General</c:formatCode>
                <c:ptCount val="19"/>
                <c:pt idx="0">
                  <c:v>237.46124702588932</c:v>
                </c:pt>
                <c:pt idx="1">
                  <c:v>278.45261176437214</c:v>
                </c:pt>
                <c:pt idx="2">
                  <c:v>414.50769694224482</c:v>
                </c:pt>
                <c:pt idx="3">
                  <c:v>122.29826074312965</c:v>
                </c:pt>
                <c:pt idx="4">
                  <c:v>478.91093413586583</c:v>
                </c:pt>
                <c:pt idx="5">
                  <c:v>354.11053505226164</c:v>
                </c:pt>
                <c:pt idx="6">
                  <c:v>275.35607758910055</c:v>
                </c:pt>
                <c:pt idx="7">
                  <c:v>315.75121306191983</c:v>
                </c:pt>
                <c:pt idx="8">
                  <c:v>379.82420442940702</c:v>
                </c:pt>
                <c:pt idx="9">
                  <c:v>682.0456612625452</c:v>
                </c:pt>
                <c:pt idx="10">
                  <c:v>1202.7988960717746</c:v>
                </c:pt>
                <c:pt idx="11">
                  <c:v>1520.3390742495476</c:v>
                </c:pt>
                <c:pt idx="12">
                  <c:v>2397.9164643984177</c:v>
                </c:pt>
                <c:pt idx="13">
                  <c:v>920.43318897995073</c:v>
                </c:pt>
                <c:pt idx="14">
                  <c:v>1862.2923361176611</c:v>
                </c:pt>
                <c:pt idx="15">
                  <c:v>416.20314090627136</c:v>
                </c:pt>
                <c:pt idx="16">
                  <c:v>3672.820316387601</c:v>
                </c:pt>
                <c:pt idx="17">
                  <c:v>1854.7471067227395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E3-4689-AF97-B529FA305120}"/>
            </c:ext>
          </c:extLst>
        </c:ser>
        <c:ser>
          <c:idx val="5"/>
          <c:order val="5"/>
          <c:tx>
            <c:strRef>
              <c:f>'VaR graph'!$A$15</c:f>
              <c:strCache>
                <c:ptCount val="1"/>
                <c:pt idx="0">
                  <c:v>MVaR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'VaR graph'!$B$9:$T$9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graph'!$B$15:$T$15</c:f>
              <c:numCache>
                <c:formatCode>General</c:formatCode>
                <c:ptCount val="19"/>
                <c:pt idx="0">
                  <c:v>187.15415956827107</c:v>
                </c:pt>
                <c:pt idx="1">
                  <c:v>187.94365950032287</c:v>
                </c:pt>
                <c:pt idx="2">
                  <c:v>378.7039133528304</c:v>
                </c:pt>
                <c:pt idx="3">
                  <c:v>97.289863248378992</c:v>
                </c:pt>
                <c:pt idx="4">
                  <c:v>427.16213891200761</c:v>
                </c:pt>
                <c:pt idx="5">
                  <c:v>270.12633485971133</c:v>
                </c:pt>
                <c:pt idx="6">
                  <c:v>193.64086171269639</c:v>
                </c:pt>
                <c:pt idx="7">
                  <c:v>242.24845212388345</c:v>
                </c:pt>
                <c:pt idx="8">
                  <c:v>268.36596338959589</c:v>
                </c:pt>
                <c:pt idx="9">
                  <c:v>569.22945100932247</c:v>
                </c:pt>
                <c:pt idx="10">
                  <c:v>-3.1259929742049617</c:v>
                </c:pt>
                <c:pt idx="11">
                  <c:v>122.42583405802708</c:v>
                </c:pt>
                <c:pt idx="12">
                  <c:v>689.31879202519644</c:v>
                </c:pt>
                <c:pt idx="13">
                  <c:v>553.16206050026904</c:v>
                </c:pt>
                <c:pt idx="14">
                  <c:v>1563.2632100524979</c:v>
                </c:pt>
                <c:pt idx="15">
                  <c:v>315.6719458046976</c:v>
                </c:pt>
                <c:pt idx="16">
                  <c:v>2749.2841485182616</c:v>
                </c:pt>
                <c:pt idx="17">
                  <c:v>1857.053205037761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E3-4689-AF97-B529FA305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8385648"/>
        <c:axId val="11383863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'VaR graph'!$A$11</c15:sqref>
                        </c15:formulaRef>
                      </c:ext>
                    </c:extLst>
                    <c:strCache>
                      <c:ptCount val="1"/>
                      <c:pt idx="0">
                        <c:v>Return(Mean)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'VaR graph'!$B$9:$T$9</c15:sqref>
                        </c15:formulaRef>
                      </c:ext>
                    </c:extLst>
                    <c:strCache>
                      <c:ptCount val="18"/>
                      <c:pt idx="0">
                        <c:v>SPY</c:v>
                      </c:pt>
                      <c:pt idx="1">
                        <c:v>QQQ</c:v>
                      </c:pt>
                      <c:pt idx="2">
                        <c:v>XSP.TO</c:v>
                      </c:pt>
                      <c:pt idx="3">
                        <c:v>EWC</c:v>
                      </c:pt>
                      <c:pt idx="4">
                        <c:v>XIU.TO</c:v>
                      </c:pt>
                      <c:pt idx="5">
                        <c:v>EFA</c:v>
                      </c:pt>
                      <c:pt idx="6">
                        <c:v>VGK</c:v>
                      </c:pt>
                      <c:pt idx="7">
                        <c:v>IOO</c:v>
                      </c:pt>
                      <c:pt idx="8">
                        <c:v>VWO</c:v>
                      </c:pt>
                      <c:pt idx="9">
                        <c:v>XIN.TO</c:v>
                      </c:pt>
                      <c:pt idx="10">
                        <c:v>SHY</c:v>
                      </c:pt>
                      <c:pt idx="11">
                        <c:v>IEF</c:v>
                      </c:pt>
                      <c:pt idx="12">
                        <c:v>TIP</c:v>
                      </c:pt>
                      <c:pt idx="13">
                        <c:v>XGB.TO</c:v>
                      </c:pt>
                      <c:pt idx="14">
                        <c:v>XRB.TO</c:v>
                      </c:pt>
                      <c:pt idx="15">
                        <c:v>XBB.TO</c:v>
                      </c:pt>
                      <c:pt idx="16">
                        <c:v>IYR</c:v>
                      </c:pt>
                      <c:pt idx="17">
                        <c:v>XRE.TO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'VaR graph'!$B$11:$T$11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31.108916145680304</c:v>
                      </c:pt>
                      <c:pt idx="1">
                        <c:v>43.922442396635077</c:v>
                      </c:pt>
                      <c:pt idx="2">
                        <c:v>33.967415776809553</c:v>
                      </c:pt>
                      <c:pt idx="3">
                        <c:v>7.1550944331006825</c:v>
                      </c:pt>
                      <c:pt idx="4">
                        <c:v>34.890729739441461</c:v>
                      </c:pt>
                      <c:pt idx="5">
                        <c:v>18.350967590271701</c:v>
                      </c:pt>
                      <c:pt idx="6">
                        <c:v>14.591039702242158</c:v>
                      </c:pt>
                      <c:pt idx="7">
                        <c:v>30.407278728683593</c:v>
                      </c:pt>
                      <c:pt idx="8">
                        <c:v>22.01481918456205</c:v>
                      </c:pt>
                      <c:pt idx="9">
                        <c:v>26.076379979730504</c:v>
                      </c:pt>
                      <c:pt idx="10">
                        <c:v>50.62270358640793</c:v>
                      </c:pt>
                      <c:pt idx="11">
                        <c:v>101.67311955560815</c:v>
                      </c:pt>
                      <c:pt idx="12">
                        <c:v>176.3842132373525</c:v>
                      </c:pt>
                      <c:pt idx="13">
                        <c:v>113.73374317231621</c:v>
                      </c:pt>
                      <c:pt idx="14">
                        <c:v>119.50936209730858</c:v>
                      </c:pt>
                      <c:pt idx="15">
                        <c:v>58.132567933067314</c:v>
                      </c:pt>
                      <c:pt idx="16">
                        <c:v>219.09965303372769</c:v>
                      </c:pt>
                      <c:pt idx="17">
                        <c:v>138.01006922616745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7E3-4689-AF97-B529FA30512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'VaR graph'!$A$10</c:f>
              <c:strCache>
                <c:ptCount val="1"/>
                <c:pt idx="0">
                  <c:v>NMV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'VaR graph'!$B$9:$T$9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graph'!$B$10:$T$10</c:f>
              <c:numCache>
                <c:formatCode>General</c:formatCode>
                <c:ptCount val="19"/>
                <c:pt idx="0">
                  <c:v>3326.9443043873039</c:v>
                </c:pt>
                <c:pt idx="1">
                  <c:v>3121.9174259673096</c:v>
                </c:pt>
                <c:pt idx="2">
                  <c:v>4281.1554921869729</c:v>
                </c:pt>
                <c:pt idx="3">
                  <c:v>1351.3258335453365</c:v>
                </c:pt>
                <c:pt idx="4">
                  <c:v>5687.7044115299541</c:v>
                </c:pt>
                <c:pt idx="5">
                  <c:v>4032.3283136544769</c:v>
                </c:pt>
                <c:pt idx="6">
                  <c:v>2782.1354729209861</c:v>
                </c:pt>
                <c:pt idx="7">
                  <c:v>4125.6699382204197</c:v>
                </c:pt>
                <c:pt idx="8">
                  <c:v>3646.94932135723</c:v>
                </c:pt>
                <c:pt idx="9">
                  <c:v>6989.9696836941857</c:v>
                </c:pt>
                <c:pt idx="10">
                  <c:v>18881.840183737586</c:v>
                </c:pt>
                <c:pt idx="11">
                  <c:v>19134.961957231644</c:v>
                </c:pt>
                <c:pt idx="12">
                  <c:v>38313.734741391359</c:v>
                </c:pt>
                <c:pt idx="13">
                  <c:v>35942.422837530554</c:v>
                </c:pt>
                <c:pt idx="14">
                  <c:v>33786.437107902915</c:v>
                </c:pt>
                <c:pt idx="15">
                  <c:v>16328.983559007227</c:v>
                </c:pt>
                <c:pt idx="16">
                  <c:v>29326.916314152932</c:v>
                </c:pt>
                <c:pt idx="17">
                  <c:v>18735.155645274597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3-4689-AF97-B529FA305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388928"/>
        <c:axId val="1138387288"/>
      </c:lineChart>
      <c:catAx>
        <c:axId val="11383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386304"/>
        <c:crosses val="autoZero"/>
        <c:auto val="1"/>
        <c:lblAlgn val="ctr"/>
        <c:lblOffset val="100"/>
        <c:noMultiLvlLbl val="0"/>
      </c:catAx>
      <c:valAx>
        <c:axId val="1138386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385648"/>
        <c:crosses val="autoZero"/>
        <c:crossBetween val="between"/>
      </c:valAx>
      <c:valAx>
        <c:axId val="1138387288"/>
        <c:scaling>
          <c:orientation val="minMax"/>
          <c:max val="6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388928"/>
        <c:crosses val="max"/>
        <c:crossBetween val="between"/>
      </c:valAx>
      <c:catAx>
        <c:axId val="113838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387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vs. Risk (2011-2016)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'VaR Rolling'!$A$193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 Rolling'!$B$191:$S$191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Rolling'!$B$193:$S$193</c:f>
              <c:numCache>
                <c:formatCode>General</c:formatCode>
                <c:ptCount val="18"/>
                <c:pt idx="0">
                  <c:v>2.9998892836141482E-2</c:v>
                </c:pt>
                <c:pt idx="1">
                  <c:v>3.7301774946285733E-2</c:v>
                </c:pt>
                <c:pt idx="2">
                  <c:v>3.5883171713627343E-2</c:v>
                </c:pt>
                <c:pt idx="3">
                  <c:v>3.1316124251680004E-2</c:v>
                </c:pt>
                <c:pt idx="4">
                  <c:v>2.9563146516071188E-2</c:v>
                </c:pt>
                <c:pt idx="5">
                  <c:v>3.7741702425908193E-2</c:v>
                </c:pt>
                <c:pt idx="6">
                  <c:v>4.5272387564668268E-2</c:v>
                </c:pt>
                <c:pt idx="7">
                  <c:v>3.361408913730083E-2</c:v>
                </c:pt>
                <c:pt idx="8">
                  <c:v>4.578934970446482E-2</c:v>
                </c:pt>
                <c:pt idx="9">
                  <c:v>3.9167469423645795E-2</c:v>
                </c:pt>
                <c:pt idx="10">
                  <c:v>2.7202298199518405E-2</c:v>
                </c:pt>
                <c:pt idx="11">
                  <c:v>3.5795521641746909E-2</c:v>
                </c:pt>
                <c:pt idx="12">
                  <c:v>2.8842712799601985E-2</c:v>
                </c:pt>
                <c:pt idx="13">
                  <c:v>1.1326201256029142E-2</c:v>
                </c:pt>
                <c:pt idx="14">
                  <c:v>2.603877480099814E-2</c:v>
                </c:pt>
                <c:pt idx="15">
                  <c:v>1.0664972979587012E-2</c:v>
                </c:pt>
                <c:pt idx="16">
                  <c:v>4.6205692367071428E-2</c:v>
                </c:pt>
                <c:pt idx="17">
                  <c:v>2.8635755115625664E-2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3-4E24-92DD-08C8F670D33C}"/>
            </c:ext>
          </c:extLst>
        </c:ser>
        <c:ser>
          <c:idx val="2"/>
          <c:order val="2"/>
          <c:tx>
            <c:strRef>
              <c:f>'VaR Rolling'!$A$194</c:f>
              <c:strCache>
                <c:ptCount val="1"/>
                <c:pt idx="0">
                  <c:v>VaR(Hist)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 Rolling'!$B$191:$S$191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Rolling'!$B$194:$S$194</c:f>
              <c:numCache>
                <c:formatCode>General</c:formatCode>
                <c:ptCount val="18"/>
                <c:pt idx="0">
                  <c:v>4.0573795332274412E-2</c:v>
                </c:pt>
                <c:pt idx="1">
                  <c:v>5.9758542833275217E-2</c:v>
                </c:pt>
                <c:pt idx="2">
                  <c:v>6.8368032812259505E-2</c:v>
                </c:pt>
                <c:pt idx="3">
                  <c:v>7.6204678604516532E-2</c:v>
                </c:pt>
                <c:pt idx="4">
                  <c:v>7.3456165257342318E-2</c:v>
                </c:pt>
                <c:pt idx="5">
                  <c:v>6.4662091663944779E-2</c:v>
                </c:pt>
                <c:pt idx="6">
                  <c:v>7.6388544633579275E-2</c:v>
                </c:pt>
                <c:pt idx="7">
                  <c:v>5.185858515518476E-2</c:v>
                </c:pt>
                <c:pt idx="8">
                  <c:v>0.10423489295326804</c:v>
                </c:pt>
                <c:pt idx="9">
                  <c:v>8.4740751552984522E-2</c:v>
                </c:pt>
                <c:pt idx="10">
                  <c:v>4.5663244379088114E-2</c:v>
                </c:pt>
                <c:pt idx="11">
                  <c:v>5.5612106060762855E-2</c:v>
                </c:pt>
                <c:pt idx="12">
                  <c:v>3.6173432522978853E-2</c:v>
                </c:pt>
                <c:pt idx="13">
                  <c:v>1.8811443090530445E-2</c:v>
                </c:pt>
                <c:pt idx="14">
                  <c:v>6.4645171951480548E-2</c:v>
                </c:pt>
                <c:pt idx="15">
                  <c:v>1.8650305240716872E-2</c:v>
                </c:pt>
                <c:pt idx="16">
                  <c:v>7.4169459917307168E-2</c:v>
                </c:pt>
                <c:pt idx="17">
                  <c:v>5.9352834528819787E-2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3-4E24-92DD-08C8F670D33C}"/>
            </c:ext>
          </c:extLst>
        </c:ser>
        <c:ser>
          <c:idx val="3"/>
          <c:order val="3"/>
          <c:tx>
            <c:strRef>
              <c:f>'VaR Rolling'!$A$195</c:f>
              <c:strCache>
                <c:ptCount val="1"/>
                <c:pt idx="0">
                  <c:v>VaR(Para)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 Rolling'!$B$191:$S$191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Rolling'!$B$195:$S$195</c:f>
              <c:numCache>
                <c:formatCode>General</c:formatCode>
                <c:ptCount val="18"/>
                <c:pt idx="0">
                  <c:v>5.5998603973346536E-2</c:v>
                </c:pt>
                <c:pt idx="1">
                  <c:v>7.0628411232632679E-2</c:v>
                </c:pt>
                <c:pt idx="2">
                  <c:v>7.4897100439537206E-2</c:v>
                </c:pt>
                <c:pt idx="3">
                  <c:v>7.0590477552478284E-2</c:v>
                </c:pt>
                <c:pt idx="4">
                  <c:v>6.6473170015858049E-2</c:v>
                </c:pt>
                <c:pt idx="5">
                  <c:v>8.1073243670619743E-2</c:v>
                </c:pt>
                <c:pt idx="6">
                  <c:v>9.9025288200680878E-2</c:v>
                </c:pt>
                <c:pt idx="7">
                  <c:v>6.979618475992419E-2</c:v>
                </c:pt>
                <c:pt idx="8">
                  <c:v>0.10501286071786309</c:v>
                </c:pt>
                <c:pt idx="9">
                  <c:v>8.6736291433057208E-2</c:v>
                </c:pt>
                <c:pt idx="10">
                  <c:v>5.7799493694812375E-2</c:v>
                </c:pt>
                <c:pt idx="11">
                  <c:v>7.3117615660004062E-2</c:v>
                </c:pt>
                <c:pt idx="12">
                  <c:v>5.8877306313544778E-2</c:v>
                </c:pt>
                <c:pt idx="13">
                  <c:v>2.2534248340163723E-2</c:v>
                </c:pt>
                <c:pt idx="14">
                  <c:v>5.7393077434294885E-2</c:v>
                </c:pt>
                <c:pt idx="15">
                  <c:v>2.097515738734523E-2</c:v>
                </c:pt>
                <c:pt idx="16">
                  <c:v>9.4279904241103302E-2</c:v>
                </c:pt>
                <c:pt idx="17">
                  <c:v>6.0951703103580321E-2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3-4E24-92DD-08C8F670D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8823760"/>
        <c:axId val="268830648"/>
      </c:barChart>
      <c:lineChart>
        <c:grouping val="standard"/>
        <c:varyColors val="0"/>
        <c:ser>
          <c:idx val="0"/>
          <c:order val="0"/>
          <c:tx>
            <c:strRef>
              <c:f>'VaR Rolling'!$A$192</c:f>
              <c:strCache>
                <c:ptCount val="1"/>
                <c:pt idx="0">
                  <c:v>Return(Mean)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'VaR Rolling'!$B$191:$S$191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Rolling'!$B$192:$S$192</c:f>
              <c:numCache>
                <c:formatCode>General</c:formatCode>
                <c:ptCount val="18"/>
                <c:pt idx="0">
                  <c:v>1.3789256599590212E-2</c:v>
                </c:pt>
                <c:pt idx="1">
                  <c:v>1.6148493611609027E-2</c:v>
                </c:pt>
                <c:pt idx="2">
                  <c:v>8.5796397903021935E-3</c:v>
                </c:pt>
                <c:pt idx="3">
                  <c:v>2.2617215236163096E-3</c:v>
                </c:pt>
                <c:pt idx="4">
                  <c:v>2.3009930317620495E-3</c:v>
                </c:pt>
                <c:pt idx="5">
                  <c:v>6.7270855305738252E-3</c:v>
                </c:pt>
                <c:pt idx="6">
                  <c:v>6.2940343631381545E-3</c:v>
                </c:pt>
                <c:pt idx="7">
                  <c:v>8.4018800424549185E-3</c:v>
                </c:pt>
                <c:pt idx="8">
                  <c:v>1.509095620831256E-3</c:v>
                </c:pt>
                <c:pt idx="9">
                  <c:v>4.3808677922008267E-3</c:v>
                </c:pt>
                <c:pt idx="10">
                  <c:v>5.4825148906622549E-3</c:v>
                </c:pt>
                <c:pt idx="11">
                  <c:v>1.0155220011456767E-2</c:v>
                </c:pt>
                <c:pt idx="12">
                  <c:v>8.2208772893798392E-3</c:v>
                </c:pt>
                <c:pt idx="13">
                  <c:v>3.8144358727583705E-3</c:v>
                </c:pt>
                <c:pt idx="14">
                  <c:v>3.1821709666353505E-3</c:v>
                </c:pt>
                <c:pt idx="15">
                  <c:v>3.8352798304200296E-3</c:v>
                </c:pt>
                <c:pt idx="16">
                  <c:v>1.3210609965618413E-2</c:v>
                </c:pt>
                <c:pt idx="17">
                  <c:v>5.6650249312095741E-3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3-4E24-92DD-08C8F670D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802440"/>
        <c:axId val="722797520"/>
      </c:lineChart>
      <c:catAx>
        <c:axId val="26882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30648"/>
        <c:crosses val="autoZero"/>
        <c:auto val="1"/>
        <c:lblAlgn val="ctr"/>
        <c:lblOffset val="100"/>
        <c:noMultiLvlLbl val="0"/>
      </c:catAx>
      <c:valAx>
        <c:axId val="268830648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23760"/>
        <c:crosses val="autoZero"/>
        <c:crossBetween val="between"/>
        <c:majorUnit val="2.5000000000000005E-2"/>
      </c:valAx>
      <c:valAx>
        <c:axId val="722797520"/>
        <c:scaling>
          <c:orientation val="minMax"/>
          <c:max val="2.4000000000000004E-2"/>
          <c:min val="0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02440"/>
        <c:crosses val="max"/>
        <c:crossBetween val="between"/>
        <c:majorUnit val="4.000000000000001E-3"/>
      </c:valAx>
      <c:catAx>
        <c:axId val="722802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2797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vs. Risk (2016-2021)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'VaR Rolling'!$A$199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 Rolling'!$B$191:$S$191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Rolling'!$B$199:$S$199</c:f>
              <c:numCache>
                <c:formatCode>General</c:formatCode>
                <c:ptCount val="18"/>
                <c:pt idx="0">
                  <c:v>3.5003347286660692E-2</c:v>
                </c:pt>
                <c:pt idx="1">
                  <c:v>4.3159452483909559E-2</c:v>
                </c:pt>
                <c:pt idx="2">
                  <c:v>3.7589548282505346E-2</c:v>
                </c:pt>
                <c:pt idx="3">
                  <c:v>3.9547677048327137E-2</c:v>
                </c:pt>
                <c:pt idx="4">
                  <c:v>3.3365110628757938E-2</c:v>
                </c:pt>
                <c:pt idx="5">
                  <c:v>3.9069023084681694E-2</c:v>
                </c:pt>
                <c:pt idx="6">
                  <c:v>3.2599722937447173E-2</c:v>
                </c:pt>
                <c:pt idx="7">
                  <c:v>2.0843981240803118E-2</c:v>
                </c:pt>
                <c:pt idx="8">
                  <c:v>2.8229727491206707E-2</c:v>
                </c:pt>
                <c:pt idx="9">
                  <c:v>2.035023300722073E-2</c:v>
                </c:pt>
                <c:pt idx="10">
                  <c:v>4.0390172169690278E-2</c:v>
                </c:pt>
                <c:pt idx="11">
                  <c:v>4.3464775823953597E-2</c:v>
                </c:pt>
                <c:pt idx="12">
                  <c:v>3.6343118520751033E-2</c:v>
                </c:pt>
                <c:pt idx="13">
                  <c:v>3.8474553655600222E-2</c:v>
                </c:pt>
                <c:pt idx="14">
                  <c:v>1.3722482366875958E-2</c:v>
                </c:pt>
                <c:pt idx="15">
                  <c:v>1.2857548471449851E-2</c:v>
                </c:pt>
                <c:pt idx="16">
                  <c:v>2.2420556921208083E-2</c:v>
                </c:pt>
                <c:pt idx="17">
                  <c:v>4.8880439295611741E-2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F-4E21-AFF5-D3E3F2F621AA}"/>
            </c:ext>
          </c:extLst>
        </c:ser>
        <c:ser>
          <c:idx val="2"/>
          <c:order val="2"/>
          <c:tx>
            <c:strRef>
              <c:f>'VaR Rolling'!$A$200</c:f>
              <c:strCache>
                <c:ptCount val="1"/>
                <c:pt idx="0">
                  <c:v>VaR(Hist)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 Rolling'!$B$191:$S$191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Rolling'!$B$200:$S$200</c:f>
              <c:numCache>
                <c:formatCode>General</c:formatCode>
                <c:ptCount val="18"/>
                <c:pt idx="0">
                  <c:v>7.2344469762043187E-2</c:v>
                </c:pt>
                <c:pt idx="1">
                  <c:v>7.3034856472452836E-2</c:v>
                </c:pt>
                <c:pt idx="2">
                  <c:v>8.3203065323070868E-2</c:v>
                </c:pt>
                <c:pt idx="3">
                  <c:v>0.1091995717844465</c:v>
                </c:pt>
                <c:pt idx="4">
                  <c:v>7.5547363122962188E-2</c:v>
                </c:pt>
                <c:pt idx="5">
                  <c:v>8.9544334691998961E-2</c:v>
                </c:pt>
                <c:pt idx="6">
                  <c:v>6.5590374282323033E-2</c:v>
                </c:pt>
                <c:pt idx="7">
                  <c:v>3.7365103045624945E-2</c:v>
                </c:pt>
                <c:pt idx="8">
                  <c:v>4.030292064874557E-2</c:v>
                </c:pt>
                <c:pt idx="9">
                  <c:v>3.9438845925765062E-2</c:v>
                </c:pt>
                <c:pt idx="10">
                  <c:v>0.10046781774556229</c:v>
                </c:pt>
                <c:pt idx="11">
                  <c:v>0.11614003328996406</c:v>
                </c:pt>
                <c:pt idx="12">
                  <c:v>9.6046167266985311E-2</c:v>
                </c:pt>
                <c:pt idx="13">
                  <c:v>0.10321299449615633</c:v>
                </c:pt>
                <c:pt idx="14">
                  <c:v>2.9728621244757718E-2</c:v>
                </c:pt>
                <c:pt idx="15">
                  <c:v>2.6288367677053639E-2</c:v>
                </c:pt>
                <c:pt idx="16">
                  <c:v>5.6095729788304294E-2</c:v>
                </c:pt>
                <c:pt idx="17">
                  <c:v>0.13586523315644175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F-4E21-AFF5-D3E3F2F621AA}"/>
            </c:ext>
          </c:extLst>
        </c:ser>
        <c:ser>
          <c:idx val="3"/>
          <c:order val="3"/>
          <c:tx>
            <c:strRef>
              <c:f>'VaR Rolling'!$A$201</c:f>
              <c:strCache>
                <c:ptCount val="1"/>
                <c:pt idx="0">
                  <c:v>VaR(Para)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 Rolling'!$B$191:$S$191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Rolling'!$B$201:$S$201</c:f>
              <c:numCache>
                <c:formatCode>General</c:formatCode>
                <c:ptCount val="18"/>
                <c:pt idx="0">
                  <c:v>6.5110189311246153E-2</c:v>
                </c:pt>
                <c:pt idx="1">
                  <c:v>8.5084068196066842E-2</c:v>
                </c:pt>
                <c:pt idx="2">
                  <c:v>9.8308953295580384E-2</c:v>
                </c:pt>
                <c:pt idx="3">
                  <c:v>8.8555064544367776E-2</c:v>
                </c:pt>
                <c:pt idx="4">
                  <c:v>8.6106436232095268E-2</c:v>
                </c:pt>
                <c:pt idx="5">
                  <c:v>8.5717118353684452E-2</c:v>
                </c:pt>
                <c:pt idx="6">
                  <c:v>7.7217908131880841E-2</c:v>
                </c:pt>
                <c:pt idx="7">
                  <c:v>4.7354663196926175E-2</c:v>
                </c:pt>
                <c:pt idx="8">
                  <c:v>6.809224083468407E-2</c:v>
                </c:pt>
                <c:pt idx="9">
                  <c:v>6.1612444078102693E-2</c:v>
                </c:pt>
                <c:pt idx="10">
                  <c:v>6.2358131469154796E-2</c:v>
                </c:pt>
                <c:pt idx="11">
                  <c:v>4.7392454298504284E-2</c:v>
                </c:pt>
                <c:pt idx="12">
                  <c:v>5.3979135356015173E-2</c:v>
                </c:pt>
                <c:pt idx="13">
                  <c:v>7.2906132036484633E-2</c:v>
                </c:pt>
                <c:pt idx="14">
                  <c:v>2.0996559063372035E-2</c:v>
                </c:pt>
                <c:pt idx="15">
                  <c:v>1.4731186245086982E-2</c:v>
                </c:pt>
                <c:pt idx="16">
                  <c:v>1.3896000760371584E-2</c:v>
                </c:pt>
                <c:pt idx="17">
                  <c:v>0.10153916254031763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F-4E21-AFF5-D3E3F2F62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8823760"/>
        <c:axId val="268830648"/>
      </c:barChart>
      <c:lineChart>
        <c:grouping val="standard"/>
        <c:varyColors val="0"/>
        <c:ser>
          <c:idx val="0"/>
          <c:order val="0"/>
          <c:tx>
            <c:strRef>
              <c:f>'VaR Rolling'!$A$198</c:f>
              <c:strCache>
                <c:ptCount val="1"/>
                <c:pt idx="0">
                  <c:v>Return(Mean)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'VaR Rolling'!$B$191:$S$191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Rolling'!$B$198:$S$198</c:f>
              <c:numCache>
                <c:formatCode>General</c:formatCode>
                <c:ptCount val="18"/>
                <c:pt idx="0">
                  <c:v>1.3791770205957832E-2</c:v>
                </c:pt>
                <c:pt idx="1">
                  <c:v>2.1084832131052215E-2</c:v>
                </c:pt>
                <c:pt idx="2">
                  <c:v>9.79217956644933E-3</c:v>
                </c:pt>
                <c:pt idx="3">
                  <c:v>8.5492319824630493E-3</c:v>
                </c:pt>
                <c:pt idx="4">
                  <c:v>7.5389699390663294E-3</c:v>
                </c:pt>
                <c:pt idx="5">
                  <c:v>8.0721688990296626E-3</c:v>
                </c:pt>
                <c:pt idx="6">
                  <c:v>1.3129466834644178E-2</c:v>
                </c:pt>
                <c:pt idx="7">
                  <c:v>1.2723796093965288E-3</c:v>
                </c:pt>
                <c:pt idx="8">
                  <c:v>2.4236491230762202E-3</c:v>
                </c:pt>
                <c:pt idx="9">
                  <c:v>3.333668229459053E-3</c:v>
                </c:pt>
                <c:pt idx="10">
                  <c:v>7.9902166795224223E-3</c:v>
                </c:pt>
                <c:pt idx="11">
                  <c:v>1.3100844105664495E-2</c:v>
                </c:pt>
                <c:pt idx="12">
                  <c:v>9.5670014715449423E-3</c:v>
                </c:pt>
                <c:pt idx="13">
                  <c:v>8.178196295589692E-3</c:v>
                </c:pt>
                <c:pt idx="14">
                  <c:v>2.5177216678628454E-3</c:v>
                </c:pt>
                <c:pt idx="15">
                  <c:v>2.0776165565916196E-3</c:v>
                </c:pt>
                <c:pt idx="16">
                  <c:v>2.1968742723007901E-3</c:v>
                </c:pt>
                <c:pt idx="17">
                  <c:v>8.1721582598674371E-3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F-4E21-AFF5-D3E3F2F62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802440"/>
        <c:axId val="722797520"/>
      </c:lineChart>
      <c:catAx>
        <c:axId val="26882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30648"/>
        <c:crosses val="autoZero"/>
        <c:auto val="1"/>
        <c:lblAlgn val="ctr"/>
        <c:lblOffset val="100"/>
        <c:noMultiLvlLbl val="0"/>
      </c:catAx>
      <c:valAx>
        <c:axId val="268830648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23760"/>
        <c:crosses val="autoZero"/>
        <c:crossBetween val="between"/>
        <c:majorUnit val="2.5000000000000005E-2"/>
      </c:valAx>
      <c:valAx>
        <c:axId val="722797520"/>
        <c:scaling>
          <c:orientation val="minMax"/>
          <c:max val="2.4000000000000004E-2"/>
          <c:min val="0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02440"/>
        <c:crosses val="max"/>
        <c:crossBetween val="between"/>
        <c:majorUnit val="4.000000000000001E-3"/>
      </c:valAx>
      <c:catAx>
        <c:axId val="722802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2797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VaR99 (5 year window)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 Rolling'!$U$61</c:f>
              <c:strCache>
                <c:ptCount val="1"/>
                <c:pt idx="0">
                  <c:v>SPY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Rolling'!$U$62:$U$183</c:f>
              <c:numCache>
                <c:formatCode>General</c:formatCode>
                <c:ptCount val="122"/>
                <c:pt idx="0">
                  <c:v>8.6349971716088922E-2</c:v>
                </c:pt>
                <c:pt idx="1">
                  <c:v>8.4368766809226961E-2</c:v>
                </c:pt>
                <c:pt idx="2">
                  <c:v>8.5559306006849981E-2</c:v>
                </c:pt>
                <c:pt idx="3">
                  <c:v>8.6811665850293998E-2</c:v>
                </c:pt>
                <c:pt idx="4">
                  <c:v>8.7560461346084084E-2</c:v>
                </c:pt>
                <c:pt idx="5">
                  <c:v>8.7943628226079873E-2</c:v>
                </c:pt>
                <c:pt idx="6">
                  <c:v>8.909570660600967E-2</c:v>
                </c:pt>
                <c:pt idx="7">
                  <c:v>8.9014536214809689E-2</c:v>
                </c:pt>
                <c:pt idx="8">
                  <c:v>8.9155443062737649E-2</c:v>
                </c:pt>
                <c:pt idx="9">
                  <c:v>8.9256177853049248E-2</c:v>
                </c:pt>
                <c:pt idx="10">
                  <c:v>8.8678614749067228E-2</c:v>
                </c:pt>
                <c:pt idx="11">
                  <c:v>8.8557789725193112E-2</c:v>
                </c:pt>
                <c:pt idx="12">
                  <c:v>8.9160800654588826E-2</c:v>
                </c:pt>
                <c:pt idx="13">
                  <c:v>8.9403247761001017E-2</c:v>
                </c:pt>
                <c:pt idx="14">
                  <c:v>8.8606429952708135E-2</c:v>
                </c:pt>
                <c:pt idx="15">
                  <c:v>8.7835812847277067E-2</c:v>
                </c:pt>
                <c:pt idx="16">
                  <c:v>8.773443246464642E-2</c:v>
                </c:pt>
                <c:pt idx="17">
                  <c:v>8.6688317298827089E-2</c:v>
                </c:pt>
                <c:pt idx="18">
                  <c:v>8.5680304174349284E-2</c:v>
                </c:pt>
                <c:pt idx="19">
                  <c:v>8.5858767890537674E-2</c:v>
                </c:pt>
                <c:pt idx="20">
                  <c:v>8.5252941447422279E-2</c:v>
                </c:pt>
                <c:pt idx="21">
                  <c:v>8.3832678152543347E-2</c:v>
                </c:pt>
                <c:pt idx="22">
                  <c:v>8.2029606435259597E-2</c:v>
                </c:pt>
                <c:pt idx="23">
                  <c:v>8.2044082654280134E-2</c:v>
                </c:pt>
                <c:pt idx="24">
                  <c:v>8.1943379160493476E-2</c:v>
                </c:pt>
                <c:pt idx="25">
                  <c:v>8.1958675092845407E-2</c:v>
                </c:pt>
                <c:pt idx="26">
                  <c:v>7.8180331314972887E-2</c:v>
                </c:pt>
                <c:pt idx="27">
                  <c:v>7.7986090068128261E-2</c:v>
                </c:pt>
                <c:pt idx="28">
                  <c:v>7.7905792981472891E-2</c:v>
                </c:pt>
                <c:pt idx="29">
                  <c:v>6.9874109760868164E-2</c:v>
                </c:pt>
                <c:pt idx="30">
                  <c:v>6.8065759059768291E-2</c:v>
                </c:pt>
                <c:pt idx="31">
                  <c:v>6.5686726214026742E-2</c:v>
                </c:pt>
                <c:pt idx="32">
                  <c:v>6.448071684740056E-2</c:v>
                </c:pt>
                <c:pt idx="33">
                  <c:v>6.0036541793142606E-2</c:v>
                </c:pt>
                <c:pt idx="34">
                  <c:v>5.2336606970043199E-2</c:v>
                </c:pt>
                <c:pt idx="35">
                  <c:v>5.1754978853393245E-2</c:v>
                </c:pt>
                <c:pt idx="36">
                  <c:v>5.1813615764950735E-2</c:v>
                </c:pt>
                <c:pt idx="37">
                  <c:v>4.9421490166029959E-2</c:v>
                </c:pt>
                <c:pt idx="38">
                  <c:v>4.909473227924048E-2</c:v>
                </c:pt>
                <c:pt idx="39">
                  <c:v>4.8834344678449292E-2</c:v>
                </c:pt>
                <c:pt idx="40">
                  <c:v>4.8385696631394949E-2</c:v>
                </c:pt>
                <c:pt idx="41">
                  <c:v>4.8361578259252067E-2</c:v>
                </c:pt>
                <c:pt idx="42">
                  <c:v>4.7779820253647041E-2</c:v>
                </c:pt>
                <c:pt idx="43">
                  <c:v>4.8201112909546637E-2</c:v>
                </c:pt>
                <c:pt idx="44">
                  <c:v>4.8376229050010586E-2</c:v>
                </c:pt>
                <c:pt idx="45">
                  <c:v>4.8469311655675557E-2</c:v>
                </c:pt>
                <c:pt idx="46">
                  <c:v>4.8437744976851202E-2</c:v>
                </c:pt>
                <c:pt idx="47">
                  <c:v>4.9268092095122291E-2</c:v>
                </c:pt>
                <c:pt idx="48">
                  <c:v>5.2191798308252491E-2</c:v>
                </c:pt>
                <c:pt idx="49">
                  <c:v>4.752957652878257E-2</c:v>
                </c:pt>
                <c:pt idx="50">
                  <c:v>4.6440674043400687E-2</c:v>
                </c:pt>
                <c:pt idx="51">
                  <c:v>4.8037931994985322E-2</c:v>
                </c:pt>
                <c:pt idx="52">
                  <c:v>5.0310447997220981E-2</c:v>
                </c:pt>
                <c:pt idx="53">
                  <c:v>5.1216418728396523E-2</c:v>
                </c:pt>
                <c:pt idx="54">
                  <c:v>5.1957695039695807E-2</c:v>
                </c:pt>
                <c:pt idx="55">
                  <c:v>5.104730059967854E-2</c:v>
                </c:pt>
                <c:pt idx="56">
                  <c:v>5.1078352996034672E-2</c:v>
                </c:pt>
                <c:pt idx="57">
                  <c:v>5.387108816097496E-2</c:v>
                </c:pt>
                <c:pt idx="58">
                  <c:v>5.5929826740981001E-2</c:v>
                </c:pt>
                <c:pt idx="59">
                  <c:v>5.5080095090362914E-2</c:v>
                </c:pt>
                <c:pt idx="60">
                  <c:v>5.6587541508017494E-2</c:v>
                </c:pt>
                <c:pt idx="61">
                  <c:v>5.7065640371907575E-2</c:v>
                </c:pt>
                <c:pt idx="62">
                  <c:v>5.5746713885343767E-2</c:v>
                </c:pt>
                <c:pt idx="63">
                  <c:v>5.3644565850286235E-2</c:v>
                </c:pt>
                <c:pt idx="64">
                  <c:v>5.2076364912438153E-2</c:v>
                </c:pt>
                <c:pt idx="65">
                  <c:v>5.1107075053987858E-2</c:v>
                </c:pt>
                <c:pt idx="66">
                  <c:v>5.0396951300296353E-2</c:v>
                </c:pt>
                <c:pt idx="67">
                  <c:v>5.0452511817617424E-2</c:v>
                </c:pt>
                <c:pt idx="68">
                  <c:v>4.9691416628891219E-2</c:v>
                </c:pt>
                <c:pt idx="69">
                  <c:v>5.0290754447795891E-2</c:v>
                </c:pt>
                <c:pt idx="70">
                  <c:v>5.0486976802386743E-2</c:v>
                </c:pt>
                <c:pt idx="71">
                  <c:v>5.0752637218793702E-2</c:v>
                </c:pt>
                <c:pt idx="72">
                  <c:v>4.9272807024157185E-2</c:v>
                </c:pt>
                <c:pt idx="73">
                  <c:v>4.8597695773009042E-2</c:v>
                </c:pt>
                <c:pt idx="74">
                  <c:v>5.126679079108197E-2</c:v>
                </c:pt>
                <c:pt idx="75">
                  <c:v>5.212339928506815E-2</c:v>
                </c:pt>
                <c:pt idx="76">
                  <c:v>5.2120519221520549E-2</c:v>
                </c:pt>
                <c:pt idx="77">
                  <c:v>5.2568193446245012E-2</c:v>
                </c:pt>
                <c:pt idx="78">
                  <c:v>5.2936871366822555E-2</c:v>
                </c:pt>
                <c:pt idx="79">
                  <c:v>5.2347421364347113E-2</c:v>
                </c:pt>
                <c:pt idx="80">
                  <c:v>5.324878293781183E-2</c:v>
                </c:pt>
                <c:pt idx="81">
                  <c:v>5.2407737591744871E-2</c:v>
                </c:pt>
                <c:pt idx="82">
                  <c:v>5.3017765372512557E-2</c:v>
                </c:pt>
                <c:pt idx="83">
                  <c:v>5.4586312940428441E-2</c:v>
                </c:pt>
                <c:pt idx="84">
                  <c:v>5.4894211161344852E-2</c:v>
                </c:pt>
                <c:pt idx="85">
                  <c:v>5.4741252310698076E-2</c:v>
                </c:pt>
                <c:pt idx="86">
                  <c:v>5.4337996903392902E-2</c:v>
                </c:pt>
                <c:pt idx="87">
                  <c:v>5.4304703003024736E-2</c:v>
                </c:pt>
                <c:pt idx="88">
                  <c:v>5.3501469597896367E-2</c:v>
                </c:pt>
                <c:pt idx="89">
                  <c:v>5.3806361500638542E-2</c:v>
                </c:pt>
                <c:pt idx="90">
                  <c:v>5.6597796228196544E-2</c:v>
                </c:pt>
                <c:pt idx="91">
                  <c:v>5.6411367428486146E-2</c:v>
                </c:pt>
                <c:pt idx="92">
                  <c:v>6.2172864456644529E-2</c:v>
                </c:pt>
                <c:pt idx="93">
                  <c:v>6.245571261598333E-2</c:v>
                </c:pt>
                <c:pt idx="94">
                  <c:v>6.2307864010519055E-2</c:v>
                </c:pt>
                <c:pt idx="95">
                  <c:v>6.1826020679552021E-2</c:v>
                </c:pt>
                <c:pt idx="96">
                  <c:v>6.1948634739608488E-2</c:v>
                </c:pt>
                <c:pt idx="97">
                  <c:v>6.6209799578507006E-2</c:v>
                </c:pt>
                <c:pt idx="98">
                  <c:v>6.5762499207370387E-2</c:v>
                </c:pt>
                <c:pt idx="99">
                  <c:v>6.5667374140875409E-2</c:v>
                </c:pt>
                <c:pt idx="100">
                  <c:v>6.6257758597154381E-2</c:v>
                </c:pt>
                <c:pt idx="101">
                  <c:v>6.6286025254880393E-2</c:v>
                </c:pt>
                <c:pt idx="102">
                  <c:v>6.626842865839809E-2</c:v>
                </c:pt>
                <c:pt idx="103">
                  <c:v>6.6090819918744631E-2</c:v>
                </c:pt>
                <c:pt idx="104">
                  <c:v>6.6028091034145614E-2</c:v>
                </c:pt>
                <c:pt idx="105">
                  <c:v>6.4855293455135424E-2</c:v>
                </c:pt>
                <c:pt idx="106">
                  <c:v>6.9855270618757584E-2</c:v>
                </c:pt>
                <c:pt idx="107">
                  <c:v>7.4964308090032905E-2</c:v>
                </c:pt>
                <c:pt idx="108">
                  <c:v>7.6726294682756768E-2</c:v>
                </c:pt>
                <c:pt idx="109">
                  <c:v>7.6570005343330985E-2</c:v>
                </c:pt>
                <c:pt idx="110">
                  <c:v>7.5328382649285083E-2</c:v>
                </c:pt>
                <c:pt idx="111">
                  <c:v>7.4126416485664162E-2</c:v>
                </c:pt>
                <c:pt idx="112">
                  <c:v>7.1581744282741153E-2</c:v>
                </c:pt>
                <c:pt idx="113">
                  <c:v>7.1667654732633257E-2</c:v>
                </c:pt>
                <c:pt idx="114">
                  <c:v>7.2412464658681258E-2</c:v>
                </c:pt>
                <c:pt idx="115">
                  <c:v>7.4082707250925237E-2</c:v>
                </c:pt>
                <c:pt idx="116">
                  <c:v>7.4077435775568329E-2</c:v>
                </c:pt>
                <c:pt idx="117">
                  <c:v>7.2398297887461077E-2</c:v>
                </c:pt>
                <c:pt idx="118">
                  <c:v>7.0499619868932037E-2</c:v>
                </c:pt>
                <c:pt idx="119">
                  <c:v>7.0448114313183527E-2</c:v>
                </c:pt>
                <c:pt idx="120">
                  <c:v>6.8950299435164189E-2</c:v>
                </c:pt>
                <c:pt idx="121">
                  <c:v>6.9301215365615287E-2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D-41C8-A027-970A9CC77D80}"/>
            </c:ext>
          </c:extLst>
        </c:ser>
        <c:ser>
          <c:idx val="1"/>
          <c:order val="1"/>
          <c:tx>
            <c:strRef>
              <c:f>'VaR Rolling'!$V$61</c:f>
              <c:strCache>
                <c:ptCount val="1"/>
                <c:pt idx="0">
                  <c:v>QQQ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Rolling'!$V$62:$V$183</c:f>
              <c:numCache>
                <c:formatCode>General</c:formatCode>
                <c:ptCount val="122"/>
                <c:pt idx="0">
                  <c:v>0.11221237368837778</c:v>
                </c:pt>
                <c:pt idx="1">
                  <c:v>0.10720859927273858</c:v>
                </c:pt>
                <c:pt idx="2">
                  <c:v>0.10848856500053917</c:v>
                </c:pt>
                <c:pt idx="3">
                  <c:v>0.10753397621094202</c:v>
                </c:pt>
                <c:pt idx="4">
                  <c:v>0.10846617430639821</c:v>
                </c:pt>
                <c:pt idx="5">
                  <c:v>0.10814272931386136</c:v>
                </c:pt>
                <c:pt idx="6">
                  <c:v>0.10831781862077398</c:v>
                </c:pt>
                <c:pt idx="7">
                  <c:v>0.10808423183270058</c:v>
                </c:pt>
                <c:pt idx="8">
                  <c:v>0.10870163975959396</c:v>
                </c:pt>
                <c:pt idx="9">
                  <c:v>0.10949444485677354</c:v>
                </c:pt>
                <c:pt idx="10">
                  <c:v>0.10895562804204161</c:v>
                </c:pt>
                <c:pt idx="11">
                  <c:v>0.1086903461414373</c:v>
                </c:pt>
                <c:pt idx="12">
                  <c:v>0.10979849015495761</c:v>
                </c:pt>
                <c:pt idx="13">
                  <c:v>0.11040694131588309</c:v>
                </c:pt>
                <c:pt idx="14">
                  <c:v>0.1101084571413582</c:v>
                </c:pt>
                <c:pt idx="15">
                  <c:v>0.11021570892306737</c:v>
                </c:pt>
                <c:pt idx="16">
                  <c:v>0.11027419389720486</c:v>
                </c:pt>
                <c:pt idx="17">
                  <c:v>0.11004083756607569</c:v>
                </c:pt>
                <c:pt idx="18">
                  <c:v>0.1115653508170875</c:v>
                </c:pt>
                <c:pt idx="19">
                  <c:v>0.11104876863377251</c:v>
                </c:pt>
                <c:pt idx="20">
                  <c:v>0.11116105741915559</c:v>
                </c:pt>
                <c:pt idx="21">
                  <c:v>0.10306325766961877</c:v>
                </c:pt>
                <c:pt idx="22">
                  <c:v>9.9626298209102085E-2</c:v>
                </c:pt>
                <c:pt idx="23">
                  <c:v>9.9318817043324972E-2</c:v>
                </c:pt>
                <c:pt idx="24">
                  <c:v>9.8849621734675264E-2</c:v>
                </c:pt>
                <c:pt idx="25">
                  <c:v>9.9038820485027837E-2</c:v>
                </c:pt>
                <c:pt idx="26">
                  <c:v>9.5065550476713528E-2</c:v>
                </c:pt>
                <c:pt idx="27">
                  <c:v>9.5016439146957815E-2</c:v>
                </c:pt>
                <c:pt idx="28">
                  <c:v>9.4806869776916325E-2</c:v>
                </c:pt>
                <c:pt idx="29">
                  <c:v>7.8890712416127079E-2</c:v>
                </c:pt>
                <c:pt idx="30">
                  <c:v>7.7091292810160084E-2</c:v>
                </c:pt>
                <c:pt idx="31">
                  <c:v>6.9883573419233236E-2</c:v>
                </c:pt>
                <c:pt idx="32">
                  <c:v>6.9315499426327851E-2</c:v>
                </c:pt>
                <c:pt idx="33">
                  <c:v>6.852005199383146E-2</c:v>
                </c:pt>
                <c:pt idx="34">
                  <c:v>6.6613506485411061E-2</c:v>
                </c:pt>
                <c:pt idx="35">
                  <c:v>6.6947281276042506E-2</c:v>
                </c:pt>
                <c:pt idx="36">
                  <c:v>6.7023343655013126E-2</c:v>
                </c:pt>
                <c:pt idx="37">
                  <c:v>6.2568245821950141E-2</c:v>
                </c:pt>
                <c:pt idx="38">
                  <c:v>6.0278874166732728E-2</c:v>
                </c:pt>
                <c:pt idx="39">
                  <c:v>6.0011373528626163E-2</c:v>
                </c:pt>
                <c:pt idx="40">
                  <c:v>6.0171362433058678E-2</c:v>
                </c:pt>
                <c:pt idx="41">
                  <c:v>6.0294662583933775E-2</c:v>
                </c:pt>
                <c:pt idx="42">
                  <c:v>5.8795559072843041E-2</c:v>
                </c:pt>
                <c:pt idx="43">
                  <c:v>5.9646865664611803E-2</c:v>
                </c:pt>
                <c:pt idx="44">
                  <c:v>6.0649082921014778E-2</c:v>
                </c:pt>
                <c:pt idx="45">
                  <c:v>5.8029142753541818E-2</c:v>
                </c:pt>
                <c:pt idx="46">
                  <c:v>5.8271626570383817E-2</c:v>
                </c:pt>
                <c:pt idx="47">
                  <c:v>5.9505726886952603E-2</c:v>
                </c:pt>
                <c:pt idx="48">
                  <c:v>6.183238391658416E-2</c:v>
                </c:pt>
                <c:pt idx="49">
                  <c:v>5.8080015891720252E-2</c:v>
                </c:pt>
                <c:pt idx="50">
                  <c:v>5.6586937255660275E-2</c:v>
                </c:pt>
                <c:pt idx="51">
                  <c:v>5.8949817661971854E-2</c:v>
                </c:pt>
                <c:pt idx="52">
                  <c:v>6.130359769501062E-2</c:v>
                </c:pt>
                <c:pt idx="53">
                  <c:v>5.9989442477646857E-2</c:v>
                </c:pt>
                <c:pt idx="54">
                  <c:v>6.125081815681914E-2</c:v>
                </c:pt>
                <c:pt idx="55">
                  <c:v>6.0168382521194913E-2</c:v>
                </c:pt>
                <c:pt idx="56">
                  <c:v>6.0267238124861136E-2</c:v>
                </c:pt>
                <c:pt idx="57">
                  <c:v>6.5083533664604135E-2</c:v>
                </c:pt>
                <c:pt idx="58">
                  <c:v>6.8070916780752638E-2</c:v>
                </c:pt>
                <c:pt idx="59">
                  <c:v>6.7075014692564591E-2</c:v>
                </c:pt>
                <c:pt idx="60">
                  <c:v>7.1360718771304579E-2</c:v>
                </c:pt>
                <c:pt idx="61">
                  <c:v>7.2553657679384084E-2</c:v>
                </c:pt>
                <c:pt idx="62">
                  <c:v>7.2648820740857128E-2</c:v>
                </c:pt>
                <c:pt idx="63">
                  <c:v>7.3338896355537614E-2</c:v>
                </c:pt>
                <c:pt idx="64">
                  <c:v>7.1964112803513058E-2</c:v>
                </c:pt>
                <c:pt idx="65">
                  <c:v>7.1702110539869163E-2</c:v>
                </c:pt>
                <c:pt idx="66">
                  <c:v>7.183302882384493E-2</c:v>
                </c:pt>
                <c:pt idx="67">
                  <c:v>7.1944188390069566E-2</c:v>
                </c:pt>
                <c:pt idx="68">
                  <c:v>7.0669553017626646E-2</c:v>
                </c:pt>
                <c:pt idx="69">
                  <c:v>7.0086617684283578E-2</c:v>
                </c:pt>
                <c:pt idx="70">
                  <c:v>7.0003482139388035E-2</c:v>
                </c:pt>
                <c:pt idx="71">
                  <c:v>6.9828639225558431E-2</c:v>
                </c:pt>
                <c:pt idx="72">
                  <c:v>6.8060793092700939E-2</c:v>
                </c:pt>
                <c:pt idx="73">
                  <c:v>6.6260768593994379E-2</c:v>
                </c:pt>
                <c:pt idx="74">
                  <c:v>7.0928093692668226E-2</c:v>
                </c:pt>
                <c:pt idx="75">
                  <c:v>7.0773317135725849E-2</c:v>
                </c:pt>
                <c:pt idx="76">
                  <c:v>7.0743018525017048E-2</c:v>
                </c:pt>
                <c:pt idx="77">
                  <c:v>7.1719376556504524E-2</c:v>
                </c:pt>
                <c:pt idx="78">
                  <c:v>7.0328925285013263E-2</c:v>
                </c:pt>
                <c:pt idx="79">
                  <c:v>6.9963020599657172E-2</c:v>
                </c:pt>
                <c:pt idx="80">
                  <c:v>7.0480212346350046E-2</c:v>
                </c:pt>
                <c:pt idx="81">
                  <c:v>7.0999935357256988E-2</c:v>
                </c:pt>
                <c:pt idx="82">
                  <c:v>7.1040258477989254E-2</c:v>
                </c:pt>
                <c:pt idx="83">
                  <c:v>7.3295723228434251E-2</c:v>
                </c:pt>
                <c:pt idx="84">
                  <c:v>7.3804855768275987E-2</c:v>
                </c:pt>
                <c:pt idx="85">
                  <c:v>7.3938594187069939E-2</c:v>
                </c:pt>
                <c:pt idx="86">
                  <c:v>7.3017918218106409E-2</c:v>
                </c:pt>
                <c:pt idx="87">
                  <c:v>7.3290679135198003E-2</c:v>
                </c:pt>
                <c:pt idx="88">
                  <c:v>7.3280232633979883E-2</c:v>
                </c:pt>
                <c:pt idx="89">
                  <c:v>7.4264630943662077E-2</c:v>
                </c:pt>
                <c:pt idx="90">
                  <c:v>7.9153266139125461E-2</c:v>
                </c:pt>
                <c:pt idx="91">
                  <c:v>7.9356328184015126E-2</c:v>
                </c:pt>
                <c:pt idx="92">
                  <c:v>8.3969908122791842E-2</c:v>
                </c:pt>
                <c:pt idx="93">
                  <c:v>8.4169141185366642E-2</c:v>
                </c:pt>
                <c:pt idx="94">
                  <c:v>8.4126039947632708E-2</c:v>
                </c:pt>
                <c:pt idx="95">
                  <c:v>8.2269477062994159E-2</c:v>
                </c:pt>
                <c:pt idx="96">
                  <c:v>8.1726635992785901E-2</c:v>
                </c:pt>
                <c:pt idx="97">
                  <c:v>8.7499066474466161E-2</c:v>
                </c:pt>
                <c:pt idx="98">
                  <c:v>8.7240144001457215E-2</c:v>
                </c:pt>
                <c:pt idx="99">
                  <c:v>8.7253625573324084E-2</c:v>
                </c:pt>
                <c:pt idx="100">
                  <c:v>8.8051774227980717E-2</c:v>
                </c:pt>
                <c:pt idx="101">
                  <c:v>8.8470070873936324E-2</c:v>
                </c:pt>
                <c:pt idx="102">
                  <c:v>8.8522370043497625E-2</c:v>
                </c:pt>
                <c:pt idx="103">
                  <c:v>8.8063640877616547E-2</c:v>
                </c:pt>
                <c:pt idx="104">
                  <c:v>8.7146444357863853E-2</c:v>
                </c:pt>
                <c:pt idx="105">
                  <c:v>8.6327341817553568E-2</c:v>
                </c:pt>
                <c:pt idx="106">
                  <c:v>8.9235504848242109E-2</c:v>
                </c:pt>
                <c:pt idx="107">
                  <c:v>8.943935778001938E-2</c:v>
                </c:pt>
                <c:pt idx="108">
                  <c:v>9.1396795715155743E-2</c:v>
                </c:pt>
                <c:pt idx="109">
                  <c:v>9.1385131526929203E-2</c:v>
                </c:pt>
                <c:pt idx="110">
                  <c:v>8.9741728587231145E-2</c:v>
                </c:pt>
                <c:pt idx="111">
                  <c:v>8.8266828572688291E-2</c:v>
                </c:pt>
                <c:pt idx="112">
                  <c:v>8.5720103211342227E-2</c:v>
                </c:pt>
                <c:pt idx="113">
                  <c:v>8.7049912609517596E-2</c:v>
                </c:pt>
                <c:pt idx="114">
                  <c:v>8.8180636360410916E-2</c:v>
                </c:pt>
                <c:pt idx="115">
                  <c:v>8.9163911812128377E-2</c:v>
                </c:pt>
                <c:pt idx="116">
                  <c:v>8.9042529300786641E-2</c:v>
                </c:pt>
                <c:pt idx="117">
                  <c:v>8.540624949752966E-2</c:v>
                </c:pt>
                <c:pt idx="118">
                  <c:v>8.3072770436204812E-2</c:v>
                </c:pt>
                <c:pt idx="119">
                  <c:v>8.3379944880890858E-2</c:v>
                </c:pt>
                <c:pt idx="120">
                  <c:v>7.895734326299518E-2</c:v>
                </c:pt>
                <c:pt idx="121">
                  <c:v>7.997967009559559E-2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D-41C8-A027-970A9CC77D80}"/>
            </c:ext>
          </c:extLst>
        </c:ser>
        <c:ser>
          <c:idx val="2"/>
          <c:order val="2"/>
          <c:tx>
            <c:strRef>
              <c:f>'VaR Rolling'!$W$61</c:f>
              <c:strCache>
                <c:ptCount val="1"/>
                <c:pt idx="0">
                  <c:v>XSP.TO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Rolling'!$W$62:$W$183</c:f>
              <c:numCache>
                <c:formatCode>General</c:formatCode>
                <c:ptCount val="122"/>
                <c:pt idx="0">
                  <c:v>0.12308952500484623</c:v>
                </c:pt>
                <c:pt idx="1">
                  <c:v>0.1223204475993772</c:v>
                </c:pt>
                <c:pt idx="2">
                  <c:v>0.12299738822671907</c:v>
                </c:pt>
                <c:pt idx="3">
                  <c:v>0.1233106651362896</c:v>
                </c:pt>
                <c:pt idx="4">
                  <c:v>0.12553098360282783</c:v>
                </c:pt>
                <c:pt idx="5">
                  <c:v>0.12907614236717352</c:v>
                </c:pt>
                <c:pt idx="6">
                  <c:v>0.13166330157883577</c:v>
                </c:pt>
                <c:pt idx="7">
                  <c:v>0.13191151892729855</c:v>
                </c:pt>
                <c:pt idx="8">
                  <c:v>0.13205306251895468</c:v>
                </c:pt>
                <c:pt idx="9">
                  <c:v>0.13237343650101377</c:v>
                </c:pt>
                <c:pt idx="10">
                  <c:v>0.13210873922527019</c:v>
                </c:pt>
                <c:pt idx="11">
                  <c:v>0.13190260667928735</c:v>
                </c:pt>
                <c:pt idx="12">
                  <c:v>0.13211797976455333</c:v>
                </c:pt>
                <c:pt idx="13">
                  <c:v>0.13454938650610035</c:v>
                </c:pt>
                <c:pt idx="14">
                  <c:v>0.13392035256027454</c:v>
                </c:pt>
                <c:pt idx="15">
                  <c:v>0.13294320348697247</c:v>
                </c:pt>
                <c:pt idx="16">
                  <c:v>0.13288388420450245</c:v>
                </c:pt>
                <c:pt idx="17">
                  <c:v>0.13286085445311452</c:v>
                </c:pt>
                <c:pt idx="18">
                  <c:v>0.13343552817831075</c:v>
                </c:pt>
                <c:pt idx="19">
                  <c:v>0.13183406744632789</c:v>
                </c:pt>
                <c:pt idx="20">
                  <c:v>0.13143732242554448</c:v>
                </c:pt>
                <c:pt idx="21">
                  <c:v>0.12993354926246983</c:v>
                </c:pt>
                <c:pt idx="22">
                  <c:v>0.12884587822533317</c:v>
                </c:pt>
                <c:pt idx="23">
                  <c:v>0.1285076861848429</c:v>
                </c:pt>
                <c:pt idx="24">
                  <c:v>0.1283525132507049</c:v>
                </c:pt>
                <c:pt idx="25">
                  <c:v>0.12824938031985625</c:v>
                </c:pt>
                <c:pt idx="26">
                  <c:v>0.12381703626943119</c:v>
                </c:pt>
                <c:pt idx="27">
                  <c:v>0.12384845092570196</c:v>
                </c:pt>
                <c:pt idx="28">
                  <c:v>0.12504002970333938</c:v>
                </c:pt>
                <c:pt idx="29">
                  <c:v>0.12052419822594065</c:v>
                </c:pt>
                <c:pt idx="30">
                  <c:v>9.8446786203772105E-2</c:v>
                </c:pt>
                <c:pt idx="31">
                  <c:v>9.5728984812949613E-2</c:v>
                </c:pt>
                <c:pt idx="32">
                  <c:v>9.4051649586647232E-2</c:v>
                </c:pt>
                <c:pt idx="33">
                  <c:v>8.9713067251082218E-2</c:v>
                </c:pt>
                <c:pt idx="34">
                  <c:v>8.0504925907747563E-2</c:v>
                </c:pt>
                <c:pt idx="35">
                  <c:v>7.9805302772957609E-2</c:v>
                </c:pt>
                <c:pt idx="36">
                  <c:v>7.8370625318948769E-2</c:v>
                </c:pt>
                <c:pt idx="37">
                  <c:v>7.8217222519301424E-2</c:v>
                </c:pt>
                <c:pt idx="38">
                  <c:v>7.7459868076196356E-2</c:v>
                </c:pt>
                <c:pt idx="39">
                  <c:v>7.6638450779351219E-2</c:v>
                </c:pt>
                <c:pt idx="40">
                  <c:v>7.6688494098647128E-2</c:v>
                </c:pt>
                <c:pt idx="41">
                  <c:v>7.7627391910624469E-2</c:v>
                </c:pt>
                <c:pt idx="42">
                  <c:v>7.6695840841300475E-2</c:v>
                </c:pt>
                <c:pt idx="43">
                  <c:v>7.621646803981455E-2</c:v>
                </c:pt>
                <c:pt idx="44">
                  <c:v>7.6795702270044744E-2</c:v>
                </c:pt>
                <c:pt idx="45">
                  <c:v>7.6570922102099231E-2</c:v>
                </c:pt>
                <c:pt idx="46">
                  <c:v>7.6987623639645411E-2</c:v>
                </c:pt>
                <c:pt idx="47">
                  <c:v>7.7604486062033698E-2</c:v>
                </c:pt>
                <c:pt idx="48">
                  <c:v>7.7679116340546361E-2</c:v>
                </c:pt>
                <c:pt idx="49">
                  <c:v>7.1625952415574859E-2</c:v>
                </c:pt>
                <c:pt idx="50">
                  <c:v>6.8790778422087154E-2</c:v>
                </c:pt>
                <c:pt idx="51">
                  <c:v>6.7494203292658483E-2</c:v>
                </c:pt>
                <c:pt idx="52">
                  <c:v>6.8960201285787892E-2</c:v>
                </c:pt>
                <c:pt idx="53">
                  <c:v>6.8576592531879574E-2</c:v>
                </c:pt>
                <c:pt idx="54">
                  <c:v>7.0309751044079355E-2</c:v>
                </c:pt>
                <c:pt idx="55">
                  <c:v>7.0207502357924501E-2</c:v>
                </c:pt>
                <c:pt idx="56">
                  <c:v>7.1170842473247731E-2</c:v>
                </c:pt>
                <c:pt idx="57">
                  <c:v>7.3641551701846095E-2</c:v>
                </c:pt>
                <c:pt idx="58">
                  <c:v>7.3887330587633387E-2</c:v>
                </c:pt>
                <c:pt idx="59">
                  <c:v>7.4483981971145183E-2</c:v>
                </c:pt>
                <c:pt idx="60">
                  <c:v>7.560155799404196E-2</c:v>
                </c:pt>
                <c:pt idx="61">
                  <c:v>7.5136325356615769E-2</c:v>
                </c:pt>
                <c:pt idx="62">
                  <c:v>7.4002308326835853E-2</c:v>
                </c:pt>
                <c:pt idx="63">
                  <c:v>7.4186801606979491E-2</c:v>
                </c:pt>
                <c:pt idx="64">
                  <c:v>7.0726946802710244E-2</c:v>
                </c:pt>
                <c:pt idx="65">
                  <c:v>6.4631231601877448E-2</c:v>
                </c:pt>
                <c:pt idx="66">
                  <c:v>6.0679124708545369E-2</c:v>
                </c:pt>
                <c:pt idx="67">
                  <c:v>6.2649965467526478E-2</c:v>
                </c:pt>
                <c:pt idx="68">
                  <c:v>6.3128736023554621E-2</c:v>
                </c:pt>
                <c:pt idx="69">
                  <c:v>6.2641981058806834E-2</c:v>
                </c:pt>
                <c:pt idx="70">
                  <c:v>6.2464892161744563E-2</c:v>
                </c:pt>
                <c:pt idx="71">
                  <c:v>6.254080437685075E-2</c:v>
                </c:pt>
                <c:pt idx="72">
                  <c:v>6.2095130142244263E-2</c:v>
                </c:pt>
                <c:pt idx="73">
                  <c:v>5.7896986655250199E-2</c:v>
                </c:pt>
                <c:pt idx="74">
                  <c:v>6.0087923993795138E-2</c:v>
                </c:pt>
                <c:pt idx="75">
                  <c:v>6.0122834199275541E-2</c:v>
                </c:pt>
                <c:pt idx="76">
                  <c:v>6.0337962263796605E-2</c:v>
                </c:pt>
                <c:pt idx="77">
                  <c:v>6.2505154127182466E-2</c:v>
                </c:pt>
                <c:pt idx="78">
                  <c:v>6.2650899532222415E-2</c:v>
                </c:pt>
                <c:pt idx="79">
                  <c:v>6.2808698848019207E-2</c:v>
                </c:pt>
                <c:pt idx="80">
                  <c:v>6.2534292837863714E-2</c:v>
                </c:pt>
                <c:pt idx="81">
                  <c:v>6.2844861276486974E-2</c:v>
                </c:pt>
                <c:pt idx="82">
                  <c:v>6.4045679129500044E-2</c:v>
                </c:pt>
                <c:pt idx="83">
                  <c:v>6.4202596939091694E-2</c:v>
                </c:pt>
                <c:pt idx="84">
                  <c:v>6.6093483654513771E-2</c:v>
                </c:pt>
                <c:pt idx="85">
                  <c:v>6.7244202122796776E-2</c:v>
                </c:pt>
                <c:pt idx="86">
                  <c:v>6.7510277817137393E-2</c:v>
                </c:pt>
                <c:pt idx="87">
                  <c:v>6.6744956340032316E-2</c:v>
                </c:pt>
                <c:pt idx="88">
                  <c:v>6.7837343149107526E-2</c:v>
                </c:pt>
                <c:pt idx="89">
                  <c:v>6.9464170925785093E-2</c:v>
                </c:pt>
                <c:pt idx="90">
                  <c:v>7.2218466918320318E-2</c:v>
                </c:pt>
                <c:pt idx="91">
                  <c:v>7.3104240593201933E-2</c:v>
                </c:pt>
                <c:pt idx="92">
                  <c:v>7.3857588825945841E-2</c:v>
                </c:pt>
                <c:pt idx="93">
                  <c:v>7.3621132429975589E-2</c:v>
                </c:pt>
                <c:pt idx="94">
                  <c:v>7.3726651211112354E-2</c:v>
                </c:pt>
                <c:pt idx="95">
                  <c:v>7.3738740425261101E-2</c:v>
                </c:pt>
                <c:pt idx="96">
                  <c:v>7.3645254986285588E-2</c:v>
                </c:pt>
                <c:pt idx="97">
                  <c:v>7.7324830104266579E-2</c:v>
                </c:pt>
                <c:pt idx="98">
                  <c:v>7.7318843880429769E-2</c:v>
                </c:pt>
                <c:pt idx="99">
                  <c:v>7.7382189003604135E-2</c:v>
                </c:pt>
                <c:pt idx="100">
                  <c:v>7.8274797614654709E-2</c:v>
                </c:pt>
                <c:pt idx="101">
                  <c:v>7.8201470157776454E-2</c:v>
                </c:pt>
                <c:pt idx="102">
                  <c:v>7.8712316038246452E-2</c:v>
                </c:pt>
                <c:pt idx="103">
                  <c:v>7.8721983683001179E-2</c:v>
                </c:pt>
                <c:pt idx="104">
                  <c:v>7.8310560714017055E-2</c:v>
                </c:pt>
                <c:pt idx="105">
                  <c:v>7.8754749601915627E-2</c:v>
                </c:pt>
                <c:pt idx="106">
                  <c:v>7.9220973703249972E-2</c:v>
                </c:pt>
                <c:pt idx="107">
                  <c:v>8.8919284799492682E-2</c:v>
                </c:pt>
                <c:pt idx="108">
                  <c:v>8.9490821681581803E-2</c:v>
                </c:pt>
                <c:pt idx="109">
                  <c:v>8.9457995822686834E-2</c:v>
                </c:pt>
                <c:pt idx="110">
                  <c:v>8.8640612694916771E-2</c:v>
                </c:pt>
                <c:pt idx="111">
                  <c:v>8.9675263065877753E-2</c:v>
                </c:pt>
                <c:pt idx="112">
                  <c:v>8.627893215269733E-2</c:v>
                </c:pt>
                <c:pt idx="113">
                  <c:v>8.5246801842634376E-2</c:v>
                </c:pt>
                <c:pt idx="114">
                  <c:v>8.3596443783989671E-2</c:v>
                </c:pt>
                <c:pt idx="115">
                  <c:v>8.3992880312808341E-2</c:v>
                </c:pt>
                <c:pt idx="116">
                  <c:v>8.2523929145808181E-2</c:v>
                </c:pt>
                <c:pt idx="117">
                  <c:v>8.0253908136846186E-2</c:v>
                </c:pt>
                <c:pt idx="118">
                  <c:v>7.9999994604262686E-2</c:v>
                </c:pt>
                <c:pt idx="119">
                  <c:v>8.026718640081637E-2</c:v>
                </c:pt>
                <c:pt idx="120">
                  <c:v>7.9748365477051483E-2</c:v>
                </c:pt>
                <c:pt idx="121">
                  <c:v>7.9852570104125817E-2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D-41C8-A027-970A9CC77D80}"/>
            </c:ext>
          </c:extLst>
        </c:ser>
        <c:ser>
          <c:idx val="3"/>
          <c:order val="3"/>
          <c:tx>
            <c:strRef>
              <c:f>'VaR Rolling'!$X$61</c:f>
              <c:strCache>
                <c:ptCount val="1"/>
                <c:pt idx="0">
                  <c:v>EWC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Rolling'!$X$62:$X$183</c:f>
              <c:numCache>
                <c:formatCode>General</c:formatCode>
                <c:ptCount val="122"/>
                <c:pt idx="0">
                  <c:v>0.11229515746135134</c:v>
                </c:pt>
                <c:pt idx="1">
                  <c:v>0.11091809686156388</c:v>
                </c:pt>
                <c:pt idx="2">
                  <c:v>0.11247704555985846</c:v>
                </c:pt>
                <c:pt idx="3">
                  <c:v>0.113866204632581</c:v>
                </c:pt>
                <c:pt idx="4">
                  <c:v>0.11418302603339921</c:v>
                </c:pt>
                <c:pt idx="5">
                  <c:v>0.11904175447501177</c:v>
                </c:pt>
                <c:pt idx="6">
                  <c:v>0.11926542808099902</c:v>
                </c:pt>
                <c:pt idx="7">
                  <c:v>0.1192127078802951</c:v>
                </c:pt>
                <c:pt idx="8">
                  <c:v>0.12070670358247085</c:v>
                </c:pt>
                <c:pt idx="9">
                  <c:v>0.1210148705327219</c:v>
                </c:pt>
                <c:pt idx="10">
                  <c:v>0.12081917885162378</c:v>
                </c:pt>
                <c:pt idx="11">
                  <c:v>0.12147483342591725</c:v>
                </c:pt>
                <c:pt idx="12">
                  <c:v>0.12206761988097954</c:v>
                </c:pt>
                <c:pt idx="13">
                  <c:v>0.12455628480607395</c:v>
                </c:pt>
                <c:pt idx="14">
                  <c:v>0.12417371585301859</c:v>
                </c:pt>
                <c:pt idx="15">
                  <c:v>0.1240800586941776</c:v>
                </c:pt>
                <c:pt idx="16">
                  <c:v>0.12378684712524479</c:v>
                </c:pt>
                <c:pt idx="17">
                  <c:v>0.12378043922214294</c:v>
                </c:pt>
                <c:pt idx="18">
                  <c:v>0.12350258978877406</c:v>
                </c:pt>
                <c:pt idx="19">
                  <c:v>0.12127675198343187</c:v>
                </c:pt>
                <c:pt idx="20">
                  <c:v>0.12118535745368143</c:v>
                </c:pt>
                <c:pt idx="21">
                  <c:v>0.11963383620808393</c:v>
                </c:pt>
                <c:pt idx="22">
                  <c:v>0.11976023312594235</c:v>
                </c:pt>
                <c:pt idx="23">
                  <c:v>0.11929463542265417</c:v>
                </c:pt>
                <c:pt idx="24">
                  <c:v>0.11975903333394085</c:v>
                </c:pt>
                <c:pt idx="25">
                  <c:v>0.11917757275231204</c:v>
                </c:pt>
                <c:pt idx="26">
                  <c:v>0.11952813955830047</c:v>
                </c:pt>
                <c:pt idx="27">
                  <c:v>0.11789676386345961</c:v>
                </c:pt>
                <c:pt idx="28">
                  <c:v>0.11781595546116767</c:v>
                </c:pt>
                <c:pt idx="29">
                  <c:v>0.10826381151872504</c:v>
                </c:pt>
                <c:pt idx="30">
                  <c:v>9.1334776512378299E-2</c:v>
                </c:pt>
                <c:pt idx="31">
                  <c:v>8.6191721035172253E-2</c:v>
                </c:pt>
                <c:pt idx="32">
                  <c:v>8.6006582617890071E-2</c:v>
                </c:pt>
                <c:pt idx="33">
                  <c:v>8.5529061445393739E-2</c:v>
                </c:pt>
                <c:pt idx="34">
                  <c:v>8.0859992499742461E-2</c:v>
                </c:pt>
                <c:pt idx="35">
                  <c:v>7.9461047691123568E-2</c:v>
                </c:pt>
                <c:pt idx="36">
                  <c:v>7.8086753885898474E-2</c:v>
                </c:pt>
                <c:pt idx="37">
                  <c:v>7.2733524794890064E-2</c:v>
                </c:pt>
                <c:pt idx="38">
                  <c:v>7.2153881454388322E-2</c:v>
                </c:pt>
                <c:pt idx="39">
                  <c:v>7.1614430007107155E-2</c:v>
                </c:pt>
                <c:pt idx="40">
                  <c:v>7.1257894591407717E-2</c:v>
                </c:pt>
                <c:pt idx="41">
                  <c:v>7.3163816122779349E-2</c:v>
                </c:pt>
                <c:pt idx="42">
                  <c:v>7.097558756951057E-2</c:v>
                </c:pt>
                <c:pt idx="43">
                  <c:v>7.0037377843619117E-2</c:v>
                </c:pt>
                <c:pt idx="44">
                  <c:v>7.1133993363566517E-2</c:v>
                </c:pt>
                <c:pt idx="45">
                  <c:v>6.8273887991987331E-2</c:v>
                </c:pt>
                <c:pt idx="46">
                  <c:v>6.8231761262409332E-2</c:v>
                </c:pt>
                <c:pt idx="47">
                  <c:v>6.878970599225856E-2</c:v>
                </c:pt>
                <c:pt idx="48">
                  <c:v>6.8778719873324526E-2</c:v>
                </c:pt>
                <c:pt idx="49">
                  <c:v>6.6455927671385195E-2</c:v>
                </c:pt>
                <c:pt idx="50">
                  <c:v>6.7092541753280319E-2</c:v>
                </c:pt>
                <c:pt idx="51">
                  <c:v>6.6687623315858285E-2</c:v>
                </c:pt>
                <c:pt idx="52">
                  <c:v>6.8294024820676633E-2</c:v>
                </c:pt>
                <c:pt idx="53">
                  <c:v>6.9819827881344984E-2</c:v>
                </c:pt>
                <c:pt idx="54">
                  <c:v>6.9778726603753949E-2</c:v>
                </c:pt>
                <c:pt idx="55">
                  <c:v>6.9881708599847048E-2</c:v>
                </c:pt>
                <c:pt idx="56">
                  <c:v>7.1626167079174352E-2</c:v>
                </c:pt>
                <c:pt idx="57">
                  <c:v>7.1871791092277107E-2</c:v>
                </c:pt>
                <c:pt idx="58">
                  <c:v>7.11463410494034E-2</c:v>
                </c:pt>
                <c:pt idx="59">
                  <c:v>7.1663403706141063E-2</c:v>
                </c:pt>
                <c:pt idx="60">
                  <c:v>7.1205274942267749E-2</c:v>
                </c:pt>
                <c:pt idx="61">
                  <c:v>7.1247015741569872E-2</c:v>
                </c:pt>
                <c:pt idx="62">
                  <c:v>6.9120536789033904E-2</c:v>
                </c:pt>
                <c:pt idx="63">
                  <c:v>6.8078275969597618E-2</c:v>
                </c:pt>
                <c:pt idx="64">
                  <c:v>6.7877803427929997E-2</c:v>
                </c:pt>
                <c:pt idx="65">
                  <c:v>5.9241339929754097E-2</c:v>
                </c:pt>
                <c:pt idx="66">
                  <c:v>5.7987380200187129E-2</c:v>
                </c:pt>
                <c:pt idx="67">
                  <c:v>5.8040068750985989E-2</c:v>
                </c:pt>
                <c:pt idx="68">
                  <c:v>5.5513364348579189E-2</c:v>
                </c:pt>
                <c:pt idx="69">
                  <c:v>5.4601041909797941E-2</c:v>
                </c:pt>
                <c:pt idx="70">
                  <c:v>5.518000067828685E-2</c:v>
                </c:pt>
                <c:pt idx="71">
                  <c:v>5.4184662576984594E-2</c:v>
                </c:pt>
                <c:pt idx="72">
                  <c:v>5.3566105966348157E-2</c:v>
                </c:pt>
                <c:pt idx="73">
                  <c:v>4.9467962666859537E-2</c:v>
                </c:pt>
                <c:pt idx="74">
                  <c:v>5.0149625824797581E-2</c:v>
                </c:pt>
                <c:pt idx="75">
                  <c:v>5.0173416265706754E-2</c:v>
                </c:pt>
                <c:pt idx="76">
                  <c:v>4.9863380552874495E-2</c:v>
                </c:pt>
                <c:pt idx="77">
                  <c:v>4.9778466094495398E-2</c:v>
                </c:pt>
                <c:pt idx="78">
                  <c:v>4.9893402189204489E-2</c:v>
                </c:pt>
                <c:pt idx="79">
                  <c:v>4.8858492203599543E-2</c:v>
                </c:pt>
                <c:pt idx="80">
                  <c:v>4.9046708078633414E-2</c:v>
                </c:pt>
                <c:pt idx="81">
                  <c:v>4.8828240930224302E-2</c:v>
                </c:pt>
                <c:pt idx="82">
                  <c:v>5.0890510519349785E-2</c:v>
                </c:pt>
                <c:pt idx="83">
                  <c:v>5.092908443774212E-2</c:v>
                </c:pt>
                <c:pt idx="84">
                  <c:v>4.9703333370417879E-2</c:v>
                </c:pt>
                <c:pt idx="85">
                  <c:v>4.9715242021409166E-2</c:v>
                </c:pt>
                <c:pt idx="86">
                  <c:v>4.7322958494619545E-2</c:v>
                </c:pt>
                <c:pt idx="87">
                  <c:v>4.6580765531616206E-2</c:v>
                </c:pt>
                <c:pt idx="88">
                  <c:v>4.7539807914533994E-2</c:v>
                </c:pt>
                <c:pt idx="89">
                  <c:v>4.7935087723958984E-2</c:v>
                </c:pt>
                <c:pt idx="90">
                  <c:v>5.1980776198828391E-2</c:v>
                </c:pt>
                <c:pt idx="91">
                  <c:v>5.1898908231723523E-2</c:v>
                </c:pt>
                <c:pt idx="92">
                  <c:v>5.8350819270987821E-2</c:v>
                </c:pt>
                <c:pt idx="93">
                  <c:v>6.4304936665993878E-2</c:v>
                </c:pt>
                <c:pt idx="94">
                  <c:v>6.400405422498133E-2</c:v>
                </c:pt>
                <c:pt idx="95">
                  <c:v>6.3982104218595404E-2</c:v>
                </c:pt>
                <c:pt idx="96">
                  <c:v>6.4344051017106732E-2</c:v>
                </c:pt>
                <c:pt idx="97">
                  <c:v>6.6023801252335049E-2</c:v>
                </c:pt>
                <c:pt idx="98">
                  <c:v>6.5884409510147901E-2</c:v>
                </c:pt>
                <c:pt idx="99">
                  <c:v>6.5859032782813631E-2</c:v>
                </c:pt>
                <c:pt idx="100">
                  <c:v>6.595953716416382E-2</c:v>
                </c:pt>
                <c:pt idx="101">
                  <c:v>6.3752371440172664E-2</c:v>
                </c:pt>
                <c:pt idx="102">
                  <c:v>6.3041010324545857E-2</c:v>
                </c:pt>
                <c:pt idx="103">
                  <c:v>6.3309227260660308E-2</c:v>
                </c:pt>
                <c:pt idx="104">
                  <c:v>6.2602009655258875E-2</c:v>
                </c:pt>
                <c:pt idx="105">
                  <c:v>6.2598690157678757E-2</c:v>
                </c:pt>
                <c:pt idx="106">
                  <c:v>6.6056697945114262E-2</c:v>
                </c:pt>
                <c:pt idx="107">
                  <c:v>8.3741717901662613E-2</c:v>
                </c:pt>
                <c:pt idx="108">
                  <c:v>8.6373606957627955E-2</c:v>
                </c:pt>
                <c:pt idx="109">
                  <c:v>8.5874489170266577E-2</c:v>
                </c:pt>
                <c:pt idx="110">
                  <c:v>8.4002540272886686E-2</c:v>
                </c:pt>
                <c:pt idx="111">
                  <c:v>8.4347332677719572E-2</c:v>
                </c:pt>
                <c:pt idx="112">
                  <c:v>8.2852274423903277E-2</c:v>
                </c:pt>
                <c:pt idx="113">
                  <c:v>8.1960812057266713E-2</c:v>
                </c:pt>
                <c:pt idx="114">
                  <c:v>8.376935823901914E-2</c:v>
                </c:pt>
                <c:pt idx="115">
                  <c:v>8.7865045368236444E-2</c:v>
                </c:pt>
                <c:pt idx="116">
                  <c:v>8.6066593300863747E-2</c:v>
                </c:pt>
                <c:pt idx="117">
                  <c:v>8.5748810891128985E-2</c:v>
                </c:pt>
                <c:pt idx="118">
                  <c:v>8.5772836372729339E-2</c:v>
                </c:pt>
                <c:pt idx="119">
                  <c:v>8.5740802411721079E-2</c:v>
                </c:pt>
                <c:pt idx="120">
                  <c:v>8.5708547443215877E-2</c:v>
                </c:pt>
                <c:pt idx="121">
                  <c:v>8.563209601185319E-2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D-41C8-A027-970A9CC77D80}"/>
            </c:ext>
          </c:extLst>
        </c:ser>
        <c:ser>
          <c:idx val="4"/>
          <c:order val="4"/>
          <c:tx>
            <c:strRef>
              <c:f>'VaR Rolling'!$Y$61</c:f>
              <c:strCache>
                <c:ptCount val="1"/>
                <c:pt idx="0">
                  <c:v>XIU.TO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Rolling'!$Y$62:$Y$183</c:f>
              <c:numCache>
                <c:formatCode>General</c:formatCode>
                <c:ptCount val="122"/>
                <c:pt idx="0">
                  <c:v>0.10622518578491955</c:v>
                </c:pt>
                <c:pt idx="1">
                  <c:v>0.10532863770633664</c:v>
                </c:pt>
                <c:pt idx="2">
                  <c:v>0.10645776320231697</c:v>
                </c:pt>
                <c:pt idx="3">
                  <c:v>0.1077351336561911</c:v>
                </c:pt>
                <c:pt idx="4">
                  <c:v>0.10813500677327138</c:v>
                </c:pt>
                <c:pt idx="5">
                  <c:v>0.1127030110425199</c:v>
                </c:pt>
                <c:pt idx="6">
                  <c:v>0.11293831675892717</c:v>
                </c:pt>
                <c:pt idx="7">
                  <c:v>0.11310326758507444</c:v>
                </c:pt>
                <c:pt idx="8">
                  <c:v>0.11385027869184221</c:v>
                </c:pt>
                <c:pt idx="9">
                  <c:v>0.11410224847182041</c:v>
                </c:pt>
                <c:pt idx="10">
                  <c:v>0.11387036575516493</c:v>
                </c:pt>
                <c:pt idx="11">
                  <c:v>0.11451759391268831</c:v>
                </c:pt>
                <c:pt idx="12">
                  <c:v>0.11473815864569432</c:v>
                </c:pt>
                <c:pt idx="13">
                  <c:v>0.11716934285928997</c:v>
                </c:pt>
                <c:pt idx="14">
                  <c:v>0.11687868367522199</c:v>
                </c:pt>
                <c:pt idx="15">
                  <c:v>0.11682932576227242</c:v>
                </c:pt>
                <c:pt idx="16">
                  <c:v>0.11648332045008965</c:v>
                </c:pt>
                <c:pt idx="17">
                  <c:v>0.11647613028976911</c:v>
                </c:pt>
                <c:pt idx="18">
                  <c:v>0.11626290054060022</c:v>
                </c:pt>
                <c:pt idx="19">
                  <c:v>0.1145981699022016</c:v>
                </c:pt>
                <c:pt idx="20">
                  <c:v>0.11449571220505321</c:v>
                </c:pt>
                <c:pt idx="21">
                  <c:v>0.11290916139119618</c:v>
                </c:pt>
                <c:pt idx="22">
                  <c:v>0.11288625639411591</c:v>
                </c:pt>
                <c:pt idx="23">
                  <c:v>0.11275167955000356</c:v>
                </c:pt>
                <c:pt idx="24">
                  <c:v>0.11267153631979128</c:v>
                </c:pt>
                <c:pt idx="25">
                  <c:v>0.11190773852756492</c:v>
                </c:pt>
                <c:pt idx="26">
                  <c:v>0.11269224227721436</c:v>
                </c:pt>
                <c:pt idx="27">
                  <c:v>0.11098262437371886</c:v>
                </c:pt>
                <c:pt idx="28">
                  <c:v>0.11092828302316644</c:v>
                </c:pt>
                <c:pt idx="29">
                  <c:v>0.10130160326510734</c:v>
                </c:pt>
                <c:pt idx="30">
                  <c:v>8.5428338199996012E-2</c:v>
                </c:pt>
                <c:pt idx="31">
                  <c:v>8.1582357458848731E-2</c:v>
                </c:pt>
                <c:pt idx="32">
                  <c:v>8.0336932712737355E-2</c:v>
                </c:pt>
                <c:pt idx="33">
                  <c:v>7.9147218787497142E-2</c:v>
                </c:pt>
                <c:pt idx="34">
                  <c:v>7.5227766176221053E-2</c:v>
                </c:pt>
                <c:pt idx="35">
                  <c:v>7.4221869584871841E-2</c:v>
                </c:pt>
                <c:pt idx="36">
                  <c:v>7.2321167448597484E-2</c:v>
                </c:pt>
                <c:pt idx="37">
                  <c:v>6.6316546001851356E-2</c:v>
                </c:pt>
                <c:pt idx="38">
                  <c:v>6.561050271167275E-2</c:v>
                </c:pt>
                <c:pt idx="39">
                  <c:v>6.5143530328252569E-2</c:v>
                </c:pt>
                <c:pt idx="40">
                  <c:v>6.4827899185474075E-2</c:v>
                </c:pt>
                <c:pt idx="41">
                  <c:v>6.7003827406400526E-2</c:v>
                </c:pt>
                <c:pt idx="42">
                  <c:v>6.5117941368634927E-2</c:v>
                </c:pt>
                <c:pt idx="43">
                  <c:v>6.4180891853529223E-2</c:v>
                </c:pt>
                <c:pt idx="44">
                  <c:v>6.4711217705041388E-2</c:v>
                </c:pt>
                <c:pt idx="45">
                  <c:v>6.1215906002515801E-2</c:v>
                </c:pt>
                <c:pt idx="46">
                  <c:v>6.0872947814069586E-2</c:v>
                </c:pt>
                <c:pt idx="47">
                  <c:v>6.2193702288387359E-2</c:v>
                </c:pt>
                <c:pt idx="48">
                  <c:v>6.2239834084788379E-2</c:v>
                </c:pt>
                <c:pt idx="49">
                  <c:v>6.0948829923212121E-2</c:v>
                </c:pt>
                <c:pt idx="50">
                  <c:v>6.0528925749268089E-2</c:v>
                </c:pt>
                <c:pt idx="51">
                  <c:v>6.0179251889063826E-2</c:v>
                </c:pt>
                <c:pt idx="52">
                  <c:v>6.2934055910462847E-2</c:v>
                </c:pt>
                <c:pt idx="53">
                  <c:v>6.4984078370744269E-2</c:v>
                </c:pt>
                <c:pt idx="54">
                  <c:v>6.4937358659867495E-2</c:v>
                </c:pt>
                <c:pt idx="55">
                  <c:v>6.5141159055243855E-2</c:v>
                </c:pt>
                <c:pt idx="56">
                  <c:v>6.6884153378745051E-2</c:v>
                </c:pt>
                <c:pt idx="57">
                  <c:v>6.7215135976744472E-2</c:v>
                </c:pt>
                <c:pt idx="58">
                  <c:v>6.6634611629389023E-2</c:v>
                </c:pt>
                <c:pt idx="59">
                  <c:v>6.6869488302981103E-2</c:v>
                </c:pt>
                <c:pt idx="60">
                  <c:v>6.7053552989369505E-2</c:v>
                </c:pt>
                <c:pt idx="61">
                  <c:v>6.7007549450653903E-2</c:v>
                </c:pt>
                <c:pt idx="62">
                  <c:v>6.808302252607186E-2</c:v>
                </c:pt>
                <c:pt idx="63">
                  <c:v>6.8580212848153146E-2</c:v>
                </c:pt>
                <c:pt idx="64">
                  <c:v>6.827670102040688E-2</c:v>
                </c:pt>
                <c:pt idx="65">
                  <c:v>6.0717733871394314E-2</c:v>
                </c:pt>
                <c:pt idx="66">
                  <c:v>5.9894171765823373E-2</c:v>
                </c:pt>
                <c:pt idx="67">
                  <c:v>6.0321148940494854E-2</c:v>
                </c:pt>
                <c:pt idx="68">
                  <c:v>5.9237046773574331E-2</c:v>
                </c:pt>
                <c:pt idx="69">
                  <c:v>5.8451568694205223E-2</c:v>
                </c:pt>
                <c:pt idx="70">
                  <c:v>5.8446161262171045E-2</c:v>
                </c:pt>
                <c:pt idx="71">
                  <c:v>5.7918673921137691E-2</c:v>
                </c:pt>
                <c:pt idx="72">
                  <c:v>5.8270499167734177E-2</c:v>
                </c:pt>
                <c:pt idx="73">
                  <c:v>5.341867322289183E-2</c:v>
                </c:pt>
                <c:pt idx="74">
                  <c:v>5.6647882472447696E-2</c:v>
                </c:pt>
                <c:pt idx="75">
                  <c:v>5.6875493009780551E-2</c:v>
                </c:pt>
                <c:pt idx="76">
                  <c:v>5.6821866746280821E-2</c:v>
                </c:pt>
                <c:pt idx="77">
                  <c:v>5.6929699038757331E-2</c:v>
                </c:pt>
                <c:pt idx="78">
                  <c:v>5.7653376596350864E-2</c:v>
                </c:pt>
                <c:pt idx="79">
                  <c:v>5.6787571572546582E-2</c:v>
                </c:pt>
                <c:pt idx="80">
                  <c:v>5.7881905928847385E-2</c:v>
                </c:pt>
                <c:pt idx="81">
                  <c:v>5.8182330517311809E-2</c:v>
                </c:pt>
                <c:pt idx="82">
                  <c:v>5.8984319580130826E-2</c:v>
                </c:pt>
                <c:pt idx="83">
                  <c:v>5.8392900532850615E-2</c:v>
                </c:pt>
                <c:pt idx="84">
                  <c:v>5.7503691202516527E-2</c:v>
                </c:pt>
                <c:pt idx="85">
                  <c:v>5.8318551563072751E-2</c:v>
                </c:pt>
                <c:pt idx="86">
                  <c:v>5.6022576070364968E-2</c:v>
                </c:pt>
                <c:pt idx="87">
                  <c:v>5.5917376110080186E-2</c:v>
                </c:pt>
                <c:pt idx="88">
                  <c:v>5.7333335636883809E-2</c:v>
                </c:pt>
                <c:pt idx="89">
                  <c:v>5.7338061899871215E-2</c:v>
                </c:pt>
                <c:pt idx="90">
                  <c:v>6.1309207241490402E-2</c:v>
                </c:pt>
                <c:pt idx="91">
                  <c:v>6.1263577539505253E-2</c:v>
                </c:pt>
                <c:pt idx="92">
                  <c:v>6.3385314941035928E-2</c:v>
                </c:pt>
                <c:pt idx="93">
                  <c:v>6.3699070812208908E-2</c:v>
                </c:pt>
                <c:pt idx="94">
                  <c:v>6.3408950954073701E-2</c:v>
                </c:pt>
                <c:pt idx="95">
                  <c:v>6.3359193528148908E-2</c:v>
                </c:pt>
                <c:pt idx="96">
                  <c:v>6.3553035822491249E-2</c:v>
                </c:pt>
                <c:pt idx="97">
                  <c:v>6.5954041917293885E-2</c:v>
                </c:pt>
                <c:pt idx="98">
                  <c:v>6.5947974661523259E-2</c:v>
                </c:pt>
                <c:pt idx="99">
                  <c:v>6.5868856034128759E-2</c:v>
                </c:pt>
                <c:pt idx="100">
                  <c:v>6.6280196606011324E-2</c:v>
                </c:pt>
                <c:pt idx="101">
                  <c:v>6.4216665254753433E-2</c:v>
                </c:pt>
                <c:pt idx="102">
                  <c:v>6.4055944885894042E-2</c:v>
                </c:pt>
                <c:pt idx="103">
                  <c:v>6.4039634137230711E-2</c:v>
                </c:pt>
                <c:pt idx="104">
                  <c:v>6.3653203365905256E-2</c:v>
                </c:pt>
                <c:pt idx="105">
                  <c:v>6.4010476142849382E-2</c:v>
                </c:pt>
                <c:pt idx="106">
                  <c:v>6.8299008945017017E-2</c:v>
                </c:pt>
                <c:pt idx="107">
                  <c:v>7.3910935646767636E-2</c:v>
                </c:pt>
                <c:pt idx="108">
                  <c:v>7.4063354282663821E-2</c:v>
                </c:pt>
                <c:pt idx="109">
                  <c:v>7.4115694889702224E-2</c:v>
                </c:pt>
                <c:pt idx="110">
                  <c:v>7.241847555392511E-2</c:v>
                </c:pt>
                <c:pt idx="111">
                  <c:v>7.2420101039138721E-2</c:v>
                </c:pt>
                <c:pt idx="112">
                  <c:v>6.9976097245010471E-2</c:v>
                </c:pt>
                <c:pt idx="113">
                  <c:v>6.8091416861481652E-2</c:v>
                </c:pt>
                <c:pt idx="114">
                  <c:v>7.0221869055020897E-2</c:v>
                </c:pt>
                <c:pt idx="115">
                  <c:v>7.5220029542851036E-2</c:v>
                </c:pt>
                <c:pt idx="116">
                  <c:v>7.3211423213567578E-2</c:v>
                </c:pt>
                <c:pt idx="117">
                  <c:v>7.2884693659747951E-2</c:v>
                </c:pt>
                <c:pt idx="118">
                  <c:v>7.270425948273726E-2</c:v>
                </c:pt>
                <c:pt idx="119">
                  <c:v>7.2404984470902392E-2</c:v>
                </c:pt>
                <c:pt idx="120">
                  <c:v>7.2020958937091373E-2</c:v>
                </c:pt>
                <c:pt idx="121">
                  <c:v>7.1880662804532147E-2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4D-41C8-A027-970A9CC77D80}"/>
            </c:ext>
          </c:extLst>
        </c:ser>
        <c:ser>
          <c:idx val="5"/>
          <c:order val="5"/>
          <c:tx>
            <c:strRef>
              <c:f>'VaR Rolling'!$Z$61</c:f>
              <c:strCache>
                <c:ptCount val="1"/>
                <c:pt idx="0">
                  <c:v>EFA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Rolling'!$Z$62:$Z$183</c:f>
              <c:numCache>
                <c:formatCode>General</c:formatCode>
                <c:ptCount val="122"/>
                <c:pt idx="0">
                  <c:v>0.1089966058326402</c:v>
                </c:pt>
                <c:pt idx="1">
                  <c:v>0.10687729466517684</c:v>
                </c:pt>
                <c:pt idx="2">
                  <c:v>0.10837010756280319</c:v>
                </c:pt>
                <c:pt idx="3">
                  <c:v>0.10911075259804914</c:v>
                </c:pt>
                <c:pt idx="4">
                  <c:v>0.11154708732412209</c:v>
                </c:pt>
                <c:pt idx="5">
                  <c:v>0.1136916336396953</c:v>
                </c:pt>
                <c:pt idx="6">
                  <c:v>0.11389207498977516</c:v>
                </c:pt>
                <c:pt idx="7">
                  <c:v>0.11345018825692911</c:v>
                </c:pt>
                <c:pt idx="8">
                  <c:v>0.11484313181231942</c:v>
                </c:pt>
                <c:pt idx="9">
                  <c:v>0.11491381853403396</c:v>
                </c:pt>
                <c:pt idx="10">
                  <c:v>0.11496669679301587</c:v>
                </c:pt>
                <c:pt idx="11">
                  <c:v>0.11498961550291054</c:v>
                </c:pt>
                <c:pt idx="12">
                  <c:v>0.11601332244786175</c:v>
                </c:pt>
                <c:pt idx="13">
                  <c:v>0.1184419411253952</c:v>
                </c:pt>
                <c:pt idx="14">
                  <c:v>0.11834800564523891</c:v>
                </c:pt>
                <c:pt idx="15">
                  <c:v>0.11783181558857314</c:v>
                </c:pt>
                <c:pt idx="16">
                  <c:v>0.11742137346184303</c:v>
                </c:pt>
                <c:pt idx="17">
                  <c:v>0.117132314124058</c:v>
                </c:pt>
                <c:pt idx="18">
                  <c:v>0.11694740924351314</c:v>
                </c:pt>
                <c:pt idx="19">
                  <c:v>0.11695181032359203</c:v>
                </c:pt>
                <c:pt idx="20">
                  <c:v>0.1147735005305153</c:v>
                </c:pt>
                <c:pt idx="21">
                  <c:v>0.11325465323808445</c:v>
                </c:pt>
                <c:pt idx="22">
                  <c:v>0.11248421373774027</c:v>
                </c:pt>
                <c:pt idx="23">
                  <c:v>0.11236733909585789</c:v>
                </c:pt>
                <c:pt idx="24">
                  <c:v>0.11248922237725216</c:v>
                </c:pt>
                <c:pt idx="25">
                  <c:v>0.11271874198124021</c:v>
                </c:pt>
                <c:pt idx="26">
                  <c:v>0.10928226960686389</c:v>
                </c:pt>
                <c:pt idx="27">
                  <c:v>0.10920813345909229</c:v>
                </c:pt>
                <c:pt idx="28">
                  <c:v>0.10902666601014468</c:v>
                </c:pt>
                <c:pt idx="29">
                  <c:v>0.10152416209882892</c:v>
                </c:pt>
                <c:pt idx="30">
                  <c:v>9.4563732444913673E-2</c:v>
                </c:pt>
                <c:pt idx="31">
                  <c:v>9.2866658438658309E-2</c:v>
                </c:pt>
                <c:pt idx="32">
                  <c:v>9.2619794129232075E-2</c:v>
                </c:pt>
                <c:pt idx="33">
                  <c:v>8.3839414089089945E-2</c:v>
                </c:pt>
                <c:pt idx="34">
                  <c:v>7.8624081542593774E-2</c:v>
                </c:pt>
                <c:pt idx="35">
                  <c:v>7.8167324732068499E-2</c:v>
                </c:pt>
                <c:pt idx="36">
                  <c:v>7.7928341227794878E-2</c:v>
                </c:pt>
                <c:pt idx="37">
                  <c:v>7.8087243584964494E-2</c:v>
                </c:pt>
                <c:pt idx="38">
                  <c:v>7.9759379308011413E-2</c:v>
                </c:pt>
                <c:pt idx="39">
                  <c:v>7.9585397412663281E-2</c:v>
                </c:pt>
                <c:pt idx="40">
                  <c:v>7.9199520580166174E-2</c:v>
                </c:pt>
                <c:pt idx="41">
                  <c:v>7.9849747898016937E-2</c:v>
                </c:pt>
                <c:pt idx="42">
                  <c:v>7.9368902906707978E-2</c:v>
                </c:pt>
                <c:pt idx="43">
                  <c:v>7.9330735700711072E-2</c:v>
                </c:pt>
                <c:pt idx="44">
                  <c:v>8.0828910616893804E-2</c:v>
                </c:pt>
                <c:pt idx="45">
                  <c:v>8.3657944201415813E-2</c:v>
                </c:pt>
                <c:pt idx="46">
                  <c:v>8.3054910299055928E-2</c:v>
                </c:pt>
                <c:pt idx="47">
                  <c:v>8.344150388500568E-2</c:v>
                </c:pt>
                <c:pt idx="48">
                  <c:v>8.3032993020971321E-2</c:v>
                </c:pt>
                <c:pt idx="49">
                  <c:v>7.6112503921504246E-2</c:v>
                </c:pt>
                <c:pt idx="50">
                  <c:v>7.7945319665668117E-2</c:v>
                </c:pt>
                <c:pt idx="51">
                  <c:v>7.7058317800137999E-2</c:v>
                </c:pt>
                <c:pt idx="52">
                  <c:v>8.0060339963135788E-2</c:v>
                </c:pt>
                <c:pt idx="53">
                  <c:v>8.0669235834870623E-2</c:v>
                </c:pt>
                <c:pt idx="54">
                  <c:v>8.0724499089843985E-2</c:v>
                </c:pt>
                <c:pt idx="55">
                  <c:v>7.7331353562838767E-2</c:v>
                </c:pt>
                <c:pt idx="56">
                  <c:v>7.7154281981697839E-2</c:v>
                </c:pt>
                <c:pt idx="57">
                  <c:v>7.9252809074959463E-2</c:v>
                </c:pt>
                <c:pt idx="58">
                  <c:v>8.3027489928480927E-2</c:v>
                </c:pt>
                <c:pt idx="59">
                  <c:v>8.1583094276243537E-2</c:v>
                </c:pt>
                <c:pt idx="60">
                  <c:v>8.1814187854873779E-2</c:v>
                </c:pt>
                <c:pt idx="61">
                  <c:v>8.1702951511756397E-2</c:v>
                </c:pt>
                <c:pt idx="62">
                  <c:v>8.3808794644080711E-2</c:v>
                </c:pt>
                <c:pt idx="63">
                  <c:v>8.3562698649814526E-2</c:v>
                </c:pt>
                <c:pt idx="64">
                  <c:v>8.004826734547299E-2</c:v>
                </c:pt>
                <c:pt idx="65">
                  <c:v>7.685817292043233E-2</c:v>
                </c:pt>
                <c:pt idx="66">
                  <c:v>7.7278798473366786E-2</c:v>
                </c:pt>
                <c:pt idx="67">
                  <c:v>7.8360888481581167E-2</c:v>
                </c:pt>
                <c:pt idx="68">
                  <c:v>7.5997213278642325E-2</c:v>
                </c:pt>
                <c:pt idx="69">
                  <c:v>7.59140308272548E-2</c:v>
                </c:pt>
                <c:pt idx="70">
                  <c:v>7.5887349489846573E-2</c:v>
                </c:pt>
                <c:pt idx="71">
                  <c:v>7.6074118580419223E-2</c:v>
                </c:pt>
                <c:pt idx="72">
                  <c:v>7.4889309781509775E-2</c:v>
                </c:pt>
                <c:pt idx="73">
                  <c:v>7.0070296477779112E-2</c:v>
                </c:pt>
                <c:pt idx="74">
                  <c:v>7.368802985652495E-2</c:v>
                </c:pt>
                <c:pt idx="75">
                  <c:v>7.3887202886901954E-2</c:v>
                </c:pt>
                <c:pt idx="76">
                  <c:v>7.3970905030011261E-2</c:v>
                </c:pt>
                <c:pt idx="77">
                  <c:v>7.4088951135465292E-2</c:v>
                </c:pt>
                <c:pt idx="78">
                  <c:v>7.4217323123093815E-2</c:v>
                </c:pt>
                <c:pt idx="79">
                  <c:v>7.4524982615165852E-2</c:v>
                </c:pt>
                <c:pt idx="80">
                  <c:v>7.5336391187395227E-2</c:v>
                </c:pt>
                <c:pt idx="81">
                  <c:v>7.4967815397297896E-2</c:v>
                </c:pt>
                <c:pt idx="82">
                  <c:v>7.6363354977053044E-2</c:v>
                </c:pt>
                <c:pt idx="83">
                  <c:v>7.646814878737565E-2</c:v>
                </c:pt>
                <c:pt idx="84">
                  <c:v>7.6281892560059961E-2</c:v>
                </c:pt>
                <c:pt idx="85">
                  <c:v>7.6622638633661269E-2</c:v>
                </c:pt>
                <c:pt idx="86">
                  <c:v>7.5704430052788957E-2</c:v>
                </c:pt>
                <c:pt idx="87">
                  <c:v>7.5377116429574759E-2</c:v>
                </c:pt>
                <c:pt idx="88">
                  <c:v>7.6818875849820681E-2</c:v>
                </c:pt>
                <c:pt idx="89">
                  <c:v>7.6858749922221484E-2</c:v>
                </c:pt>
                <c:pt idx="90">
                  <c:v>8.0206474174437714E-2</c:v>
                </c:pt>
                <c:pt idx="91">
                  <c:v>8.0337743530089212E-2</c:v>
                </c:pt>
                <c:pt idx="92">
                  <c:v>8.1696231573219272E-2</c:v>
                </c:pt>
                <c:pt idx="93">
                  <c:v>8.1628992896593866E-2</c:v>
                </c:pt>
                <c:pt idx="94">
                  <c:v>8.0955994595302783E-2</c:v>
                </c:pt>
                <c:pt idx="95">
                  <c:v>8.0418416521549643E-2</c:v>
                </c:pt>
                <c:pt idx="96">
                  <c:v>8.086112718232337E-2</c:v>
                </c:pt>
                <c:pt idx="97">
                  <c:v>8.35588811543196E-2</c:v>
                </c:pt>
                <c:pt idx="98">
                  <c:v>8.2130594170914922E-2</c:v>
                </c:pt>
                <c:pt idx="99">
                  <c:v>8.2487282527464081E-2</c:v>
                </c:pt>
                <c:pt idx="100">
                  <c:v>8.2624421815064186E-2</c:v>
                </c:pt>
                <c:pt idx="101">
                  <c:v>8.2041557419028702E-2</c:v>
                </c:pt>
                <c:pt idx="102">
                  <c:v>8.2048150964822986E-2</c:v>
                </c:pt>
                <c:pt idx="103">
                  <c:v>8.2048623042289492E-2</c:v>
                </c:pt>
                <c:pt idx="104">
                  <c:v>8.0189062643472753E-2</c:v>
                </c:pt>
                <c:pt idx="105">
                  <c:v>7.6219064933655184E-2</c:v>
                </c:pt>
                <c:pt idx="106">
                  <c:v>8.0227768701705254E-2</c:v>
                </c:pt>
                <c:pt idx="107">
                  <c:v>9.0206024731385462E-2</c:v>
                </c:pt>
                <c:pt idx="108">
                  <c:v>9.0005579189846183E-2</c:v>
                </c:pt>
                <c:pt idx="109">
                  <c:v>9.0299323929301525E-2</c:v>
                </c:pt>
                <c:pt idx="110">
                  <c:v>8.7986613407561864E-2</c:v>
                </c:pt>
                <c:pt idx="111">
                  <c:v>8.5703242389492562E-2</c:v>
                </c:pt>
                <c:pt idx="112">
                  <c:v>8.2586519892880614E-2</c:v>
                </c:pt>
                <c:pt idx="113">
                  <c:v>8.1820448916488861E-2</c:v>
                </c:pt>
                <c:pt idx="114">
                  <c:v>8.4457818627506065E-2</c:v>
                </c:pt>
                <c:pt idx="115">
                  <c:v>9.0967903755195853E-2</c:v>
                </c:pt>
                <c:pt idx="116">
                  <c:v>9.0818831784987425E-2</c:v>
                </c:pt>
                <c:pt idx="117">
                  <c:v>8.9082699803361726E-2</c:v>
                </c:pt>
                <c:pt idx="118">
                  <c:v>8.5392198257154953E-2</c:v>
                </c:pt>
                <c:pt idx="119">
                  <c:v>8.5399486304957389E-2</c:v>
                </c:pt>
                <c:pt idx="120">
                  <c:v>8.5096401582247794E-2</c:v>
                </c:pt>
                <c:pt idx="121">
                  <c:v>8.5063640094113879E-2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4D-41C8-A027-970A9CC77D80}"/>
            </c:ext>
          </c:extLst>
        </c:ser>
        <c:ser>
          <c:idx val="6"/>
          <c:order val="6"/>
          <c:tx>
            <c:strRef>
              <c:f>'VaR Rolling'!$AA$61</c:f>
              <c:strCache>
                <c:ptCount val="1"/>
                <c:pt idx="0">
                  <c:v>VGK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Rolling'!$AA$62:$AA$183</c:f>
              <c:numCache>
                <c:formatCode>General</c:formatCode>
                <c:ptCount val="122"/>
                <c:pt idx="0">
                  <c:v>0.11448097898170168</c:v>
                </c:pt>
                <c:pt idx="1">
                  <c:v>0.11297163358441981</c:v>
                </c:pt>
                <c:pt idx="2">
                  <c:v>0.11405539059618078</c:v>
                </c:pt>
                <c:pt idx="3">
                  <c:v>0.11687983336924355</c:v>
                </c:pt>
                <c:pt idx="4">
                  <c:v>0.11965848715549784</c:v>
                </c:pt>
                <c:pt idx="5">
                  <c:v>0.12268195503189799</c:v>
                </c:pt>
                <c:pt idx="6">
                  <c:v>0.12378821839113424</c:v>
                </c:pt>
                <c:pt idx="7">
                  <c:v>0.12328169771231043</c:v>
                </c:pt>
                <c:pt idx="8">
                  <c:v>0.12668492952354121</c:v>
                </c:pt>
                <c:pt idx="9">
                  <c:v>0.12794315733876871</c:v>
                </c:pt>
                <c:pt idx="10">
                  <c:v>0.12776852051787166</c:v>
                </c:pt>
                <c:pt idx="11">
                  <c:v>0.12783172620322536</c:v>
                </c:pt>
                <c:pt idx="12">
                  <c:v>0.12912851498827474</c:v>
                </c:pt>
                <c:pt idx="13">
                  <c:v>0.1318991149823088</c:v>
                </c:pt>
                <c:pt idx="14">
                  <c:v>0.13261142641012125</c:v>
                </c:pt>
                <c:pt idx="15">
                  <c:v>0.13223031405005464</c:v>
                </c:pt>
                <c:pt idx="16">
                  <c:v>0.13210754418744095</c:v>
                </c:pt>
                <c:pt idx="17">
                  <c:v>0.13193550851803953</c:v>
                </c:pt>
                <c:pt idx="18">
                  <c:v>0.13226280700300641</c:v>
                </c:pt>
                <c:pt idx="19">
                  <c:v>0.13226033597527037</c:v>
                </c:pt>
                <c:pt idx="20">
                  <c:v>0.1303425813858072</c:v>
                </c:pt>
                <c:pt idx="21">
                  <c:v>0.12850329532933755</c:v>
                </c:pt>
                <c:pt idx="22">
                  <c:v>0.12839975669115944</c:v>
                </c:pt>
                <c:pt idx="23">
                  <c:v>0.12844381599910829</c:v>
                </c:pt>
                <c:pt idx="24">
                  <c:v>0.12860518335267962</c:v>
                </c:pt>
                <c:pt idx="25">
                  <c:v>0.12826645140746332</c:v>
                </c:pt>
                <c:pt idx="26">
                  <c:v>0.12695198181347112</c:v>
                </c:pt>
                <c:pt idx="27">
                  <c:v>0.12692508314761725</c:v>
                </c:pt>
                <c:pt idx="28">
                  <c:v>0.12676216054813244</c:v>
                </c:pt>
                <c:pt idx="29">
                  <c:v>0.11813520052010847</c:v>
                </c:pt>
                <c:pt idx="30">
                  <c:v>0.11082528705679552</c:v>
                </c:pt>
                <c:pt idx="31">
                  <c:v>0.10859537726703507</c:v>
                </c:pt>
                <c:pt idx="32">
                  <c:v>0.1072185800219797</c:v>
                </c:pt>
                <c:pt idx="33">
                  <c:v>0.10457178405140514</c:v>
                </c:pt>
                <c:pt idx="34">
                  <c:v>0.10004383714429975</c:v>
                </c:pt>
                <c:pt idx="35">
                  <c:v>0.10105151389342883</c:v>
                </c:pt>
                <c:pt idx="36">
                  <c:v>0.10047046058375925</c:v>
                </c:pt>
                <c:pt idx="37">
                  <c:v>0.10087294057874426</c:v>
                </c:pt>
                <c:pt idx="38">
                  <c:v>0.10253341298343185</c:v>
                </c:pt>
                <c:pt idx="39">
                  <c:v>0.10304464344869434</c:v>
                </c:pt>
                <c:pt idx="40">
                  <c:v>0.10260086303703841</c:v>
                </c:pt>
                <c:pt idx="41">
                  <c:v>0.10350935806604825</c:v>
                </c:pt>
                <c:pt idx="42">
                  <c:v>0.10336989701347045</c:v>
                </c:pt>
                <c:pt idx="43">
                  <c:v>0.10345820580404481</c:v>
                </c:pt>
                <c:pt idx="44">
                  <c:v>0.10335528079694634</c:v>
                </c:pt>
                <c:pt idx="45">
                  <c:v>0.10522512236844149</c:v>
                </c:pt>
                <c:pt idx="46">
                  <c:v>0.10416263497134161</c:v>
                </c:pt>
                <c:pt idx="47">
                  <c:v>0.10511141359357852</c:v>
                </c:pt>
                <c:pt idx="48">
                  <c:v>0.10386745695331055</c:v>
                </c:pt>
                <c:pt idx="49">
                  <c:v>9.7192517721175486E-2</c:v>
                </c:pt>
                <c:pt idx="50">
                  <c:v>9.9536834481448247E-2</c:v>
                </c:pt>
                <c:pt idx="51">
                  <c:v>9.8792343637369745E-2</c:v>
                </c:pt>
                <c:pt idx="52">
                  <c:v>0.10080038437969477</c:v>
                </c:pt>
                <c:pt idx="53">
                  <c:v>0.10130215557038921</c:v>
                </c:pt>
                <c:pt idx="54">
                  <c:v>0.10122151979076285</c:v>
                </c:pt>
                <c:pt idx="55">
                  <c:v>9.5742246334561756E-2</c:v>
                </c:pt>
                <c:pt idx="56">
                  <c:v>9.5951340537907617E-2</c:v>
                </c:pt>
                <c:pt idx="57">
                  <c:v>9.6686733124610388E-2</c:v>
                </c:pt>
                <c:pt idx="58">
                  <c:v>9.9923755111409801E-2</c:v>
                </c:pt>
                <c:pt idx="59">
                  <c:v>9.9142014018235247E-2</c:v>
                </c:pt>
                <c:pt idx="60">
                  <c:v>9.9914074612454093E-2</c:v>
                </c:pt>
                <c:pt idx="61">
                  <c:v>9.9813947927092361E-2</c:v>
                </c:pt>
                <c:pt idx="62">
                  <c:v>9.9626989151623199E-2</c:v>
                </c:pt>
                <c:pt idx="63">
                  <c:v>9.665196591359948E-2</c:v>
                </c:pt>
                <c:pt idx="64">
                  <c:v>9.2951977057592283E-2</c:v>
                </c:pt>
                <c:pt idx="65">
                  <c:v>8.874033473567966E-2</c:v>
                </c:pt>
                <c:pt idx="66">
                  <c:v>8.791474649571733E-2</c:v>
                </c:pt>
                <c:pt idx="67">
                  <c:v>8.7861499360747095E-2</c:v>
                </c:pt>
                <c:pt idx="68">
                  <c:v>8.246494228076133E-2</c:v>
                </c:pt>
                <c:pt idx="69">
                  <c:v>8.1383648585433593E-2</c:v>
                </c:pt>
                <c:pt idx="70">
                  <c:v>8.1299507210004562E-2</c:v>
                </c:pt>
                <c:pt idx="71">
                  <c:v>8.1032051997953797E-2</c:v>
                </c:pt>
                <c:pt idx="72">
                  <c:v>7.8628405638339893E-2</c:v>
                </c:pt>
                <c:pt idx="73">
                  <c:v>7.3019402746255485E-2</c:v>
                </c:pt>
                <c:pt idx="74">
                  <c:v>7.5425478292690085E-2</c:v>
                </c:pt>
                <c:pt idx="75">
                  <c:v>7.5209971623466487E-2</c:v>
                </c:pt>
                <c:pt idx="76">
                  <c:v>7.5202308588381242E-2</c:v>
                </c:pt>
                <c:pt idx="77">
                  <c:v>7.5060135851752086E-2</c:v>
                </c:pt>
                <c:pt idx="78">
                  <c:v>7.5412171216954593E-2</c:v>
                </c:pt>
                <c:pt idx="79">
                  <c:v>7.53984576292068E-2</c:v>
                </c:pt>
                <c:pt idx="80">
                  <c:v>7.6670425529684075E-2</c:v>
                </c:pt>
                <c:pt idx="81">
                  <c:v>7.6217178198667038E-2</c:v>
                </c:pt>
                <c:pt idx="82">
                  <c:v>7.6020336572059033E-2</c:v>
                </c:pt>
                <c:pt idx="83">
                  <c:v>7.6144124155763382E-2</c:v>
                </c:pt>
                <c:pt idx="84">
                  <c:v>7.6217820312589696E-2</c:v>
                </c:pt>
                <c:pt idx="85">
                  <c:v>7.6300613596340022E-2</c:v>
                </c:pt>
                <c:pt idx="86">
                  <c:v>7.3790588715179475E-2</c:v>
                </c:pt>
                <c:pt idx="87">
                  <c:v>7.260264058604271E-2</c:v>
                </c:pt>
                <c:pt idx="88">
                  <c:v>7.2516088222223579E-2</c:v>
                </c:pt>
                <c:pt idx="89">
                  <c:v>7.2706161275428408E-2</c:v>
                </c:pt>
                <c:pt idx="90">
                  <c:v>7.443633385452085E-2</c:v>
                </c:pt>
                <c:pt idx="91">
                  <c:v>7.4447543059346769E-2</c:v>
                </c:pt>
                <c:pt idx="92">
                  <c:v>7.8125440787518208E-2</c:v>
                </c:pt>
                <c:pt idx="93">
                  <c:v>7.8060761850337612E-2</c:v>
                </c:pt>
                <c:pt idx="94">
                  <c:v>7.6829948722686836E-2</c:v>
                </c:pt>
                <c:pt idx="95">
                  <c:v>7.563438741610487E-2</c:v>
                </c:pt>
                <c:pt idx="96">
                  <c:v>7.5933611890276531E-2</c:v>
                </c:pt>
                <c:pt idx="97">
                  <c:v>7.9038551208445398E-2</c:v>
                </c:pt>
                <c:pt idx="98">
                  <c:v>7.7326351765589482E-2</c:v>
                </c:pt>
                <c:pt idx="99">
                  <c:v>7.687066602760341E-2</c:v>
                </c:pt>
                <c:pt idx="100">
                  <c:v>7.7324596609075258E-2</c:v>
                </c:pt>
                <c:pt idx="101">
                  <c:v>7.6329480234303387E-2</c:v>
                </c:pt>
                <c:pt idx="102">
                  <c:v>7.5649618306854682E-2</c:v>
                </c:pt>
                <c:pt idx="103">
                  <c:v>7.5511539141252401E-2</c:v>
                </c:pt>
                <c:pt idx="104">
                  <c:v>7.3296002847788186E-2</c:v>
                </c:pt>
                <c:pt idx="105">
                  <c:v>6.9234826882889816E-2</c:v>
                </c:pt>
                <c:pt idx="106">
                  <c:v>7.4458514532041248E-2</c:v>
                </c:pt>
                <c:pt idx="107">
                  <c:v>7.5927037800582825E-2</c:v>
                </c:pt>
                <c:pt idx="108">
                  <c:v>7.7766835185196587E-2</c:v>
                </c:pt>
                <c:pt idx="109">
                  <c:v>7.7670551701741544E-2</c:v>
                </c:pt>
                <c:pt idx="110">
                  <c:v>7.4834055626500223E-2</c:v>
                </c:pt>
                <c:pt idx="111">
                  <c:v>7.2242753575709959E-2</c:v>
                </c:pt>
                <c:pt idx="112">
                  <c:v>6.927581035451448E-2</c:v>
                </c:pt>
                <c:pt idx="113">
                  <c:v>6.9154902448077177E-2</c:v>
                </c:pt>
                <c:pt idx="114">
                  <c:v>7.1110560097546363E-2</c:v>
                </c:pt>
                <c:pt idx="115">
                  <c:v>7.2954905374520748E-2</c:v>
                </c:pt>
                <c:pt idx="116">
                  <c:v>7.2781111595384113E-2</c:v>
                </c:pt>
                <c:pt idx="117">
                  <c:v>7.0203251199886477E-2</c:v>
                </c:pt>
                <c:pt idx="118">
                  <c:v>6.5813089177018072E-2</c:v>
                </c:pt>
                <c:pt idx="119">
                  <c:v>6.5797066319623759E-2</c:v>
                </c:pt>
                <c:pt idx="120">
                  <c:v>6.4097296201306331E-2</c:v>
                </c:pt>
                <c:pt idx="121">
                  <c:v>6.4407104195317241E-2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4D-41C8-A027-970A9CC77D80}"/>
            </c:ext>
          </c:extLst>
        </c:ser>
        <c:ser>
          <c:idx val="7"/>
          <c:order val="7"/>
          <c:tx>
            <c:strRef>
              <c:f>'VaR Rolling'!$AB$61</c:f>
              <c:strCache>
                <c:ptCount val="1"/>
                <c:pt idx="0">
                  <c:v>IOO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Rolling'!$AB$62:$AB$183</c:f>
              <c:numCache>
                <c:formatCode>General</c:formatCode>
                <c:ptCount val="122"/>
                <c:pt idx="0">
                  <c:v>9.4027794099733858E-2</c:v>
                </c:pt>
                <c:pt idx="1">
                  <c:v>9.2324772772962652E-2</c:v>
                </c:pt>
                <c:pt idx="2">
                  <c:v>9.394543695711724E-2</c:v>
                </c:pt>
                <c:pt idx="3">
                  <c:v>9.4711735967308863E-2</c:v>
                </c:pt>
                <c:pt idx="4">
                  <c:v>9.6706287635102611E-2</c:v>
                </c:pt>
                <c:pt idx="5">
                  <c:v>9.7538284298185854E-2</c:v>
                </c:pt>
                <c:pt idx="6">
                  <c:v>9.8337894217835703E-2</c:v>
                </c:pt>
                <c:pt idx="7">
                  <c:v>9.806454034493034E-2</c:v>
                </c:pt>
                <c:pt idx="8">
                  <c:v>9.8549380725566113E-2</c:v>
                </c:pt>
                <c:pt idx="9">
                  <c:v>9.8609448898393001E-2</c:v>
                </c:pt>
                <c:pt idx="10">
                  <c:v>9.7813034225966447E-2</c:v>
                </c:pt>
                <c:pt idx="11">
                  <c:v>9.7697077177293132E-2</c:v>
                </c:pt>
                <c:pt idx="12">
                  <c:v>9.896174504011887E-2</c:v>
                </c:pt>
                <c:pt idx="13">
                  <c:v>0.1003424186011401</c:v>
                </c:pt>
                <c:pt idx="14">
                  <c:v>0.10018908535941046</c:v>
                </c:pt>
                <c:pt idx="15">
                  <c:v>9.9607723582266106E-2</c:v>
                </c:pt>
                <c:pt idx="16">
                  <c:v>9.9475891017852772E-2</c:v>
                </c:pt>
                <c:pt idx="17">
                  <c:v>9.9083115105596781E-2</c:v>
                </c:pt>
                <c:pt idx="18">
                  <c:v>9.8528396146355751E-2</c:v>
                </c:pt>
                <c:pt idx="19">
                  <c:v>9.8636613164347284E-2</c:v>
                </c:pt>
                <c:pt idx="20">
                  <c:v>9.7691448409371828E-2</c:v>
                </c:pt>
                <c:pt idx="21">
                  <c:v>9.5523911315266288E-2</c:v>
                </c:pt>
                <c:pt idx="22">
                  <c:v>9.4155420086548078E-2</c:v>
                </c:pt>
                <c:pt idx="23">
                  <c:v>9.3848513844513815E-2</c:v>
                </c:pt>
                <c:pt idx="24">
                  <c:v>9.3793934389498707E-2</c:v>
                </c:pt>
                <c:pt idx="25">
                  <c:v>9.3030180820584701E-2</c:v>
                </c:pt>
                <c:pt idx="26">
                  <c:v>8.9852674953221773E-2</c:v>
                </c:pt>
                <c:pt idx="27">
                  <c:v>9.0082633240962606E-2</c:v>
                </c:pt>
                <c:pt idx="28">
                  <c:v>9.0440891023801984E-2</c:v>
                </c:pt>
                <c:pt idx="29">
                  <c:v>8.5618810388627398E-2</c:v>
                </c:pt>
                <c:pt idx="30">
                  <c:v>8.4392106204430481E-2</c:v>
                </c:pt>
                <c:pt idx="31">
                  <c:v>8.2287638202886898E-2</c:v>
                </c:pt>
                <c:pt idx="32">
                  <c:v>8.2140136154814136E-2</c:v>
                </c:pt>
                <c:pt idx="33">
                  <c:v>7.4078545910109206E-2</c:v>
                </c:pt>
                <c:pt idx="34">
                  <c:v>6.7648815938530879E-2</c:v>
                </c:pt>
                <c:pt idx="35">
                  <c:v>6.6464418694548139E-2</c:v>
                </c:pt>
                <c:pt idx="36">
                  <c:v>6.6536622905115042E-2</c:v>
                </c:pt>
                <c:pt idx="37">
                  <c:v>6.676467947927972E-2</c:v>
                </c:pt>
                <c:pt idx="38">
                  <c:v>6.8659155615893253E-2</c:v>
                </c:pt>
                <c:pt idx="39">
                  <c:v>6.8551012798817992E-2</c:v>
                </c:pt>
                <c:pt idx="40">
                  <c:v>6.7941779729760593E-2</c:v>
                </c:pt>
                <c:pt idx="41">
                  <c:v>6.8068949091373399E-2</c:v>
                </c:pt>
                <c:pt idx="42">
                  <c:v>6.7945430730716336E-2</c:v>
                </c:pt>
                <c:pt idx="43">
                  <c:v>6.8252877931041206E-2</c:v>
                </c:pt>
                <c:pt idx="44">
                  <c:v>6.9028429302871092E-2</c:v>
                </c:pt>
                <c:pt idx="45">
                  <c:v>6.905170070859365E-2</c:v>
                </c:pt>
                <c:pt idx="46">
                  <c:v>6.8524706503918176E-2</c:v>
                </c:pt>
                <c:pt idx="47">
                  <c:v>6.922391711045367E-2</c:v>
                </c:pt>
                <c:pt idx="48">
                  <c:v>6.9510876663360033E-2</c:v>
                </c:pt>
                <c:pt idx="49">
                  <c:v>6.3571569014254578E-2</c:v>
                </c:pt>
                <c:pt idx="50">
                  <c:v>6.4772701854617906E-2</c:v>
                </c:pt>
                <c:pt idx="51">
                  <c:v>6.4080258803170295E-2</c:v>
                </c:pt>
                <c:pt idx="52">
                  <c:v>6.6625797372260195E-2</c:v>
                </c:pt>
                <c:pt idx="53">
                  <c:v>6.6940191022493323E-2</c:v>
                </c:pt>
                <c:pt idx="54">
                  <c:v>6.7694371899475816E-2</c:v>
                </c:pt>
                <c:pt idx="55">
                  <c:v>6.4748869243557342E-2</c:v>
                </c:pt>
                <c:pt idx="56">
                  <c:v>6.4827106980428068E-2</c:v>
                </c:pt>
                <c:pt idx="57">
                  <c:v>6.6732995418138055E-2</c:v>
                </c:pt>
                <c:pt idx="58">
                  <c:v>6.9900255132029174E-2</c:v>
                </c:pt>
                <c:pt idx="59">
                  <c:v>6.869362437782818E-2</c:v>
                </c:pt>
                <c:pt idx="60">
                  <c:v>7.0456095740468169E-2</c:v>
                </c:pt>
                <c:pt idx="61">
                  <c:v>7.029535337753498E-2</c:v>
                </c:pt>
                <c:pt idx="62">
                  <c:v>6.8303509473198465E-2</c:v>
                </c:pt>
                <c:pt idx="63">
                  <c:v>6.6889476180222562E-2</c:v>
                </c:pt>
                <c:pt idx="64">
                  <c:v>6.4005130074747479E-2</c:v>
                </c:pt>
                <c:pt idx="65">
                  <c:v>6.255415937678574E-2</c:v>
                </c:pt>
                <c:pt idx="66">
                  <c:v>6.1764038952695409E-2</c:v>
                </c:pt>
                <c:pt idx="67">
                  <c:v>6.2199029679374691E-2</c:v>
                </c:pt>
                <c:pt idx="68">
                  <c:v>6.1425427896074566E-2</c:v>
                </c:pt>
                <c:pt idx="69">
                  <c:v>6.2633417878372732E-2</c:v>
                </c:pt>
                <c:pt idx="70">
                  <c:v>6.2782469575046018E-2</c:v>
                </c:pt>
                <c:pt idx="71">
                  <c:v>6.2829247266652899E-2</c:v>
                </c:pt>
                <c:pt idx="72">
                  <c:v>6.0587274251144047E-2</c:v>
                </c:pt>
                <c:pt idx="73">
                  <c:v>5.8458406676319685E-2</c:v>
                </c:pt>
                <c:pt idx="74">
                  <c:v>6.0764414881182172E-2</c:v>
                </c:pt>
                <c:pt idx="75">
                  <c:v>6.3108716397234477E-2</c:v>
                </c:pt>
                <c:pt idx="76">
                  <c:v>6.3092146304460042E-2</c:v>
                </c:pt>
                <c:pt idx="77">
                  <c:v>6.4171448889827981E-2</c:v>
                </c:pt>
                <c:pt idx="78">
                  <c:v>6.4236848734262275E-2</c:v>
                </c:pt>
                <c:pt idx="79">
                  <c:v>6.4186008428724364E-2</c:v>
                </c:pt>
                <c:pt idx="80">
                  <c:v>6.5488593679863191E-2</c:v>
                </c:pt>
                <c:pt idx="81">
                  <c:v>6.4859598072127989E-2</c:v>
                </c:pt>
                <c:pt idx="82">
                  <c:v>6.4923695018006128E-2</c:v>
                </c:pt>
                <c:pt idx="83">
                  <c:v>6.4919450820897243E-2</c:v>
                </c:pt>
                <c:pt idx="84">
                  <c:v>6.5328703095831817E-2</c:v>
                </c:pt>
                <c:pt idx="85">
                  <c:v>6.5394281729994425E-2</c:v>
                </c:pt>
                <c:pt idx="86">
                  <c:v>6.4255354925643618E-2</c:v>
                </c:pt>
                <c:pt idx="87">
                  <c:v>6.474872858495731E-2</c:v>
                </c:pt>
                <c:pt idx="88">
                  <c:v>6.4564373884522838E-2</c:v>
                </c:pt>
                <c:pt idx="89">
                  <c:v>6.4968815460118123E-2</c:v>
                </c:pt>
                <c:pt idx="90">
                  <c:v>6.3802245330332324E-2</c:v>
                </c:pt>
                <c:pt idx="91">
                  <c:v>6.3584445298478509E-2</c:v>
                </c:pt>
                <c:pt idx="92">
                  <c:v>6.371822050763977E-2</c:v>
                </c:pt>
                <c:pt idx="93">
                  <c:v>6.5102178005851968E-2</c:v>
                </c:pt>
                <c:pt idx="94">
                  <c:v>6.4625488620704205E-2</c:v>
                </c:pt>
                <c:pt idx="95">
                  <c:v>6.4524087878198369E-2</c:v>
                </c:pt>
                <c:pt idx="96">
                  <c:v>6.4538641166191874E-2</c:v>
                </c:pt>
                <c:pt idx="97">
                  <c:v>6.433129384760132E-2</c:v>
                </c:pt>
                <c:pt idx="98">
                  <c:v>6.3943890542238702E-2</c:v>
                </c:pt>
                <c:pt idx="99">
                  <c:v>6.3948428645888691E-2</c:v>
                </c:pt>
                <c:pt idx="100">
                  <c:v>6.3940827369074249E-2</c:v>
                </c:pt>
                <c:pt idx="101">
                  <c:v>6.4312888863652259E-2</c:v>
                </c:pt>
                <c:pt idx="102">
                  <c:v>6.4329284344944282E-2</c:v>
                </c:pt>
                <c:pt idx="103">
                  <c:v>6.3700621021927112E-2</c:v>
                </c:pt>
                <c:pt idx="104">
                  <c:v>6.3195154591552907E-2</c:v>
                </c:pt>
                <c:pt idx="105">
                  <c:v>6.0112821706160585E-2</c:v>
                </c:pt>
                <c:pt idx="106">
                  <c:v>5.9576451700365962E-2</c:v>
                </c:pt>
                <c:pt idx="107">
                  <c:v>6.1916369267060345E-2</c:v>
                </c:pt>
                <c:pt idx="108">
                  <c:v>6.1567445417663562E-2</c:v>
                </c:pt>
                <c:pt idx="109">
                  <c:v>6.1654503400382997E-2</c:v>
                </c:pt>
                <c:pt idx="110">
                  <c:v>5.8947725216036952E-2</c:v>
                </c:pt>
                <c:pt idx="111">
                  <c:v>5.6064572482805705E-2</c:v>
                </c:pt>
                <c:pt idx="112">
                  <c:v>5.3871041738349522E-2</c:v>
                </c:pt>
                <c:pt idx="113">
                  <c:v>5.3394517648498091E-2</c:v>
                </c:pt>
                <c:pt idx="114">
                  <c:v>5.1394936427937486E-2</c:v>
                </c:pt>
                <c:pt idx="115">
                  <c:v>5.2419226354289757E-2</c:v>
                </c:pt>
                <c:pt idx="116">
                  <c:v>5.306229742928268E-2</c:v>
                </c:pt>
                <c:pt idx="117">
                  <c:v>5.1265258233536809E-2</c:v>
                </c:pt>
                <c:pt idx="118">
                  <c:v>4.7941406758302912E-2</c:v>
                </c:pt>
                <c:pt idx="119">
                  <c:v>4.8187264972648455E-2</c:v>
                </c:pt>
                <c:pt idx="120">
                  <c:v>4.7777003965549111E-2</c:v>
                </c:pt>
                <c:pt idx="121">
                  <c:v>4.7635624711314252E-2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4D-41C8-A027-970A9CC77D80}"/>
            </c:ext>
          </c:extLst>
        </c:ser>
        <c:ser>
          <c:idx val="8"/>
          <c:order val="8"/>
          <c:tx>
            <c:strRef>
              <c:f>'VaR Rolling'!$AC$61</c:f>
              <c:strCache>
                <c:ptCount val="1"/>
                <c:pt idx="0">
                  <c:v>VWO</c:v>
                </c:pt>
              </c:strCache>
            </c:strRef>
          </c:tx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Rolling'!$AC$62:$AC$183</c:f>
              <c:numCache>
                <c:formatCode>General</c:formatCode>
                <c:ptCount val="122"/>
                <c:pt idx="0">
                  <c:v>0.12603799026778539</c:v>
                </c:pt>
                <c:pt idx="1">
                  <c:v>0.11768398211274925</c:v>
                </c:pt>
                <c:pt idx="2">
                  <c:v>0.11847310098119351</c:v>
                </c:pt>
                <c:pt idx="3">
                  <c:v>0.11956635741646678</c:v>
                </c:pt>
                <c:pt idx="4">
                  <c:v>0.12213366942788821</c:v>
                </c:pt>
                <c:pt idx="5">
                  <c:v>0.13151224728036751</c:v>
                </c:pt>
                <c:pt idx="6">
                  <c:v>0.13351236871606431</c:v>
                </c:pt>
                <c:pt idx="7">
                  <c:v>0.1321694564814743</c:v>
                </c:pt>
                <c:pt idx="8">
                  <c:v>0.13555991699347042</c:v>
                </c:pt>
                <c:pt idx="9">
                  <c:v>0.13806725951894661</c:v>
                </c:pt>
                <c:pt idx="10">
                  <c:v>0.13711675165978432</c:v>
                </c:pt>
                <c:pt idx="11">
                  <c:v>0.13796945038972663</c:v>
                </c:pt>
                <c:pt idx="12">
                  <c:v>0.13908658329182641</c:v>
                </c:pt>
                <c:pt idx="13">
                  <c:v>0.14166838980527782</c:v>
                </c:pt>
                <c:pt idx="14">
                  <c:v>0.14164594161076263</c:v>
                </c:pt>
                <c:pt idx="15">
                  <c:v>0.14212038211056177</c:v>
                </c:pt>
                <c:pt idx="16">
                  <c:v>0.14203494837894334</c:v>
                </c:pt>
                <c:pt idx="17">
                  <c:v>0.14203075322930442</c:v>
                </c:pt>
                <c:pt idx="18">
                  <c:v>0.14114768938365951</c:v>
                </c:pt>
                <c:pt idx="19">
                  <c:v>0.14014760120252795</c:v>
                </c:pt>
                <c:pt idx="20">
                  <c:v>0.13949923861554181</c:v>
                </c:pt>
                <c:pt idx="21">
                  <c:v>0.1364276483809764</c:v>
                </c:pt>
                <c:pt idx="22">
                  <c:v>0.13667820955901763</c:v>
                </c:pt>
                <c:pt idx="23">
                  <c:v>0.13718007455594572</c:v>
                </c:pt>
                <c:pt idx="24">
                  <c:v>0.13672168964241005</c:v>
                </c:pt>
                <c:pt idx="25">
                  <c:v>0.1377277650061389</c:v>
                </c:pt>
                <c:pt idx="26">
                  <c:v>0.13608150535673516</c:v>
                </c:pt>
                <c:pt idx="27">
                  <c:v>0.13468514339806401</c:v>
                </c:pt>
                <c:pt idx="28">
                  <c:v>0.13349405826337093</c:v>
                </c:pt>
                <c:pt idx="29">
                  <c:v>0.12187322213869992</c:v>
                </c:pt>
                <c:pt idx="30">
                  <c:v>0.1065584024305436</c:v>
                </c:pt>
                <c:pt idx="31">
                  <c:v>0.10364040922440421</c:v>
                </c:pt>
                <c:pt idx="32">
                  <c:v>0.10384363123896932</c:v>
                </c:pt>
                <c:pt idx="33">
                  <c:v>0.10429787854971191</c:v>
                </c:pt>
                <c:pt idx="34">
                  <c:v>0.10397787562339289</c:v>
                </c:pt>
                <c:pt idx="35">
                  <c:v>0.10099703567412344</c:v>
                </c:pt>
                <c:pt idx="36">
                  <c:v>9.8412708505726768E-2</c:v>
                </c:pt>
                <c:pt idx="37">
                  <c:v>9.7346749286022757E-2</c:v>
                </c:pt>
                <c:pt idx="38">
                  <c:v>9.7456215974545013E-2</c:v>
                </c:pt>
                <c:pt idx="39">
                  <c:v>9.76480456177303E-2</c:v>
                </c:pt>
                <c:pt idx="40">
                  <c:v>9.75310391962632E-2</c:v>
                </c:pt>
                <c:pt idx="41">
                  <c:v>9.9447002605457066E-2</c:v>
                </c:pt>
                <c:pt idx="42">
                  <c:v>9.8869066288606824E-2</c:v>
                </c:pt>
                <c:pt idx="43">
                  <c:v>9.8737359168756519E-2</c:v>
                </c:pt>
                <c:pt idx="44">
                  <c:v>0.10041533871145517</c:v>
                </c:pt>
                <c:pt idx="45">
                  <c:v>0.10098996585257179</c:v>
                </c:pt>
                <c:pt idx="46">
                  <c:v>0.10074479828389947</c:v>
                </c:pt>
                <c:pt idx="47">
                  <c:v>0.10113246760618003</c:v>
                </c:pt>
                <c:pt idx="48">
                  <c:v>0.10086375947581573</c:v>
                </c:pt>
                <c:pt idx="49">
                  <c:v>9.7271645639115639E-2</c:v>
                </c:pt>
                <c:pt idx="50">
                  <c:v>9.886336441815341E-2</c:v>
                </c:pt>
                <c:pt idx="51">
                  <c:v>9.8585627525395417E-2</c:v>
                </c:pt>
                <c:pt idx="52">
                  <c:v>0.10332962880358287</c:v>
                </c:pt>
                <c:pt idx="53">
                  <c:v>0.10280731444251689</c:v>
                </c:pt>
                <c:pt idx="54">
                  <c:v>0.10294194334409167</c:v>
                </c:pt>
                <c:pt idx="55">
                  <c:v>0.10167926534734066</c:v>
                </c:pt>
                <c:pt idx="56">
                  <c:v>0.10184169750409518</c:v>
                </c:pt>
                <c:pt idx="57">
                  <c:v>0.1032236756630134</c:v>
                </c:pt>
                <c:pt idx="58">
                  <c:v>0.10356342583378166</c:v>
                </c:pt>
                <c:pt idx="59">
                  <c:v>0.10463680799534986</c:v>
                </c:pt>
                <c:pt idx="60">
                  <c:v>0.10591179611779374</c:v>
                </c:pt>
                <c:pt idx="61">
                  <c:v>0.10578157369199476</c:v>
                </c:pt>
                <c:pt idx="62">
                  <c:v>0.10504977775965102</c:v>
                </c:pt>
                <c:pt idx="63">
                  <c:v>0.10414614756226197</c:v>
                </c:pt>
                <c:pt idx="64">
                  <c:v>0.10136430702694026</c:v>
                </c:pt>
                <c:pt idx="65">
                  <c:v>8.9972644999519236E-2</c:v>
                </c:pt>
                <c:pt idx="66">
                  <c:v>8.6432488892370235E-2</c:v>
                </c:pt>
                <c:pt idx="67">
                  <c:v>8.8316667808055721E-2</c:v>
                </c:pt>
                <c:pt idx="68">
                  <c:v>8.395382430672399E-2</c:v>
                </c:pt>
                <c:pt idx="69">
                  <c:v>8.0028246555113133E-2</c:v>
                </c:pt>
                <c:pt idx="70">
                  <c:v>7.9624345907973959E-2</c:v>
                </c:pt>
                <c:pt idx="71">
                  <c:v>7.8761754341092421E-2</c:v>
                </c:pt>
                <c:pt idx="72">
                  <c:v>7.7158732568460481E-2</c:v>
                </c:pt>
                <c:pt idx="73">
                  <c:v>7.3722098333089459E-2</c:v>
                </c:pt>
                <c:pt idx="74">
                  <c:v>7.5567563358353657E-2</c:v>
                </c:pt>
                <c:pt idx="75">
                  <c:v>7.6755478963467308E-2</c:v>
                </c:pt>
                <c:pt idx="76">
                  <c:v>7.6464001793235398E-2</c:v>
                </c:pt>
                <c:pt idx="77">
                  <c:v>7.7777873781057161E-2</c:v>
                </c:pt>
                <c:pt idx="78">
                  <c:v>7.7877654837594512E-2</c:v>
                </c:pt>
                <c:pt idx="79">
                  <c:v>7.7978756760934992E-2</c:v>
                </c:pt>
                <c:pt idx="80">
                  <c:v>7.7737530983117045E-2</c:v>
                </c:pt>
                <c:pt idx="81">
                  <c:v>7.9311264129824061E-2</c:v>
                </c:pt>
                <c:pt idx="82">
                  <c:v>7.9159484892799351E-2</c:v>
                </c:pt>
                <c:pt idx="83">
                  <c:v>7.8447584279389915E-2</c:v>
                </c:pt>
                <c:pt idx="84">
                  <c:v>7.9121521813380849E-2</c:v>
                </c:pt>
                <c:pt idx="85">
                  <c:v>7.7715583749223868E-2</c:v>
                </c:pt>
                <c:pt idx="86">
                  <c:v>7.5485708780395774E-2</c:v>
                </c:pt>
                <c:pt idx="87">
                  <c:v>7.620796285233597E-2</c:v>
                </c:pt>
                <c:pt idx="88">
                  <c:v>7.5778936697560847E-2</c:v>
                </c:pt>
                <c:pt idx="89">
                  <c:v>7.6153409563321894E-2</c:v>
                </c:pt>
                <c:pt idx="90">
                  <c:v>7.4485221938464963E-2</c:v>
                </c:pt>
                <c:pt idx="91">
                  <c:v>7.4467524005342414E-2</c:v>
                </c:pt>
                <c:pt idx="92">
                  <c:v>7.4982124900450253E-2</c:v>
                </c:pt>
                <c:pt idx="93">
                  <c:v>7.4411905770235556E-2</c:v>
                </c:pt>
                <c:pt idx="94">
                  <c:v>7.4647734287510425E-2</c:v>
                </c:pt>
                <c:pt idx="95">
                  <c:v>7.4811231534120504E-2</c:v>
                </c:pt>
                <c:pt idx="96">
                  <c:v>7.4809848941235921E-2</c:v>
                </c:pt>
                <c:pt idx="97">
                  <c:v>7.5016938236218036E-2</c:v>
                </c:pt>
                <c:pt idx="98">
                  <c:v>7.5717294940922733E-2</c:v>
                </c:pt>
                <c:pt idx="99">
                  <c:v>7.5230262940061465E-2</c:v>
                </c:pt>
                <c:pt idx="100">
                  <c:v>7.5705897400511174E-2</c:v>
                </c:pt>
                <c:pt idx="101">
                  <c:v>7.3287403260715908E-2</c:v>
                </c:pt>
                <c:pt idx="102">
                  <c:v>7.3153591037267873E-2</c:v>
                </c:pt>
                <c:pt idx="103">
                  <c:v>7.3269804669479952E-2</c:v>
                </c:pt>
                <c:pt idx="104">
                  <c:v>7.2555438133140124E-2</c:v>
                </c:pt>
                <c:pt idx="105">
                  <c:v>6.8723726271458216E-2</c:v>
                </c:pt>
                <c:pt idx="106">
                  <c:v>6.9020287037342323E-2</c:v>
                </c:pt>
                <c:pt idx="107">
                  <c:v>7.3224129809363783E-2</c:v>
                </c:pt>
                <c:pt idx="108">
                  <c:v>7.3965651700552609E-2</c:v>
                </c:pt>
                <c:pt idx="109">
                  <c:v>7.4032166000788588E-2</c:v>
                </c:pt>
                <c:pt idx="110">
                  <c:v>7.2717135468475719E-2</c:v>
                </c:pt>
                <c:pt idx="111">
                  <c:v>7.273841185022159E-2</c:v>
                </c:pt>
                <c:pt idx="112">
                  <c:v>6.8225625900284526E-2</c:v>
                </c:pt>
                <c:pt idx="113">
                  <c:v>6.6931156996685726E-2</c:v>
                </c:pt>
                <c:pt idx="114">
                  <c:v>6.7414331644324976E-2</c:v>
                </c:pt>
                <c:pt idx="115">
                  <c:v>6.8147976918648517E-2</c:v>
                </c:pt>
                <c:pt idx="116">
                  <c:v>6.8793323349310972E-2</c:v>
                </c:pt>
                <c:pt idx="117">
                  <c:v>6.6693964511580855E-2</c:v>
                </c:pt>
                <c:pt idx="118">
                  <c:v>6.6275075147619586E-2</c:v>
                </c:pt>
                <c:pt idx="119">
                  <c:v>6.518392009134033E-2</c:v>
                </c:pt>
                <c:pt idx="120">
                  <c:v>6.4271048572039205E-2</c:v>
                </c:pt>
                <c:pt idx="121">
                  <c:v>6.4331166651052957E-2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4D-41C8-A027-970A9CC77D80}"/>
            </c:ext>
          </c:extLst>
        </c:ser>
        <c:ser>
          <c:idx val="9"/>
          <c:order val="9"/>
          <c:tx>
            <c:strRef>
              <c:f>'VaR Rolling'!$AD$61</c:f>
              <c:strCache>
                <c:ptCount val="1"/>
                <c:pt idx="0">
                  <c:v>XIN.TO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Rolling'!$AD$62:$AD$183</c:f>
              <c:numCache>
                <c:formatCode>General</c:formatCode>
                <c:ptCount val="122"/>
                <c:pt idx="0">
                  <c:v>0.12219757346778475</c:v>
                </c:pt>
                <c:pt idx="1">
                  <c:v>0.1204399498345959</c:v>
                </c:pt>
                <c:pt idx="2">
                  <c:v>0.12129495111839216</c:v>
                </c:pt>
                <c:pt idx="3">
                  <c:v>0.12180376089861093</c:v>
                </c:pt>
                <c:pt idx="4">
                  <c:v>0.12632330552490426</c:v>
                </c:pt>
                <c:pt idx="5">
                  <c:v>0.12915229006079157</c:v>
                </c:pt>
                <c:pt idx="6">
                  <c:v>0.13047002433719906</c:v>
                </c:pt>
                <c:pt idx="7">
                  <c:v>0.13045570896606323</c:v>
                </c:pt>
                <c:pt idx="8">
                  <c:v>0.1308369600787985</c:v>
                </c:pt>
                <c:pt idx="9">
                  <c:v>0.13094735381679756</c:v>
                </c:pt>
                <c:pt idx="10">
                  <c:v>0.13104631970375946</c:v>
                </c:pt>
                <c:pt idx="11">
                  <c:v>0.13108818572774542</c:v>
                </c:pt>
                <c:pt idx="12">
                  <c:v>0.13187103974196368</c:v>
                </c:pt>
                <c:pt idx="13">
                  <c:v>0.13452903903600938</c:v>
                </c:pt>
                <c:pt idx="14">
                  <c:v>0.1343974103482268</c:v>
                </c:pt>
                <c:pt idx="15">
                  <c:v>0.13330252124552935</c:v>
                </c:pt>
                <c:pt idx="16">
                  <c:v>0.13314607927898703</c:v>
                </c:pt>
                <c:pt idx="17">
                  <c:v>0.13314636013384645</c:v>
                </c:pt>
                <c:pt idx="18">
                  <c:v>0.13311037926275865</c:v>
                </c:pt>
                <c:pt idx="19">
                  <c:v>0.13175456794734694</c:v>
                </c:pt>
                <c:pt idx="20">
                  <c:v>0.13059241171163977</c:v>
                </c:pt>
                <c:pt idx="21">
                  <c:v>0.1268572460489012</c:v>
                </c:pt>
                <c:pt idx="22">
                  <c:v>0.12591897967111826</c:v>
                </c:pt>
                <c:pt idx="23">
                  <c:v>0.12517180574159273</c:v>
                </c:pt>
                <c:pt idx="24">
                  <c:v>0.12478808594671861</c:v>
                </c:pt>
                <c:pt idx="25">
                  <c:v>0.12504583718261272</c:v>
                </c:pt>
                <c:pt idx="26">
                  <c:v>0.11985693107880462</c:v>
                </c:pt>
                <c:pt idx="27">
                  <c:v>0.11986196787321503</c:v>
                </c:pt>
                <c:pt idx="28">
                  <c:v>0.12046250801906655</c:v>
                </c:pt>
                <c:pt idx="29">
                  <c:v>0.1156689466338746</c:v>
                </c:pt>
                <c:pt idx="30">
                  <c:v>9.7384479803366605E-2</c:v>
                </c:pt>
                <c:pt idx="31">
                  <c:v>9.7023099990155043E-2</c:v>
                </c:pt>
                <c:pt idx="32">
                  <c:v>9.6019494505966849E-2</c:v>
                </c:pt>
                <c:pt idx="33">
                  <c:v>9.0823820788259541E-2</c:v>
                </c:pt>
                <c:pt idx="34">
                  <c:v>8.604245658116183E-2</c:v>
                </c:pt>
                <c:pt idx="35">
                  <c:v>8.6194582705257206E-2</c:v>
                </c:pt>
                <c:pt idx="36">
                  <c:v>8.3928675256552732E-2</c:v>
                </c:pt>
                <c:pt idx="37">
                  <c:v>8.3570574065359532E-2</c:v>
                </c:pt>
                <c:pt idx="38">
                  <c:v>8.3007141801773349E-2</c:v>
                </c:pt>
                <c:pt idx="39">
                  <c:v>8.0623814555625187E-2</c:v>
                </c:pt>
                <c:pt idx="40">
                  <c:v>8.0511389034905192E-2</c:v>
                </c:pt>
                <c:pt idx="41">
                  <c:v>8.0823075606447053E-2</c:v>
                </c:pt>
                <c:pt idx="42">
                  <c:v>7.9409952947947726E-2</c:v>
                </c:pt>
                <c:pt idx="43">
                  <c:v>7.9393270841738306E-2</c:v>
                </c:pt>
                <c:pt idx="44">
                  <c:v>8.1106786685282428E-2</c:v>
                </c:pt>
                <c:pt idx="45">
                  <c:v>8.0292581325106652E-2</c:v>
                </c:pt>
                <c:pt idx="46">
                  <c:v>8.1257067388207455E-2</c:v>
                </c:pt>
                <c:pt idx="47">
                  <c:v>8.0341108560676708E-2</c:v>
                </c:pt>
                <c:pt idx="48">
                  <c:v>7.9378288810887113E-2</c:v>
                </c:pt>
                <c:pt idx="49">
                  <c:v>7.4872020808602738E-2</c:v>
                </c:pt>
                <c:pt idx="50">
                  <c:v>7.574019580102459E-2</c:v>
                </c:pt>
                <c:pt idx="51">
                  <c:v>7.4435329784576926E-2</c:v>
                </c:pt>
                <c:pt idx="52">
                  <c:v>7.8617441254864959E-2</c:v>
                </c:pt>
                <c:pt idx="53">
                  <c:v>8.0469409161186709E-2</c:v>
                </c:pt>
                <c:pt idx="54">
                  <c:v>8.1522128730640395E-2</c:v>
                </c:pt>
                <c:pt idx="55">
                  <c:v>8.1080087875370466E-2</c:v>
                </c:pt>
                <c:pt idx="56">
                  <c:v>8.3300766953416414E-2</c:v>
                </c:pt>
                <c:pt idx="57">
                  <c:v>8.4951199749749198E-2</c:v>
                </c:pt>
                <c:pt idx="58">
                  <c:v>8.73823145494666E-2</c:v>
                </c:pt>
                <c:pt idx="59">
                  <c:v>8.6153838675393085E-2</c:v>
                </c:pt>
                <c:pt idx="60">
                  <c:v>8.7505226240340211E-2</c:v>
                </c:pt>
                <c:pt idx="61">
                  <c:v>8.6921931488897777E-2</c:v>
                </c:pt>
                <c:pt idx="62">
                  <c:v>8.5703070975074111E-2</c:v>
                </c:pt>
                <c:pt idx="63">
                  <c:v>8.4811357962545589E-2</c:v>
                </c:pt>
                <c:pt idx="64">
                  <c:v>7.8374175153849299E-2</c:v>
                </c:pt>
                <c:pt idx="65">
                  <c:v>7.3669233039531448E-2</c:v>
                </c:pt>
                <c:pt idx="66">
                  <c:v>7.2041806157792598E-2</c:v>
                </c:pt>
                <c:pt idx="67">
                  <c:v>7.2686735284321305E-2</c:v>
                </c:pt>
                <c:pt idx="68">
                  <c:v>7.2160716472780162E-2</c:v>
                </c:pt>
                <c:pt idx="69">
                  <c:v>7.2571997176892972E-2</c:v>
                </c:pt>
                <c:pt idx="70">
                  <c:v>7.2097870700176023E-2</c:v>
                </c:pt>
                <c:pt idx="71">
                  <c:v>7.2051967774175912E-2</c:v>
                </c:pt>
                <c:pt idx="72">
                  <c:v>7.0586437538320446E-2</c:v>
                </c:pt>
                <c:pt idx="73">
                  <c:v>6.6028848814750393E-2</c:v>
                </c:pt>
                <c:pt idx="74">
                  <c:v>6.8552478688753138E-2</c:v>
                </c:pt>
                <c:pt idx="75">
                  <c:v>7.0530680278150668E-2</c:v>
                </c:pt>
                <c:pt idx="76">
                  <c:v>7.0541539318847865E-2</c:v>
                </c:pt>
                <c:pt idx="77">
                  <c:v>7.1718793704668951E-2</c:v>
                </c:pt>
                <c:pt idx="78">
                  <c:v>7.1872986039851205E-2</c:v>
                </c:pt>
                <c:pt idx="79">
                  <c:v>7.1929549810525684E-2</c:v>
                </c:pt>
                <c:pt idx="80">
                  <c:v>7.2629147564702859E-2</c:v>
                </c:pt>
                <c:pt idx="81">
                  <c:v>7.275730423200695E-2</c:v>
                </c:pt>
                <c:pt idx="82">
                  <c:v>7.27864273177425E-2</c:v>
                </c:pt>
                <c:pt idx="83">
                  <c:v>7.2793558904429526E-2</c:v>
                </c:pt>
                <c:pt idx="84">
                  <c:v>7.2739243443677895E-2</c:v>
                </c:pt>
                <c:pt idx="85">
                  <c:v>7.2557635967992626E-2</c:v>
                </c:pt>
                <c:pt idx="86">
                  <c:v>7.0414761002212597E-2</c:v>
                </c:pt>
                <c:pt idx="87">
                  <c:v>7.0432631205708529E-2</c:v>
                </c:pt>
                <c:pt idx="88">
                  <c:v>6.976871815952973E-2</c:v>
                </c:pt>
                <c:pt idx="89">
                  <c:v>6.9485896372730796E-2</c:v>
                </c:pt>
                <c:pt idx="90">
                  <c:v>6.9342289956339412E-2</c:v>
                </c:pt>
                <c:pt idx="91">
                  <c:v>6.9338395124462313E-2</c:v>
                </c:pt>
                <c:pt idx="92">
                  <c:v>6.9305582244595876E-2</c:v>
                </c:pt>
                <c:pt idx="93">
                  <c:v>6.8508480927359158E-2</c:v>
                </c:pt>
                <c:pt idx="94">
                  <c:v>6.8157570247239521E-2</c:v>
                </c:pt>
                <c:pt idx="95">
                  <c:v>6.8251421831010364E-2</c:v>
                </c:pt>
                <c:pt idx="96">
                  <c:v>6.8231955027249658E-2</c:v>
                </c:pt>
                <c:pt idx="97">
                  <c:v>6.8183822544707673E-2</c:v>
                </c:pt>
                <c:pt idx="98">
                  <c:v>6.8744984101889686E-2</c:v>
                </c:pt>
                <c:pt idx="99">
                  <c:v>6.8743183318093037E-2</c:v>
                </c:pt>
                <c:pt idx="100">
                  <c:v>6.9044903951970299E-2</c:v>
                </c:pt>
                <c:pt idx="101">
                  <c:v>6.955041884547733E-2</c:v>
                </c:pt>
                <c:pt idx="102">
                  <c:v>6.9716434714318445E-2</c:v>
                </c:pt>
                <c:pt idx="103">
                  <c:v>6.9665325552453944E-2</c:v>
                </c:pt>
                <c:pt idx="104">
                  <c:v>6.8647378263413647E-2</c:v>
                </c:pt>
                <c:pt idx="105">
                  <c:v>6.8363494499799671E-2</c:v>
                </c:pt>
                <c:pt idx="106">
                  <c:v>6.6369074164690747E-2</c:v>
                </c:pt>
                <c:pt idx="107">
                  <c:v>6.6978023141912382E-2</c:v>
                </c:pt>
                <c:pt idx="108">
                  <c:v>6.6976011911725808E-2</c:v>
                </c:pt>
                <c:pt idx="109">
                  <c:v>6.70950453957114E-2</c:v>
                </c:pt>
                <c:pt idx="110">
                  <c:v>6.3125863946575406E-2</c:v>
                </c:pt>
                <c:pt idx="111">
                  <c:v>6.2055371587883358E-2</c:v>
                </c:pt>
                <c:pt idx="112">
                  <c:v>5.6130045219558208E-2</c:v>
                </c:pt>
                <c:pt idx="113">
                  <c:v>5.3673461232200355E-2</c:v>
                </c:pt>
                <c:pt idx="114">
                  <c:v>5.182833822583275E-2</c:v>
                </c:pt>
                <c:pt idx="115">
                  <c:v>5.2298610301806013E-2</c:v>
                </c:pt>
                <c:pt idx="116">
                  <c:v>4.9748496816576337E-2</c:v>
                </c:pt>
                <c:pt idx="117">
                  <c:v>4.7818646096618525E-2</c:v>
                </c:pt>
                <c:pt idx="118">
                  <c:v>4.5386790673961785E-2</c:v>
                </c:pt>
                <c:pt idx="119">
                  <c:v>4.554931095117519E-2</c:v>
                </c:pt>
                <c:pt idx="120">
                  <c:v>4.4565006606451678E-2</c:v>
                </c:pt>
                <c:pt idx="121">
                  <c:v>4.4504947903795625E-2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4D-41C8-A027-970A9CC77D80}"/>
            </c:ext>
          </c:extLst>
        </c:ser>
        <c:ser>
          <c:idx val="10"/>
          <c:order val="10"/>
          <c:tx>
            <c:strRef>
              <c:f>'VaR Rolling'!$AE$61</c:f>
              <c:strCache>
                <c:ptCount val="1"/>
                <c:pt idx="0">
                  <c:v>SHY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Rolling'!$AE$62:$AE$183</c:f>
              <c:numCache>
                <c:formatCode>General</c:formatCode>
                <c:ptCount val="122"/>
                <c:pt idx="0">
                  <c:v>8.2085238723542703E-2</c:v>
                </c:pt>
                <c:pt idx="1">
                  <c:v>8.1712230433567207E-2</c:v>
                </c:pt>
                <c:pt idx="2">
                  <c:v>8.2095311329406034E-2</c:v>
                </c:pt>
                <c:pt idx="3">
                  <c:v>8.2646841642972271E-2</c:v>
                </c:pt>
                <c:pt idx="4">
                  <c:v>8.222951384837153E-2</c:v>
                </c:pt>
                <c:pt idx="5">
                  <c:v>8.3153964610710757E-2</c:v>
                </c:pt>
                <c:pt idx="6">
                  <c:v>8.4987063675576027E-2</c:v>
                </c:pt>
                <c:pt idx="7">
                  <c:v>8.5217457097993096E-2</c:v>
                </c:pt>
                <c:pt idx="8">
                  <c:v>8.5657046784016783E-2</c:v>
                </c:pt>
                <c:pt idx="9">
                  <c:v>8.6222945724360636E-2</c:v>
                </c:pt>
                <c:pt idx="10">
                  <c:v>8.6448150235257676E-2</c:v>
                </c:pt>
                <c:pt idx="11">
                  <c:v>8.6188324427515381E-2</c:v>
                </c:pt>
                <c:pt idx="12">
                  <c:v>8.5269198642852234E-2</c:v>
                </c:pt>
                <c:pt idx="13">
                  <c:v>8.4303853149599053E-2</c:v>
                </c:pt>
                <c:pt idx="14">
                  <c:v>8.4654344484247773E-2</c:v>
                </c:pt>
                <c:pt idx="15">
                  <c:v>8.514908947310626E-2</c:v>
                </c:pt>
                <c:pt idx="16">
                  <c:v>8.5358899077033812E-2</c:v>
                </c:pt>
                <c:pt idx="17">
                  <c:v>8.2910616845921672E-2</c:v>
                </c:pt>
                <c:pt idx="18">
                  <c:v>8.0948410701356777E-2</c:v>
                </c:pt>
                <c:pt idx="19">
                  <c:v>7.9454238547847778E-2</c:v>
                </c:pt>
                <c:pt idx="20">
                  <c:v>7.9373009710130393E-2</c:v>
                </c:pt>
                <c:pt idx="21">
                  <c:v>7.935751912409994E-2</c:v>
                </c:pt>
                <c:pt idx="22">
                  <c:v>7.9047052079719182E-2</c:v>
                </c:pt>
                <c:pt idx="23">
                  <c:v>7.8972056173209584E-2</c:v>
                </c:pt>
                <c:pt idx="24">
                  <c:v>7.8239500019702771E-2</c:v>
                </c:pt>
                <c:pt idx="25">
                  <c:v>7.7560992554778843E-2</c:v>
                </c:pt>
                <c:pt idx="26">
                  <c:v>7.750582061027525E-2</c:v>
                </c:pt>
                <c:pt idx="27">
                  <c:v>7.8215302021172675E-2</c:v>
                </c:pt>
                <c:pt idx="28">
                  <c:v>7.7848269264196426E-2</c:v>
                </c:pt>
                <c:pt idx="29">
                  <c:v>7.8552572052838318E-2</c:v>
                </c:pt>
                <c:pt idx="30">
                  <c:v>6.7700603372343196E-2</c:v>
                </c:pt>
                <c:pt idx="31">
                  <c:v>6.7073409648021151E-2</c:v>
                </c:pt>
                <c:pt idx="32">
                  <c:v>6.653595359189475E-2</c:v>
                </c:pt>
                <c:pt idx="33">
                  <c:v>6.7556059561914197E-2</c:v>
                </c:pt>
                <c:pt idx="34">
                  <c:v>6.7579121744083079E-2</c:v>
                </c:pt>
                <c:pt idx="35">
                  <c:v>6.7712514724394074E-2</c:v>
                </c:pt>
                <c:pt idx="36">
                  <c:v>6.4827923008021843E-2</c:v>
                </c:pt>
                <c:pt idx="37">
                  <c:v>5.7915329582153008E-2</c:v>
                </c:pt>
                <c:pt idx="38">
                  <c:v>5.6184782762156209E-2</c:v>
                </c:pt>
                <c:pt idx="39">
                  <c:v>5.071858892076455E-2</c:v>
                </c:pt>
                <c:pt idx="40">
                  <c:v>5.0784952283130465E-2</c:v>
                </c:pt>
                <c:pt idx="41">
                  <c:v>5.0090197450642998E-2</c:v>
                </c:pt>
                <c:pt idx="42">
                  <c:v>5.0115113861239957E-2</c:v>
                </c:pt>
                <c:pt idx="43">
                  <c:v>4.9427185060956905E-2</c:v>
                </c:pt>
                <c:pt idx="44">
                  <c:v>4.8762319051330993E-2</c:v>
                </c:pt>
                <c:pt idx="45">
                  <c:v>5.5390524454550581E-2</c:v>
                </c:pt>
                <c:pt idx="46">
                  <c:v>5.5639176147707255E-2</c:v>
                </c:pt>
                <c:pt idx="47">
                  <c:v>5.3612780715234891E-2</c:v>
                </c:pt>
                <c:pt idx="48">
                  <c:v>5.6948881323125193E-2</c:v>
                </c:pt>
                <c:pt idx="49">
                  <c:v>5.7075284607985659E-2</c:v>
                </c:pt>
                <c:pt idx="50">
                  <c:v>5.7204954934485235E-2</c:v>
                </c:pt>
                <c:pt idx="51">
                  <c:v>5.6523302686092708E-2</c:v>
                </c:pt>
                <c:pt idx="52">
                  <c:v>5.6320103219979253E-2</c:v>
                </c:pt>
                <c:pt idx="53">
                  <c:v>5.5027100684822222E-2</c:v>
                </c:pt>
                <c:pt idx="54">
                  <c:v>5.6199389595491617E-2</c:v>
                </c:pt>
                <c:pt idx="55">
                  <c:v>5.5672232481169953E-2</c:v>
                </c:pt>
                <c:pt idx="56">
                  <c:v>5.4819131651696697E-2</c:v>
                </c:pt>
                <c:pt idx="57">
                  <c:v>5.4717176146992758E-2</c:v>
                </c:pt>
                <c:pt idx="58">
                  <c:v>5.4966477202765957E-2</c:v>
                </c:pt>
                <c:pt idx="59">
                  <c:v>5.7012206476543328E-2</c:v>
                </c:pt>
                <c:pt idx="60">
                  <c:v>5.8333528551582407E-2</c:v>
                </c:pt>
                <c:pt idx="61">
                  <c:v>5.9565527984480351E-2</c:v>
                </c:pt>
                <c:pt idx="62">
                  <c:v>5.9496891662810983E-2</c:v>
                </c:pt>
                <c:pt idx="63">
                  <c:v>5.9565209399605815E-2</c:v>
                </c:pt>
                <c:pt idx="64">
                  <c:v>6.1221803500565157E-2</c:v>
                </c:pt>
                <c:pt idx="65">
                  <c:v>6.1027383502932686E-2</c:v>
                </c:pt>
                <c:pt idx="66">
                  <c:v>5.9751760110074686E-2</c:v>
                </c:pt>
                <c:pt idx="67">
                  <c:v>6.0465995044691058E-2</c:v>
                </c:pt>
                <c:pt idx="68">
                  <c:v>5.9985260277917805E-2</c:v>
                </c:pt>
                <c:pt idx="69">
                  <c:v>5.9749345686404116E-2</c:v>
                </c:pt>
                <c:pt idx="70">
                  <c:v>5.9897609649660594E-2</c:v>
                </c:pt>
                <c:pt idx="71">
                  <c:v>6.0428803672075468E-2</c:v>
                </c:pt>
                <c:pt idx="72">
                  <c:v>5.9913222305453123E-2</c:v>
                </c:pt>
                <c:pt idx="73">
                  <c:v>5.9966364939756933E-2</c:v>
                </c:pt>
                <c:pt idx="74">
                  <c:v>6.0504397029159114E-2</c:v>
                </c:pt>
                <c:pt idx="75">
                  <c:v>6.0908831561776379E-2</c:v>
                </c:pt>
                <c:pt idx="76">
                  <c:v>6.0408590701702666E-2</c:v>
                </c:pt>
                <c:pt idx="77">
                  <c:v>6.1768270727053251E-2</c:v>
                </c:pt>
                <c:pt idx="78">
                  <c:v>6.2159336351536511E-2</c:v>
                </c:pt>
                <c:pt idx="79">
                  <c:v>6.1789408927136677E-2</c:v>
                </c:pt>
                <c:pt idx="80">
                  <c:v>6.3465355569077911E-2</c:v>
                </c:pt>
                <c:pt idx="81">
                  <c:v>6.5515570377360124E-2</c:v>
                </c:pt>
                <c:pt idx="82">
                  <c:v>6.7236937714868189E-2</c:v>
                </c:pt>
                <c:pt idx="83">
                  <c:v>6.7180966747036927E-2</c:v>
                </c:pt>
                <c:pt idx="84">
                  <c:v>6.6941184462051828E-2</c:v>
                </c:pt>
                <c:pt idx="85">
                  <c:v>6.7160324421213696E-2</c:v>
                </c:pt>
                <c:pt idx="86">
                  <c:v>6.8131841963098197E-2</c:v>
                </c:pt>
                <c:pt idx="87">
                  <c:v>6.7397962556641669E-2</c:v>
                </c:pt>
                <c:pt idx="88">
                  <c:v>6.7396082191597401E-2</c:v>
                </c:pt>
                <c:pt idx="89">
                  <c:v>6.889537255797612E-2</c:v>
                </c:pt>
                <c:pt idx="90">
                  <c:v>6.9115385833616871E-2</c:v>
                </c:pt>
                <c:pt idx="91">
                  <c:v>7.0012423812524149E-2</c:v>
                </c:pt>
                <c:pt idx="92">
                  <c:v>7.3569787118624733E-2</c:v>
                </c:pt>
                <c:pt idx="93">
                  <c:v>7.5164176982178213E-2</c:v>
                </c:pt>
                <c:pt idx="94">
                  <c:v>7.4938962544095628E-2</c:v>
                </c:pt>
                <c:pt idx="95">
                  <c:v>7.4877582581944852E-2</c:v>
                </c:pt>
                <c:pt idx="96">
                  <c:v>7.4386824464672777E-2</c:v>
                </c:pt>
                <c:pt idx="97">
                  <c:v>7.4074063344219121E-2</c:v>
                </c:pt>
                <c:pt idx="98">
                  <c:v>7.4533700385579257E-2</c:v>
                </c:pt>
                <c:pt idx="99">
                  <c:v>7.461844687430455E-2</c:v>
                </c:pt>
                <c:pt idx="100">
                  <c:v>7.4506332312282736E-2</c:v>
                </c:pt>
                <c:pt idx="101">
                  <c:v>7.4749590536451332E-2</c:v>
                </c:pt>
                <c:pt idx="102">
                  <c:v>7.4612332840077122E-2</c:v>
                </c:pt>
                <c:pt idx="103">
                  <c:v>7.5019673324711392E-2</c:v>
                </c:pt>
                <c:pt idx="104">
                  <c:v>7.582267145286771E-2</c:v>
                </c:pt>
                <c:pt idx="105">
                  <c:v>7.2141860886294804E-2</c:v>
                </c:pt>
                <c:pt idx="106">
                  <c:v>7.5443400026151616E-2</c:v>
                </c:pt>
                <c:pt idx="107">
                  <c:v>9.1516203181987096E-2</c:v>
                </c:pt>
                <c:pt idx="108">
                  <c:v>9.0561563834550995E-2</c:v>
                </c:pt>
                <c:pt idx="109">
                  <c:v>9.0591239215035077E-2</c:v>
                </c:pt>
                <c:pt idx="110">
                  <c:v>9.0392878035882862E-2</c:v>
                </c:pt>
                <c:pt idx="111">
                  <c:v>9.0097156273817092E-2</c:v>
                </c:pt>
                <c:pt idx="112">
                  <c:v>9.1042148956235192E-2</c:v>
                </c:pt>
                <c:pt idx="113">
                  <c:v>9.1415544297416274E-2</c:v>
                </c:pt>
                <c:pt idx="114">
                  <c:v>9.1475885839708296E-2</c:v>
                </c:pt>
                <c:pt idx="115">
                  <c:v>9.2124398324212597E-2</c:v>
                </c:pt>
                <c:pt idx="116">
                  <c:v>9.2269940647724008E-2</c:v>
                </c:pt>
                <c:pt idx="117">
                  <c:v>9.2382357119933478E-2</c:v>
                </c:pt>
                <c:pt idx="118">
                  <c:v>9.1093294682689285E-2</c:v>
                </c:pt>
                <c:pt idx="119">
                  <c:v>8.9347292045514989E-2</c:v>
                </c:pt>
                <c:pt idx="120">
                  <c:v>8.7967905669330701E-2</c:v>
                </c:pt>
                <c:pt idx="121">
                  <c:v>8.7750499820246131E-2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4D-41C8-A027-970A9CC77D80}"/>
            </c:ext>
          </c:extLst>
        </c:ser>
        <c:ser>
          <c:idx val="11"/>
          <c:order val="11"/>
          <c:tx>
            <c:strRef>
              <c:f>'VaR Rolling'!$AF$61</c:f>
              <c:strCache>
                <c:ptCount val="1"/>
                <c:pt idx="0">
                  <c:v>IEF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Rolling'!$AF$62:$AF$183</c:f>
              <c:numCache>
                <c:formatCode>General</c:formatCode>
                <c:ptCount val="122"/>
                <c:pt idx="0">
                  <c:v>9.6565525512629036E-2</c:v>
                </c:pt>
                <c:pt idx="1">
                  <c:v>9.6288302802062867E-2</c:v>
                </c:pt>
                <c:pt idx="2">
                  <c:v>9.6904049740614923E-2</c:v>
                </c:pt>
                <c:pt idx="3">
                  <c:v>9.6922666390745219E-2</c:v>
                </c:pt>
                <c:pt idx="4">
                  <c:v>9.7859554924185507E-2</c:v>
                </c:pt>
                <c:pt idx="5">
                  <c:v>9.9350763230275363E-2</c:v>
                </c:pt>
                <c:pt idx="6">
                  <c:v>0.10197870527198273</c:v>
                </c:pt>
                <c:pt idx="7">
                  <c:v>0.10212014523526469</c:v>
                </c:pt>
                <c:pt idx="8">
                  <c:v>0.10209691741752591</c:v>
                </c:pt>
                <c:pt idx="9">
                  <c:v>0.10240974499631834</c:v>
                </c:pt>
                <c:pt idx="10">
                  <c:v>0.10325585587875849</c:v>
                </c:pt>
                <c:pt idx="11">
                  <c:v>0.10315188435005677</c:v>
                </c:pt>
                <c:pt idx="12">
                  <c:v>0.10184852976148638</c:v>
                </c:pt>
                <c:pt idx="13">
                  <c:v>0.10064635425637102</c:v>
                </c:pt>
                <c:pt idx="14">
                  <c:v>0.1008746145628675</c:v>
                </c:pt>
                <c:pt idx="15">
                  <c:v>0.10123001642941847</c:v>
                </c:pt>
                <c:pt idx="16">
                  <c:v>0.10171609135708161</c:v>
                </c:pt>
                <c:pt idx="17">
                  <c:v>9.9192881019772153E-2</c:v>
                </c:pt>
                <c:pt idx="18">
                  <c:v>9.756369520916941E-2</c:v>
                </c:pt>
                <c:pt idx="19">
                  <c:v>9.5490200602760977E-2</c:v>
                </c:pt>
                <c:pt idx="20">
                  <c:v>9.5595161333853595E-2</c:v>
                </c:pt>
                <c:pt idx="21">
                  <c:v>9.5774205570113957E-2</c:v>
                </c:pt>
                <c:pt idx="22">
                  <c:v>9.5377325540666941E-2</c:v>
                </c:pt>
                <c:pt idx="23">
                  <c:v>9.5379507745804989E-2</c:v>
                </c:pt>
                <c:pt idx="24">
                  <c:v>9.3525660636005134E-2</c:v>
                </c:pt>
                <c:pt idx="25">
                  <c:v>9.2731286202878571E-2</c:v>
                </c:pt>
                <c:pt idx="26">
                  <c:v>9.3068793742764E-2</c:v>
                </c:pt>
                <c:pt idx="27">
                  <c:v>9.4080555044213032E-2</c:v>
                </c:pt>
                <c:pt idx="28">
                  <c:v>9.3754628343392571E-2</c:v>
                </c:pt>
                <c:pt idx="29">
                  <c:v>9.3837483119832837E-2</c:v>
                </c:pt>
                <c:pt idx="30">
                  <c:v>8.8851480921306542E-2</c:v>
                </c:pt>
                <c:pt idx="31">
                  <c:v>8.4666463456872357E-2</c:v>
                </c:pt>
                <c:pt idx="32">
                  <c:v>8.5344943829542483E-2</c:v>
                </c:pt>
                <c:pt idx="33">
                  <c:v>8.7019907503128421E-2</c:v>
                </c:pt>
                <c:pt idx="34">
                  <c:v>8.7218314120576304E-2</c:v>
                </c:pt>
                <c:pt idx="35">
                  <c:v>8.7648168976013074E-2</c:v>
                </c:pt>
                <c:pt idx="36">
                  <c:v>8.2782126238371848E-2</c:v>
                </c:pt>
                <c:pt idx="37">
                  <c:v>7.415522736030207E-2</c:v>
                </c:pt>
                <c:pt idx="38">
                  <c:v>7.3943416806800388E-2</c:v>
                </c:pt>
                <c:pt idx="39">
                  <c:v>6.9890145176465288E-2</c:v>
                </c:pt>
                <c:pt idx="40">
                  <c:v>6.9886924427225147E-2</c:v>
                </c:pt>
                <c:pt idx="41">
                  <c:v>6.9308936779163222E-2</c:v>
                </c:pt>
                <c:pt idx="42">
                  <c:v>6.9253365607183592E-2</c:v>
                </c:pt>
                <c:pt idx="43">
                  <c:v>6.8901703199153563E-2</c:v>
                </c:pt>
                <c:pt idx="44">
                  <c:v>6.6602779826724606E-2</c:v>
                </c:pt>
                <c:pt idx="45">
                  <c:v>7.5501822393513107E-2</c:v>
                </c:pt>
                <c:pt idx="46">
                  <c:v>7.7064016719767953E-2</c:v>
                </c:pt>
                <c:pt idx="47">
                  <c:v>7.4607909979923906E-2</c:v>
                </c:pt>
                <c:pt idx="48">
                  <c:v>7.8210237672792171E-2</c:v>
                </c:pt>
                <c:pt idx="49">
                  <c:v>7.771778907190717E-2</c:v>
                </c:pt>
                <c:pt idx="50">
                  <c:v>7.8180764810390241E-2</c:v>
                </c:pt>
                <c:pt idx="51">
                  <c:v>7.7983085917654724E-2</c:v>
                </c:pt>
                <c:pt idx="52">
                  <c:v>7.7081327598493329E-2</c:v>
                </c:pt>
                <c:pt idx="53">
                  <c:v>7.576733904639707E-2</c:v>
                </c:pt>
                <c:pt idx="54">
                  <c:v>7.7025335263609981E-2</c:v>
                </c:pt>
                <c:pt idx="55">
                  <c:v>7.6136450827905544E-2</c:v>
                </c:pt>
                <c:pt idx="56">
                  <c:v>7.2667214652697404E-2</c:v>
                </c:pt>
                <c:pt idx="57">
                  <c:v>7.2702711360551869E-2</c:v>
                </c:pt>
                <c:pt idx="58">
                  <c:v>7.209075554205574E-2</c:v>
                </c:pt>
                <c:pt idx="59">
                  <c:v>7.4045887043298314E-2</c:v>
                </c:pt>
                <c:pt idx="60">
                  <c:v>7.3820352470429049E-2</c:v>
                </c:pt>
                <c:pt idx="61">
                  <c:v>7.3394062604103902E-2</c:v>
                </c:pt>
                <c:pt idx="62">
                  <c:v>7.314765305724516E-2</c:v>
                </c:pt>
                <c:pt idx="63">
                  <c:v>7.3332459312017872E-2</c:v>
                </c:pt>
                <c:pt idx="64">
                  <c:v>7.2014425418669814E-2</c:v>
                </c:pt>
                <c:pt idx="65">
                  <c:v>7.0164065518758367E-2</c:v>
                </c:pt>
                <c:pt idx="66">
                  <c:v>6.7687877594190426E-2</c:v>
                </c:pt>
                <c:pt idx="67">
                  <c:v>6.7508232845732097E-2</c:v>
                </c:pt>
                <c:pt idx="68">
                  <c:v>6.7452093327225335E-2</c:v>
                </c:pt>
                <c:pt idx="69">
                  <c:v>6.7006297995609324E-2</c:v>
                </c:pt>
                <c:pt idx="70">
                  <c:v>6.5986008319857056E-2</c:v>
                </c:pt>
                <c:pt idx="71">
                  <c:v>6.5546179085549314E-2</c:v>
                </c:pt>
                <c:pt idx="72">
                  <c:v>6.5512135992121717E-2</c:v>
                </c:pt>
                <c:pt idx="73">
                  <c:v>6.3494846626938398E-2</c:v>
                </c:pt>
                <c:pt idx="74">
                  <c:v>6.290364403020153E-2</c:v>
                </c:pt>
                <c:pt idx="75">
                  <c:v>6.2549350309873991E-2</c:v>
                </c:pt>
                <c:pt idx="76">
                  <c:v>6.2161939957828372E-2</c:v>
                </c:pt>
                <c:pt idx="77">
                  <c:v>6.139894806058227E-2</c:v>
                </c:pt>
                <c:pt idx="78">
                  <c:v>6.1312306491868446E-2</c:v>
                </c:pt>
                <c:pt idx="79">
                  <c:v>6.1076103351600838E-2</c:v>
                </c:pt>
                <c:pt idx="80">
                  <c:v>6.067757966698592E-2</c:v>
                </c:pt>
                <c:pt idx="81">
                  <c:v>6.113970738980689E-2</c:v>
                </c:pt>
                <c:pt idx="82">
                  <c:v>6.3674478450735691E-2</c:v>
                </c:pt>
                <c:pt idx="83">
                  <c:v>6.4770667442884483E-2</c:v>
                </c:pt>
                <c:pt idx="84">
                  <c:v>6.492706317289279E-2</c:v>
                </c:pt>
                <c:pt idx="85">
                  <c:v>6.4066405852672648E-2</c:v>
                </c:pt>
                <c:pt idx="86">
                  <c:v>6.400109957062991E-2</c:v>
                </c:pt>
                <c:pt idx="87">
                  <c:v>6.2690755907997706E-2</c:v>
                </c:pt>
                <c:pt idx="88">
                  <c:v>6.2535357028179098E-2</c:v>
                </c:pt>
                <c:pt idx="89">
                  <c:v>6.2275796717018821E-2</c:v>
                </c:pt>
                <c:pt idx="90">
                  <c:v>6.7673514540632321E-2</c:v>
                </c:pt>
                <c:pt idx="91">
                  <c:v>6.7435760966795627E-2</c:v>
                </c:pt>
                <c:pt idx="92">
                  <c:v>7.5529138183320743E-2</c:v>
                </c:pt>
                <c:pt idx="93">
                  <c:v>7.5828337998056064E-2</c:v>
                </c:pt>
                <c:pt idx="94">
                  <c:v>7.5448850227677833E-2</c:v>
                </c:pt>
                <c:pt idx="95">
                  <c:v>7.469530704851042E-2</c:v>
                </c:pt>
                <c:pt idx="96">
                  <c:v>7.4339477780307986E-2</c:v>
                </c:pt>
                <c:pt idx="97">
                  <c:v>7.8523560878975746E-2</c:v>
                </c:pt>
                <c:pt idx="98">
                  <c:v>7.7909460532903721E-2</c:v>
                </c:pt>
                <c:pt idx="99">
                  <c:v>7.7897617006481484E-2</c:v>
                </c:pt>
                <c:pt idx="100">
                  <c:v>7.8875792692887456E-2</c:v>
                </c:pt>
                <c:pt idx="101">
                  <c:v>7.8848981570685678E-2</c:v>
                </c:pt>
                <c:pt idx="102">
                  <c:v>7.8826271023972591E-2</c:v>
                </c:pt>
                <c:pt idx="103">
                  <c:v>7.8822795338842844E-2</c:v>
                </c:pt>
                <c:pt idx="104">
                  <c:v>7.8765325298886135E-2</c:v>
                </c:pt>
                <c:pt idx="105">
                  <c:v>7.0890556323523327E-2</c:v>
                </c:pt>
                <c:pt idx="106">
                  <c:v>7.4485276917708329E-2</c:v>
                </c:pt>
                <c:pt idx="107">
                  <c:v>8.7734698544357573E-2</c:v>
                </c:pt>
                <c:pt idx="108">
                  <c:v>8.9176715050367894E-2</c:v>
                </c:pt>
                <c:pt idx="109">
                  <c:v>8.9383938587475092E-2</c:v>
                </c:pt>
                <c:pt idx="110">
                  <c:v>8.8558507978411347E-2</c:v>
                </c:pt>
                <c:pt idx="111">
                  <c:v>8.8586141425967643E-2</c:v>
                </c:pt>
                <c:pt idx="112">
                  <c:v>8.920139102091347E-2</c:v>
                </c:pt>
                <c:pt idx="113">
                  <c:v>9.1302345638708579E-2</c:v>
                </c:pt>
                <c:pt idx="114">
                  <c:v>9.0941634421365478E-2</c:v>
                </c:pt>
                <c:pt idx="115">
                  <c:v>9.3527707670787219E-2</c:v>
                </c:pt>
                <c:pt idx="116">
                  <c:v>9.3526893309995474E-2</c:v>
                </c:pt>
                <c:pt idx="117">
                  <c:v>9.3922579614126034E-2</c:v>
                </c:pt>
                <c:pt idx="118">
                  <c:v>9.2940095020830477E-2</c:v>
                </c:pt>
                <c:pt idx="119">
                  <c:v>9.0653136029782769E-2</c:v>
                </c:pt>
                <c:pt idx="120">
                  <c:v>9.04754636536617E-2</c:v>
                </c:pt>
                <c:pt idx="121">
                  <c:v>9.0729551197411384E-2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4D-41C8-A027-970A9CC77D80}"/>
            </c:ext>
          </c:extLst>
        </c:ser>
        <c:ser>
          <c:idx val="12"/>
          <c:order val="12"/>
          <c:tx>
            <c:strRef>
              <c:f>'VaR Rolling'!$AG$61</c:f>
              <c:strCache>
                <c:ptCount val="1"/>
                <c:pt idx="0">
                  <c:v>TIP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Rolling'!$AG$62:$AG$183</c:f>
              <c:numCache>
                <c:formatCode>General</c:formatCode>
                <c:ptCount val="122"/>
                <c:pt idx="0">
                  <c:v>7.9035685084480597E-2</c:v>
                </c:pt>
                <c:pt idx="1">
                  <c:v>7.8597102841786337E-2</c:v>
                </c:pt>
                <c:pt idx="2">
                  <c:v>7.8941200667621184E-2</c:v>
                </c:pt>
                <c:pt idx="3">
                  <c:v>7.8883691440499129E-2</c:v>
                </c:pt>
                <c:pt idx="4">
                  <c:v>7.8729090381660691E-2</c:v>
                </c:pt>
                <c:pt idx="5">
                  <c:v>7.9810115299132886E-2</c:v>
                </c:pt>
                <c:pt idx="6">
                  <c:v>8.0721092844207809E-2</c:v>
                </c:pt>
                <c:pt idx="7">
                  <c:v>8.0952841500918277E-2</c:v>
                </c:pt>
                <c:pt idx="8">
                  <c:v>8.1248615894184001E-2</c:v>
                </c:pt>
                <c:pt idx="9">
                  <c:v>8.1292817119496041E-2</c:v>
                </c:pt>
                <c:pt idx="10">
                  <c:v>8.1916755385479031E-2</c:v>
                </c:pt>
                <c:pt idx="11">
                  <c:v>8.1637472622585736E-2</c:v>
                </c:pt>
                <c:pt idx="12">
                  <c:v>8.0408073478341918E-2</c:v>
                </c:pt>
                <c:pt idx="13">
                  <c:v>7.9042365995906014E-2</c:v>
                </c:pt>
                <c:pt idx="14">
                  <c:v>7.9610220531158432E-2</c:v>
                </c:pt>
                <c:pt idx="15">
                  <c:v>7.9752404776309613E-2</c:v>
                </c:pt>
                <c:pt idx="16">
                  <c:v>7.9935306022851885E-2</c:v>
                </c:pt>
                <c:pt idx="17">
                  <c:v>7.7655620504752332E-2</c:v>
                </c:pt>
                <c:pt idx="18">
                  <c:v>7.5838056919810062E-2</c:v>
                </c:pt>
                <c:pt idx="19">
                  <c:v>7.2627848342676479E-2</c:v>
                </c:pt>
                <c:pt idx="20">
                  <c:v>7.2638764074485343E-2</c:v>
                </c:pt>
                <c:pt idx="21">
                  <c:v>7.2248524436555286E-2</c:v>
                </c:pt>
                <c:pt idx="22">
                  <c:v>7.1880961346123054E-2</c:v>
                </c:pt>
                <c:pt idx="23">
                  <c:v>7.2009337656846237E-2</c:v>
                </c:pt>
                <c:pt idx="24">
                  <c:v>7.0270296260361326E-2</c:v>
                </c:pt>
                <c:pt idx="25">
                  <c:v>7.114668180953683E-2</c:v>
                </c:pt>
                <c:pt idx="26">
                  <c:v>7.166772709471908E-2</c:v>
                </c:pt>
                <c:pt idx="27">
                  <c:v>7.1951627142083779E-2</c:v>
                </c:pt>
                <c:pt idx="28">
                  <c:v>7.1627388849124646E-2</c:v>
                </c:pt>
                <c:pt idx="29">
                  <c:v>7.0026828237841274E-2</c:v>
                </c:pt>
                <c:pt idx="30">
                  <c:v>6.9675812619756264E-2</c:v>
                </c:pt>
                <c:pt idx="31">
                  <c:v>6.9215630238275885E-2</c:v>
                </c:pt>
                <c:pt idx="32">
                  <c:v>6.9235667548078458E-2</c:v>
                </c:pt>
                <c:pt idx="33">
                  <c:v>7.1130179860026219E-2</c:v>
                </c:pt>
                <c:pt idx="34">
                  <c:v>7.119234289158928E-2</c:v>
                </c:pt>
                <c:pt idx="35">
                  <c:v>7.0857117355071039E-2</c:v>
                </c:pt>
                <c:pt idx="36">
                  <c:v>6.559664570502162E-2</c:v>
                </c:pt>
                <c:pt idx="37">
                  <c:v>6.0532405416555281E-2</c:v>
                </c:pt>
                <c:pt idx="38">
                  <c:v>5.9074936365150162E-2</c:v>
                </c:pt>
                <c:pt idx="39">
                  <c:v>5.3480734469784547E-2</c:v>
                </c:pt>
                <c:pt idx="40">
                  <c:v>5.3560533531826722E-2</c:v>
                </c:pt>
                <c:pt idx="41">
                  <c:v>5.3279647491217011E-2</c:v>
                </c:pt>
                <c:pt idx="42">
                  <c:v>5.3075234209991641E-2</c:v>
                </c:pt>
                <c:pt idx="43">
                  <c:v>5.2979011610874968E-2</c:v>
                </c:pt>
                <c:pt idx="44">
                  <c:v>5.192468055990318E-2</c:v>
                </c:pt>
                <c:pt idx="45">
                  <c:v>6.1478387419628078E-2</c:v>
                </c:pt>
                <c:pt idx="46">
                  <c:v>6.1413558704080586E-2</c:v>
                </c:pt>
                <c:pt idx="47">
                  <c:v>5.9729131224933452E-2</c:v>
                </c:pt>
                <c:pt idx="48">
                  <c:v>6.2527702650659614E-2</c:v>
                </c:pt>
                <c:pt idx="49">
                  <c:v>6.2467220768011832E-2</c:v>
                </c:pt>
                <c:pt idx="50">
                  <c:v>6.2995912742386029E-2</c:v>
                </c:pt>
                <c:pt idx="51">
                  <c:v>6.211838595509335E-2</c:v>
                </c:pt>
                <c:pt idx="52">
                  <c:v>6.1532300541686749E-2</c:v>
                </c:pt>
                <c:pt idx="53">
                  <c:v>6.0759505294565967E-2</c:v>
                </c:pt>
                <c:pt idx="54">
                  <c:v>6.1801516469517544E-2</c:v>
                </c:pt>
                <c:pt idx="55">
                  <c:v>6.0430571386617275E-2</c:v>
                </c:pt>
                <c:pt idx="56">
                  <c:v>5.8457593861669994E-2</c:v>
                </c:pt>
                <c:pt idx="57">
                  <c:v>5.8347255610617071E-2</c:v>
                </c:pt>
                <c:pt idx="58">
                  <c:v>5.8339881269875916E-2</c:v>
                </c:pt>
                <c:pt idx="59">
                  <c:v>5.9638038468479308E-2</c:v>
                </c:pt>
                <c:pt idx="60">
                  <c:v>5.9443545749853416E-2</c:v>
                </c:pt>
                <c:pt idx="61">
                  <c:v>5.9462420248313538E-2</c:v>
                </c:pt>
                <c:pt idx="62">
                  <c:v>5.9520765151765243E-2</c:v>
                </c:pt>
                <c:pt idx="63">
                  <c:v>5.9966542742093142E-2</c:v>
                </c:pt>
                <c:pt idx="64">
                  <c:v>6.0031392282896778E-2</c:v>
                </c:pt>
                <c:pt idx="65">
                  <c:v>5.8574270331652321E-2</c:v>
                </c:pt>
                <c:pt idx="66">
                  <c:v>5.7324884775048726E-2</c:v>
                </c:pt>
                <c:pt idx="67">
                  <c:v>5.6931002375404959E-2</c:v>
                </c:pt>
                <c:pt idx="68">
                  <c:v>5.6403697335689798E-2</c:v>
                </c:pt>
                <c:pt idx="69">
                  <c:v>5.6339932695059249E-2</c:v>
                </c:pt>
                <c:pt idx="70">
                  <c:v>5.5971917490437076E-2</c:v>
                </c:pt>
                <c:pt idx="71">
                  <c:v>5.5555870252388902E-2</c:v>
                </c:pt>
                <c:pt idx="72">
                  <c:v>5.5347822532112331E-2</c:v>
                </c:pt>
                <c:pt idx="73">
                  <c:v>5.4525866468615361E-2</c:v>
                </c:pt>
                <c:pt idx="74">
                  <c:v>5.3725612051893176E-2</c:v>
                </c:pt>
                <c:pt idx="75">
                  <c:v>5.3828851090198776E-2</c:v>
                </c:pt>
                <c:pt idx="76">
                  <c:v>5.3688883313176672E-2</c:v>
                </c:pt>
                <c:pt idx="77">
                  <c:v>5.3779087056105943E-2</c:v>
                </c:pt>
                <c:pt idx="78">
                  <c:v>5.3880432973209463E-2</c:v>
                </c:pt>
                <c:pt idx="79">
                  <c:v>5.3776503614970488E-2</c:v>
                </c:pt>
                <c:pt idx="80">
                  <c:v>5.3198299521231125E-2</c:v>
                </c:pt>
                <c:pt idx="81">
                  <c:v>5.3954808566389491E-2</c:v>
                </c:pt>
                <c:pt idx="82">
                  <c:v>5.6201953387887416E-2</c:v>
                </c:pt>
                <c:pt idx="83">
                  <c:v>5.5975856409353937E-2</c:v>
                </c:pt>
                <c:pt idx="84">
                  <c:v>5.5765746893642713E-2</c:v>
                </c:pt>
                <c:pt idx="85">
                  <c:v>5.4279508424120722E-2</c:v>
                </c:pt>
                <c:pt idx="86">
                  <c:v>5.3270856030522111E-2</c:v>
                </c:pt>
                <c:pt idx="87">
                  <c:v>5.2565234029097609E-2</c:v>
                </c:pt>
                <c:pt idx="88">
                  <c:v>5.3352601023895357E-2</c:v>
                </c:pt>
                <c:pt idx="89">
                  <c:v>5.3379099159721596E-2</c:v>
                </c:pt>
                <c:pt idx="90">
                  <c:v>5.7803061741510876E-2</c:v>
                </c:pt>
                <c:pt idx="91">
                  <c:v>5.7590609727010772E-2</c:v>
                </c:pt>
                <c:pt idx="92">
                  <c:v>6.0081196328324135E-2</c:v>
                </c:pt>
                <c:pt idx="93">
                  <c:v>6.1150604259467653E-2</c:v>
                </c:pt>
                <c:pt idx="94">
                  <c:v>6.0912235344137013E-2</c:v>
                </c:pt>
                <c:pt idx="95">
                  <c:v>6.0207365140025872E-2</c:v>
                </c:pt>
                <c:pt idx="96">
                  <c:v>6.0199763507004476E-2</c:v>
                </c:pt>
                <c:pt idx="97">
                  <c:v>6.238996772857807E-2</c:v>
                </c:pt>
                <c:pt idx="98">
                  <c:v>6.1474327117800737E-2</c:v>
                </c:pt>
                <c:pt idx="99">
                  <c:v>6.1700421256686427E-2</c:v>
                </c:pt>
                <c:pt idx="100">
                  <c:v>6.1859166213359656E-2</c:v>
                </c:pt>
                <c:pt idx="101">
                  <c:v>6.1610971248842718E-2</c:v>
                </c:pt>
                <c:pt idx="102">
                  <c:v>6.2236316066848617E-2</c:v>
                </c:pt>
                <c:pt idx="103">
                  <c:v>6.2260490379504443E-2</c:v>
                </c:pt>
                <c:pt idx="104">
                  <c:v>6.2168671418125432E-2</c:v>
                </c:pt>
                <c:pt idx="105">
                  <c:v>5.3176049780397382E-2</c:v>
                </c:pt>
                <c:pt idx="106">
                  <c:v>5.6161703427090967E-2</c:v>
                </c:pt>
                <c:pt idx="107">
                  <c:v>7.4522131669148006E-2</c:v>
                </c:pt>
                <c:pt idx="108">
                  <c:v>7.5235133931640219E-2</c:v>
                </c:pt>
                <c:pt idx="109">
                  <c:v>7.5232731272687897E-2</c:v>
                </c:pt>
                <c:pt idx="110">
                  <c:v>7.4724245818576049E-2</c:v>
                </c:pt>
                <c:pt idx="111">
                  <c:v>7.4364614325439629E-2</c:v>
                </c:pt>
                <c:pt idx="112">
                  <c:v>7.4292496358215471E-2</c:v>
                </c:pt>
                <c:pt idx="113">
                  <c:v>7.4805272803242007E-2</c:v>
                </c:pt>
                <c:pt idx="114">
                  <c:v>7.5590374069381253E-2</c:v>
                </c:pt>
                <c:pt idx="115">
                  <c:v>7.8732637689829355E-2</c:v>
                </c:pt>
                <c:pt idx="116">
                  <c:v>7.8740041838282662E-2</c:v>
                </c:pt>
                <c:pt idx="117">
                  <c:v>7.9059731973556757E-2</c:v>
                </c:pt>
                <c:pt idx="118">
                  <c:v>7.8227228473766799E-2</c:v>
                </c:pt>
                <c:pt idx="119">
                  <c:v>7.7337563807332241E-2</c:v>
                </c:pt>
                <c:pt idx="120">
                  <c:v>7.7294259488480704E-2</c:v>
                </c:pt>
                <c:pt idx="121">
                  <c:v>7.7180054314082674E-2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B4D-41C8-A027-970A9CC77D80}"/>
            </c:ext>
          </c:extLst>
        </c:ser>
        <c:ser>
          <c:idx val="13"/>
          <c:order val="13"/>
          <c:tx>
            <c:strRef>
              <c:f>'VaR Rolling'!$AH$61</c:f>
              <c:strCache>
                <c:ptCount val="1"/>
                <c:pt idx="0">
                  <c:v>XGB.TO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Rolling'!$AH$62:$AH$183</c:f>
              <c:numCache>
                <c:formatCode>General</c:formatCode>
                <c:ptCount val="122"/>
                <c:pt idx="0">
                  <c:v>2.4567771262695961E-2</c:v>
                </c:pt>
                <c:pt idx="1">
                  <c:v>2.4555350554281204E-2</c:v>
                </c:pt>
                <c:pt idx="2">
                  <c:v>2.4533089202415412E-2</c:v>
                </c:pt>
                <c:pt idx="3">
                  <c:v>2.4593721098944622E-2</c:v>
                </c:pt>
                <c:pt idx="4">
                  <c:v>2.4510934375465886E-2</c:v>
                </c:pt>
                <c:pt idx="5">
                  <c:v>2.4484593207834422E-2</c:v>
                </c:pt>
                <c:pt idx="6">
                  <c:v>2.4627069461985337E-2</c:v>
                </c:pt>
                <c:pt idx="7">
                  <c:v>2.4478236283298777E-2</c:v>
                </c:pt>
                <c:pt idx="8">
                  <c:v>2.4468860155757974E-2</c:v>
                </c:pt>
                <c:pt idx="9">
                  <c:v>2.4473395428127306E-2</c:v>
                </c:pt>
                <c:pt idx="10">
                  <c:v>2.4908364117997912E-2</c:v>
                </c:pt>
                <c:pt idx="11">
                  <c:v>2.4381580960677544E-2</c:v>
                </c:pt>
                <c:pt idx="12">
                  <c:v>2.4569587586394728E-2</c:v>
                </c:pt>
                <c:pt idx="13">
                  <c:v>2.4007468403219691E-2</c:v>
                </c:pt>
                <c:pt idx="14">
                  <c:v>2.3179603047425154E-2</c:v>
                </c:pt>
                <c:pt idx="15">
                  <c:v>2.3243371796158041E-2</c:v>
                </c:pt>
                <c:pt idx="16">
                  <c:v>2.342776958336338E-2</c:v>
                </c:pt>
                <c:pt idx="17">
                  <c:v>2.3182526057273146E-2</c:v>
                </c:pt>
                <c:pt idx="18">
                  <c:v>2.3410403922618322E-2</c:v>
                </c:pt>
                <c:pt idx="19">
                  <c:v>2.3346230283324339E-2</c:v>
                </c:pt>
                <c:pt idx="20">
                  <c:v>2.3273588057185463E-2</c:v>
                </c:pt>
                <c:pt idx="21">
                  <c:v>2.380386047831003E-2</c:v>
                </c:pt>
                <c:pt idx="22">
                  <c:v>2.3806513926692099E-2</c:v>
                </c:pt>
                <c:pt idx="23">
                  <c:v>2.3820214213389042E-2</c:v>
                </c:pt>
                <c:pt idx="24">
                  <c:v>2.3653679931569822E-2</c:v>
                </c:pt>
                <c:pt idx="25">
                  <c:v>2.4580843621579081E-2</c:v>
                </c:pt>
                <c:pt idx="26">
                  <c:v>2.5668287474810071E-2</c:v>
                </c:pt>
                <c:pt idx="27">
                  <c:v>2.5651404598381819E-2</c:v>
                </c:pt>
                <c:pt idx="28">
                  <c:v>2.6092273207515962E-2</c:v>
                </c:pt>
                <c:pt idx="29">
                  <c:v>2.3876917277684893E-2</c:v>
                </c:pt>
                <c:pt idx="30">
                  <c:v>2.3792978569631099E-2</c:v>
                </c:pt>
                <c:pt idx="31">
                  <c:v>2.3464021991510986E-2</c:v>
                </c:pt>
                <c:pt idx="32">
                  <c:v>2.2537259672688242E-2</c:v>
                </c:pt>
                <c:pt idx="33">
                  <c:v>2.2913704108791483E-2</c:v>
                </c:pt>
                <c:pt idx="34">
                  <c:v>2.28938688002722E-2</c:v>
                </c:pt>
                <c:pt idx="35">
                  <c:v>2.3041493824737497E-2</c:v>
                </c:pt>
                <c:pt idx="36">
                  <c:v>2.3072535016726039E-2</c:v>
                </c:pt>
                <c:pt idx="37">
                  <c:v>2.225183451027183E-2</c:v>
                </c:pt>
                <c:pt idx="38">
                  <c:v>2.2234596402177956E-2</c:v>
                </c:pt>
                <c:pt idx="39">
                  <c:v>2.2252812047848548E-2</c:v>
                </c:pt>
                <c:pt idx="40">
                  <c:v>2.2285887477882585E-2</c:v>
                </c:pt>
                <c:pt idx="41">
                  <c:v>2.2634466639824075E-2</c:v>
                </c:pt>
                <c:pt idx="42">
                  <c:v>2.2634174327172709E-2</c:v>
                </c:pt>
                <c:pt idx="43">
                  <c:v>2.2660911702049313E-2</c:v>
                </c:pt>
                <c:pt idx="44">
                  <c:v>2.0343618764578894E-2</c:v>
                </c:pt>
                <c:pt idx="45">
                  <c:v>2.2649775346722665E-2</c:v>
                </c:pt>
                <c:pt idx="46">
                  <c:v>2.2745033244786023E-2</c:v>
                </c:pt>
                <c:pt idx="47">
                  <c:v>2.1614564254609711E-2</c:v>
                </c:pt>
                <c:pt idx="48">
                  <c:v>2.2696127578167271E-2</c:v>
                </c:pt>
                <c:pt idx="49">
                  <c:v>2.2607078265695121E-2</c:v>
                </c:pt>
                <c:pt idx="50">
                  <c:v>2.2924288527863382E-2</c:v>
                </c:pt>
                <c:pt idx="51">
                  <c:v>2.2959956538993815E-2</c:v>
                </c:pt>
                <c:pt idx="52">
                  <c:v>2.3386937017580132E-2</c:v>
                </c:pt>
                <c:pt idx="53">
                  <c:v>2.3714126023689108E-2</c:v>
                </c:pt>
                <c:pt idx="54">
                  <c:v>2.3799528600739056E-2</c:v>
                </c:pt>
                <c:pt idx="55">
                  <c:v>2.3327714480156955E-2</c:v>
                </c:pt>
                <c:pt idx="56">
                  <c:v>2.3187960818876082E-2</c:v>
                </c:pt>
                <c:pt idx="57">
                  <c:v>2.2776295790098149E-2</c:v>
                </c:pt>
                <c:pt idx="58">
                  <c:v>2.2705218670585479E-2</c:v>
                </c:pt>
                <c:pt idx="59">
                  <c:v>2.2713904959905339E-2</c:v>
                </c:pt>
                <c:pt idx="60">
                  <c:v>2.2756604047800926E-2</c:v>
                </c:pt>
                <c:pt idx="61">
                  <c:v>2.347280455429436E-2</c:v>
                </c:pt>
                <c:pt idx="62">
                  <c:v>2.8410019986617498E-2</c:v>
                </c:pt>
                <c:pt idx="63">
                  <c:v>3.0825979027537077E-2</c:v>
                </c:pt>
                <c:pt idx="64">
                  <c:v>3.0807009951367925E-2</c:v>
                </c:pt>
                <c:pt idx="65">
                  <c:v>3.0722081752060676E-2</c:v>
                </c:pt>
                <c:pt idx="66">
                  <c:v>3.047251866028761E-2</c:v>
                </c:pt>
                <c:pt idx="67">
                  <c:v>3.0518103304873444E-2</c:v>
                </c:pt>
                <c:pt idx="68">
                  <c:v>3.08210541042706E-2</c:v>
                </c:pt>
                <c:pt idx="69">
                  <c:v>3.0733863173217E-2</c:v>
                </c:pt>
                <c:pt idx="70">
                  <c:v>3.0458785201504957E-2</c:v>
                </c:pt>
                <c:pt idx="71">
                  <c:v>3.0454948123303675E-2</c:v>
                </c:pt>
                <c:pt idx="72">
                  <c:v>3.0237693064833093E-2</c:v>
                </c:pt>
                <c:pt idx="73">
                  <c:v>3.0212060133686061E-2</c:v>
                </c:pt>
                <c:pt idx="74">
                  <c:v>3.1260750661009855E-2</c:v>
                </c:pt>
                <c:pt idx="75">
                  <c:v>3.1200973835129854E-2</c:v>
                </c:pt>
                <c:pt idx="76">
                  <c:v>3.1177315533619757E-2</c:v>
                </c:pt>
                <c:pt idx="77">
                  <c:v>3.1433658547710693E-2</c:v>
                </c:pt>
                <c:pt idx="78">
                  <c:v>3.1578671149312648E-2</c:v>
                </c:pt>
                <c:pt idx="79">
                  <c:v>3.1893517276731558E-2</c:v>
                </c:pt>
                <c:pt idx="80">
                  <c:v>3.1900661369455949E-2</c:v>
                </c:pt>
                <c:pt idx="81">
                  <c:v>3.139346221111293E-2</c:v>
                </c:pt>
                <c:pt idx="82">
                  <c:v>3.4619990196248472E-2</c:v>
                </c:pt>
                <c:pt idx="83">
                  <c:v>3.5198878525949294E-2</c:v>
                </c:pt>
                <c:pt idx="84">
                  <c:v>3.5788773138229188E-2</c:v>
                </c:pt>
                <c:pt idx="85">
                  <c:v>3.5047061009785371E-2</c:v>
                </c:pt>
                <c:pt idx="86">
                  <c:v>3.5164400912087571E-2</c:v>
                </c:pt>
                <c:pt idx="87">
                  <c:v>3.597248788110765E-2</c:v>
                </c:pt>
                <c:pt idx="88">
                  <c:v>3.6385999853407049E-2</c:v>
                </c:pt>
                <c:pt idx="89">
                  <c:v>3.6343068691171397E-2</c:v>
                </c:pt>
                <c:pt idx="90">
                  <c:v>4.2588666937603832E-2</c:v>
                </c:pt>
                <c:pt idx="91">
                  <c:v>4.2291210645738951E-2</c:v>
                </c:pt>
                <c:pt idx="92">
                  <c:v>4.9741995789273435E-2</c:v>
                </c:pt>
                <c:pt idx="93">
                  <c:v>5.2230044966736382E-2</c:v>
                </c:pt>
                <c:pt idx="94">
                  <c:v>5.232757673264668E-2</c:v>
                </c:pt>
                <c:pt idx="95">
                  <c:v>5.2055590988234514E-2</c:v>
                </c:pt>
                <c:pt idx="96">
                  <c:v>5.2153838936692225E-2</c:v>
                </c:pt>
                <c:pt idx="97">
                  <c:v>5.5608518359047093E-2</c:v>
                </c:pt>
                <c:pt idx="98">
                  <c:v>5.5591332195759575E-2</c:v>
                </c:pt>
                <c:pt idx="99">
                  <c:v>5.5464426473741481E-2</c:v>
                </c:pt>
                <c:pt idx="100">
                  <c:v>5.6420566465463132E-2</c:v>
                </c:pt>
                <c:pt idx="101">
                  <c:v>5.6171395415726064E-2</c:v>
                </c:pt>
                <c:pt idx="102">
                  <c:v>5.6093330348947736E-2</c:v>
                </c:pt>
                <c:pt idx="103">
                  <c:v>5.6106351984470018E-2</c:v>
                </c:pt>
                <c:pt idx="104">
                  <c:v>5.6332532827910828E-2</c:v>
                </c:pt>
                <c:pt idx="105">
                  <c:v>5.6062725771874045E-2</c:v>
                </c:pt>
                <c:pt idx="106">
                  <c:v>6.1357582232458033E-2</c:v>
                </c:pt>
                <c:pt idx="107">
                  <c:v>7.6868137243126369E-2</c:v>
                </c:pt>
                <c:pt idx="108">
                  <c:v>7.7072158917688788E-2</c:v>
                </c:pt>
                <c:pt idx="109">
                  <c:v>7.753185131336543E-2</c:v>
                </c:pt>
                <c:pt idx="110">
                  <c:v>7.7208745412893812E-2</c:v>
                </c:pt>
                <c:pt idx="111">
                  <c:v>7.7685118834543473E-2</c:v>
                </c:pt>
                <c:pt idx="112">
                  <c:v>7.7405316328488905E-2</c:v>
                </c:pt>
                <c:pt idx="113">
                  <c:v>7.748121353133107E-2</c:v>
                </c:pt>
                <c:pt idx="114">
                  <c:v>7.8894777761360238E-2</c:v>
                </c:pt>
                <c:pt idx="115">
                  <c:v>8.38754247109159E-2</c:v>
                </c:pt>
                <c:pt idx="116">
                  <c:v>8.383674942717366E-2</c:v>
                </c:pt>
                <c:pt idx="117">
                  <c:v>8.3777594494973559E-2</c:v>
                </c:pt>
                <c:pt idx="118">
                  <c:v>8.3606474725318153E-2</c:v>
                </c:pt>
                <c:pt idx="119">
                  <c:v>8.371875182808651E-2</c:v>
                </c:pt>
                <c:pt idx="120">
                  <c:v>8.3573103010364191E-2</c:v>
                </c:pt>
                <c:pt idx="121">
                  <c:v>8.355546388765378E-2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4D-41C8-A027-970A9CC77D80}"/>
            </c:ext>
          </c:extLst>
        </c:ser>
        <c:ser>
          <c:idx val="14"/>
          <c:order val="14"/>
          <c:tx>
            <c:strRef>
              <c:f>'VaR Rolling'!$AI$61</c:f>
              <c:strCache>
                <c:ptCount val="1"/>
                <c:pt idx="0">
                  <c:v>XRB.TO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Rolling'!$AI$62:$AI$183</c:f>
              <c:numCache>
                <c:formatCode>General</c:formatCode>
                <c:ptCount val="122"/>
                <c:pt idx="0">
                  <c:v>5.7592526617031091E-2</c:v>
                </c:pt>
                <c:pt idx="1">
                  <c:v>5.7103116837934995E-2</c:v>
                </c:pt>
                <c:pt idx="2">
                  <c:v>5.6668041067780443E-2</c:v>
                </c:pt>
                <c:pt idx="3">
                  <c:v>5.6824623323917786E-2</c:v>
                </c:pt>
                <c:pt idx="4">
                  <c:v>5.7454334141110217E-2</c:v>
                </c:pt>
                <c:pt idx="5">
                  <c:v>5.6990291217299795E-2</c:v>
                </c:pt>
                <c:pt idx="6">
                  <c:v>5.6873828156610337E-2</c:v>
                </c:pt>
                <c:pt idx="7">
                  <c:v>5.6818420873382069E-2</c:v>
                </c:pt>
                <c:pt idx="8">
                  <c:v>5.4492191249731065E-2</c:v>
                </c:pt>
                <c:pt idx="9">
                  <c:v>5.448969682335892E-2</c:v>
                </c:pt>
                <c:pt idx="10">
                  <c:v>5.5312972492664876E-2</c:v>
                </c:pt>
                <c:pt idx="11">
                  <c:v>5.5630999436011665E-2</c:v>
                </c:pt>
                <c:pt idx="12">
                  <c:v>5.6090950779185939E-2</c:v>
                </c:pt>
                <c:pt idx="13">
                  <c:v>5.4961670958959583E-2</c:v>
                </c:pt>
                <c:pt idx="14">
                  <c:v>5.3896963742225835E-2</c:v>
                </c:pt>
                <c:pt idx="15">
                  <c:v>5.3900767540220197E-2</c:v>
                </c:pt>
                <c:pt idx="16">
                  <c:v>5.41494607485139E-2</c:v>
                </c:pt>
                <c:pt idx="17">
                  <c:v>5.4285312134099539E-2</c:v>
                </c:pt>
                <c:pt idx="18">
                  <c:v>5.4499343469562464E-2</c:v>
                </c:pt>
                <c:pt idx="19">
                  <c:v>5.4140619472407843E-2</c:v>
                </c:pt>
                <c:pt idx="20">
                  <c:v>5.5060539734985342E-2</c:v>
                </c:pt>
                <c:pt idx="21">
                  <c:v>5.6140290746068182E-2</c:v>
                </c:pt>
                <c:pt idx="22">
                  <c:v>5.6383826769448378E-2</c:v>
                </c:pt>
                <c:pt idx="23">
                  <c:v>5.6030847571844657E-2</c:v>
                </c:pt>
                <c:pt idx="24">
                  <c:v>5.5078769839281311E-2</c:v>
                </c:pt>
                <c:pt idx="25">
                  <c:v>5.8155647263071035E-2</c:v>
                </c:pt>
                <c:pt idx="26">
                  <c:v>6.5612445008437589E-2</c:v>
                </c:pt>
                <c:pt idx="27">
                  <c:v>6.5694888202738624E-2</c:v>
                </c:pt>
                <c:pt idx="28">
                  <c:v>6.6004655507390458E-2</c:v>
                </c:pt>
                <c:pt idx="29">
                  <c:v>5.7623457860169112E-2</c:v>
                </c:pt>
                <c:pt idx="30">
                  <c:v>5.485636347037063E-2</c:v>
                </c:pt>
                <c:pt idx="31">
                  <c:v>5.5284862294349014E-2</c:v>
                </c:pt>
                <c:pt idx="32">
                  <c:v>5.5564993893232772E-2</c:v>
                </c:pt>
                <c:pt idx="33">
                  <c:v>5.6318152577349762E-2</c:v>
                </c:pt>
                <c:pt idx="34">
                  <c:v>5.5582838393173746E-2</c:v>
                </c:pt>
                <c:pt idx="35">
                  <c:v>5.1339689012215931E-2</c:v>
                </c:pt>
                <c:pt idx="36">
                  <c:v>4.9796705484139163E-2</c:v>
                </c:pt>
                <c:pt idx="37">
                  <c:v>4.9849885354971868E-2</c:v>
                </c:pt>
                <c:pt idx="38">
                  <c:v>5.0153493032362259E-2</c:v>
                </c:pt>
                <c:pt idx="39">
                  <c:v>4.9636985643388074E-2</c:v>
                </c:pt>
                <c:pt idx="40">
                  <c:v>4.9271782050850206E-2</c:v>
                </c:pt>
                <c:pt idx="41">
                  <c:v>5.0348391196603233E-2</c:v>
                </c:pt>
                <c:pt idx="42">
                  <c:v>5.0259897833146792E-2</c:v>
                </c:pt>
                <c:pt idx="43">
                  <c:v>5.0177524961710782E-2</c:v>
                </c:pt>
                <c:pt idx="44">
                  <c:v>5.0617998785123991E-2</c:v>
                </c:pt>
                <c:pt idx="45">
                  <c:v>5.4771896607069381E-2</c:v>
                </c:pt>
                <c:pt idx="46">
                  <c:v>5.4115845133327727E-2</c:v>
                </c:pt>
                <c:pt idx="47">
                  <c:v>5.5375907111755954E-2</c:v>
                </c:pt>
                <c:pt idx="48">
                  <c:v>5.6051958246419072E-2</c:v>
                </c:pt>
                <c:pt idx="49">
                  <c:v>5.655858009595148E-2</c:v>
                </c:pt>
                <c:pt idx="50">
                  <c:v>5.7455774766383333E-2</c:v>
                </c:pt>
                <c:pt idx="51">
                  <c:v>5.7111086881765083E-2</c:v>
                </c:pt>
                <c:pt idx="52">
                  <c:v>5.8498537124124027E-2</c:v>
                </c:pt>
                <c:pt idx="53">
                  <c:v>5.8581991826537158E-2</c:v>
                </c:pt>
                <c:pt idx="54">
                  <c:v>5.9409653021954216E-2</c:v>
                </c:pt>
                <c:pt idx="55">
                  <c:v>5.920499071517623E-2</c:v>
                </c:pt>
                <c:pt idx="56">
                  <c:v>5.9037888286224693E-2</c:v>
                </c:pt>
                <c:pt idx="57">
                  <c:v>5.7816484584046597E-2</c:v>
                </c:pt>
                <c:pt idx="58">
                  <c:v>5.7907031430166386E-2</c:v>
                </c:pt>
                <c:pt idx="59">
                  <c:v>5.7930772099197655E-2</c:v>
                </c:pt>
                <c:pt idx="60">
                  <c:v>5.7904270027998764E-2</c:v>
                </c:pt>
                <c:pt idx="61">
                  <c:v>5.7934510422074731E-2</c:v>
                </c:pt>
                <c:pt idx="62">
                  <c:v>5.7607795808486413E-2</c:v>
                </c:pt>
                <c:pt idx="63">
                  <c:v>5.67670749677332E-2</c:v>
                </c:pt>
                <c:pt idx="64">
                  <c:v>5.6363246041499213E-2</c:v>
                </c:pt>
                <c:pt idx="65">
                  <c:v>5.6483898515210296E-2</c:v>
                </c:pt>
                <c:pt idx="66">
                  <c:v>5.6689835122845353E-2</c:v>
                </c:pt>
                <c:pt idx="67">
                  <c:v>5.750654862026823E-2</c:v>
                </c:pt>
                <c:pt idx="68">
                  <c:v>5.7484415237491163E-2</c:v>
                </c:pt>
                <c:pt idx="69">
                  <c:v>5.761206207802709E-2</c:v>
                </c:pt>
                <c:pt idx="70">
                  <c:v>5.7036028856155038E-2</c:v>
                </c:pt>
                <c:pt idx="71">
                  <c:v>5.6808511674467287E-2</c:v>
                </c:pt>
                <c:pt idx="72">
                  <c:v>5.648117584036691E-2</c:v>
                </c:pt>
                <c:pt idx="73">
                  <c:v>5.5582405549707663E-2</c:v>
                </c:pt>
                <c:pt idx="74">
                  <c:v>5.5565612384975933E-2</c:v>
                </c:pt>
                <c:pt idx="75">
                  <c:v>5.6152368036225725E-2</c:v>
                </c:pt>
                <c:pt idx="76">
                  <c:v>5.574701324849736E-2</c:v>
                </c:pt>
                <c:pt idx="77">
                  <c:v>5.6244210976368995E-2</c:v>
                </c:pt>
                <c:pt idx="78">
                  <c:v>5.6079606576771281E-2</c:v>
                </c:pt>
                <c:pt idx="79">
                  <c:v>5.6080043091146128E-2</c:v>
                </c:pt>
                <c:pt idx="80">
                  <c:v>5.5634122328090202E-2</c:v>
                </c:pt>
                <c:pt idx="81">
                  <c:v>5.4997514451390089E-2</c:v>
                </c:pt>
                <c:pt idx="82">
                  <c:v>5.4973541178568848E-2</c:v>
                </c:pt>
                <c:pt idx="83">
                  <c:v>5.4998042208064139E-2</c:v>
                </c:pt>
                <c:pt idx="84">
                  <c:v>5.5153141192199266E-2</c:v>
                </c:pt>
                <c:pt idx="85">
                  <c:v>5.2141465542729602E-2</c:v>
                </c:pt>
                <c:pt idx="86">
                  <c:v>4.3220907067702465E-2</c:v>
                </c:pt>
                <c:pt idx="87">
                  <c:v>4.3317198665667113E-2</c:v>
                </c:pt>
                <c:pt idx="88">
                  <c:v>4.2960737642062527E-2</c:v>
                </c:pt>
                <c:pt idx="89">
                  <c:v>4.292609644745065E-2</c:v>
                </c:pt>
                <c:pt idx="90">
                  <c:v>4.3005344003528283E-2</c:v>
                </c:pt>
                <c:pt idx="91">
                  <c:v>4.1674695898943445E-2</c:v>
                </c:pt>
                <c:pt idx="92">
                  <c:v>4.0532798349792037E-2</c:v>
                </c:pt>
                <c:pt idx="93">
                  <c:v>3.8380105055913327E-2</c:v>
                </c:pt>
                <c:pt idx="94">
                  <c:v>3.8394322794647349E-2</c:v>
                </c:pt>
                <c:pt idx="95">
                  <c:v>3.847444588884525E-2</c:v>
                </c:pt>
                <c:pt idx="96">
                  <c:v>3.8601838418392341E-2</c:v>
                </c:pt>
                <c:pt idx="97">
                  <c:v>3.8399985805448303E-2</c:v>
                </c:pt>
                <c:pt idx="98">
                  <c:v>3.8164623685507167E-2</c:v>
                </c:pt>
                <c:pt idx="99">
                  <c:v>3.7483916934869146E-2</c:v>
                </c:pt>
                <c:pt idx="100">
                  <c:v>3.7605306921966924E-2</c:v>
                </c:pt>
                <c:pt idx="101">
                  <c:v>3.6778504091522592E-2</c:v>
                </c:pt>
                <c:pt idx="102">
                  <c:v>3.6873554719905659E-2</c:v>
                </c:pt>
                <c:pt idx="103">
                  <c:v>3.6879977544782568E-2</c:v>
                </c:pt>
                <c:pt idx="104">
                  <c:v>3.6887386621368548E-2</c:v>
                </c:pt>
                <c:pt idx="105">
                  <c:v>2.8938348440596156E-2</c:v>
                </c:pt>
                <c:pt idx="106">
                  <c:v>2.8867053237390097E-2</c:v>
                </c:pt>
                <c:pt idx="107">
                  <c:v>2.9787228935739117E-2</c:v>
                </c:pt>
                <c:pt idx="108">
                  <c:v>3.1967593478392689E-2</c:v>
                </c:pt>
                <c:pt idx="109">
                  <c:v>3.124564827878263E-2</c:v>
                </c:pt>
                <c:pt idx="110">
                  <c:v>3.0162238443994127E-2</c:v>
                </c:pt>
                <c:pt idx="111">
                  <c:v>2.9784453910357785E-2</c:v>
                </c:pt>
                <c:pt idx="112">
                  <c:v>2.8139942299912034E-2</c:v>
                </c:pt>
                <c:pt idx="113">
                  <c:v>2.8078357264406887E-2</c:v>
                </c:pt>
                <c:pt idx="114">
                  <c:v>2.7376057534688799E-2</c:v>
                </c:pt>
                <c:pt idx="115">
                  <c:v>2.7384081437020789E-2</c:v>
                </c:pt>
                <c:pt idx="116">
                  <c:v>2.7386571119919833E-2</c:v>
                </c:pt>
                <c:pt idx="117">
                  <c:v>2.8048627159318135E-2</c:v>
                </c:pt>
                <c:pt idx="118">
                  <c:v>2.9855020001832652E-2</c:v>
                </c:pt>
                <c:pt idx="119">
                  <c:v>3.0289541307116172E-2</c:v>
                </c:pt>
                <c:pt idx="120">
                  <c:v>3.0287223412501361E-2</c:v>
                </c:pt>
                <c:pt idx="121">
                  <c:v>3.0292387664431139E-2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4D-41C8-A027-970A9CC77D80}"/>
            </c:ext>
          </c:extLst>
        </c:ser>
        <c:ser>
          <c:idx val="15"/>
          <c:order val="15"/>
          <c:tx>
            <c:strRef>
              <c:f>'VaR Rolling'!$AJ$61</c:f>
              <c:strCache>
                <c:ptCount val="1"/>
                <c:pt idx="0">
                  <c:v>XBB.TO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Rolling'!$AJ$62:$AJ$183</c:f>
              <c:numCache>
                <c:formatCode>General</c:formatCode>
                <c:ptCount val="122"/>
                <c:pt idx="0">
                  <c:v>2.5416147647641857E-2</c:v>
                </c:pt>
                <c:pt idx="1">
                  <c:v>2.5405244629955134E-2</c:v>
                </c:pt>
                <c:pt idx="2">
                  <c:v>2.4453847003242865E-2</c:v>
                </c:pt>
                <c:pt idx="3">
                  <c:v>2.3825570988208752E-2</c:v>
                </c:pt>
                <c:pt idx="4">
                  <c:v>2.3732908926543478E-2</c:v>
                </c:pt>
                <c:pt idx="5">
                  <c:v>2.3577162843740489E-2</c:v>
                </c:pt>
                <c:pt idx="6">
                  <c:v>2.3842147166877058E-2</c:v>
                </c:pt>
                <c:pt idx="7">
                  <c:v>2.3845705577863231E-2</c:v>
                </c:pt>
                <c:pt idx="8">
                  <c:v>2.249329419719669E-2</c:v>
                </c:pt>
                <c:pt idx="9">
                  <c:v>2.2555732503785706E-2</c:v>
                </c:pt>
                <c:pt idx="10">
                  <c:v>2.2855288071096054E-2</c:v>
                </c:pt>
                <c:pt idx="11">
                  <c:v>2.2182380208126254E-2</c:v>
                </c:pt>
                <c:pt idx="12">
                  <c:v>2.2298339650681329E-2</c:v>
                </c:pt>
                <c:pt idx="13">
                  <c:v>2.1274838314634018E-2</c:v>
                </c:pt>
                <c:pt idx="14">
                  <c:v>2.019381199144319E-2</c:v>
                </c:pt>
                <c:pt idx="15">
                  <c:v>2.0175757384654758E-2</c:v>
                </c:pt>
                <c:pt idx="16">
                  <c:v>2.0414398425967217E-2</c:v>
                </c:pt>
                <c:pt idx="17">
                  <c:v>2.0059153396526502E-2</c:v>
                </c:pt>
                <c:pt idx="18">
                  <c:v>2.0151167065652502E-2</c:v>
                </c:pt>
                <c:pt idx="19">
                  <c:v>2.0190433986252095E-2</c:v>
                </c:pt>
                <c:pt idx="20">
                  <c:v>2.0202902504496086E-2</c:v>
                </c:pt>
                <c:pt idx="21">
                  <c:v>2.0589001968360752E-2</c:v>
                </c:pt>
                <c:pt idx="22">
                  <c:v>2.0574132089212153E-2</c:v>
                </c:pt>
                <c:pt idx="23">
                  <c:v>2.0384165431057675E-2</c:v>
                </c:pt>
                <c:pt idx="24">
                  <c:v>2.0357655646780132E-2</c:v>
                </c:pt>
                <c:pt idx="25">
                  <c:v>2.1262931772569712E-2</c:v>
                </c:pt>
                <c:pt idx="26">
                  <c:v>2.246014495599729E-2</c:v>
                </c:pt>
                <c:pt idx="27">
                  <c:v>2.2357405376468194E-2</c:v>
                </c:pt>
                <c:pt idx="28">
                  <c:v>2.2785294607262172E-2</c:v>
                </c:pt>
                <c:pt idx="29">
                  <c:v>2.0059636325470993E-2</c:v>
                </c:pt>
                <c:pt idx="30">
                  <c:v>1.9953621223181041E-2</c:v>
                </c:pt>
                <c:pt idx="31">
                  <c:v>1.9740814351150396E-2</c:v>
                </c:pt>
                <c:pt idx="32">
                  <c:v>1.9719696395064542E-2</c:v>
                </c:pt>
                <c:pt idx="33">
                  <c:v>2.0006500879273765E-2</c:v>
                </c:pt>
                <c:pt idx="34">
                  <c:v>2.0050131470293393E-2</c:v>
                </c:pt>
                <c:pt idx="35">
                  <c:v>2.0215416435251703E-2</c:v>
                </c:pt>
                <c:pt idx="36">
                  <c:v>2.0238016936803362E-2</c:v>
                </c:pt>
                <c:pt idx="37">
                  <c:v>2.0125434435763312E-2</c:v>
                </c:pt>
                <c:pt idx="38">
                  <c:v>2.0094187198891025E-2</c:v>
                </c:pt>
                <c:pt idx="39">
                  <c:v>2.0014949040037349E-2</c:v>
                </c:pt>
                <c:pt idx="40">
                  <c:v>2.0019834233150648E-2</c:v>
                </c:pt>
                <c:pt idx="41">
                  <c:v>2.0420484463251509E-2</c:v>
                </c:pt>
                <c:pt idx="42">
                  <c:v>2.0419721750253951E-2</c:v>
                </c:pt>
                <c:pt idx="43">
                  <c:v>2.0447492418121053E-2</c:v>
                </c:pt>
                <c:pt idx="44">
                  <c:v>1.8344638974235258E-2</c:v>
                </c:pt>
                <c:pt idx="45">
                  <c:v>2.0372787080362109E-2</c:v>
                </c:pt>
                <c:pt idx="46">
                  <c:v>2.0446353274513905E-2</c:v>
                </c:pt>
                <c:pt idx="47">
                  <c:v>1.9289251267304582E-2</c:v>
                </c:pt>
                <c:pt idx="48">
                  <c:v>2.0448978675616312E-2</c:v>
                </c:pt>
                <c:pt idx="49">
                  <c:v>2.0528009930358047E-2</c:v>
                </c:pt>
                <c:pt idx="50">
                  <c:v>2.0999662545180861E-2</c:v>
                </c:pt>
                <c:pt idx="51">
                  <c:v>2.109010155810432E-2</c:v>
                </c:pt>
                <c:pt idx="52">
                  <c:v>2.174351916233767E-2</c:v>
                </c:pt>
                <c:pt idx="53">
                  <c:v>2.1939642446091097E-2</c:v>
                </c:pt>
                <c:pt idx="54">
                  <c:v>2.2143502726586356E-2</c:v>
                </c:pt>
                <c:pt idx="55">
                  <c:v>2.1480856361580557E-2</c:v>
                </c:pt>
                <c:pt idx="56">
                  <c:v>2.1448410972092238E-2</c:v>
                </c:pt>
                <c:pt idx="57">
                  <c:v>2.1124064585764719E-2</c:v>
                </c:pt>
                <c:pt idx="58">
                  <c:v>2.106404088146336E-2</c:v>
                </c:pt>
                <c:pt idx="59">
                  <c:v>2.097441033069684E-2</c:v>
                </c:pt>
                <c:pt idx="60">
                  <c:v>2.1184531877538524E-2</c:v>
                </c:pt>
                <c:pt idx="61">
                  <c:v>2.109975689687146E-2</c:v>
                </c:pt>
                <c:pt idx="62">
                  <c:v>2.1270261315710401E-2</c:v>
                </c:pt>
                <c:pt idx="63">
                  <c:v>2.0956218134031864E-2</c:v>
                </c:pt>
                <c:pt idx="64">
                  <c:v>2.1068975444847555E-2</c:v>
                </c:pt>
                <c:pt idx="65">
                  <c:v>2.0999242074030828E-2</c:v>
                </c:pt>
                <c:pt idx="66">
                  <c:v>2.145327836692594E-2</c:v>
                </c:pt>
                <c:pt idx="67">
                  <c:v>2.3151441982763605E-2</c:v>
                </c:pt>
                <c:pt idx="68">
                  <c:v>2.3341964798259663E-2</c:v>
                </c:pt>
                <c:pt idx="69">
                  <c:v>2.3535566958828025E-2</c:v>
                </c:pt>
                <c:pt idx="70">
                  <c:v>2.331920698807833E-2</c:v>
                </c:pt>
                <c:pt idx="71">
                  <c:v>2.3139394827631325E-2</c:v>
                </c:pt>
                <c:pt idx="72">
                  <c:v>2.3146855658677204E-2</c:v>
                </c:pt>
                <c:pt idx="73">
                  <c:v>2.2912373038979118E-2</c:v>
                </c:pt>
                <c:pt idx="74">
                  <c:v>2.3745110633177087E-2</c:v>
                </c:pt>
                <c:pt idx="75">
                  <c:v>2.496994254832622E-2</c:v>
                </c:pt>
                <c:pt idx="76">
                  <c:v>2.4953249687890523E-2</c:v>
                </c:pt>
                <c:pt idx="77">
                  <c:v>2.5669172553618391E-2</c:v>
                </c:pt>
                <c:pt idx="78">
                  <c:v>2.572634183500401E-2</c:v>
                </c:pt>
                <c:pt idx="79">
                  <c:v>2.5715140721569614E-2</c:v>
                </c:pt>
                <c:pt idx="80">
                  <c:v>2.5788982269495889E-2</c:v>
                </c:pt>
                <c:pt idx="81">
                  <c:v>2.59701119331983E-2</c:v>
                </c:pt>
                <c:pt idx="82">
                  <c:v>2.6037501794665366E-2</c:v>
                </c:pt>
                <c:pt idx="83">
                  <c:v>2.6066082737465759E-2</c:v>
                </c:pt>
                <c:pt idx="84">
                  <c:v>2.6647934284882848E-2</c:v>
                </c:pt>
                <c:pt idx="85">
                  <c:v>2.5857952535505491E-2</c:v>
                </c:pt>
                <c:pt idx="86">
                  <c:v>2.4359580622848435E-2</c:v>
                </c:pt>
                <c:pt idx="87">
                  <c:v>2.4763022842394927E-2</c:v>
                </c:pt>
                <c:pt idx="88">
                  <c:v>2.440044425576865E-2</c:v>
                </c:pt>
                <c:pt idx="89">
                  <c:v>2.4948635585190948E-2</c:v>
                </c:pt>
                <c:pt idx="90">
                  <c:v>2.525221191127041E-2</c:v>
                </c:pt>
                <c:pt idx="91">
                  <c:v>2.515900384039179E-2</c:v>
                </c:pt>
                <c:pt idx="92">
                  <c:v>2.5052861111792699E-2</c:v>
                </c:pt>
                <c:pt idx="93">
                  <c:v>2.4580544276754084E-2</c:v>
                </c:pt>
                <c:pt idx="94">
                  <c:v>2.4603833407312523E-2</c:v>
                </c:pt>
                <c:pt idx="95">
                  <c:v>2.4961357450732132E-2</c:v>
                </c:pt>
                <c:pt idx="96">
                  <c:v>2.5137303416373828E-2</c:v>
                </c:pt>
                <c:pt idx="97">
                  <c:v>2.5318482829996505E-2</c:v>
                </c:pt>
                <c:pt idx="98">
                  <c:v>2.5295058545756626E-2</c:v>
                </c:pt>
                <c:pt idx="99">
                  <c:v>2.5357614449565118E-2</c:v>
                </c:pt>
                <c:pt idx="100">
                  <c:v>2.5720864430159942E-2</c:v>
                </c:pt>
                <c:pt idx="101">
                  <c:v>2.5998904697158928E-2</c:v>
                </c:pt>
                <c:pt idx="102">
                  <c:v>2.6144928301702782E-2</c:v>
                </c:pt>
                <c:pt idx="103">
                  <c:v>2.6101935986960416E-2</c:v>
                </c:pt>
                <c:pt idx="104">
                  <c:v>2.673193457648812E-2</c:v>
                </c:pt>
                <c:pt idx="105">
                  <c:v>2.5000282568935901E-2</c:v>
                </c:pt>
                <c:pt idx="106">
                  <c:v>2.4897160678362253E-2</c:v>
                </c:pt>
                <c:pt idx="107">
                  <c:v>2.5004650311388425E-2</c:v>
                </c:pt>
                <c:pt idx="108">
                  <c:v>2.5150098642990892E-2</c:v>
                </c:pt>
                <c:pt idx="109">
                  <c:v>2.5162913060444551E-2</c:v>
                </c:pt>
                <c:pt idx="110">
                  <c:v>2.482078973011994E-2</c:v>
                </c:pt>
                <c:pt idx="111">
                  <c:v>2.4702824885934876E-2</c:v>
                </c:pt>
                <c:pt idx="112">
                  <c:v>2.4956669522910528E-2</c:v>
                </c:pt>
                <c:pt idx="113">
                  <c:v>2.4792806555422486E-2</c:v>
                </c:pt>
                <c:pt idx="114">
                  <c:v>2.5019320665329227E-2</c:v>
                </c:pt>
                <c:pt idx="115">
                  <c:v>2.4940313314898609E-2</c:v>
                </c:pt>
                <c:pt idx="116">
                  <c:v>2.4978734432291823E-2</c:v>
                </c:pt>
                <c:pt idx="117">
                  <c:v>2.5629068911529343E-2</c:v>
                </c:pt>
                <c:pt idx="118">
                  <c:v>2.7997893860820536E-2</c:v>
                </c:pt>
                <c:pt idx="119">
                  <c:v>2.8725704165929136E-2</c:v>
                </c:pt>
                <c:pt idx="120">
                  <c:v>2.8637781272756516E-2</c:v>
                </c:pt>
                <c:pt idx="121">
                  <c:v>2.8636376841400728E-2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4D-41C8-A027-970A9CC77D80}"/>
            </c:ext>
          </c:extLst>
        </c:ser>
        <c:ser>
          <c:idx val="16"/>
          <c:order val="16"/>
          <c:tx>
            <c:strRef>
              <c:f>'VaR Rolling'!$AK$61</c:f>
              <c:strCache>
                <c:ptCount val="1"/>
                <c:pt idx="0">
                  <c:v>IYR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Rolling'!$AK$62:$AK$183</c:f>
              <c:numCache>
                <c:formatCode>General</c:formatCode>
                <c:ptCount val="122"/>
                <c:pt idx="0">
                  <c:v>0.17825162636485198</c:v>
                </c:pt>
                <c:pt idx="1">
                  <c:v>0.17650861651342231</c:v>
                </c:pt>
                <c:pt idx="2">
                  <c:v>0.1782623496141125</c:v>
                </c:pt>
                <c:pt idx="3">
                  <c:v>0.17850382251453914</c:v>
                </c:pt>
                <c:pt idx="4">
                  <c:v>0.17915071145782471</c:v>
                </c:pt>
                <c:pt idx="5">
                  <c:v>0.18145456345615629</c:v>
                </c:pt>
                <c:pt idx="6">
                  <c:v>0.18193335645621495</c:v>
                </c:pt>
                <c:pt idx="7">
                  <c:v>0.18187922611574134</c:v>
                </c:pt>
                <c:pt idx="8">
                  <c:v>0.18149578532601052</c:v>
                </c:pt>
                <c:pt idx="9">
                  <c:v>0.17961530611952892</c:v>
                </c:pt>
                <c:pt idx="10">
                  <c:v>0.1788892240977904</c:v>
                </c:pt>
                <c:pt idx="11">
                  <c:v>0.1773780871158176</c:v>
                </c:pt>
                <c:pt idx="12">
                  <c:v>0.17651497675060349</c:v>
                </c:pt>
                <c:pt idx="13">
                  <c:v>0.17554922908440654</c:v>
                </c:pt>
                <c:pt idx="14">
                  <c:v>0.17084828298421356</c:v>
                </c:pt>
                <c:pt idx="15">
                  <c:v>0.16743532006805195</c:v>
                </c:pt>
                <c:pt idx="16">
                  <c:v>0.16786738234068066</c:v>
                </c:pt>
                <c:pt idx="17">
                  <c:v>0.16778023593032512</c:v>
                </c:pt>
                <c:pt idx="18">
                  <c:v>0.1667067472176447</c:v>
                </c:pt>
                <c:pt idx="19">
                  <c:v>0.16579930196439227</c:v>
                </c:pt>
                <c:pt idx="20">
                  <c:v>0.16315611737627683</c:v>
                </c:pt>
                <c:pt idx="21">
                  <c:v>0.16319031769772782</c:v>
                </c:pt>
                <c:pt idx="22">
                  <c:v>0.16079911090533552</c:v>
                </c:pt>
                <c:pt idx="23">
                  <c:v>0.16063658592168009</c:v>
                </c:pt>
                <c:pt idx="24">
                  <c:v>0.16071930398342182</c:v>
                </c:pt>
                <c:pt idx="25">
                  <c:v>0.16218934454690492</c:v>
                </c:pt>
                <c:pt idx="26">
                  <c:v>0.15752177318666377</c:v>
                </c:pt>
                <c:pt idx="27">
                  <c:v>0.15814517616510695</c:v>
                </c:pt>
                <c:pt idx="28">
                  <c:v>0.1598180823582209</c:v>
                </c:pt>
                <c:pt idx="29">
                  <c:v>0.15918033337855469</c:v>
                </c:pt>
                <c:pt idx="30">
                  <c:v>0.14148895822444824</c:v>
                </c:pt>
                <c:pt idx="31">
                  <c:v>0.12648685413312355</c:v>
                </c:pt>
                <c:pt idx="32">
                  <c:v>0.12594765212238548</c:v>
                </c:pt>
                <c:pt idx="33">
                  <c:v>0.11824618768474175</c:v>
                </c:pt>
                <c:pt idx="34">
                  <c:v>0.10141522965492118</c:v>
                </c:pt>
                <c:pt idx="35">
                  <c:v>0.10220901176163366</c:v>
                </c:pt>
                <c:pt idx="36">
                  <c:v>8.2535433382040502E-2</c:v>
                </c:pt>
                <c:pt idx="37">
                  <c:v>7.7908232359722412E-2</c:v>
                </c:pt>
                <c:pt idx="38">
                  <c:v>7.902677200133823E-2</c:v>
                </c:pt>
                <c:pt idx="39">
                  <c:v>7.8995333417659241E-2</c:v>
                </c:pt>
                <c:pt idx="40">
                  <c:v>7.2055637853844084E-2</c:v>
                </c:pt>
                <c:pt idx="41">
                  <c:v>7.4786265648097899E-2</c:v>
                </c:pt>
                <c:pt idx="42">
                  <c:v>7.5181590584416494E-2</c:v>
                </c:pt>
                <c:pt idx="43">
                  <c:v>7.5287207184119007E-2</c:v>
                </c:pt>
                <c:pt idx="44">
                  <c:v>7.5172386725418885E-2</c:v>
                </c:pt>
                <c:pt idx="45">
                  <c:v>8.2581325795705901E-2</c:v>
                </c:pt>
                <c:pt idx="46">
                  <c:v>8.5340975122477972E-2</c:v>
                </c:pt>
                <c:pt idx="47">
                  <c:v>8.5383343579086501E-2</c:v>
                </c:pt>
                <c:pt idx="48">
                  <c:v>9.1266406722140966E-2</c:v>
                </c:pt>
                <c:pt idx="49">
                  <c:v>8.9352794946729985E-2</c:v>
                </c:pt>
                <c:pt idx="50">
                  <c:v>9.047764938923486E-2</c:v>
                </c:pt>
                <c:pt idx="51">
                  <c:v>9.2463282585594789E-2</c:v>
                </c:pt>
                <c:pt idx="52">
                  <c:v>9.4720870133407742E-2</c:v>
                </c:pt>
                <c:pt idx="53">
                  <c:v>9.4556439988411789E-2</c:v>
                </c:pt>
                <c:pt idx="54">
                  <c:v>9.4557588843938833E-2</c:v>
                </c:pt>
                <c:pt idx="55">
                  <c:v>9.3215654690918165E-2</c:v>
                </c:pt>
                <c:pt idx="56">
                  <c:v>9.3056410186338784E-2</c:v>
                </c:pt>
                <c:pt idx="57">
                  <c:v>9.4231869549707373E-2</c:v>
                </c:pt>
                <c:pt idx="58">
                  <c:v>9.6277088875205363E-2</c:v>
                </c:pt>
                <c:pt idx="59">
                  <c:v>9.4886984313329314E-2</c:v>
                </c:pt>
                <c:pt idx="60">
                  <c:v>9.5187013270061988E-2</c:v>
                </c:pt>
                <c:pt idx="61">
                  <c:v>9.5339297718273597E-2</c:v>
                </c:pt>
                <c:pt idx="62">
                  <c:v>9.2759848737918468E-2</c:v>
                </c:pt>
                <c:pt idx="63">
                  <c:v>9.2168955104614855E-2</c:v>
                </c:pt>
                <c:pt idx="64">
                  <c:v>9.0999964318299528E-2</c:v>
                </c:pt>
                <c:pt idx="65">
                  <c:v>8.7173038148870105E-2</c:v>
                </c:pt>
                <c:pt idx="66">
                  <c:v>8.6169622887810479E-2</c:v>
                </c:pt>
                <c:pt idx="67">
                  <c:v>8.6913128391184771E-2</c:v>
                </c:pt>
                <c:pt idx="68">
                  <c:v>8.8442490564296816E-2</c:v>
                </c:pt>
                <c:pt idx="69">
                  <c:v>8.8996460847822825E-2</c:v>
                </c:pt>
                <c:pt idx="70">
                  <c:v>8.8360227231115099E-2</c:v>
                </c:pt>
                <c:pt idx="71">
                  <c:v>8.8650406608430377E-2</c:v>
                </c:pt>
                <c:pt idx="72">
                  <c:v>8.8664103698601532E-2</c:v>
                </c:pt>
                <c:pt idx="73">
                  <c:v>8.850296111776576E-2</c:v>
                </c:pt>
                <c:pt idx="74">
                  <c:v>9.0508671438656305E-2</c:v>
                </c:pt>
                <c:pt idx="75">
                  <c:v>9.1332228738066901E-2</c:v>
                </c:pt>
                <c:pt idx="76">
                  <c:v>9.0855207559140727E-2</c:v>
                </c:pt>
                <c:pt idx="77">
                  <c:v>9.0355054240560589E-2</c:v>
                </c:pt>
                <c:pt idx="78">
                  <c:v>9.0332159850089383E-2</c:v>
                </c:pt>
                <c:pt idx="79">
                  <c:v>8.9637254454027815E-2</c:v>
                </c:pt>
                <c:pt idx="80">
                  <c:v>9.0147016933705734E-2</c:v>
                </c:pt>
                <c:pt idx="81">
                  <c:v>9.0033102779366755E-2</c:v>
                </c:pt>
                <c:pt idx="82">
                  <c:v>9.021096982187507E-2</c:v>
                </c:pt>
                <c:pt idx="83">
                  <c:v>9.0260144372362641E-2</c:v>
                </c:pt>
                <c:pt idx="84">
                  <c:v>9.0238575371228161E-2</c:v>
                </c:pt>
                <c:pt idx="85">
                  <c:v>8.7667876676587597E-2</c:v>
                </c:pt>
                <c:pt idx="86">
                  <c:v>8.7395336265381152E-2</c:v>
                </c:pt>
                <c:pt idx="87">
                  <c:v>8.7333755929568865E-2</c:v>
                </c:pt>
                <c:pt idx="88">
                  <c:v>8.5103597605354575E-2</c:v>
                </c:pt>
                <c:pt idx="89">
                  <c:v>8.5581589061823518E-2</c:v>
                </c:pt>
                <c:pt idx="90">
                  <c:v>8.5967890880039866E-2</c:v>
                </c:pt>
                <c:pt idx="91">
                  <c:v>8.4826786456996262E-2</c:v>
                </c:pt>
                <c:pt idx="92">
                  <c:v>8.4811512498540992E-2</c:v>
                </c:pt>
                <c:pt idx="93">
                  <c:v>8.2428404984588338E-2</c:v>
                </c:pt>
                <c:pt idx="94">
                  <c:v>8.2607181194598187E-2</c:v>
                </c:pt>
                <c:pt idx="95">
                  <c:v>8.198233463251027E-2</c:v>
                </c:pt>
                <c:pt idx="96">
                  <c:v>8.2189031789363612E-2</c:v>
                </c:pt>
                <c:pt idx="97">
                  <c:v>8.2197927918397945E-2</c:v>
                </c:pt>
                <c:pt idx="98">
                  <c:v>8.1549041891470678E-2</c:v>
                </c:pt>
                <c:pt idx="99">
                  <c:v>8.1636072662712875E-2</c:v>
                </c:pt>
                <c:pt idx="100">
                  <c:v>8.1639590584202296E-2</c:v>
                </c:pt>
                <c:pt idx="101">
                  <c:v>8.0026310200012038E-2</c:v>
                </c:pt>
                <c:pt idx="102">
                  <c:v>7.7504444999738825E-2</c:v>
                </c:pt>
                <c:pt idx="103">
                  <c:v>7.7131088913874823E-2</c:v>
                </c:pt>
                <c:pt idx="104">
                  <c:v>7.8960371169664478E-2</c:v>
                </c:pt>
                <c:pt idx="105">
                  <c:v>6.5324879038898831E-2</c:v>
                </c:pt>
                <c:pt idx="106">
                  <c:v>6.3046036731656777E-2</c:v>
                </c:pt>
                <c:pt idx="107">
                  <c:v>6.8705736580980073E-2</c:v>
                </c:pt>
                <c:pt idx="108">
                  <c:v>6.2150205886780052E-2</c:v>
                </c:pt>
                <c:pt idx="109">
                  <c:v>6.2013261655696865E-2</c:v>
                </c:pt>
                <c:pt idx="110">
                  <c:v>5.856975595840834E-2</c:v>
                </c:pt>
                <c:pt idx="111">
                  <c:v>5.3188123293181219E-2</c:v>
                </c:pt>
                <c:pt idx="112">
                  <c:v>5.1062978745405281E-2</c:v>
                </c:pt>
                <c:pt idx="113">
                  <c:v>5.1179741100922493E-2</c:v>
                </c:pt>
                <c:pt idx="114">
                  <c:v>5.0698420635134703E-2</c:v>
                </c:pt>
                <c:pt idx="115">
                  <c:v>5.0671474055056967E-2</c:v>
                </c:pt>
                <c:pt idx="116">
                  <c:v>5.06047651022054E-2</c:v>
                </c:pt>
                <c:pt idx="117">
                  <c:v>5.0199774490669091E-2</c:v>
                </c:pt>
                <c:pt idx="118">
                  <c:v>5.0630563055524588E-2</c:v>
                </c:pt>
                <c:pt idx="119">
                  <c:v>5.0125769343826995E-2</c:v>
                </c:pt>
                <c:pt idx="120">
                  <c:v>5.0962720850193606E-2</c:v>
                </c:pt>
                <c:pt idx="121">
                  <c:v>5.1422578262780433E-2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4D-41C8-A027-970A9CC77D80}"/>
            </c:ext>
          </c:extLst>
        </c:ser>
        <c:ser>
          <c:idx val="17"/>
          <c:order val="17"/>
          <c:tx>
            <c:strRef>
              <c:f>'VaR Rolling'!$AL$61</c:f>
              <c:strCache>
                <c:ptCount val="1"/>
                <c:pt idx="0">
                  <c:v>XRE.TO</c:v>
                </c:pt>
              </c:strCache>
            </c:strRef>
          </c:tx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Rolling'!$AL$62:$AL$183</c:f>
              <c:numCache>
                <c:formatCode>General</c:formatCode>
                <c:ptCount val="122"/>
                <c:pt idx="0">
                  <c:v>0.12053758384630529</c:v>
                </c:pt>
                <c:pt idx="1">
                  <c:v>0.12034742218891582</c:v>
                </c:pt>
                <c:pt idx="2">
                  <c:v>0.12033442249483392</c:v>
                </c:pt>
                <c:pt idx="3">
                  <c:v>0.12030870921321521</c:v>
                </c:pt>
                <c:pt idx="4">
                  <c:v>0.12089614599710337</c:v>
                </c:pt>
                <c:pt idx="5">
                  <c:v>0.12117103693740221</c:v>
                </c:pt>
                <c:pt idx="6">
                  <c:v>0.12123341526870542</c:v>
                </c:pt>
                <c:pt idx="7">
                  <c:v>0.12122868749051761</c:v>
                </c:pt>
                <c:pt idx="8">
                  <c:v>0.12071152348742255</c:v>
                </c:pt>
                <c:pt idx="9">
                  <c:v>0.12031838786955787</c:v>
                </c:pt>
                <c:pt idx="10">
                  <c:v>0.12017827544786389</c:v>
                </c:pt>
                <c:pt idx="11">
                  <c:v>0.11796780666760456</c:v>
                </c:pt>
                <c:pt idx="12">
                  <c:v>0.11796494856271074</c:v>
                </c:pt>
                <c:pt idx="13">
                  <c:v>0.11794887269922988</c:v>
                </c:pt>
                <c:pt idx="14">
                  <c:v>0.1154404458603867</c:v>
                </c:pt>
                <c:pt idx="15">
                  <c:v>0.1138620592101908</c:v>
                </c:pt>
                <c:pt idx="16">
                  <c:v>0.11418470947203484</c:v>
                </c:pt>
                <c:pt idx="17">
                  <c:v>0.11440734636367733</c:v>
                </c:pt>
                <c:pt idx="18">
                  <c:v>0.11366234612879524</c:v>
                </c:pt>
                <c:pt idx="19">
                  <c:v>0.11311240236741985</c:v>
                </c:pt>
                <c:pt idx="20">
                  <c:v>0.11147863751336026</c:v>
                </c:pt>
                <c:pt idx="21">
                  <c:v>0.10989438974154528</c:v>
                </c:pt>
                <c:pt idx="22">
                  <c:v>0.10968575836198165</c:v>
                </c:pt>
                <c:pt idx="23">
                  <c:v>0.10946252317314012</c:v>
                </c:pt>
                <c:pt idx="24">
                  <c:v>0.10955359425090205</c:v>
                </c:pt>
                <c:pt idx="25">
                  <c:v>0.11264462906153912</c:v>
                </c:pt>
                <c:pt idx="26">
                  <c:v>0.11211724715867724</c:v>
                </c:pt>
                <c:pt idx="27">
                  <c:v>0.11303259425755567</c:v>
                </c:pt>
                <c:pt idx="28">
                  <c:v>0.11451980190944194</c:v>
                </c:pt>
                <c:pt idx="29">
                  <c:v>0.10756509799408427</c:v>
                </c:pt>
                <c:pt idx="30">
                  <c:v>8.2221406156711446E-2</c:v>
                </c:pt>
                <c:pt idx="31">
                  <c:v>7.640768894350275E-2</c:v>
                </c:pt>
                <c:pt idx="32">
                  <c:v>7.4110789495522605E-2</c:v>
                </c:pt>
                <c:pt idx="33">
                  <c:v>7.454113314791419E-2</c:v>
                </c:pt>
                <c:pt idx="34">
                  <c:v>6.8792095377080642E-2</c:v>
                </c:pt>
                <c:pt idx="35">
                  <c:v>6.632205695429888E-2</c:v>
                </c:pt>
                <c:pt idx="36">
                  <c:v>6.3008736136775073E-2</c:v>
                </c:pt>
                <c:pt idx="37">
                  <c:v>5.5383025208100789E-2</c:v>
                </c:pt>
                <c:pt idx="38">
                  <c:v>5.5457670937911097E-2</c:v>
                </c:pt>
                <c:pt idx="39">
                  <c:v>5.4872492083523822E-2</c:v>
                </c:pt>
                <c:pt idx="40">
                  <c:v>5.281245541739691E-2</c:v>
                </c:pt>
                <c:pt idx="41">
                  <c:v>5.3996330007023606E-2</c:v>
                </c:pt>
                <c:pt idx="42">
                  <c:v>5.3353489294781169E-2</c:v>
                </c:pt>
                <c:pt idx="43">
                  <c:v>5.3477472573636678E-2</c:v>
                </c:pt>
                <c:pt idx="44">
                  <c:v>5.4224370908484247E-2</c:v>
                </c:pt>
                <c:pt idx="45">
                  <c:v>5.7605205725866179E-2</c:v>
                </c:pt>
                <c:pt idx="46">
                  <c:v>5.7957016571162104E-2</c:v>
                </c:pt>
                <c:pt idx="47">
                  <c:v>5.8343314298026853E-2</c:v>
                </c:pt>
                <c:pt idx="48">
                  <c:v>5.837292259082684E-2</c:v>
                </c:pt>
                <c:pt idx="49">
                  <c:v>6.0484138705246049E-2</c:v>
                </c:pt>
                <c:pt idx="50">
                  <c:v>6.1090674244433138E-2</c:v>
                </c:pt>
                <c:pt idx="51">
                  <c:v>5.9145408161989377E-2</c:v>
                </c:pt>
                <c:pt idx="52">
                  <c:v>6.2275608164120595E-2</c:v>
                </c:pt>
                <c:pt idx="53">
                  <c:v>6.1328453825483471E-2</c:v>
                </c:pt>
                <c:pt idx="54">
                  <c:v>6.1389971676632724E-2</c:v>
                </c:pt>
                <c:pt idx="55">
                  <c:v>5.9682150877405457E-2</c:v>
                </c:pt>
                <c:pt idx="56">
                  <c:v>6.1529938126889734E-2</c:v>
                </c:pt>
                <c:pt idx="57">
                  <c:v>6.1173543709819193E-2</c:v>
                </c:pt>
                <c:pt idx="58">
                  <c:v>6.0897651009472614E-2</c:v>
                </c:pt>
                <c:pt idx="59">
                  <c:v>6.1799854248934451E-2</c:v>
                </c:pt>
                <c:pt idx="60">
                  <c:v>6.1513879551669759E-2</c:v>
                </c:pt>
                <c:pt idx="61">
                  <c:v>6.1539831418625977E-2</c:v>
                </c:pt>
                <c:pt idx="62">
                  <c:v>6.2294994499087382E-2</c:v>
                </c:pt>
                <c:pt idx="63">
                  <c:v>6.2154491533065348E-2</c:v>
                </c:pt>
                <c:pt idx="64">
                  <c:v>6.4607635876441707E-2</c:v>
                </c:pt>
                <c:pt idx="65">
                  <c:v>6.4798533039903572E-2</c:v>
                </c:pt>
                <c:pt idx="66">
                  <c:v>6.5957203214499618E-2</c:v>
                </c:pt>
                <c:pt idx="67">
                  <c:v>6.6351681851960276E-2</c:v>
                </c:pt>
                <c:pt idx="68">
                  <c:v>6.6555121570015405E-2</c:v>
                </c:pt>
                <c:pt idx="69">
                  <c:v>6.676025341162263E-2</c:v>
                </c:pt>
                <c:pt idx="70">
                  <c:v>6.6778085039424839E-2</c:v>
                </c:pt>
                <c:pt idx="71">
                  <c:v>6.671124990468931E-2</c:v>
                </c:pt>
                <c:pt idx="72">
                  <c:v>6.6550927488425518E-2</c:v>
                </c:pt>
                <c:pt idx="73">
                  <c:v>6.6746648080391255E-2</c:v>
                </c:pt>
                <c:pt idx="74">
                  <c:v>6.7215974294455222E-2</c:v>
                </c:pt>
                <c:pt idx="75">
                  <c:v>6.7575271784847957E-2</c:v>
                </c:pt>
                <c:pt idx="76">
                  <c:v>6.7397673957693624E-2</c:v>
                </c:pt>
                <c:pt idx="77">
                  <c:v>6.7463900629722379E-2</c:v>
                </c:pt>
                <c:pt idx="78">
                  <c:v>6.683045130276602E-2</c:v>
                </c:pt>
                <c:pt idx="79">
                  <c:v>6.6032031103338315E-2</c:v>
                </c:pt>
                <c:pt idx="80">
                  <c:v>6.5550566132242138E-2</c:v>
                </c:pt>
                <c:pt idx="81">
                  <c:v>6.5627256979733137E-2</c:v>
                </c:pt>
                <c:pt idx="82">
                  <c:v>6.6023269430631068E-2</c:v>
                </c:pt>
                <c:pt idx="83">
                  <c:v>6.588915297339823E-2</c:v>
                </c:pt>
                <c:pt idx="84">
                  <c:v>6.5378146505887136E-2</c:v>
                </c:pt>
                <c:pt idx="85">
                  <c:v>6.1743102383771856E-2</c:v>
                </c:pt>
                <c:pt idx="86">
                  <c:v>5.7463310835287253E-2</c:v>
                </c:pt>
                <c:pt idx="87">
                  <c:v>5.6084602012011445E-2</c:v>
                </c:pt>
                <c:pt idx="88">
                  <c:v>5.4044695245732029E-2</c:v>
                </c:pt>
                <c:pt idx="89">
                  <c:v>5.4393421785336925E-2</c:v>
                </c:pt>
                <c:pt idx="90">
                  <c:v>5.5154603011200169E-2</c:v>
                </c:pt>
                <c:pt idx="91">
                  <c:v>5.3942766908590629E-2</c:v>
                </c:pt>
                <c:pt idx="92">
                  <c:v>5.6042639170563596E-2</c:v>
                </c:pt>
                <c:pt idx="93">
                  <c:v>5.8235023290922831E-2</c:v>
                </c:pt>
                <c:pt idx="94">
                  <c:v>5.831789907290285E-2</c:v>
                </c:pt>
                <c:pt idx="95">
                  <c:v>5.8508961855482711E-2</c:v>
                </c:pt>
                <c:pt idx="96">
                  <c:v>6.0418013476701046E-2</c:v>
                </c:pt>
                <c:pt idx="97">
                  <c:v>6.0356753228734197E-2</c:v>
                </c:pt>
                <c:pt idx="98">
                  <c:v>6.0523812477630598E-2</c:v>
                </c:pt>
                <c:pt idx="99">
                  <c:v>6.0232514497400066E-2</c:v>
                </c:pt>
                <c:pt idx="100">
                  <c:v>6.0545590654897528E-2</c:v>
                </c:pt>
                <c:pt idx="101">
                  <c:v>5.884779260299073E-2</c:v>
                </c:pt>
                <c:pt idx="102">
                  <c:v>5.8978936241925281E-2</c:v>
                </c:pt>
                <c:pt idx="103">
                  <c:v>5.8865142290141795E-2</c:v>
                </c:pt>
                <c:pt idx="104">
                  <c:v>5.8728878863861501E-2</c:v>
                </c:pt>
                <c:pt idx="105">
                  <c:v>5.5588427813873534E-2</c:v>
                </c:pt>
                <c:pt idx="106">
                  <c:v>5.7367617270670801E-2</c:v>
                </c:pt>
                <c:pt idx="107">
                  <c:v>0.10305306002309039</c:v>
                </c:pt>
                <c:pt idx="108">
                  <c:v>0.10369818345871187</c:v>
                </c:pt>
                <c:pt idx="109">
                  <c:v>0.10215220139945685</c:v>
                </c:pt>
                <c:pt idx="110">
                  <c:v>0.10156368239408718</c:v>
                </c:pt>
                <c:pt idx="111">
                  <c:v>0.10147506151928255</c:v>
                </c:pt>
                <c:pt idx="112">
                  <c:v>9.9606029266316912E-2</c:v>
                </c:pt>
                <c:pt idx="113">
                  <c:v>0.10004095221669154</c:v>
                </c:pt>
                <c:pt idx="114">
                  <c:v>0.10088844932401352</c:v>
                </c:pt>
                <c:pt idx="115">
                  <c:v>0.10929089491060953</c:v>
                </c:pt>
                <c:pt idx="116">
                  <c:v>0.10881558866129885</c:v>
                </c:pt>
                <c:pt idx="117">
                  <c:v>0.10889318305578005</c:v>
                </c:pt>
                <c:pt idx="118">
                  <c:v>0.10893397161897232</c:v>
                </c:pt>
                <c:pt idx="119">
                  <c:v>0.10859688024221591</c:v>
                </c:pt>
                <c:pt idx="120">
                  <c:v>0.10872438250580618</c:v>
                </c:pt>
                <c:pt idx="121">
                  <c:v>0.10858064724088551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B4D-41C8-A027-970A9CC77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173008"/>
        <c:axId val="738170056"/>
      </c:lineChart>
      <c:catAx>
        <c:axId val="73817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70056"/>
        <c:crosses val="autoZero"/>
        <c:auto val="1"/>
        <c:lblAlgn val="ctr"/>
        <c:lblOffset val="100"/>
        <c:noMultiLvlLbl val="0"/>
      </c:catAx>
      <c:valAx>
        <c:axId val="73817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VaR99 (10 year window)</a:t>
            </a:r>
          </a:p>
        </c:rich>
      </c:tx>
      <c:layout>
        <c:manualLayout>
          <c:xMode val="edge"/>
          <c:yMode val="edge"/>
          <c:x val="0.43742776283763857"/>
          <c:y val="1.3937282229965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 Rolling'!$AN$121</c:f>
              <c:strCache>
                <c:ptCount val="1"/>
                <c:pt idx="0">
                  <c:v>SPY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Rolling'!$AN$122:$AN$183</c:f>
              <c:numCache>
                <c:formatCode>General</c:formatCode>
                <c:ptCount val="62"/>
                <c:pt idx="0">
                  <c:v>7.3116142957578734E-2</c:v>
                </c:pt>
                <c:pt idx="1">
                  <c:v>7.2183678284193531E-2</c:v>
                </c:pt>
                <c:pt idx="2">
                  <c:v>7.243758160455345E-2</c:v>
                </c:pt>
                <c:pt idx="3">
                  <c:v>7.2684659853311018E-2</c:v>
                </c:pt>
                <c:pt idx="4">
                  <c:v>7.2621608070087579E-2</c:v>
                </c:pt>
                <c:pt idx="5">
                  <c:v>7.2727829021814114E-2</c:v>
                </c:pt>
                <c:pt idx="6">
                  <c:v>7.2705955042156378E-2</c:v>
                </c:pt>
                <c:pt idx="7">
                  <c:v>7.2715544328572149E-2</c:v>
                </c:pt>
                <c:pt idx="8">
                  <c:v>7.2716518779628231E-2</c:v>
                </c:pt>
                <c:pt idx="9">
                  <c:v>7.286224652907318E-2</c:v>
                </c:pt>
                <c:pt idx="10">
                  <c:v>7.2426911099291585E-2</c:v>
                </c:pt>
                <c:pt idx="11">
                  <c:v>7.2247433319717239E-2</c:v>
                </c:pt>
                <c:pt idx="12">
                  <c:v>7.2259409863303814E-2</c:v>
                </c:pt>
                <c:pt idx="13">
                  <c:v>7.2206416072921442E-2</c:v>
                </c:pt>
                <c:pt idx="14">
                  <c:v>7.2500228950054674E-2</c:v>
                </c:pt>
                <c:pt idx="15">
                  <c:v>7.2287939752637032E-2</c:v>
                </c:pt>
                <c:pt idx="16">
                  <c:v>7.2185150151646296E-2</c:v>
                </c:pt>
                <c:pt idx="17">
                  <c:v>7.1631619139973499E-2</c:v>
                </c:pt>
                <c:pt idx="18">
                  <c:v>7.1306273267895792E-2</c:v>
                </c:pt>
                <c:pt idx="19">
                  <c:v>7.1313561095638023E-2</c:v>
                </c:pt>
                <c:pt idx="20">
                  <c:v>7.1234785122311212E-2</c:v>
                </c:pt>
                <c:pt idx="21">
                  <c:v>6.9668284176506279E-2</c:v>
                </c:pt>
                <c:pt idx="22">
                  <c:v>6.8686588833111795E-2</c:v>
                </c:pt>
                <c:pt idx="23">
                  <c:v>6.928263866312985E-2</c:v>
                </c:pt>
                <c:pt idx="24">
                  <c:v>6.9372252073404028E-2</c:v>
                </c:pt>
                <c:pt idx="25">
                  <c:v>6.9216138900628998E-2</c:v>
                </c:pt>
                <c:pt idx="26">
                  <c:v>6.6904943094316993E-2</c:v>
                </c:pt>
                <c:pt idx="27">
                  <c:v>6.6717419726653529E-2</c:v>
                </c:pt>
                <c:pt idx="28">
                  <c:v>6.6471153369940958E-2</c:v>
                </c:pt>
                <c:pt idx="29">
                  <c:v>6.2127186387173725E-2</c:v>
                </c:pt>
                <c:pt idx="30">
                  <c:v>6.2227314561381898E-2</c:v>
                </c:pt>
                <c:pt idx="31">
                  <c:v>6.0864581603485735E-2</c:v>
                </c:pt>
                <c:pt idx="32">
                  <c:v>6.3031945237046555E-2</c:v>
                </c:pt>
                <c:pt idx="33">
                  <c:v>6.0957736993514589E-2</c:v>
                </c:pt>
                <c:pt idx="34">
                  <c:v>5.7227753596139137E-2</c:v>
                </c:pt>
                <c:pt idx="35">
                  <c:v>5.665069320461124E-2</c:v>
                </c:pt>
                <c:pt idx="36">
                  <c:v>5.6754144699549876E-2</c:v>
                </c:pt>
                <c:pt idx="37">
                  <c:v>5.7934715887310716E-2</c:v>
                </c:pt>
                <c:pt idx="38">
                  <c:v>5.7580204865447446E-2</c:v>
                </c:pt>
                <c:pt idx="39">
                  <c:v>5.7411467861683524E-2</c:v>
                </c:pt>
                <c:pt idx="40">
                  <c:v>5.7530153839324305E-2</c:v>
                </c:pt>
                <c:pt idx="41">
                  <c:v>5.7534135717035056E-2</c:v>
                </c:pt>
                <c:pt idx="42">
                  <c:v>5.7251067435601752E-2</c:v>
                </c:pt>
                <c:pt idx="43">
                  <c:v>5.7332198164891095E-2</c:v>
                </c:pt>
                <c:pt idx="44">
                  <c:v>5.7376681658754869E-2</c:v>
                </c:pt>
                <c:pt idx="45">
                  <c:v>5.6823401843672641E-2</c:v>
                </c:pt>
                <c:pt idx="46">
                  <c:v>5.9654093543449166E-2</c:v>
                </c:pt>
                <c:pt idx="47">
                  <c:v>6.2877176524441733E-2</c:v>
                </c:pt>
                <c:pt idx="48">
                  <c:v>6.4957677139353048E-2</c:v>
                </c:pt>
                <c:pt idx="49">
                  <c:v>6.2927379373714509E-2</c:v>
                </c:pt>
                <c:pt idx="50">
                  <c:v>6.1757188519548145E-2</c:v>
                </c:pt>
                <c:pt idx="51">
                  <c:v>6.180042804906008E-2</c:v>
                </c:pt>
                <c:pt idx="52">
                  <c:v>6.1288017505853602E-2</c:v>
                </c:pt>
                <c:pt idx="53">
                  <c:v>6.1715453063415089E-2</c:v>
                </c:pt>
                <c:pt idx="54">
                  <c:v>6.2511939866325167E-2</c:v>
                </c:pt>
                <c:pt idx="55">
                  <c:v>6.3001083270088604E-2</c:v>
                </c:pt>
                <c:pt idx="56">
                  <c:v>6.300165619864341E-2</c:v>
                </c:pt>
                <c:pt idx="57">
                  <c:v>6.3286798986158452E-2</c:v>
                </c:pt>
                <c:pt idx="58">
                  <c:v>6.3192878624143495E-2</c:v>
                </c:pt>
                <c:pt idx="59">
                  <c:v>6.2774433650835904E-2</c:v>
                </c:pt>
                <c:pt idx="60">
                  <c:v>6.2689703874180006E-2</c:v>
                </c:pt>
                <c:pt idx="61">
                  <c:v>6.3065914603820064E-2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0-477D-B889-2A1DDB664D2A}"/>
            </c:ext>
          </c:extLst>
        </c:ser>
        <c:ser>
          <c:idx val="1"/>
          <c:order val="1"/>
          <c:tx>
            <c:strRef>
              <c:f>'VaR Rolling'!$AO$121</c:f>
              <c:strCache>
                <c:ptCount val="1"/>
                <c:pt idx="0">
                  <c:v>QQQ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Rolling'!$AO$122:$AO$183</c:f>
              <c:numCache>
                <c:formatCode>General</c:formatCode>
                <c:ptCount val="62"/>
                <c:pt idx="0">
                  <c:v>9.3265871095232447E-2</c:v>
                </c:pt>
                <c:pt idx="1">
                  <c:v>9.0928848490680156E-2</c:v>
                </c:pt>
                <c:pt idx="2">
                  <c:v>9.1741589217661915E-2</c:v>
                </c:pt>
                <c:pt idx="3">
                  <c:v>9.1598912563627011E-2</c:v>
                </c:pt>
                <c:pt idx="4">
                  <c:v>9.1663788749496045E-2</c:v>
                </c:pt>
                <c:pt idx="5">
                  <c:v>9.1519306135795994E-2</c:v>
                </c:pt>
                <c:pt idx="6">
                  <c:v>9.1544138435635886E-2</c:v>
                </c:pt>
                <c:pt idx="7">
                  <c:v>9.1559282153198238E-2</c:v>
                </c:pt>
                <c:pt idx="8">
                  <c:v>9.1463380011388498E-2</c:v>
                </c:pt>
                <c:pt idx="9">
                  <c:v>9.1464458965410764E-2</c:v>
                </c:pt>
                <c:pt idx="10">
                  <c:v>9.0965142861937062E-2</c:v>
                </c:pt>
                <c:pt idx="11">
                  <c:v>9.0602885283568815E-2</c:v>
                </c:pt>
                <c:pt idx="12">
                  <c:v>9.0661907173710449E-2</c:v>
                </c:pt>
                <c:pt idx="13">
                  <c:v>9.0371551642661391E-2</c:v>
                </c:pt>
                <c:pt idx="14">
                  <c:v>9.1989022131809123E-2</c:v>
                </c:pt>
                <c:pt idx="15">
                  <c:v>9.1998043763512796E-2</c:v>
                </c:pt>
                <c:pt idx="16">
                  <c:v>9.1959085883459996E-2</c:v>
                </c:pt>
                <c:pt idx="17">
                  <c:v>9.2202607738090844E-2</c:v>
                </c:pt>
                <c:pt idx="18">
                  <c:v>9.27596567132285E-2</c:v>
                </c:pt>
                <c:pt idx="19">
                  <c:v>9.2301742764945571E-2</c:v>
                </c:pt>
                <c:pt idx="20">
                  <c:v>9.2574255043103931E-2</c:v>
                </c:pt>
                <c:pt idx="21">
                  <c:v>8.8108213724411757E-2</c:v>
                </c:pt>
                <c:pt idx="22">
                  <c:v>8.6104206325719981E-2</c:v>
                </c:pt>
                <c:pt idx="23">
                  <c:v>8.6939479836040806E-2</c:v>
                </c:pt>
                <c:pt idx="24">
                  <c:v>8.6967713409302844E-2</c:v>
                </c:pt>
                <c:pt idx="25">
                  <c:v>8.7119079902223284E-2</c:v>
                </c:pt>
                <c:pt idx="26">
                  <c:v>8.4552520638454171E-2</c:v>
                </c:pt>
                <c:pt idx="27">
                  <c:v>8.4537367700444219E-2</c:v>
                </c:pt>
                <c:pt idx="28">
                  <c:v>8.4547620134768797E-2</c:v>
                </c:pt>
                <c:pt idx="29">
                  <c:v>7.6564973214089116E-2</c:v>
                </c:pt>
                <c:pt idx="30">
                  <c:v>7.7819974211918969E-2</c:v>
                </c:pt>
                <c:pt idx="31">
                  <c:v>7.4355676444890412E-2</c:v>
                </c:pt>
                <c:pt idx="32">
                  <c:v>7.6494000546364682E-2</c:v>
                </c:pt>
                <c:pt idx="33">
                  <c:v>7.6228312006705878E-2</c:v>
                </c:pt>
                <c:pt idx="34">
                  <c:v>7.5335668161834388E-2</c:v>
                </c:pt>
                <c:pt idx="35">
                  <c:v>7.453395557969679E-2</c:v>
                </c:pt>
                <c:pt idx="36">
                  <c:v>7.4433646608185577E-2</c:v>
                </c:pt>
                <c:pt idx="37">
                  <c:v>7.5427436191041544E-2</c:v>
                </c:pt>
                <c:pt idx="38">
                  <c:v>7.4452541416125395E-2</c:v>
                </c:pt>
                <c:pt idx="39">
                  <c:v>7.4292897849085993E-2</c:v>
                </c:pt>
                <c:pt idx="40">
                  <c:v>7.4732137314682701E-2</c:v>
                </c:pt>
                <c:pt idx="41">
                  <c:v>7.5021908909431501E-2</c:v>
                </c:pt>
                <c:pt idx="42">
                  <c:v>7.4383331622918006E-2</c:v>
                </c:pt>
                <c:pt idx="43">
                  <c:v>7.4441132834650328E-2</c:v>
                </c:pt>
                <c:pt idx="44">
                  <c:v>7.442254521128451E-2</c:v>
                </c:pt>
                <c:pt idx="45">
                  <c:v>7.2747026494748471E-2</c:v>
                </c:pt>
                <c:pt idx="46">
                  <c:v>7.4494700158700328E-2</c:v>
                </c:pt>
                <c:pt idx="47">
                  <c:v>7.5130149631204415E-2</c:v>
                </c:pt>
                <c:pt idx="48">
                  <c:v>7.7289955886864256E-2</c:v>
                </c:pt>
                <c:pt idx="49">
                  <c:v>7.5632309455145083E-2</c:v>
                </c:pt>
                <c:pt idx="50">
                  <c:v>7.4111624861756348E-2</c:v>
                </c:pt>
                <c:pt idx="51">
                  <c:v>7.4201627125031158E-2</c:v>
                </c:pt>
                <c:pt idx="52">
                  <c:v>7.3858496743065841E-2</c:v>
                </c:pt>
                <c:pt idx="53">
                  <c:v>7.4151741698527548E-2</c:v>
                </c:pt>
                <c:pt idx="54">
                  <c:v>7.5188796959144155E-2</c:v>
                </c:pt>
                <c:pt idx="55">
                  <c:v>7.5283636020638436E-2</c:v>
                </c:pt>
                <c:pt idx="56">
                  <c:v>7.5270401719419622E-2</c:v>
                </c:pt>
                <c:pt idx="57">
                  <c:v>7.5473778340195211E-2</c:v>
                </c:pt>
                <c:pt idx="58">
                  <c:v>7.5647729920640824E-2</c:v>
                </c:pt>
                <c:pt idx="59">
                  <c:v>7.5303753394357589E-2</c:v>
                </c:pt>
                <c:pt idx="60">
                  <c:v>7.5118421132760557E-2</c:v>
                </c:pt>
                <c:pt idx="61">
                  <c:v>7.5995622032169807E-2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0-477D-B889-2A1DDB664D2A}"/>
            </c:ext>
          </c:extLst>
        </c:ser>
        <c:ser>
          <c:idx val="2"/>
          <c:order val="2"/>
          <c:tx>
            <c:strRef>
              <c:f>'VaR Rolling'!$AP$121</c:f>
              <c:strCache>
                <c:ptCount val="1"/>
                <c:pt idx="0">
                  <c:v>XSP.TO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Rolling'!$AP$122:$AP$183</c:f>
              <c:numCache>
                <c:formatCode>General</c:formatCode>
                <c:ptCount val="62"/>
                <c:pt idx="0">
                  <c:v>0.10115732079607288</c:v>
                </c:pt>
                <c:pt idx="1">
                  <c:v>0.10051951880342505</c:v>
                </c:pt>
                <c:pt idx="2">
                  <c:v>0.10046770110140155</c:v>
                </c:pt>
                <c:pt idx="3">
                  <c:v>0.10074567841464092</c:v>
                </c:pt>
                <c:pt idx="4">
                  <c:v>0.10079550451296772</c:v>
                </c:pt>
                <c:pt idx="5">
                  <c:v>0.10082827726642656</c:v>
                </c:pt>
                <c:pt idx="6">
                  <c:v>0.10084192061948792</c:v>
                </c:pt>
                <c:pt idx="7">
                  <c:v>0.10168180107419544</c:v>
                </c:pt>
                <c:pt idx="8">
                  <c:v>0.10194437590327461</c:v>
                </c:pt>
                <c:pt idx="9">
                  <c:v>0.10193779274057146</c:v>
                </c:pt>
                <c:pt idx="10">
                  <c:v>0.10169260374469657</c:v>
                </c:pt>
                <c:pt idx="11">
                  <c:v>0.10157827095690862</c:v>
                </c:pt>
                <c:pt idx="12">
                  <c:v>0.10156626382220217</c:v>
                </c:pt>
                <c:pt idx="13">
                  <c:v>0.10173413152923398</c:v>
                </c:pt>
                <c:pt idx="14">
                  <c:v>0.10202268964872456</c:v>
                </c:pt>
                <c:pt idx="15">
                  <c:v>0.10140444358873037</c:v>
                </c:pt>
                <c:pt idx="16">
                  <c:v>0.10142619328887592</c:v>
                </c:pt>
                <c:pt idx="17">
                  <c:v>0.10216610310187338</c:v>
                </c:pt>
                <c:pt idx="18">
                  <c:v>0.10257125301143678</c:v>
                </c:pt>
                <c:pt idx="19">
                  <c:v>0.10161239294011307</c:v>
                </c:pt>
                <c:pt idx="20">
                  <c:v>0.10126425269596155</c:v>
                </c:pt>
                <c:pt idx="21">
                  <c:v>0.10040054979301453</c:v>
                </c:pt>
                <c:pt idx="22">
                  <c:v>0.10016966811802734</c:v>
                </c:pt>
                <c:pt idx="23">
                  <c:v>0.10004686317071702</c:v>
                </c:pt>
                <c:pt idx="24">
                  <c:v>0.10065812681720714</c:v>
                </c:pt>
                <c:pt idx="25">
                  <c:v>0.10105389782455579</c:v>
                </c:pt>
                <c:pt idx="26">
                  <c:v>9.8516979238141275E-2</c:v>
                </c:pt>
                <c:pt idx="27">
                  <c:v>9.8358679875545113E-2</c:v>
                </c:pt>
                <c:pt idx="28">
                  <c:v>9.9448801011516333E-2</c:v>
                </c:pt>
                <c:pt idx="29">
                  <c:v>9.7558256325557313E-2</c:v>
                </c:pt>
                <c:pt idx="30">
                  <c:v>8.6381361839176107E-2</c:v>
                </c:pt>
                <c:pt idx="31">
                  <c:v>8.5295907444937258E-2</c:v>
                </c:pt>
                <c:pt idx="32">
                  <c:v>8.4885354579341113E-2</c:v>
                </c:pt>
                <c:pt idx="33">
                  <c:v>8.225765996543373E-2</c:v>
                </c:pt>
                <c:pt idx="34">
                  <c:v>7.7856980226786263E-2</c:v>
                </c:pt>
                <c:pt idx="35">
                  <c:v>7.7195686107463468E-2</c:v>
                </c:pt>
                <c:pt idx="36">
                  <c:v>7.6129523415625885E-2</c:v>
                </c:pt>
                <c:pt idx="37">
                  <c:v>7.7902781404503685E-2</c:v>
                </c:pt>
                <c:pt idx="38">
                  <c:v>7.7561261485270372E-2</c:v>
                </c:pt>
                <c:pt idx="39">
                  <c:v>7.6990907371925849E-2</c:v>
                </c:pt>
                <c:pt idx="40">
                  <c:v>7.7591277070635331E-2</c:v>
                </c:pt>
                <c:pt idx="41">
                  <c:v>7.79381008554344E-2</c:v>
                </c:pt>
                <c:pt idx="42">
                  <c:v>7.7722409464559911E-2</c:v>
                </c:pt>
                <c:pt idx="43">
                  <c:v>7.7458784488422069E-2</c:v>
                </c:pt>
                <c:pt idx="44">
                  <c:v>7.7429640893441357E-2</c:v>
                </c:pt>
                <c:pt idx="45">
                  <c:v>7.7551297668027361E-2</c:v>
                </c:pt>
                <c:pt idx="46">
                  <c:v>7.819549266532097E-2</c:v>
                </c:pt>
                <c:pt idx="47">
                  <c:v>8.335935338687514E-2</c:v>
                </c:pt>
                <c:pt idx="48">
                  <c:v>8.359616055950897E-2</c:v>
                </c:pt>
                <c:pt idx="49">
                  <c:v>8.082543512086332E-2</c:v>
                </c:pt>
                <c:pt idx="50">
                  <c:v>7.8997847810409291E-2</c:v>
                </c:pt>
                <c:pt idx="51">
                  <c:v>7.8869667959958936E-2</c:v>
                </c:pt>
                <c:pt idx="52">
                  <c:v>7.7654749889498872E-2</c:v>
                </c:pt>
                <c:pt idx="53">
                  <c:v>7.6885943970974618E-2</c:v>
                </c:pt>
                <c:pt idx="54">
                  <c:v>7.6856044018113912E-2</c:v>
                </c:pt>
                <c:pt idx="55">
                  <c:v>7.6983089275141817E-2</c:v>
                </c:pt>
                <c:pt idx="56">
                  <c:v>7.6646667453606654E-2</c:v>
                </c:pt>
                <c:pt idx="57">
                  <c:v>7.6699176694628945E-2</c:v>
                </c:pt>
                <c:pt idx="58">
                  <c:v>7.6725404083411219E-2</c:v>
                </c:pt>
                <c:pt idx="59">
                  <c:v>7.7057323787728393E-2</c:v>
                </c:pt>
                <c:pt idx="60">
                  <c:v>7.7354288319542941E-2</c:v>
                </c:pt>
                <c:pt idx="61">
                  <c:v>7.7173464177828097E-2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0-477D-B889-2A1DDB664D2A}"/>
            </c:ext>
          </c:extLst>
        </c:ser>
        <c:ser>
          <c:idx val="3"/>
          <c:order val="3"/>
          <c:tx>
            <c:strRef>
              <c:f>'VaR Rolling'!$AQ$121</c:f>
              <c:strCache>
                <c:ptCount val="1"/>
                <c:pt idx="0">
                  <c:v>EWC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Rolling'!$AQ$122:$AQ$183</c:f>
              <c:numCache>
                <c:formatCode>General</c:formatCode>
                <c:ptCount val="62"/>
                <c:pt idx="0">
                  <c:v>9.3870975898194584E-2</c:v>
                </c:pt>
                <c:pt idx="1">
                  <c:v>9.3166808855651026E-2</c:v>
                </c:pt>
                <c:pt idx="2">
                  <c:v>9.3115093296701062E-2</c:v>
                </c:pt>
                <c:pt idx="3">
                  <c:v>9.326681454122869E-2</c:v>
                </c:pt>
                <c:pt idx="4">
                  <c:v>9.333027178452484E-2</c:v>
                </c:pt>
                <c:pt idx="5">
                  <c:v>9.2931407040378194E-2</c:v>
                </c:pt>
                <c:pt idx="6">
                  <c:v>9.2786065390242992E-2</c:v>
                </c:pt>
                <c:pt idx="7">
                  <c:v>9.268646005403941E-2</c:v>
                </c:pt>
                <c:pt idx="8">
                  <c:v>9.2662282197952195E-2</c:v>
                </c:pt>
                <c:pt idx="9">
                  <c:v>9.2662519771792212E-2</c:v>
                </c:pt>
                <c:pt idx="10">
                  <c:v>9.2828960532887791E-2</c:v>
                </c:pt>
                <c:pt idx="11">
                  <c:v>9.2807153935746692E-2</c:v>
                </c:pt>
                <c:pt idx="12">
                  <c:v>9.291761528609703E-2</c:v>
                </c:pt>
                <c:pt idx="13">
                  <c:v>9.3108743989665829E-2</c:v>
                </c:pt>
                <c:pt idx="14">
                  <c:v>9.3111475808565755E-2</c:v>
                </c:pt>
                <c:pt idx="15">
                  <c:v>9.3067106778378511E-2</c:v>
                </c:pt>
                <c:pt idx="16">
                  <c:v>9.2876649952927354E-2</c:v>
                </c:pt>
                <c:pt idx="17">
                  <c:v>9.2861908476693497E-2</c:v>
                </c:pt>
                <c:pt idx="18">
                  <c:v>9.2658512852018371E-2</c:v>
                </c:pt>
                <c:pt idx="19">
                  <c:v>9.0917160420575419E-2</c:v>
                </c:pt>
                <c:pt idx="20">
                  <c:v>9.0942696296284195E-2</c:v>
                </c:pt>
                <c:pt idx="21">
                  <c:v>9.0064146448165669E-2</c:v>
                </c:pt>
                <c:pt idx="22">
                  <c:v>9.0777186146815111E-2</c:v>
                </c:pt>
                <c:pt idx="23">
                  <c:v>9.0524850987756533E-2</c:v>
                </c:pt>
                <c:pt idx="24">
                  <c:v>9.0281846327736018E-2</c:v>
                </c:pt>
                <c:pt idx="25">
                  <c:v>8.9839219660499972E-2</c:v>
                </c:pt>
                <c:pt idx="26">
                  <c:v>8.9258517177640967E-2</c:v>
                </c:pt>
                <c:pt idx="27">
                  <c:v>8.8119215274579513E-2</c:v>
                </c:pt>
                <c:pt idx="28">
                  <c:v>8.8421992411000433E-2</c:v>
                </c:pt>
                <c:pt idx="29">
                  <c:v>8.2686816302972546E-2</c:v>
                </c:pt>
                <c:pt idx="30">
                  <c:v>7.4311223961819037E-2</c:v>
                </c:pt>
                <c:pt idx="31">
                  <c:v>7.1355650228817707E-2</c:v>
                </c:pt>
                <c:pt idx="32">
                  <c:v>7.3954920890079504E-2</c:v>
                </c:pt>
                <c:pt idx="33">
                  <c:v>7.5813036322379554E-2</c:v>
                </c:pt>
                <c:pt idx="34">
                  <c:v>7.3394842535740662E-2</c:v>
                </c:pt>
                <c:pt idx="35">
                  <c:v>7.2377662995160477E-2</c:v>
                </c:pt>
                <c:pt idx="36">
                  <c:v>7.1600837931598951E-2</c:v>
                </c:pt>
                <c:pt idx="37">
                  <c:v>6.9299349749829542E-2</c:v>
                </c:pt>
                <c:pt idx="38">
                  <c:v>6.9022856378826866E-2</c:v>
                </c:pt>
                <c:pt idx="39">
                  <c:v>6.8727516572685901E-2</c:v>
                </c:pt>
                <c:pt idx="40">
                  <c:v>6.8654663261759327E-2</c:v>
                </c:pt>
                <c:pt idx="41">
                  <c:v>6.841683254868032E-2</c:v>
                </c:pt>
                <c:pt idx="42">
                  <c:v>6.6938925095546553E-2</c:v>
                </c:pt>
                <c:pt idx="43">
                  <c:v>6.6511315426128023E-2</c:v>
                </c:pt>
                <c:pt idx="44">
                  <c:v>6.6714290780650776E-2</c:v>
                </c:pt>
                <c:pt idx="45">
                  <c:v>6.5266286784218641E-2</c:v>
                </c:pt>
                <c:pt idx="46">
                  <c:v>6.7010736708292482E-2</c:v>
                </c:pt>
                <c:pt idx="47">
                  <c:v>7.6294069231522613E-2</c:v>
                </c:pt>
                <c:pt idx="48">
                  <c:v>7.7643845634434105E-2</c:v>
                </c:pt>
                <c:pt idx="49">
                  <c:v>7.6322277595554766E-2</c:v>
                </c:pt>
                <c:pt idx="50">
                  <c:v>7.5583402307060135E-2</c:v>
                </c:pt>
                <c:pt idx="51">
                  <c:v>7.5607555164593332E-2</c:v>
                </c:pt>
                <c:pt idx="52">
                  <c:v>7.5579188698193758E-2</c:v>
                </c:pt>
                <c:pt idx="53">
                  <c:v>7.590033088401818E-2</c:v>
                </c:pt>
                <c:pt idx="54">
                  <c:v>7.6830504279262482E-2</c:v>
                </c:pt>
                <c:pt idx="55">
                  <c:v>7.9320261327980771E-2</c:v>
                </c:pt>
                <c:pt idx="56">
                  <c:v>7.9351127080117295E-2</c:v>
                </c:pt>
                <c:pt idx="57">
                  <c:v>7.939588134079878E-2</c:v>
                </c:pt>
                <c:pt idx="58">
                  <c:v>7.9375128173474654E-2</c:v>
                </c:pt>
                <c:pt idx="59">
                  <c:v>7.9387450003405247E-2</c:v>
                </c:pt>
                <c:pt idx="60">
                  <c:v>7.8965112238170612E-2</c:v>
                </c:pt>
                <c:pt idx="61">
                  <c:v>7.9061371154523968E-2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0-477D-B889-2A1DDB664D2A}"/>
            </c:ext>
          </c:extLst>
        </c:ser>
        <c:ser>
          <c:idx val="4"/>
          <c:order val="4"/>
          <c:tx>
            <c:strRef>
              <c:f>'VaR Rolling'!$AR$121</c:f>
              <c:strCache>
                <c:ptCount val="1"/>
                <c:pt idx="0">
                  <c:v>XIU.TO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Rolling'!$AR$122:$AR$183</c:f>
              <c:numCache>
                <c:formatCode>General</c:formatCode>
                <c:ptCount val="62"/>
                <c:pt idx="0">
                  <c:v>8.8794202722360355E-2</c:v>
                </c:pt>
                <c:pt idx="1">
                  <c:v>8.8164282132821375E-2</c:v>
                </c:pt>
                <c:pt idx="2">
                  <c:v>8.92154124260887E-2</c:v>
                </c:pt>
                <c:pt idx="3">
                  <c:v>8.9819558954049042E-2</c:v>
                </c:pt>
                <c:pt idx="4">
                  <c:v>8.9871055192506766E-2</c:v>
                </c:pt>
                <c:pt idx="5">
                  <c:v>8.9552607278919588E-2</c:v>
                </c:pt>
                <c:pt idx="6">
                  <c:v>8.9531613056826886E-2</c:v>
                </c:pt>
                <c:pt idx="7">
                  <c:v>8.9742891862936228E-2</c:v>
                </c:pt>
                <c:pt idx="8">
                  <c:v>8.9725042151668197E-2</c:v>
                </c:pt>
                <c:pt idx="9">
                  <c:v>8.9710279483000838E-2</c:v>
                </c:pt>
                <c:pt idx="10">
                  <c:v>8.9577067643375918E-2</c:v>
                </c:pt>
                <c:pt idx="11">
                  <c:v>8.965138067958231E-2</c:v>
                </c:pt>
                <c:pt idx="12">
                  <c:v>8.982088715901991E-2</c:v>
                </c:pt>
                <c:pt idx="13">
                  <c:v>8.9577486256154998E-2</c:v>
                </c:pt>
                <c:pt idx="14">
                  <c:v>9.0518111023835543E-2</c:v>
                </c:pt>
                <c:pt idx="15">
                  <c:v>9.0576776394004757E-2</c:v>
                </c:pt>
                <c:pt idx="16">
                  <c:v>9.0374460025720013E-2</c:v>
                </c:pt>
                <c:pt idx="17">
                  <c:v>9.0427263326840729E-2</c:v>
                </c:pt>
                <c:pt idx="18">
                  <c:v>9.0502261984384227E-2</c:v>
                </c:pt>
                <c:pt idx="19">
                  <c:v>8.9168435609876931E-2</c:v>
                </c:pt>
                <c:pt idx="20">
                  <c:v>8.9527546511960626E-2</c:v>
                </c:pt>
                <c:pt idx="21">
                  <c:v>8.8679752996324718E-2</c:v>
                </c:pt>
                <c:pt idx="22">
                  <c:v>8.8975743602374285E-2</c:v>
                </c:pt>
                <c:pt idx="23">
                  <c:v>8.8667702818832655E-2</c:v>
                </c:pt>
                <c:pt idx="24">
                  <c:v>8.8249171189941369E-2</c:v>
                </c:pt>
                <c:pt idx="25">
                  <c:v>8.8097413258583113E-2</c:v>
                </c:pt>
                <c:pt idx="26">
                  <c:v>8.774794948736328E-2</c:v>
                </c:pt>
                <c:pt idx="27">
                  <c:v>8.6678386162070908E-2</c:v>
                </c:pt>
                <c:pt idx="28">
                  <c:v>8.7188580590854645E-2</c:v>
                </c:pt>
                <c:pt idx="29">
                  <c:v>8.1452206834819019E-2</c:v>
                </c:pt>
                <c:pt idx="30">
                  <c:v>7.4195163088174865E-2</c:v>
                </c:pt>
                <c:pt idx="31">
                  <c:v>7.2114550673021749E-2</c:v>
                </c:pt>
                <c:pt idx="32">
                  <c:v>7.2524615056820174E-2</c:v>
                </c:pt>
                <c:pt idx="33">
                  <c:v>7.1991865252564888E-2</c:v>
                </c:pt>
                <c:pt idx="34">
                  <c:v>7.0004165064017784E-2</c:v>
                </c:pt>
                <c:pt idx="35">
                  <c:v>6.9187937839376254E-2</c:v>
                </c:pt>
                <c:pt idx="36">
                  <c:v>6.8098279390673505E-2</c:v>
                </c:pt>
                <c:pt idx="37">
                  <c:v>6.5951864101054081E-2</c:v>
                </c:pt>
                <c:pt idx="38">
                  <c:v>6.5686649424058594E-2</c:v>
                </c:pt>
                <c:pt idx="39">
                  <c:v>6.5423198697596927E-2</c:v>
                </c:pt>
                <c:pt idx="40">
                  <c:v>6.5538194053238602E-2</c:v>
                </c:pt>
                <c:pt idx="41">
                  <c:v>6.5446649420979552E-2</c:v>
                </c:pt>
                <c:pt idx="42">
                  <c:v>6.43903285571234E-2</c:v>
                </c:pt>
                <c:pt idx="43">
                  <c:v>6.3857376450060441E-2</c:v>
                </c:pt>
                <c:pt idx="44">
                  <c:v>6.3914692798923409E-2</c:v>
                </c:pt>
                <c:pt idx="45">
                  <c:v>6.2404179676478121E-2</c:v>
                </c:pt>
                <c:pt idx="46">
                  <c:v>6.4500376812137925E-2</c:v>
                </c:pt>
                <c:pt idx="47">
                  <c:v>6.8027598549322485E-2</c:v>
                </c:pt>
                <c:pt idx="48">
                  <c:v>6.8125763684569879E-2</c:v>
                </c:pt>
                <c:pt idx="49">
                  <c:v>6.7518031553079338E-2</c:v>
                </c:pt>
                <c:pt idx="50">
                  <c:v>6.6398234712157028E-2</c:v>
                </c:pt>
                <c:pt idx="51">
                  <c:v>6.6228440295347885E-2</c:v>
                </c:pt>
                <c:pt idx="52">
                  <c:v>6.6229875060425214E-2</c:v>
                </c:pt>
                <c:pt idx="53">
                  <c:v>6.6283460773377073E-2</c:v>
                </c:pt>
                <c:pt idx="54">
                  <c:v>6.7330068945868127E-2</c:v>
                </c:pt>
                <c:pt idx="55">
                  <c:v>7.0183696342362198E-2</c:v>
                </c:pt>
                <c:pt idx="56">
                  <c:v>7.0132223088629986E-2</c:v>
                </c:pt>
                <c:pt idx="57">
                  <c:v>7.0197861859099292E-2</c:v>
                </c:pt>
                <c:pt idx="58">
                  <c:v>6.9976028010568916E-2</c:v>
                </c:pt>
                <c:pt idx="59">
                  <c:v>6.9719567174364769E-2</c:v>
                </c:pt>
                <c:pt idx="60">
                  <c:v>6.9639519928171092E-2</c:v>
                </c:pt>
                <c:pt idx="61">
                  <c:v>6.9414938634611623E-2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90-477D-B889-2A1DDB664D2A}"/>
            </c:ext>
          </c:extLst>
        </c:ser>
        <c:ser>
          <c:idx val="5"/>
          <c:order val="5"/>
          <c:tx>
            <c:strRef>
              <c:f>'VaR Rolling'!$AS$121</c:f>
              <c:strCache>
                <c:ptCount val="1"/>
                <c:pt idx="0">
                  <c:v>EFA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Rolling'!$AS$122:$AS$183</c:f>
              <c:numCache>
                <c:formatCode>General</c:formatCode>
                <c:ptCount val="62"/>
                <c:pt idx="0">
                  <c:v>9.5854919490150181E-2</c:v>
                </c:pt>
                <c:pt idx="1">
                  <c:v>9.4623922397506888E-2</c:v>
                </c:pt>
                <c:pt idx="2">
                  <c:v>9.6404078251991501E-2</c:v>
                </c:pt>
                <c:pt idx="3">
                  <c:v>9.684580141396501E-2</c:v>
                </c:pt>
                <c:pt idx="4">
                  <c:v>9.6791842582467535E-2</c:v>
                </c:pt>
                <c:pt idx="5">
                  <c:v>9.6823364726414562E-2</c:v>
                </c:pt>
                <c:pt idx="6">
                  <c:v>9.6982528109741603E-2</c:v>
                </c:pt>
                <c:pt idx="7">
                  <c:v>9.7212230321925067E-2</c:v>
                </c:pt>
                <c:pt idx="8">
                  <c:v>9.731775452565522E-2</c:v>
                </c:pt>
                <c:pt idx="9">
                  <c:v>9.7229856168159587E-2</c:v>
                </c:pt>
                <c:pt idx="10">
                  <c:v>9.7088989561859171E-2</c:v>
                </c:pt>
                <c:pt idx="11">
                  <c:v>9.7274613232376683E-2</c:v>
                </c:pt>
                <c:pt idx="12">
                  <c:v>9.7663467104380064E-2</c:v>
                </c:pt>
                <c:pt idx="13">
                  <c:v>9.7430804964921375E-2</c:v>
                </c:pt>
                <c:pt idx="14">
                  <c:v>9.8514219448924981E-2</c:v>
                </c:pt>
                <c:pt idx="15">
                  <c:v>9.8210037160081587E-2</c:v>
                </c:pt>
                <c:pt idx="16">
                  <c:v>9.7892046013419845E-2</c:v>
                </c:pt>
                <c:pt idx="17">
                  <c:v>9.7691740470731689E-2</c:v>
                </c:pt>
                <c:pt idx="18">
                  <c:v>9.7595491959543243E-2</c:v>
                </c:pt>
                <c:pt idx="19">
                  <c:v>9.7685123153034958E-2</c:v>
                </c:pt>
                <c:pt idx="20">
                  <c:v>9.6555018325475056E-2</c:v>
                </c:pt>
                <c:pt idx="21">
                  <c:v>9.5369997911269683E-2</c:v>
                </c:pt>
                <c:pt idx="22">
                  <c:v>9.5460612510227347E-2</c:v>
                </c:pt>
                <c:pt idx="23">
                  <c:v>9.5476538213628823E-2</c:v>
                </c:pt>
                <c:pt idx="24">
                  <c:v>9.5438018251421092E-2</c:v>
                </c:pt>
                <c:pt idx="25">
                  <c:v>9.571509458381533E-2</c:v>
                </c:pt>
                <c:pt idx="26">
                  <c:v>9.3370469060449171E-2</c:v>
                </c:pt>
                <c:pt idx="27">
                  <c:v>9.3129035787204051E-2</c:v>
                </c:pt>
                <c:pt idx="28">
                  <c:v>9.3626354760956709E-2</c:v>
                </c:pt>
                <c:pt idx="29">
                  <c:v>8.9471902270716622E-2</c:v>
                </c:pt>
                <c:pt idx="30">
                  <c:v>8.736533073981527E-2</c:v>
                </c:pt>
                <c:pt idx="31">
                  <c:v>8.6596975228794074E-2</c:v>
                </c:pt>
                <c:pt idx="32">
                  <c:v>8.7103125186906535E-2</c:v>
                </c:pt>
                <c:pt idx="33">
                  <c:v>8.257156436290547E-2</c:v>
                </c:pt>
                <c:pt idx="34">
                  <c:v>7.9859071053692735E-2</c:v>
                </c:pt>
                <c:pt idx="35">
                  <c:v>7.9159506657335593E-2</c:v>
                </c:pt>
                <c:pt idx="36">
                  <c:v>7.9138183680619228E-2</c:v>
                </c:pt>
                <c:pt idx="37">
                  <c:v>8.0596303539064537E-2</c:v>
                </c:pt>
                <c:pt idx="38">
                  <c:v>8.0624193961097573E-2</c:v>
                </c:pt>
                <c:pt idx="39">
                  <c:v>8.0718745530621916E-2</c:v>
                </c:pt>
                <c:pt idx="40">
                  <c:v>8.0570822154304153E-2</c:v>
                </c:pt>
                <c:pt idx="41">
                  <c:v>8.0586262124973246E-2</c:v>
                </c:pt>
                <c:pt idx="42">
                  <c:v>8.0349067287792716E-2</c:v>
                </c:pt>
                <c:pt idx="43">
                  <c:v>8.0330316330286616E-2</c:v>
                </c:pt>
                <c:pt idx="44">
                  <c:v>8.014881951481341E-2</c:v>
                </c:pt>
                <c:pt idx="45">
                  <c:v>7.9838759750299262E-2</c:v>
                </c:pt>
                <c:pt idx="46">
                  <c:v>8.1703839728912292E-2</c:v>
                </c:pt>
                <c:pt idx="47">
                  <c:v>8.6896804874799269E-2</c:v>
                </c:pt>
                <c:pt idx="48">
                  <c:v>8.6484273571010253E-2</c:v>
                </c:pt>
                <c:pt idx="49">
                  <c:v>8.3451131756476421E-2</c:v>
                </c:pt>
                <c:pt idx="50">
                  <c:v>8.2977787622069518E-2</c:v>
                </c:pt>
                <c:pt idx="51">
                  <c:v>8.1495492377490514E-2</c:v>
                </c:pt>
                <c:pt idx="52">
                  <c:v>8.1232755731843839E-2</c:v>
                </c:pt>
                <c:pt idx="53">
                  <c:v>8.1004567647062917E-2</c:v>
                </c:pt>
                <c:pt idx="54">
                  <c:v>8.2459013244228122E-2</c:v>
                </c:pt>
                <c:pt idx="55">
                  <c:v>8.4037768850062866E-2</c:v>
                </c:pt>
                <c:pt idx="56">
                  <c:v>8.3837669255812111E-2</c:v>
                </c:pt>
                <c:pt idx="57">
                  <c:v>8.3896301104196644E-2</c:v>
                </c:pt>
                <c:pt idx="58">
                  <c:v>8.38503504901634E-2</c:v>
                </c:pt>
                <c:pt idx="59">
                  <c:v>8.3130825912633946E-2</c:v>
                </c:pt>
                <c:pt idx="60">
                  <c:v>8.3109617225988461E-2</c:v>
                </c:pt>
                <c:pt idx="61">
                  <c:v>8.302428505581895E-2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90-477D-B889-2A1DDB664D2A}"/>
            </c:ext>
          </c:extLst>
        </c:ser>
        <c:ser>
          <c:idx val="6"/>
          <c:order val="6"/>
          <c:tx>
            <c:strRef>
              <c:f>'VaR Rolling'!$AT$121</c:f>
              <c:strCache>
                <c:ptCount val="1"/>
                <c:pt idx="0">
                  <c:v>VGK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Rolling'!$AT$122:$AT$183</c:f>
              <c:numCache>
                <c:formatCode>General</c:formatCode>
                <c:ptCount val="62"/>
                <c:pt idx="0">
                  <c:v>0.10700901149125153</c:v>
                </c:pt>
                <c:pt idx="1">
                  <c:v>0.10618473821420876</c:v>
                </c:pt>
                <c:pt idx="2">
                  <c:v>0.1067095681475405</c:v>
                </c:pt>
                <c:pt idx="3">
                  <c:v>0.10704708977893407</c:v>
                </c:pt>
                <c:pt idx="4">
                  <c:v>0.10704385648498699</c:v>
                </c:pt>
                <c:pt idx="5">
                  <c:v>0.10710787611591027</c:v>
                </c:pt>
                <c:pt idx="6">
                  <c:v>0.10710540987766327</c:v>
                </c:pt>
                <c:pt idx="7">
                  <c:v>0.10692216927550996</c:v>
                </c:pt>
                <c:pt idx="8">
                  <c:v>0.1069226366616589</c:v>
                </c:pt>
                <c:pt idx="9">
                  <c:v>0.10688278296068074</c:v>
                </c:pt>
                <c:pt idx="10">
                  <c:v>0.10660090921882824</c:v>
                </c:pt>
                <c:pt idx="11">
                  <c:v>0.1066070873188663</c:v>
                </c:pt>
                <c:pt idx="12">
                  <c:v>0.1066429085324021</c:v>
                </c:pt>
                <c:pt idx="13">
                  <c:v>0.10633746063417128</c:v>
                </c:pt>
                <c:pt idx="14">
                  <c:v>0.10722804492825247</c:v>
                </c:pt>
                <c:pt idx="15">
                  <c:v>0.10690256617933228</c:v>
                </c:pt>
                <c:pt idx="16">
                  <c:v>0.10670241429930441</c:v>
                </c:pt>
                <c:pt idx="17">
                  <c:v>0.10653654201164131</c:v>
                </c:pt>
                <c:pt idx="18">
                  <c:v>0.10676291690891311</c:v>
                </c:pt>
                <c:pt idx="19">
                  <c:v>0.10675589195383683</c:v>
                </c:pt>
                <c:pt idx="20">
                  <c:v>0.10594880471907256</c:v>
                </c:pt>
                <c:pt idx="21">
                  <c:v>0.10457314254915191</c:v>
                </c:pt>
                <c:pt idx="22">
                  <c:v>0.10443466660454367</c:v>
                </c:pt>
                <c:pt idx="23">
                  <c:v>0.10456234410886139</c:v>
                </c:pt>
                <c:pt idx="24">
                  <c:v>0.10464813357758805</c:v>
                </c:pt>
                <c:pt idx="25">
                  <c:v>0.10446292628168821</c:v>
                </c:pt>
                <c:pt idx="26">
                  <c:v>0.1027184360862906</c:v>
                </c:pt>
                <c:pt idx="27">
                  <c:v>0.10219940383284017</c:v>
                </c:pt>
                <c:pt idx="28">
                  <c:v>0.10206687714298553</c:v>
                </c:pt>
                <c:pt idx="29">
                  <c:v>9.7123888842029993E-2</c:v>
                </c:pt>
                <c:pt idx="30">
                  <c:v>9.3855821093879327E-2</c:v>
                </c:pt>
                <c:pt idx="31">
                  <c:v>9.2685355592390425E-2</c:v>
                </c:pt>
                <c:pt idx="32">
                  <c:v>9.3684521424119788E-2</c:v>
                </c:pt>
                <c:pt idx="33">
                  <c:v>9.2196615925659933E-2</c:v>
                </c:pt>
                <c:pt idx="34">
                  <c:v>8.960153168204267E-2</c:v>
                </c:pt>
                <c:pt idx="35">
                  <c:v>8.9237814849591923E-2</c:v>
                </c:pt>
                <c:pt idx="36">
                  <c:v>8.8919385817339561E-2</c:v>
                </c:pt>
                <c:pt idx="37">
                  <c:v>9.0497144794202955E-2</c:v>
                </c:pt>
                <c:pt idx="38">
                  <c:v>9.0467984057841441E-2</c:v>
                </c:pt>
                <c:pt idx="39">
                  <c:v>9.0466288598603298E-2</c:v>
                </c:pt>
                <c:pt idx="40">
                  <c:v>9.0360640406984757E-2</c:v>
                </c:pt>
                <c:pt idx="41">
                  <c:v>9.0362992370482731E-2</c:v>
                </c:pt>
                <c:pt idx="42">
                  <c:v>8.996329659172364E-2</c:v>
                </c:pt>
                <c:pt idx="43">
                  <c:v>8.9974859030702556E-2</c:v>
                </c:pt>
                <c:pt idx="44">
                  <c:v>8.8932977439471109E-2</c:v>
                </c:pt>
                <c:pt idx="45">
                  <c:v>8.8592060341881163E-2</c:v>
                </c:pt>
                <c:pt idx="46">
                  <c:v>9.045918249646509E-2</c:v>
                </c:pt>
                <c:pt idx="47">
                  <c:v>9.1563908550833698E-2</c:v>
                </c:pt>
                <c:pt idx="48">
                  <c:v>9.1476997887829467E-2</c:v>
                </c:pt>
                <c:pt idx="49">
                  <c:v>8.7982628323470882E-2</c:v>
                </c:pt>
                <c:pt idx="50">
                  <c:v>8.782640555108992E-2</c:v>
                </c:pt>
                <c:pt idx="51">
                  <c:v>8.6420216799973623E-2</c:v>
                </c:pt>
                <c:pt idx="52">
                  <c:v>8.6064388542232473E-2</c:v>
                </c:pt>
                <c:pt idx="53">
                  <c:v>8.6142426822122475E-2</c:v>
                </c:pt>
                <c:pt idx="54">
                  <c:v>8.6998643838861578E-2</c:v>
                </c:pt>
                <c:pt idx="55">
                  <c:v>8.4698958575503316E-2</c:v>
                </c:pt>
                <c:pt idx="56">
                  <c:v>8.4705344341627201E-2</c:v>
                </c:pt>
                <c:pt idx="57">
                  <c:v>8.3862993576273082E-2</c:v>
                </c:pt>
                <c:pt idx="58">
                  <c:v>8.3794874348389031E-2</c:v>
                </c:pt>
                <c:pt idx="59">
                  <c:v>8.3342936450202854E-2</c:v>
                </c:pt>
                <c:pt idx="60">
                  <c:v>8.3094602535393913E-2</c:v>
                </c:pt>
                <c:pt idx="61">
                  <c:v>8.3155365196311351E-2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90-477D-B889-2A1DDB664D2A}"/>
            </c:ext>
          </c:extLst>
        </c:ser>
        <c:ser>
          <c:idx val="7"/>
          <c:order val="7"/>
          <c:tx>
            <c:strRef>
              <c:f>'VaR Rolling'!$AU$121</c:f>
              <c:strCache>
                <c:ptCount val="1"/>
                <c:pt idx="0">
                  <c:v>IOO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Rolling'!$AU$122:$AU$183</c:f>
              <c:numCache>
                <c:formatCode>General</c:formatCode>
                <c:ptCount val="62"/>
                <c:pt idx="0">
                  <c:v>8.2735900853970437E-2</c:v>
                </c:pt>
                <c:pt idx="1">
                  <c:v>8.1730653585646906E-2</c:v>
                </c:pt>
                <c:pt idx="2">
                  <c:v>8.1846758691815957E-2</c:v>
                </c:pt>
                <c:pt idx="3">
                  <c:v>8.1824304249313848E-2</c:v>
                </c:pt>
                <c:pt idx="4">
                  <c:v>8.1880793540129171E-2</c:v>
                </c:pt>
                <c:pt idx="5">
                  <c:v>8.1931600111256983E-2</c:v>
                </c:pt>
                <c:pt idx="6">
                  <c:v>8.1870683432592531E-2</c:v>
                </c:pt>
                <c:pt idx="7">
                  <c:v>8.1902984808017762E-2</c:v>
                </c:pt>
                <c:pt idx="8">
                  <c:v>8.1996660246795069E-2</c:v>
                </c:pt>
                <c:pt idx="9">
                  <c:v>8.2391221812364787E-2</c:v>
                </c:pt>
                <c:pt idx="10">
                  <c:v>8.1833849070303583E-2</c:v>
                </c:pt>
                <c:pt idx="11">
                  <c:v>8.1748017199031256E-2</c:v>
                </c:pt>
                <c:pt idx="12">
                  <c:v>8.1751370342329002E-2</c:v>
                </c:pt>
                <c:pt idx="13">
                  <c:v>8.1819802434197647E-2</c:v>
                </c:pt>
                <c:pt idx="14">
                  <c:v>8.2465786669689983E-2</c:v>
                </c:pt>
                <c:pt idx="15">
                  <c:v>8.2952387807141814E-2</c:v>
                </c:pt>
                <c:pt idx="16">
                  <c:v>8.2844751811138609E-2</c:v>
                </c:pt>
                <c:pt idx="17">
                  <c:v>8.2962567662932724E-2</c:v>
                </c:pt>
                <c:pt idx="18">
                  <c:v>8.2641435192044851E-2</c:v>
                </c:pt>
                <c:pt idx="19">
                  <c:v>8.2726144147833136E-2</c:v>
                </c:pt>
                <c:pt idx="20">
                  <c:v>8.2627327612515553E-2</c:v>
                </c:pt>
                <c:pt idx="21">
                  <c:v>8.1003457071928006E-2</c:v>
                </c:pt>
                <c:pt idx="22">
                  <c:v>8.0246916153101769E-2</c:v>
                </c:pt>
                <c:pt idx="23">
                  <c:v>8.0079117084297116E-2</c:v>
                </c:pt>
                <c:pt idx="24">
                  <c:v>8.0223690502852663E-2</c:v>
                </c:pt>
                <c:pt idx="25">
                  <c:v>7.9825923683455632E-2</c:v>
                </c:pt>
                <c:pt idx="26">
                  <c:v>7.7546012275824097E-2</c:v>
                </c:pt>
                <c:pt idx="27">
                  <c:v>7.7926101898019587E-2</c:v>
                </c:pt>
                <c:pt idx="28">
                  <c:v>7.8032391226585798E-2</c:v>
                </c:pt>
                <c:pt idx="29">
                  <c:v>7.5591977846926645E-2</c:v>
                </c:pt>
                <c:pt idx="30">
                  <c:v>7.4592366208515712E-2</c:v>
                </c:pt>
                <c:pt idx="31">
                  <c:v>7.3498316505065553E-2</c:v>
                </c:pt>
                <c:pt idx="32">
                  <c:v>7.3438461082248996E-2</c:v>
                </c:pt>
                <c:pt idx="33">
                  <c:v>6.9918888154014591E-2</c:v>
                </c:pt>
                <c:pt idx="34">
                  <c:v>6.6771079301642777E-2</c:v>
                </c:pt>
                <c:pt idx="35">
                  <c:v>6.5820294183206174E-2</c:v>
                </c:pt>
                <c:pt idx="36">
                  <c:v>6.5819530393022657E-2</c:v>
                </c:pt>
                <c:pt idx="37">
                  <c:v>6.5782226913239233E-2</c:v>
                </c:pt>
                <c:pt idx="38">
                  <c:v>6.6429301399171387E-2</c:v>
                </c:pt>
                <c:pt idx="39">
                  <c:v>6.6411742824493719E-2</c:v>
                </c:pt>
                <c:pt idx="40">
                  <c:v>6.601615484198535E-2</c:v>
                </c:pt>
                <c:pt idx="41">
                  <c:v>6.627226572604146E-2</c:v>
                </c:pt>
                <c:pt idx="42">
                  <c:v>6.6227350572609117E-2</c:v>
                </c:pt>
                <c:pt idx="43">
                  <c:v>6.6232574980889081E-2</c:v>
                </c:pt>
                <c:pt idx="44">
                  <c:v>6.6349777849812705E-2</c:v>
                </c:pt>
                <c:pt idx="45">
                  <c:v>6.5523432801652598E-2</c:v>
                </c:pt>
                <c:pt idx="46">
                  <c:v>6.5277886348898931E-2</c:v>
                </c:pt>
                <c:pt idx="47">
                  <c:v>6.6221777299289075E-2</c:v>
                </c:pt>
                <c:pt idx="48">
                  <c:v>6.618523192937413E-2</c:v>
                </c:pt>
                <c:pt idx="49">
                  <c:v>6.3575916842266142E-2</c:v>
                </c:pt>
                <c:pt idx="50">
                  <c:v>6.2792528452800561E-2</c:v>
                </c:pt>
                <c:pt idx="51">
                  <c:v>6.1582007582428919E-2</c:v>
                </c:pt>
                <c:pt idx="52">
                  <c:v>6.181790312596306E-2</c:v>
                </c:pt>
                <c:pt idx="53">
                  <c:v>6.1351715621323077E-2</c:v>
                </c:pt>
                <c:pt idx="54">
                  <c:v>6.139771783897955E-2</c:v>
                </c:pt>
                <c:pt idx="55">
                  <c:v>6.0640517944877778E-2</c:v>
                </c:pt>
                <c:pt idx="56">
                  <c:v>6.0883844408394526E-2</c:v>
                </c:pt>
                <c:pt idx="57">
                  <c:v>6.0690080779747198E-2</c:v>
                </c:pt>
                <c:pt idx="58">
                  <c:v>6.079971405160528E-2</c:v>
                </c:pt>
                <c:pt idx="59">
                  <c:v>6.051588114016624E-2</c:v>
                </c:pt>
                <c:pt idx="60">
                  <c:v>6.1112607777171181E-2</c:v>
                </c:pt>
                <c:pt idx="61">
                  <c:v>6.1387412048047943E-2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90-477D-B889-2A1DDB664D2A}"/>
            </c:ext>
          </c:extLst>
        </c:ser>
        <c:ser>
          <c:idx val="8"/>
          <c:order val="8"/>
          <c:tx>
            <c:strRef>
              <c:f>'VaR Rolling'!$AV$121</c:f>
              <c:strCache>
                <c:ptCount val="1"/>
                <c:pt idx="0">
                  <c:v>VWO</c:v>
                </c:pt>
              </c:strCache>
            </c:strRef>
          </c:tx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Rolling'!$AV$122:$AV$183</c:f>
              <c:numCache>
                <c:formatCode>General</c:formatCode>
                <c:ptCount val="62"/>
                <c:pt idx="0">
                  <c:v>0.11626022414339035</c:v>
                </c:pt>
                <c:pt idx="1">
                  <c:v>0.1118284516401617</c:v>
                </c:pt>
                <c:pt idx="2">
                  <c:v>0.11178659476002813</c:v>
                </c:pt>
                <c:pt idx="3">
                  <c:v>0.1118192163218853</c:v>
                </c:pt>
                <c:pt idx="4">
                  <c:v>0.11181168170477497</c:v>
                </c:pt>
                <c:pt idx="5">
                  <c:v>0.11187936413241248</c:v>
                </c:pt>
                <c:pt idx="6">
                  <c:v>0.11181518375557886</c:v>
                </c:pt>
                <c:pt idx="7">
                  <c:v>0.11178058773128374</c:v>
                </c:pt>
                <c:pt idx="8">
                  <c:v>0.11184970578375616</c:v>
                </c:pt>
                <c:pt idx="9">
                  <c:v>0.11223526052863673</c:v>
                </c:pt>
                <c:pt idx="10">
                  <c:v>0.1117373915217708</c:v>
                </c:pt>
                <c:pt idx="11">
                  <c:v>0.11176396687759695</c:v>
                </c:pt>
                <c:pt idx="12">
                  <c:v>0.11165376294932436</c:v>
                </c:pt>
                <c:pt idx="13">
                  <c:v>0.11181608442414803</c:v>
                </c:pt>
                <c:pt idx="14">
                  <c:v>0.11257949689471862</c:v>
                </c:pt>
                <c:pt idx="15">
                  <c:v>0.11326120259451594</c:v>
                </c:pt>
                <c:pt idx="16">
                  <c:v>0.11304886139138481</c:v>
                </c:pt>
                <c:pt idx="17">
                  <c:v>0.11362035328230247</c:v>
                </c:pt>
                <c:pt idx="18">
                  <c:v>0.11303355356978902</c:v>
                </c:pt>
                <c:pt idx="19">
                  <c:v>0.11251499476747304</c:v>
                </c:pt>
                <c:pt idx="20">
                  <c:v>0.11235705645681159</c:v>
                </c:pt>
                <c:pt idx="21">
                  <c:v>0.11136025990821689</c:v>
                </c:pt>
                <c:pt idx="22">
                  <c:v>0.11134609078969809</c:v>
                </c:pt>
                <c:pt idx="23">
                  <c:v>0.11124778871767781</c:v>
                </c:pt>
                <c:pt idx="24">
                  <c:v>0.11119653258042671</c:v>
                </c:pt>
                <c:pt idx="25">
                  <c:v>0.1111399290701767</c:v>
                </c:pt>
                <c:pt idx="26">
                  <c:v>0.10923149749665752</c:v>
                </c:pt>
                <c:pt idx="27">
                  <c:v>0.10874548503237856</c:v>
                </c:pt>
                <c:pt idx="28">
                  <c:v>0.10787946738425998</c:v>
                </c:pt>
                <c:pt idx="29">
                  <c:v>0.10154135651216893</c:v>
                </c:pt>
                <c:pt idx="30">
                  <c:v>9.2729068620566735E-2</c:v>
                </c:pt>
                <c:pt idx="31">
                  <c:v>9.1145829491376187E-2</c:v>
                </c:pt>
                <c:pt idx="32">
                  <c:v>9.1215454759997094E-2</c:v>
                </c:pt>
                <c:pt idx="33">
                  <c:v>9.1189297547693574E-2</c:v>
                </c:pt>
                <c:pt idx="34">
                  <c:v>9.1317134548589765E-2</c:v>
                </c:pt>
                <c:pt idx="35">
                  <c:v>8.9377254129910946E-2</c:v>
                </c:pt>
                <c:pt idx="36">
                  <c:v>8.75991743358117E-2</c:v>
                </c:pt>
                <c:pt idx="37">
                  <c:v>8.6915739473093015E-2</c:v>
                </c:pt>
                <c:pt idx="38">
                  <c:v>8.7254553285130612E-2</c:v>
                </c:pt>
                <c:pt idx="39">
                  <c:v>8.7303796203669098E-2</c:v>
                </c:pt>
                <c:pt idx="40">
                  <c:v>8.7463453367656346E-2</c:v>
                </c:pt>
                <c:pt idx="41">
                  <c:v>8.7178238776471337E-2</c:v>
                </c:pt>
                <c:pt idx="42">
                  <c:v>8.6973638922262911E-2</c:v>
                </c:pt>
                <c:pt idx="43">
                  <c:v>8.6899697512716728E-2</c:v>
                </c:pt>
                <c:pt idx="44">
                  <c:v>8.7431997540997258E-2</c:v>
                </c:pt>
                <c:pt idx="45">
                  <c:v>8.673057099659183E-2</c:v>
                </c:pt>
                <c:pt idx="46">
                  <c:v>8.6738434137661163E-2</c:v>
                </c:pt>
                <c:pt idx="47">
                  <c:v>8.8169434000756733E-2</c:v>
                </c:pt>
                <c:pt idx="48">
                  <c:v>8.8456206111964572E-2</c:v>
                </c:pt>
                <c:pt idx="49">
                  <c:v>8.6597270529166076E-2</c:v>
                </c:pt>
                <c:pt idx="50">
                  <c:v>8.6773472321333464E-2</c:v>
                </c:pt>
                <c:pt idx="51">
                  <c:v>8.6470173144628223E-2</c:v>
                </c:pt>
                <c:pt idx="52">
                  <c:v>8.7149215030253357E-2</c:v>
                </c:pt>
                <c:pt idx="53">
                  <c:v>8.6115016118399543E-2</c:v>
                </c:pt>
                <c:pt idx="54">
                  <c:v>8.6474551032587652E-2</c:v>
                </c:pt>
                <c:pt idx="55">
                  <c:v>8.610439892777845E-2</c:v>
                </c:pt>
                <c:pt idx="56">
                  <c:v>8.6434521715696475E-2</c:v>
                </c:pt>
                <c:pt idx="57">
                  <c:v>8.6320749544460521E-2</c:v>
                </c:pt>
                <c:pt idx="58">
                  <c:v>8.6339466921914437E-2</c:v>
                </c:pt>
                <c:pt idx="59">
                  <c:v>8.6795838159383298E-2</c:v>
                </c:pt>
                <c:pt idx="60">
                  <c:v>8.711034342220389E-2</c:v>
                </c:pt>
                <c:pt idx="61">
                  <c:v>8.7234277117555048E-2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90-477D-B889-2A1DDB664D2A}"/>
            </c:ext>
          </c:extLst>
        </c:ser>
        <c:ser>
          <c:idx val="9"/>
          <c:order val="9"/>
          <c:tx>
            <c:strRef>
              <c:f>'VaR Rolling'!$AW$121</c:f>
              <c:strCache>
                <c:ptCount val="1"/>
                <c:pt idx="0">
                  <c:v>XIN.TO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Rolling'!$AW$122:$AW$183</c:f>
              <c:numCache>
                <c:formatCode>General</c:formatCode>
                <c:ptCount val="62"/>
                <c:pt idx="0">
                  <c:v>0.10560373761797573</c:v>
                </c:pt>
                <c:pt idx="1">
                  <c:v>0.10436585539720546</c:v>
                </c:pt>
                <c:pt idx="2">
                  <c:v>0.10435792090988008</c:v>
                </c:pt>
                <c:pt idx="3">
                  <c:v>0.10429894700087873</c:v>
                </c:pt>
                <c:pt idx="4">
                  <c:v>0.10439655190332001</c:v>
                </c:pt>
                <c:pt idx="5">
                  <c:v>0.10440034581036695</c:v>
                </c:pt>
                <c:pt idx="6">
                  <c:v>0.10439638784036991</c:v>
                </c:pt>
                <c:pt idx="7">
                  <c:v>0.10461642676870817</c:v>
                </c:pt>
                <c:pt idx="8">
                  <c:v>0.10471688710618177</c:v>
                </c:pt>
                <c:pt idx="9">
                  <c:v>0.10487985090878671</c:v>
                </c:pt>
                <c:pt idx="10">
                  <c:v>0.1046783836547939</c:v>
                </c:pt>
                <c:pt idx="11">
                  <c:v>0.10469588167195443</c:v>
                </c:pt>
                <c:pt idx="12">
                  <c:v>0.10470140707601835</c:v>
                </c:pt>
                <c:pt idx="13">
                  <c:v>0.10486795316655487</c:v>
                </c:pt>
                <c:pt idx="14">
                  <c:v>0.10555754031315852</c:v>
                </c:pt>
                <c:pt idx="15">
                  <c:v>0.10551631825795424</c:v>
                </c:pt>
                <c:pt idx="16">
                  <c:v>0.10540530954215353</c:v>
                </c:pt>
                <c:pt idx="17">
                  <c:v>0.10582553083746708</c:v>
                </c:pt>
                <c:pt idx="18">
                  <c:v>0.10587847004642115</c:v>
                </c:pt>
                <c:pt idx="19">
                  <c:v>0.10503122999018721</c:v>
                </c:pt>
                <c:pt idx="20">
                  <c:v>0.10458820657809687</c:v>
                </c:pt>
                <c:pt idx="21">
                  <c:v>0.10251228770006342</c:v>
                </c:pt>
                <c:pt idx="22">
                  <c:v>0.10198471643334325</c:v>
                </c:pt>
                <c:pt idx="23">
                  <c:v>0.10157396344360951</c:v>
                </c:pt>
                <c:pt idx="24">
                  <c:v>0.1013937850066476</c:v>
                </c:pt>
                <c:pt idx="25">
                  <c:v>0.10144128107176623</c:v>
                </c:pt>
                <c:pt idx="26">
                  <c:v>9.7481658860292406E-2</c:v>
                </c:pt>
                <c:pt idx="27">
                  <c:v>9.7716535486512129E-2</c:v>
                </c:pt>
                <c:pt idx="28">
                  <c:v>9.775451705065584E-2</c:v>
                </c:pt>
                <c:pt idx="29">
                  <c:v>9.5170678032929251E-2</c:v>
                </c:pt>
                <c:pt idx="30">
                  <c:v>8.4919491939786235E-2</c:v>
                </c:pt>
                <c:pt idx="31">
                  <c:v>8.4774028882444091E-2</c:v>
                </c:pt>
                <c:pt idx="32">
                  <c:v>8.4154963770045166E-2</c:v>
                </c:pt>
                <c:pt idx="33">
                  <c:v>8.0982012246835725E-2</c:v>
                </c:pt>
                <c:pt idx="34">
                  <c:v>7.8688448382794762E-2</c:v>
                </c:pt>
                <c:pt idx="35">
                  <c:v>7.846259288220632E-2</c:v>
                </c:pt>
                <c:pt idx="36">
                  <c:v>7.6891898368239633E-2</c:v>
                </c:pt>
                <c:pt idx="37">
                  <c:v>7.661038561558299E-2</c:v>
                </c:pt>
                <c:pt idx="38">
                  <c:v>7.6601734965540152E-2</c:v>
                </c:pt>
                <c:pt idx="39">
                  <c:v>7.5061638243993742E-2</c:v>
                </c:pt>
                <c:pt idx="40">
                  <c:v>7.5032336525474738E-2</c:v>
                </c:pt>
                <c:pt idx="41">
                  <c:v>7.5417166326109675E-2</c:v>
                </c:pt>
                <c:pt idx="42">
                  <c:v>7.4839578871232784E-2</c:v>
                </c:pt>
                <c:pt idx="43">
                  <c:v>7.4851293976369651E-2</c:v>
                </c:pt>
                <c:pt idx="44">
                  <c:v>7.5155480390664983E-2</c:v>
                </c:pt>
                <c:pt idx="45">
                  <c:v>7.4752455526151243E-2</c:v>
                </c:pt>
                <c:pt idx="46">
                  <c:v>7.4737822893077691E-2</c:v>
                </c:pt>
                <c:pt idx="47">
                  <c:v>7.4223954440268455E-2</c:v>
                </c:pt>
                <c:pt idx="48">
                  <c:v>7.3767682846401755E-2</c:v>
                </c:pt>
                <c:pt idx="49">
                  <c:v>7.1717693033209323E-2</c:v>
                </c:pt>
                <c:pt idx="50">
                  <c:v>7.0212893049638611E-2</c:v>
                </c:pt>
                <c:pt idx="51">
                  <c:v>6.9112122909950738E-2</c:v>
                </c:pt>
                <c:pt idx="52">
                  <c:v>6.869120368848447E-2</c:v>
                </c:pt>
                <c:pt idx="53">
                  <c:v>6.8365412537282705E-2</c:v>
                </c:pt>
                <c:pt idx="54">
                  <c:v>6.8712488799926363E-2</c:v>
                </c:pt>
                <c:pt idx="55">
                  <c:v>6.8819543878487655E-2</c:v>
                </c:pt>
                <c:pt idx="56">
                  <c:v>6.8800250565405216E-2</c:v>
                </c:pt>
                <c:pt idx="57">
                  <c:v>6.8843435721143431E-2</c:v>
                </c:pt>
                <c:pt idx="58">
                  <c:v>6.9249171479560528E-2</c:v>
                </c:pt>
                <c:pt idx="59">
                  <c:v>6.8837689750406258E-2</c:v>
                </c:pt>
                <c:pt idx="60">
                  <c:v>6.9175216727271296E-2</c:v>
                </c:pt>
                <c:pt idx="61">
                  <c:v>6.9060805402222106E-2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E90-477D-B889-2A1DDB664D2A}"/>
            </c:ext>
          </c:extLst>
        </c:ser>
        <c:ser>
          <c:idx val="10"/>
          <c:order val="10"/>
          <c:tx>
            <c:strRef>
              <c:f>'VaR Rolling'!$AX$121</c:f>
              <c:strCache>
                <c:ptCount val="1"/>
                <c:pt idx="0">
                  <c:v>SHY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Rolling'!$AX$122:$AX$183</c:f>
              <c:numCache>
                <c:formatCode>General</c:formatCode>
                <c:ptCount val="62"/>
                <c:pt idx="0">
                  <c:v>7.0706513279370289E-2</c:v>
                </c:pt>
                <c:pt idx="1">
                  <c:v>7.1017364066049568E-2</c:v>
                </c:pt>
                <c:pt idx="2">
                  <c:v>7.1228992049007372E-2</c:v>
                </c:pt>
                <c:pt idx="3">
                  <c:v>7.1659032711002282E-2</c:v>
                </c:pt>
                <c:pt idx="4">
                  <c:v>7.2052762090138181E-2</c:v>
                </c:pt>
                <c:pt idx="5">
                  <c:v>7.2444130238837293E-2</c:v>
                </c:pt>
                <c:pt idx="6">
                  <c:v>7.2925330095645377E-2</c:v>
                </c:pt>
                <c:pt idx="7">
                  <c:v>7.3367640998862699E-2</c:v>
                </c:pt>
                <c:pt idx="8">
                  <c:v>7.3403477533616618E-2</c:v>
                </c:pt>
                <c:pt idx="9">
                  <c:v>7.3631638069829433E-2</c:v>
                </c:pt>
                <c:pt idx="10">
                  <c:v>7.3845759184241841E-2</c:v>
                </c:pt>
                <c:pt idx="11">
                  <c:v>7.3910939525241928E-2</c:v>
                </c:pt>
                <c:pt idx="12">
                  <c:v>7.3191014377623265E-2</c:v>
                </c:pt>
                <c:pt idx="13">
                  <c:v>7.2621999352005015E-2</c:v>
                </c:pt>
                <c:pt idx="14">
                  <c:v>7.3050057241535279E-2</c:v>
                </c:pt>
                <c:pt idx="15">
                  <c:v>7.3502955217445112E-2</c:v>
                </c:pt>
                <c:pt idx="16">
                  <c:v>7.3408772355975357E-2</c:v>
                </c:pt>
                <c:pt idx="17">
                  <c:v>7.2627192513103081E-2</c:v>
                </c:pt>
                <c:pt idx="18">
                  <c:v>7.1714468504339393E-2</c:v>
                </c:pt>
                <c:pt idx="19">
                  <c:v>7.0783410505109459E-2</c:v>
                </c:pt>
                <c:pt idx="20">
                  <c:v>7.147872054350822E-2</c:v>
                </c:pt>
                <c:pt idx="21">
                  <c:v>7.2402498673659985E-2</c:v>
                </c:pt>
                <c:pt idx="22">
                  <c:v>7.3011192968959485E-2</c:v>
                </c:pt>
                <c:pt idx="23">
                  <c:v>7.2984982293005957E-2</c:v>
                </c:pt>
                <c:pt idx="24">
                  <c:v>7.2481060499754862E-2</c:v>
                </c:pt>
                <c:pt idx="25">
                  <c:v>7.2219837421894667E-2</c:v>
                </c:pt>
                <c:pt idx="26">
                  <c:v>7.2689725764963964E-2</c:v>
                </c:pt>
                <c:pt idx="27">
                  <c:v>7.275353781302081E-2</c:v>
                </c:pt>
                <c:pt idx="28">
                  <c:v>7.2587544629589773E-2</c:v>
                </c:pt>
                <c:pt idx="29">
                  <c:v>7.3678726276594428E-2</c:v>
                </c:pt>
                <c:pt idx="30">
                  <c:v>6.8739727597550718E-2</c:v>
                </c:pt>
                <c:pt idx="31">
                  <c:v>6.9145610178692196E-2</c:v>
                </c:pt>
                <c:pt idx="32">
                  <c:v>7.0563304082527992E-2</c:v>
                </c:pt>
                <c:pt idx="33">
                  <c:v>7.1870275685714496E-2</c:v>
                </c:pt>
                <c:pt idx="34">
                  <c:v>7.1877320236797521E-2</c:v>
                </c:pt>
                <c:pt idx="35">
                  <c:v>7.2110044210647095E-2</c:v>
                </c:pt>
                <c:pt idx="36">
                  <c:v>7.0488615644583225E-2</c:v>
                </c:pt>
                <c:pt idx="37">
                  <c:v>6.7156902921164149E-2</c:v>
                </c:pt>
                <c:pt idx="38">
                  <c:v>6.7046741185602804E-2</c:v>
                </c:pt>
                <c:pt idx="39">
                  <c:v>6.465220986440158E-2</c:v>
                </c:pt>
                <c:pt idx="40">
                  <c:v>6.4891104939672567E-2</c:v>
                </c:pt>
                <c:pt idx="41">
                  <c:v>6.4469364436347001E-2</c:v>
                </c:pt>
                <c:pt idx="42">
                  <c:v>6.4461574733625279E-2</c:v>
                </c:pt>
                <c:pt idx="43">
                  <c:v>6.4152564912596174E-2</c:v>
                </c:pt>
                <c:pt idx="44">
                  <c:v>6.4189504888067184E-2</c:v>
                </c:pt>
                <c:pt idx="45">
                  <c:v>6.4260270332031785E-2</c:v>
                </c:pt>
                <c:pt idx="46">
                  <c:v>6.6154427801437543E-2</c:v>
                </c:pt>
                <c:pt idx="47">
                  <c:v>7.4395828509343245E-2</c:v>
                </c:pt>
                <c:pt idx="48">
                  <c:v>7.541266245059644E-2</c:v>
                </c:pt>
                <c:pt idx="49">
                  <c:v>7.5414739895242472E-2</c:v>
                </c:pt>
                <c:pt idx="50">
                  <c:v>7.5428805772318225E-2</c:v>
                </c:pt>
                <c:pt idx="51">
                  <c:v>7.4780206421955417E-2</c:v>
                </c:pt>
                <c:pt idx="52">
                  <c:v>7.5231042939528994E-2</c:v>
                </c:pt>
                <c:pt idx="53">
                  <c:v>7.4855681968298629E-2</c:v>
                </c:pt>
                <c:pt idx="54">
                  <c:v>7.5377098574338455E-2</c:v>
                </c:pt>
                <c:pt idx="55">
                  <c:v>7.5561211665416378E-2</c:v>
                </c:pt>
                <c:pt idx="56">
                  <c:v>7.5190718173655663E-2</c:v>
                </c:pt>
                <c:pt idx="57">
                  <c:v>7.5196946975297524E-2</c:v>
                </c:pt>
                <c:pt idx="58">
                  <c:v>7.458043313105131E-2</c:v>
                </c:pt>
                <c:pt idx="59">
                  <c:v>7.4501208814634332E-2</c:v>
                </c:pt>
                <c:pt idx="60">
                  <c:v>7.4415074657048552E-2</c:v>
                </c:pt>
                <c:pt idx="61">
                  <c:v>7.4596730966569741E-2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E90-477D-B889-2A1DDB664D2A}"/>
            </c:ext>
          </c:extLst>
        </c:ser>
        <c:ser>
          <c:idx val="11"/>
          <c:order val="11"/>
          <c:tx>
            <c:strRef>
              <c:f>'VaR Rolling'!$AY$121</c:f>
              <c:strCache>
                <c:ptCount val="1"/>
                <c:pt idx="0">
                  <c:v>IEF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Rolling'!$AY$122:$AY$183</c:f>
              <c:numCache>
                <c:formatCode>General</c:formatCode>
                <c:ptCount val="62"/>
                <c:pt idx="0">
                  <c:v>8.5450042427469342E-2</c:v>
                </c:pt>
                <c:pt idx="1">
                  <c:v>8.505463440694648E-2</c:v>
                </c:pt>
                <c:pt idx="2">
                  <c:v>8.5293094979306219E-2</c:v>
                </c:pt>
                <c:pt idx="3">
                  <c:v>8.5409713282091265E-2</c:v>
                </c:pt>
                <c:pt idx="4">
                  <c:v>8.5313995918227054E-2</c:v>
                </c:pt>
                <c:pt idx="5">
                  <c:v>8.546845513176278E-2</c:v>
                </c:pt>
                <c:pt idx="6">
                  <c:v>8.5862005181281037E-2</c:v>
                </c:pt>
                <c:pt idx="7">
                  <c:v>8.5889439770263212E-2</c:v>
                </c:pt>
                <c:pt idx="8">
                  <c:v>8.5850657508273351E-2</c:v>
                </c:pt>
                <c:pt idx="9">
                  <c:v>8.5807716890636959E-2</c:v>
                </c:pt>
                <c:pt idx="10">
                  <c:v>8.5825905784077727E-2</c:v>
                </c:pt>
                <c:pt idx="11">
                  <c:v>8.5582966382225414E-2</c:v>
                </c:pt>
                <c:pt idx="12">
                  <c:v>8.4826616274010808E-2</c:v>
                </c:pt>
                <c:pt idx="13">
                  <c:v>8.351235974744084E-2</c:v>
                </c:pt>
                <c:pt idx="14">
                  <c:v>8.3383540480470295E-2</c:v>
                </c:pt>
                <c:pt idx="15">
                  <c:v>8.3383590590702758E-2</c:v>
                </c:pt>
                <c:pt idx="16">
                  <c:v>8.3483009706617234E-2</c:v>
                </c:pt>
                <c:pt idx="17">
                  <c:v>8.1707090899314813E-2</c:v>
                </c:pt>
                <c:pt idx="18">
                  <c:v>8.0748408676227193E-2</c:v>
                </c:pt>
                <c:pt idx="19">
                  <c:v>7.9358653424745698E-2</c:v>
                </c:pt>
                <c:pt idx="20">
                  <c:v>7.9250162219335313E-2</c:v>
                </c:pt>
                <c:pt idx="21">
                  <c:v>7.9519290678663188E-2</c:v>
                </c:pt>
                <c:pt idx="22">
                  <c:v>8.0349782356535296E-2</c:v>
                </c:pt>
                <c:pt idx="23">
                  <c:v>8.0813615254388793E-2</c:v>
                </c:pt>
                <c:pt idx="24">
                  <c:v>7.983804873474537E-2</c:v>
                </c:pt>
                <c:pt idx="25">
                  <c:v>7.9017125095603102E-2</c:v>
                </c:pt>
                <c:pt idx="26">
                  <c:v>7.9181407429452746E-2</c:v>
                </c:pt>
                <c:pt idx="27">
                  <c:v>7.9217393022595187E-2</c:v>
                </c:pt>
                <c:pt idx="28">
                  <c:v>7.9016041118736821E-2</c:v>
                </c:pt>
                <c:pt idx="29">
                  <c:v>7.896141010521622E-2</c:v>
                </c:pt>
                <c:pt idx="30">
                  <c:v>7.8643282517191951E-2</c:v>
                </c:pt>
                <c:pt idx="31">
                  <c:v>7.6574117785368948E-2</c:v>
                </c:pt>
                <c:pt idx="32">
                  <c:v>8.0740861165819647E-2</c:v>
                </c:pt>
                <c:pt idx="33">
                  <c:v>8.1518526662658145E-2</c:v>
                </c:pt>
                <c:pt idx="34">
                  <c:v>8.1528524457167392E-2</c:v>
                </c:pt>
                <c:pt idx="35">
                  <c:v>8.1529187888834342E-2</c:v>
                </c:pt>
                <c:pt idx="36">
                  <c:v>7.8830884629640996E-2</c:v>
                </c:pt>
                <c:pt idx="37">
                  <c:v>7.6409968726692229E-2</c:v>
                </c:pt>
                <c:pt idx="38">
                  <c:v>7.6375754881787092E-2</c:v>
                </c:pt>
                <c:pt idx="39">
                  <c:v>7.4295705624816799E-2</c:v>
                </c:pt>
                <c:pt idx="40">
                  <c:v>7.475562685825729E-2</c:v>
                </c:pt>
                <c:pt idx="41">
                  <c:v>7.4415129097040456E-2</c:v>
                </c:pt>
                <c:pt idx="42">
                  <c:v>7.4361415634969091E-2</c:v>
                </c:pt>
                <c:pt idx="43">
                  <c:v>7.4088326420623851E-2</c:v>
                </c:pt>
                <c:pt idx="44">
                  <c:v>7.2918620013763119E-2</c:v>
                </c:pt>
                <c:pt idx="45">
                  <c:v>7.2878467798689173E-2</c:v>
                </c:pt>
                <c:pt idx="46">
                  <c:v>7.5428662481910783E-2</c:v>
                </c:pt>
                <c:pt idx="47">
                  <c:v>8.1021572027916905E-2</c:v>
                </c:pt>
                <c:pt idx="48">
                  <c:v>8.3495943026470634E-2</c:v>
                </c:pt>
                <c:pt idx="49">
                  <c:v>8.3414877888865258E-2</c:v>
                </c:pt>
                <c:pt idx="50">
                  <c:v>8.3304771554574844E-2</c:v>
                </c:pt>
                <c:pt idx="51">
                  <c:v>8.3122343247037545E-2</c:v>
                </c:pt>
                <c:pt idx="52">
                  <c:v>8.3151136841081927E-2</c:v>
                </c:pt>
                <c:pt idx="53">
                  <c:v>8.3531072646501128E-2</c:v>
                </c:pt>
                <c:pt idx="54">
                  <c:v>8.3945414310165736E-2</c:v>
                </c:pt>
                <c:pt idx="55">
                  <c:v>8.5009994812700065E-2</c:v>
                </c:pt>
                <c:pt idx="56">
                  <c:v>8.3355107776993981E-2</c:v>
                </c:pt>
                <c:pt idx="57">
                  <c:v>8.3500337916463482E-2</c:v>
                </c:pt>
                <c:pt idx="58">
                  <c:v>8.2717305069127528E-2</c:v>
                </c:pt>
                <c:pt idx="59">
                  <c:v>8.2469854474733706E-2</c:v>
                </c:pt>
                <c:pt idx="60">
                  <c:v>8.2325772403729264E-2</c:v>
                </c:pt>
                <c:pt idx="61">
                  <c:v>8.2317030197629842E-2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E90-477D-B889-2A1DDB664D2A}"/>
            </c:ext>
          </c:extLst>
        </c:ser>
        <c:ser>
          <c:idx val="12"/>
          <c:order val="12"/>
          <c:tx>
            <c:strRef>
              <c:f>'VaR Rolling'!$AZ$121</c:f>
              <c:strCache>
                <c:ptCount val="1"/>
                <c:pt idx="0">
                  <c:v>TIP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Rolling'!$AZ$122:$AZ$183</c:f>
              <c:numCache>
                <c:formatCode>General</c:formatCode>
                <c:ptCount val="62"/>
                <c:pt idx="0">
                  <c:v>6.9496791028674232E-2</c:v>
                </c:pt>
                <c:pt idx="1">
                  <c:v>6.9234033638801498E-2</c:v>
                </c:pt>
                <c:pt idx="2">
                  <c:v>6.9457035038423168E-2</c:v>
                </c:pt>
                <c:pt idx="3">
                  <c:v>6.9638535541895738E-2</c:v>
                </c:pt>
                <c:pt idx="4">
                  <c:v>6.9551429189614225E-2</c:v>
                </c:pt>
                <c:pt idx="5">
                  <c:v>6.9535242337151693E-2</c:v>
                </c:pt>
                <c:pt idx="6">
                  <c:v>6.9480127121092333E-2</c:v>
                </c:pt>
                <c:pt idx="7">
                  <c:v>6.9464715476078701E-2</c:v>
                </c:pt>
                <c:pt idx="8">
                  <c:v>6.9385053786547926E-2</c:v>
                </c:pt>
                <c:pt idx="9">
                  <c:v>6.9380181354328316E-2</c:v>
                </c:pt>
                <c:pt idx="10">
                  <c:v>6.957135999419839E-2</c:v>
                </c:pt>
                <c:pt idx="11">
                  <c:v>6.9233399683003183E-2</c:v>
                </c:pt>
                <c:pt idx="12">
                  <c:v>6.8450211097749902E-2</c:v>
                </c:pt>
                <c:pt idx="13">
                  <c:v>6.7492301275178537E-2</c:v>
                </c:pt>
                <c:pt idx="14">
                  <c:v>6.7450586422239889E-2</c:v>
                </c:pt>
                <c:pt idx="15">
                  <c:v>6.7559150151645209E-2</c:v>
                </c:pt>
                <c:pt idx="16">
                  <c:v>6.7595931711501897E-2</c:v>
                </c:pt>
                <c:pt idx="17">
                  <c:v>6.6312785149846093E-2</c:v>
                </c:pt>
                <c:pt idx="18">
                  <c:v>6.5367475532939159E-2</c:v>
                </c:pt>
                <c:pt idx="19">
                  <c:v>6.3448843921701484E-2</c:v>
                </c:pt>
                <c:pt idx="20">
                  <c:v>6.3192452089319257E-2</c:v>
                </c:pt>
                <c:pt idx="21">
                  <c:v>6.3310293931608516E-2</c:v>
                </c:pt>
                <c:pt idx="22">
                  <c:v>6.4127134003520062E-2</c:v>
                </c:pt>
                <c:pt idx="23">
                  <c:v>6.4083448840008231E-2</c:v>
                </c:pt>
                <c:pt idx="24">
                  <c:v>6.304597474555472E-2</c:v>
                </c:pt>
                <c:pt idx="25">
                  <c:v>6.2849291287937523E-2</c:v>
                </c:pt>
                <c:pt idx="26">
                  <c:v>6.2723356070704617E-2</c:v>
                </c:pt>
                <c:pt idx="27">
                  <c:v>6.258899592060542E-2</c:v>
                </c:pt>
                <c:pt idx="28">
                  <c:v>6.2786509100205459E-2</c:v>
                </c:pt>
                <c:pt idx="29">
                  <c:v>6.1901148802312615E-2</c:v>
                </c:pt>
                <c:pt idx="30">
                  <c:v>6.3708330495960308E-2</c:v>
                </c:pt>
                <c:pt idx="31">
                  <c:v>6.342992714877628E-2</c:v>
                </c:pt>
                <c:pt idx="32">
                  <c:v>6.4657596794420416E-2</c:v>
                </c:pt>
                <c:pt idx="33">
                  <c:v>6.6084152527854489E-2</c:v>
                </c:pt>
                <c:pt idx="34">
                  <c:v>6.6026717336599025E-2</c:v>
                </c:pt>
                <c:pt idx="35">
                  <c:v>6.5663609346772664E-2</c:v>
                </c:pt>
                <c:pt idx="36">
                  <c:v>6.2924613646219527E-2</c:v>
                </c:pt>
                <c:pt idx="37">
                  <c:v>6.1358827296645019E-2</c:v>
                </c:pt>
                <c:pt idx="38">
                  <c:v>6.0468618309864927E-2</c:v>
                </c:pt>
                <c:pt idx="39">
                  <c:v>5.7758899395207071E-2</c:v>
                </c:pt>
                <c:pt idx="40">
                  <c:v>5.7913405946083442E-2</c:v>
                </c:pt>
                <c:pt idx="41">
                  <c:v>5.7689964600982482E-2</c:v>
                </c:pt>
                <c:pt idx="42">
                  <c:v>5.7927478440013419E-2</c:v>
                </c:pt>
                <c:pt idx="43">
                  <c:v>5.7847107541968687E-2</c:v>
                </c:pt>
                <c:pt idx="44">
                  <c:v>5.7281499417112247E-2</c:v>
                </c:pt>
                <c:pt idx="45">
                  <c:v>5.7188829333277534E-2</c:v>
                </c:pt>
                <c:pt idx="46">
                  <c:v>5.8577490604929783E-2</c:v>
                </c:pt>
                <c:pt idx="47">
                  <c:v>6.7160925650403894E-2</c:v>
                </c:pt>
                <c:pt idx="48">
                  <c:v>6.8819149036917798E-2</c:v>
                </c:pt>
                <c:pt idx="49">
                  <c:v>6.8791910704244785E-2</c:v>
                </c:pt>
                <c:pt idx="50">
                  <c:v>6.8826370775458182E-2</c:v>
                </c:pt>
                <c:pt idx="51">
                  <c:v>6.8155409506108877E-2</c:v>
                </c:pt>
                <c:pt idx="52">
                  <c:v>6.7883835922387337E-2</c:v>
                </c:pt>
                <c:pt idx="53">
                  <c:v>6.7781946170772017E-2</c:v>
                </c:pt>
                <c:pt idx="54">
                  <c:v>6.8698391827161309E-2</c:v>
                </c:pt>
                <c:pt idx="55">
                  <c:v>6.9833034891675208E-2</c:v>
                </c:pt>
                <c:pt idx="56">
                  <c:v>6.8907241995099108E-2</c:v>
                </c:pt>
                <c:pt idx="57">
                  <c:v>6.9007776289318423E-2</c:v>
                </c:pt>
                <c:pt idx="58">
                  <c:v>6.8578052057900074E-2</c:v>
                </c:pt>
                <c:pt idx="59">
                  <c:v>6.8767151291004025E-2</c:v>
                </c:pt>
                <c:pt idx="60">
                  <c:v>6.859707970798333E-2</c:v>
                </c:pt>
                <c:pt idx="61">
                  <c:v>6.8598418032918204E-2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E90-477D-B889-2A1DDB664D2A}"/>
            </c:ext>
          </c:extLst>
        </c:ser>
        <c:ser>
          <c:idx val="13"/>
          <c:order val="13"/>
          <c:tx>
            <c:strRef>
              <c:f>'VaR Rolling'!$BA$121</c:f>
              <c:strCache>
                <c:ptCount val="1"/>
                <c:pt idx="0">
                  <c:v>XGB.TO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Rolling'!$BA$122:$BA$183</c:f>
              <c:numCache>
                <c:formatCode>General</c:formatCode>
                <c:ptCount val="62"/>
                <c:pt idx="0">
                  <c:v>2.3561896402377342E-2</c:v>
                </c:pt>
                <c:pt idx="1">
                  <c:v>2.3904069105556303E-2</c:v>
                </c:pt>
                <c:pt idx="2">
                  <c:v>2.6400221007655343E-2</c:v>
                </c:pt>
                <c:pt idx="3">
                  <c:v>2.7723578927068115E-2</c:v>
                </c:pt>
                <c:pt idx="4">
                  <c:v>2.7665365753288169E-2</c:v>
                </c:pt>
                <c:pt idx="5">
                  <c:v>2.7599555640243946E-2</c:v>
                </c:pt>
                <c:pt idx="6">
                  <c:v>2.7531918899491314E-2</c:v>
                </c:pt>
                <c:pt idx="7">
                  <c:v>2.748737637915279E-2</c:v>
                </c:pt>
                <c:pt idx="8">
                  <c:v>2.7642305272222452E-2</c:v>
                </c:pt>
                <c:pt idx="9">
                  <c:v>2.759901032926395E-2</c:v>
                </c:pt>
                <c:pt idx="10">
                  <c:v>2.7674508975068596E-2</c:v>
                </c:pt>
                <c:pt idx="11">
                  <c:v>2.7456815416345825E-2</c:v>
                </c:pt>
                <c:pt idx="12">
                  <c:v>2.7453979798615264E-2</c:v>
                </c:pt>
                <c:pt idx="13">
                  <c:v>2.7140472932728529E-2</c:v>
                </c:pt>
                <c:pt idx="14">
                  <c:v>2.7319534985378174E-2</c:v>
                </c:pt>
                <c:pt idx="15">
                  <c:v>2.7333721900369062E-2</c:v>
                </c:pt>
                <c:pt idx="16">
                  <c:v>2.7415366173957186E-2</c:v>
                </c:pt>
                <c:pt idx="17">
                  <c:v>2.74696953263718E-2</c:v>
                </c:pt>
                <c:pt idx="18">
                  <c:v>2.7750072401601496E-2</c:v>
                </c:pt>
                <c:pt idx="19">
                  <c:v>2.7910079723763352E-2</c:v>
                </c:pt>
                <c:pt idx="20">
                  <c:v>2.7879089011572072E-2</c:v>
                </c:pt>
                <c:pt idx="21">
                  <c:v>2.7963346306013333E-2</c:v>
                </c:pt>
                <c:pt idx="22">
                  <c:v>2.9692348898464158E-2</c:v>
                </c:pt>
                <c:pt idx="23">
                  <c:v>2.9998498215115722E-2</c:v>
                </c:pt>
                <c:pt idx="24">
                  <c:v>3.0312508646774976E-2</c:v>
                </c:pt>
                <c:pt idx="25">
                  <c:v>3.0336669462817323E-2</c:v>
                </c:pt>
                <c:pt idx="26">
                  <c:v>3.088241285228388E-2</c:v>
                </c:pt>
                <c:pt idx="27">
                  <c:v>3.1537072160784767E-2</c:v>
                </c:pt>
                <c:pt idx="28">
                  <c:v>3.1997668209444122E-2</c:v>
                </c:pt>
                <c:pt idx="29">
                  <c:v>3.0989498814890413E-2</c:v>
                </c:pt>
                <c:pt idx="30">
                  <c:v>3.4444874813191813E-2</c:v>
                </c:pt>
                <c:pt idx="31">
                  <c:v>3.4311176799419182E-2</c:v>
                </c:pt>
                <c:pt idx="32">
                  <c:v>3.8607379003652569E-2</c:v>
                </c:pt>
                <c:pt idx="33">
                  <c:v>4.0302832935288149E-2</c:v>
                </c:pt>
                <c:pt idx="34">
                  <c:v>4.0463890667687297E-2</c:v>
                </c:pt>
                <c:pt idx="35">
                  <c:v>4.0434401133572516E-2</c:v>
                </c:pt>
                <c:pt idx="36">
                  <c:v>4.0651962353607733E-2</c:v>
                </c:pt>
                <c:pt idx="37">
                  <c:v>4.2267364792451405E-2</c:v>
                </c:pt>
                <c:pt idx="38">
                  <c:v>4.2343871569529755E-2</c:v>
                </c:pt>
                <c:pt idx="39">
                  <c:v>4.2353782638524316E-2</c:v>
                </c:pt>
                <c:pt idx="40">
                  <c:v>4.2843745352153718E-2</c:v>
                </c:pt>
                <c:pt idx="41">
                  <c:v>4.2983942858161192E-2</c:v>
                </c:pt>
                <c:pt idx="42">
                  <c:v>4.2964746548391337E-2</c:v>
                </c:pt>
                <c:pt idx="43">
                  <c:v>4.3009678091748792E-2</c:v>
                </c:pt>
                <c:pt idx="44">
                  <c:v>4.2320222399652045E-2</c:v>
                </c:pt>
                <c:pt idx="45">
                  <c:v>4.2458488153160001E-2</c:v>
                </c:pt>
                <c:pt idx="46">
                  <c:v>4.5731416634581509E-2</c:v>
                </c:pt>
                <c:pt idx="47">
                  <c:v>5.5319770822176574E-2</c:v>
                </c:pt>
                <c:pt idx="48">
                  <c:v>5.5945903757514563E-2</c:v>
                </c:pt>
                <c:pt idx="49">
                  <c:v>5.6452639298978383E-2</c:v>
                </c:pt>
                <c:pt idx="50">
                  <c:v>5.6422027771158449E-2</c:v>
                </c:pt>
                <c:pt idx="51">
                  <c:v>5.6660768595060348E-2</c:v>
                </c:pt>
                <c:pt idx="52">
                  <c:v>5.6843737101849826E-2</c:v>
                </c:pt>
                <c:pt idx="53">
                  <c:v>5.703156176474497E-2</c:v>
                </c:pt>
                <c:pt idx="54">
                  <c:v>5.7898730172756561E-2</c:v>
                </c:pt>
                <c:pt idx="55">
                  <c:v>6.1541763776012892E-2</c:v>
                </c:pt>
                <c:pt idx="56">
                  <c:v>6.141956187836909E-2</c:v>
                </c:pt>
                <c:pt idx="57">
                  <c:v>6.1234683949548875E-2</c:v>
                </c:pt>
                <c:pt idx="58">
                  <c:v>6.1177080040772207E-2</c:v>
                </c:pt>
                <c:pt idx="59">
                  <c:v>6.1458530491333749E-2</c:v>
                </c:pt>
                <c:pt idx="60">
                  <c:v>6.1421910683859889E-2</c:v>
                </c:pt>
                <c:pt idx="61">
                  <c:v>6.1427835430266683E-2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E90-477D-B889-2A1DDB664D2A}"/>
            </c:ext>
          </c:extLst>
        </c:ser>
        <c:ser>
          <c:idx val="14"/>
          <c:order val="14"/>
          <c:tx>
            <c:strRef>
              <c:f>'VaR Rolling'!$BB$121</c:f>
              <c:strCache>
                <c:ptCount val="1"/>
                <c:pt idx="0">
                  <c:v>XRB.TO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Rolling'!$BB$122:$BB$183</c:f>
              <c:numCache>
                <c:formatCode>General</c:formatCode>
                <c:ptCount val="62"/>
                <c:pt idx="0">
                  <c:v>5.753709551186352E-2</c:v>
                </c:pt>
                <c:pt idx="1">
                  <c:v>5.7327102665514662E-2</c:v>
                </c:pt>
                <c:pt idx="2">
                  <c:v>5.6931436768866028E-2</c:v>
                </c:pt>
                <c:pt idx="3">
                  <c:v>5.6647666572710809E-2</c:v>
                </c:pt>
                <c:pt idx="4">
                  <c:v>5.6722289243217747E-2</c:v>
                </c:pt>
                <c:pt idx="5">
                  <c:v>5.6582794342833108E-2</c:v>
                </c:pt>
                <c:pt idx="6">
                  <c:v>5.6725611071989937E-2</c:v>
                </c:pt>
                <c:pt idx="7">
                  <c:v>5.7187931989351709E-2</c:v>
                </c:pt>
                <c:pt idx="8">
                  <c:v>5.6229248786444072E-2</c:v>
                </c:pt>
                <c:pt idx="9">
                  <c:v>5.6317962866961099E-2</c:v>
                </c:pt>
                <c:pt idx="10">
                  <c:v>5.6325763512334051E-2</c:v>
                </c:pt>
                <c:pt idx="11">
                  <c:v>5.6330761979378689E-2</c:v>
                </c:pt>
                <c:pt idx="12">
                  <c:v>5.6320187132164107E-2</c:v>
                </c:pt>
                <c:pt idx="13">
                  <c:v>5.5584735726877672E-2</c:v>
                </c:pt>
                <c:pt idx="14">
                  <c:v>5.5075656443788326E-2</c:v>
                </c:pt>
                <c:pt idx="15">
                  <c:v>5.549080857421447E-2</c:v>
                </c:pt>
                <c:pt idx="16">
                  <c:v>5.5328163671217963E-2</c:v>
                </c:pt>
                <c:pt idx="17">
                  <c:v>5.5661355456160105E-2</c:v>
                </c:pt>
                <c:pt idx="18">
                  <c:v>5.5611399059751765E-2</c:v>
                </c:pt>
                <c:pt idx="19">
                  <c:v>5.5487426246105288E-2</c:v>
                </c:pt>
                <c:pt idx="20">
                  <c:v>5.5618479409417838E-2</c:v>
                </c:pt>
                <c:pt idx="21">
                  <c:v>5.5775747605358271E-2</c:v>
                </c:pt>
                <c:pt idx="22">
                  <c:v>5.5829652795683284E-2</c:v>
                </c:pt>
                <c:pt idx="23">
                  <c:v>5.5603727146471986E-2</c:v>
                </c:pt>
                <c:pt idx="24">
                  <c:v>5.5353152229680076E-2</c:v>
                </c:pt>
                <c:pt idx="25">
                  <c:v>5.5256705641826241E-2</c:v>
                </c:pt>
                <c:pt idx="26">
                  <c:v>5.5278427413161565E-2</c:v>
                </c:pt>
                <c:pt idx="27">
                  <c:v>5.5472836453655611E-2</c:v>
                </c:pt>
                <c:pt idx="28">
                  <c:v>5.5454588799172054E-2</c:v>
                </c:pt>
                <c:pt idx="29">
                  <c:v>5.0754703864188656E-2</c:v>
                </c:pt>
                <c:pt idx="30">
                  <c:v>4.948418501193514E-2</c:v>
                </c:pt>
                <c:pt idx="31">
                  <c:v>4.9048981601889474E-2</c:v>
                </c:pt>
                <c:pt idx="32">
                  <c:v>4.8499903719614337E-2</c:v>
                </c:pt>
                <c:pt idx="33">
                  <c:v>4.832329240233374E-2</c:v>
                </c:pt>
                <c:pt idx="34">
                  <c:v>4.7962322540545804E-2</c:v>
                </c:pt>
                <c:pt idx="35">
                  <c:v>4.5287575644541056E-2</c:v>
                </c:pt>
                <c:pt idx="36">
                  <c:v>4.4591441825870437E-2</c:v>
                </c:pt>
                <c:pt idx="37">
                  <c:v>4.4596042457096224E-2</c:v>
                </c:pt>
                <c:pt idx="38">
                  <c:v>4.4598410673852396E-2</c:v>
                </c:pt>
                <c:pt idx="39">
                  <c:v>4.4093920191178221E-2</c:v>
                </c:pt>
                <c:pt idx="40">
                  <c:v>4.3933699293826567E-2</c:v>
                </c:pt>
                <c:pt idx="41">
                  <c:v>4.4106156881381836E-2</c:v>
                </c:pt>
                <c:pt idx="42">
                  <c:v>4.4040878559224707E-2</c:v>
                </c:pt>
                <c:pt idx="43">
                  <c:v>4.4039221422820643E-2</c:v>
                </c:pt>
                <c:pt idx="44">
                  <c:v>4.4262085111984921E-2</c:v>
                </c:pt>
                <c:pt idx="45">
                  <c:v>4.4310702045109306E-2</c:v>
                </c:pt>
                <c:pt idx="46">
                  <c:v>4.4036923931043623E-2</c:v>
                </c:pt>
                <c:pt idx="47">
                  <c:v>4.5022287065044499E-2</c:v>
                </c:pt>
                <c:pt idx="48">
                  <c:v>4.5765488215145693E-2</c:v>
                </c:pt>
                <c:pt idx="49">
                  <c:v>4.5715823552723585E-2</c:v>
                </c:pt>
                <c:pt idx="50">
                  <c:v>4.5699097882078835E-2</c:v>
                </c:pt>
                <c:pt idx="51">
                  <c:v>4.5497654507623692E-2</c:v>
                </c:pt>
                <c:pt idx="52">
                  <c:v>4.558711650786422E-2</c:v>
                </c:pt>
                <c:pt idx="53">
                  <c:v>4.5555344093629734E-2</c:v>
                </c:pt>
                <c:pt idx="54">
                  <c:v>4.5749167825246996E-2</c:v>
                </c:pt>
                <c:pt idx="55">
                  <c:v>4.5637110210485596E-2</c:v>
                </c:pt>
                <c:pt idx="56">
                  <c:v>4.5584750108743896E-2</c:v>
                </c:pt>
                <c:pt idx="57">
                  <c:v>4.5141889265466188E-2</c:v>
                </c:pt>
                <c:pt idx="58">
                  <c:v>4.5829344116458268E-2</c:v>
                </c:pt>
                <c:pt idx="59">
                  <c:v>4.6109524914814008E-2</c:v>
                </c:pt>
                <c:pt idx="60">
                  <c:v>4.6015731859341637E-2</c:v>
                </c:pt>
                <c:pt idx="61">
                  <c:v>4.6030439905296504E-2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E90-477D-B889-2A1DDB664D2A}"/>
            </c:ext>
          </c:extLst>
        </c:ser>
        <c:ser>
          <c:idx val="15"/>
          <c:order val="15"/>
          <c:tx>
            <c:strRef>
              <c:f>'VaR Rolling'!$BC$121</c:f>
              <c:strCache>
                <c:ptCount val="1"/>
                <c:pt idx="0">
                  <c:v>XBB.TO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Rolling'!$BC$122:$BC$183</c:f>
              <c:numCache>
                <c:formatCode>General</c:formatCode>
                <c:ptCount val="62"/>
                <c:pt idx="0">
                  <c:v>2.3291826950442449E-2</c:v>
                </c:pt>
                <c:pt idx="1">
                  <c:v>2.3268905905729081E-2</c:v>
                </c:pt>
                <c:pt idx="2">
                  <c:v>2.2826979433846692E-2</c:v>
                </c:pt>
                <c:pt idx="3">
                  <c:v>2.2353409038378964E-2</c:v>
                </c:pt>
                <c:pt idx="4">
                  <c:v>2.2369811319742784E-2</c:v>
                </c:pt>
                <c:pt idx="5">
                  <c:v>2.2307650286682218E-2</c:v>
                </c:pt>
                <c:pt idx="6">
                  <c:v>2.264057412282023E-2</c:v>
                </c:pt>
                <c:pt idx="7">
                  <c:v>2.348842923885909E-2</c:v>
                </c:pt>
                <c:pt idx="8">
                  <c:v>2.3023520555694871E-2</c:v>
                </c:pt>
                <c:pt idx="9">
                  <c:v>2.3156895472724422E-2</c:v>
                </c:pt>
                <c:pt idx="10">
                  <c:v>2.3124245909630942E-2</c:v>
                </c:pt>
                <c:pt idx="11">
                  <c:v>2.2701600085585846E-2</c:v>
                </c:pt>
                <c:pt idx="12">
                  <c:v>2.2720230322674138E-2</c:v>
                </c:pt>
                <c:pt idx="13">
                  <c:v>2.2186130139934562E-2</c:v>
                </c:pt>
                <c:pt idx="14">
                  <c:v>2.2148279042949835E-2</c:v>
                </c:pt>
                <c:pt idx="15">
                  <c:v>2.2808723008000898E-2</c:v>
                </c:pt>
                <c:pt idx="16">
                  <c:v>2.2839383324641804E-2</c:v>
                </c:pt>
                <c:pt idx="17">
                  <c:v>2.3110590220489904E-2</c:v>
                </c:pt>
                <c:pt idx="18">
                  <c:v>2.3099384563861149E-2</c:v>
                </c:pt>
                <c:pt idx="19">
                  <c:v>2.3089923177664673E-2</c:v>
                </c:pt>
                <c:pt idx="20">
                  <c:v>2.3138059361487641E-2</c:v>
                </c:pt>
                <c:pt idx="21">
                  <c:v>2.3378665935408927E-2</c:v>
                </c:pt>
                <c:pt idx="22">
                  <c:v>2.3421455833636667E-2</c:v>
                </c:pt>
                <c:pt idx="23">
                  <c:v>2.3340850096032695E-2</c:v>
                </c:pt>
                <c:pt idx="24">
                  <c:v>2.3695322861714212E-2</c:v>
                </c:pt>
                <c:pt idx="25">
                  <c:v>2.3633611956546043E-2</c:v>
                </c:pt>
                <c:pt idx="26">
                  <c:v>2.3384480371471037E-2</c:v>
                </c:pt>
                <c:pt idx="27">
                  <c:v>2.3529505865723777E-2</c:v>
                </c:pt>
                <c:pt idx="28">
                  <c:v>2.352402024926337E-2</c:v>
                </c:pt>
                <c:pt idx="29">
                  <c:v>2.2556129053637682E-2</c:v>
                </c:pt>
                <c:pt idx="30">
                  <c:v>2.2713893013257408E-2</c:v>
                </c:pt>
                <c:pt idx="31">
                  <c:v>2.2501277985983326E-2</c:v>
                </c:pt>
                <c:pt idx="32">
                  <c:v>2.2401103507638367E-2</c:v>
                </c:pt>
                <c:pt idx="33">
                  <c:v>2.2318157098573262E-2</c:v>
                </c:pt>
                <c:pt idx="34">
                  <c:v>2.2345783738060891E-2</c:v>
                </c:pt>
                <c:pt idx="35">
                  <c:v>2.2580229052220332E-2</c:v>
                </c:pt>
                <c:pt idx="36">
                  <c:v>2.268620201815303E-2</c:v>
                </c:pt>
                <c:pt idx="37">
                  <c:v>2.2731980535214118E-2</c:v>
                </c:pt>
                <c:pt idx="38">
                  <c:v>2.2703938088240443E-2</c:v>
                </c:pt>
                <c:pt idx="39">
                  <c:v>2.2698438469042889E-2</c:v>
                </c:pt>
                <c:pt idx="40">
                  <c:v>2.2890671701186024E-2</c:v>
                </c:pt>
                <c:pt idx="41">
                  <c:v>2.3221860476244527E-2</c:v>
                </c:pt>
                <c:pt idx="42">
                  <c:v>2.3301867858722566E-2</c:v>
                </c:pt>
                <c:pt idx="43">
                  <c:v>2.3296274948340325E-2</c:v>
                </c:pt>
                <c:pt idx="44">
                  <c:v>2.2735270932433833E-2</c:v>
                </c:pt>
                <c:pt idx="45">
                  <c:v>2.2785063397993278E-2</c:v>
                </c:pt>
                <c:pt idx="46">
                  <c:v>2.2746361618539525E-2</c:v>
                </c:pt>
                <c:pt idx="47">
                  <c:v>2.2292299146006233E-2</c:v>
                </c:pt>
                <c:pt idx="48">
                  <c:v>2.2798952556008539E-2</c:v>
                </c:pt>
                <c:pt idx="49">
                  <c:v>2.2839393967935256E-2</c:v>
                </c:pt>
                <c:pt idx="50">
                  <c:v>2.2859228003899921E-2</c:v>
                </c:pt>
                <c:pt idx="51">
                  <c:v>2.2843930871800235E-2</c:v>
                </c:pt>
                <c:pt idx="52">
                  <c:v>2.3279136872478845E-2</c:v>
                </c:pt>
                <c:pt idx="53">
                  <c:v>2.3286297319581137E-2</c:v>
                </c:pt>
                <c:pt idx="54">
                  <c:v>2.3501745892409338E-2</c:v>
                </c:pt>
                <c:pt idx="55">
                  <c:v>2.3146460623594954E-2</c:v>
                </c:pt>
                <c:pt idx="56">
                  <c:v>2.315239760956397E-2</c:v>
                </c:pt>
                <c:pt idx="57">
                  <c:v>2.3350261612211404E-2</c:v>
                </c:pt>
                <c:pt idx="58">
                  <c:v>2.4611800379335379E-2</c:v>
                </c:pt>
                <c:pt idx="59">
                  <c:v>2.4989675546866739E-2</c:v>
                </c:pt>
                <c:pt idx="60">
                  <c:v>2.5024564540452383E-2</c:v>
                </c:pt>
                <c:pt idx="61">
                  <c:v>2.4985436568415099E-2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E90-477D-B889-2A1DDB664D2A}"/>
            </c:ext>
          </c:extLst>
        </c:ser>
        <c:ser>
          <c:idx val="16"/>
          <c:order val="16"/>
          <c:tx>
            <c:strRef>
              <c:f>'VaR Rolling'!$BD$121</c:f>
              <c:strCache>
                <c:ptCount val="1"/>
                <c:pt idx="0">
                  <c:v>IYR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Rolling'!$BD$122:$BD$183</c:f>
              <c:numCache>
                <c:formatCode>General</c:formatCode>
                <c:ptCount val="62"/>
                <c:pt idx="0">
                  <c:v>0.14107548523252619</c:v>
                </c:pt>
                <c:pt idx="1">
                  <c:v>0.14010934187110508</c:v>
                </c:pt>
                <c:pt idx="2">
                  <c:v>0.14019362768726953</c:v>
                </c:pt>
                <c:pt idx="3">
                  <c:v>0.14013579816279001</c:v>
                </c:pt>
                <c:pt idx="4">
                  <c:v>0.14011555815650628</c:v>
                </c:pt>
                <c:pt idx="5">
                  <c:v>0.14022666144230084</c:v>
                </c:pt>
                <c:pt idx="6">
                  <c:v>0.14017385020980594</c:v>
                </c:pt>
                <c:pt idx="7">
                  <c:v>0.14043614297987719</c:v>
                </c:pt>
                <c:pt idx="8">
                  <c:v>0.14072132039032745</c:v>
                </c:pt>
                <c:pt idx="9">
                  <c:v>0.13981988742876536</c:v>
                </c:pt>
                <c:pt idx="10">
                  <c:v>0.13914109869307703</c:v>
                </c:pt>
                <c:pt idx="11">
                  <c:v>0.13831095929142098</c:v>
                </c:pt>
                <c:pt idx="12">
                  <c:v>0.13778677269612555</c:v>
                </c:pt>
                <c:pt idx="13">
                  <c:v>0.13713617924797233</c:v>
                </c:pt>
                <c:pt idx="14">
                  <c:v>0.13508475619060689</c:v>
                </c:pt>
                <c:pt idx="15">
                  <c:v>0.13341656540239819</c:v>
                </c:pt>
                <c:pt idx="16">
                  <c:v>0.13344021069109785</c:v>
                </c:pt>
                <c:pt idx="17">
                  <c:v>0.13319676218385015</c:v>
                </c:pt>
                <c:pt idx="18">
                  <c:v>0.13256842877968048</c:v>
                </c:pt>
                <c:pt idx="19">
                  <c:v>0.13175313200665567</c:v>
                </c:pt>
                <c:pt idx="20">
                  <c:v>0.13044442935248449</c:v>
                </c:pt>
                <c:pt idx="21">
                  <c:v>0.13058811613476601</c:v>
                </c:pt>
                <c:pt idx="22">
                  <c:v>0.1293928718523723</c:v>
                </c:pt>
                <c:pt idx="23">
                  <c:v>0.12922581551295576</c:v>
                </c:pt>
                <c:pt idx="24">
                  <c:v>0.12943054396765116</c:v>
                </c:pt>
                <c:pt idx="25">
                  <c:v>0.12919904376106681</c:v>
                </c:pt>
                <c:pt idx="26">
                  <c:v>0.12637964582383082</c:v>
                </c:pt>
                <c:pt idx="27">
                  <c:v>0.12665617885497041</c:v>
                </c:pt>
                <c:pt idx="28">
                  <c:v>0.12665394152459447</c:v>
                </c:pt>
                <c:pt idx="29">
                  <c:v>0.12648979310313319</c:v>
                </c:pt>
                <c:pt idx="30">
                  <c:v>0.11657695136654517</c:v>
                </c:pt>
                <c:pt idx="31">
                  <c:v>0.1075452290953329</c:v>
                </c:pt>
                <c:pt idx="32">
                  <c:v>0.10703187217304229</c:v>
                </c:pt>
                <c:pt idx="33">
                  <c:v>0.10233864965167037</c:v>
                </c:pt>
                <c:pt idx="34">
                  <c:v>9.3691161140689788E-2</c:v>
                </c:pt>
                <c:pt idx="35">
                  <c:v>9.3564141060843431E-2</c:v>
                </c:pt>
                <c:pt idx="36">
                  <c:v>8.2500521821953721E-2</c:v>
                </c:pt>
                <c:pt idx="37">
                  <c:v>8.0332032269571502E-2</c:v>
                </c:pt>
                <c:pt idx="38">
                  <c:v>8.0442709276975596E-2</c:v>
                </c:pt>
                <c:pt idx="39">
                  <c:v>8.0491988204268811E-2</c:v>
                </c:pt>
                <c:pt idx="40">
                  <c:v>7.684199988604605E-2</c:v>
                </c:pt>
                <c:pt idx="41">
                  <c:v>7.7234502644117409E-2</c:v>
                </c:pt>
                <c:pt idx="42">
                  <c:v>7.6657623272131742E-2</c:v>
                </c:pt>
                <c:pt idx="43">
                  <c:v>7.6685631112438882E-2</c:v>
                </c:pt>
                <c:pt idx="44">
                  <c:v>7.7514549747401337E-2</c:v>
                </c:pt>
                <c:pt idx="45">
                  <c:v>7.6948420056450348E-2</c:v>
                </c:pt>
                <c:pt idx="46">
                  <c:v>7.6961869985922152E-2</c:v>
                </c:pt>
                <c:pt idx="47">
                  <c:v>7.951003129631104E-2</c:v>
                </c:pt>
                <c:pt idx="48">
                  <c:v>7.8998352271402852E-2</c:v>
                </c:pt>
                <c:pt idx="49">
                  <c:v>7.8149141854690379E-2</c:v>
                </c:pt>
                <c:pt idx="50">
                  <c:v>7.7154850041553869E-2</c:v>
                </c:pt>
                <c:pt idx="51">
                  <c:v>7.6921984111932656E-2</c:v>
                </c:pt>
                <c:pt idx="52">
                  <c:v>7.7189733033380517E-2</c:v>
                </c:pt>
                <c:pt idx="53">
                  <c:v>7.7273023273946764E-2</c:v>
                </c:pt>
                <c:pt idx="54">
                  <c:v>7.7399995277092459E-2</c:v>
                </c:pt>
                <c:pt idx="55">
                  <c:v>7.6786147294546123E-2</c:v>
                </c:pt>
                <c:pt idx="56">
                  <c:v>7.7046292087516496E-2</c:v>
                </c:pt>
                <c:pt idx="57">
                  <c:v>7.7248356131369378E-2</c:v>
                </c:pt>
                <c:pt idx="58">
                  <c:v>7.8414188612703384E-2</c:v>
                </c:pt>
                <c:pt idx="59">
                  <c:v>7.8048423916302512E-2</c:v>
                </c:pt>
                <c:pt idx="60">
                  <c:v>7.8522723278228235E-2</c:v>
                </c:pt>
                <c:pt idx="61">
                  <c:v>7.8495723793014491E-2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E90-477D-B889-2A1DDB664D2A}"/>
            </c:ext>
          </c:extLst>
        </c:ser>
        <c:ser>
          <c:idx val="17"/>
          <c:order val="17"/>
          <c:tx>
            <c:strRef>
              <c:f>'VaR Rolling'!$BE$121</c:f>
              <c:strCache>
                <c:ptCount val="1"/>
                <c:pt idx="0">
                  <c:v>XRE.TO</c:v>
                </c:pt>
              </c:strCache>
            </c:strRef>
          </c:tx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Rolling'!$BE$122:$BE$183</c:f>
              <c:numCache>
                <c:formatCode>General</c:formatCode>
                <c:ptCount val="62"/>
                <c:pt idx="0">
                  <c:v>9.5363569058623268E-2</c:v>
                </c:pt>
                <c:pt idx="1">
                  <c:v>9.5291373854212311E-2</c:v>
                </c:pt>
                <c:pt idx="2">
                  <c:v>9.5319095490750391E-2</c:v>
                </c:pt>
                <c:pt idx="3">
                  <c:v>9.5090387609943802E-2</c:v>
                </c:pt>
                <c:pt idx="4">
                  <c:v>9.6309134130116256E-2</c:v>
                </c:pt>
                <c:pt idx="5">
                  <c:v>9.6481925044354461E-2</c:v>
                </c:pt>
                <c:pt idx="6">
                  <c:v>9.6993462776960401E-2</c:v>
                </c:pt>
                <c:pt idx="7">
                  <c:v>9.721666176165987E-2</c:v>
                </c:pt>
                <c:pt idx="8">
                  <c:v>9.6996192918749224E-2</c:v>
                </c:pt>
                <c:pt idx="9">
                  <c:v>9.6768461934535782E-2</c:v>
                </c:pt>
                <c:pt idx="10">
                  <c:v>9.6655645980906854E-2</c:v>
                </c:pt>
                <c:pt idx="11">
                  <c:v>9.5384100522469789E-2</c:v>
                </c:pt>
                <c:pt idx="12">
                  <c:v>9.5381403462448763E-2</c:v>
                </c:pt>
                <c:pt idx="13">
                  <c:v>9.5463762898198135E-2</c:v>
                </c:pt>
                <c:pt idx="14">
                  <c:v>9.4365980225125365E-2</c:v>
                </c:pt>
                <c:pt idx="15">
                  <c:v>9.3902223636261689E-2</c:v>
                </c:pt>
                <c:pt idx="16">
                  <c:v>9.3919811309203821E-2</c:v>
                </c:pt>
                <c:pt idx="17">
                  <c:v>9.4045991358610831E-2</c:v>
                </c:pt>
                <c:pt idx="18">
                  <c:v>9.3296120765110013E-2</c:v>
                </c:pt>
                <c:pt idx="19">
                  <c:v>9.2580328423585961E-2</c:v>
                </c:pt>
                <c:pt idx="20">
                  <c:v>9.1762809698771847E-2</c:v>
                </c:pt>
                <c:pt idx="21">
                  <c:v>9.0980218167914281E-2</c:v>
                </c:pt>
                <c:pt idx="22">
                  <c:v>9.109032042532704E-2</c:v>
                </c:pt>
                <c:pt idx="23">
                  <c:v>9.0855582720010625E-2</c:v>
                </c:pt>
                <c:pt idx="24">
                  <c:v>9.0981683975131927E-2</c:v>
                </c:pt>
                <c:pt idx="25">
                  <c:v>9.0989957512297562E-2</c:v>
                </c:pt>
                <c:pt idx="26">
                  <c:v>8.8979669862954178E-2</c:v>
                </c:pt>
                <c:pt idx="27">
                  <c:v>8.888434845791876E-2</c:v>
                </c:pt>
                <c:pt idx="28">
                  <c:v>8.8763694250587194E-2</c:v>
                </c:pt>
                <c:pt idx="29">
                  <c:v>8.4965874493213023E-2</c:v>
                </c:pt>
                <c:pt idx="30">
                  <c:v>7.0781795773876485E-2</c:v>
                </c:pt>
                <c:pt idx="31">
                  <c:v>6.6982353401941919E-2</c:v>
                </c:pt>
                <c:pt idx="32">
                  <c:v>6.7010768981960955E-2</c:v>
                </c:pt>
                <c:pt idx="33">
                  <c:v>6.7697726611822759E-2</c:v>
                </c:pt>
                <c:pt idx="34">
                  <c:v>6.4898634136937791E-2</c:v>
                </c:pt>
                <c:pt idx="35">
                  <c:v>6.372144487001323E-2</c:v>
                </c:pt>
                <c:pt idx="36">
                  <c:v>6.2649504474069209E-2</c:v>
                </c:pt>
                <c:pt idx="37">
                  <c:v>5.8215528486402379E-2</c:v>
                </c:pt>
                <c:pt idx="38">
                  <c:v>5.8350022920674455E-2</c:v>
                </c:pt>
                <c:pt idx="39">
                  <c:v>5.7699481170639826E-2</c:v>
                </c:pt>
                <c:pt idx="40">
                  <c:v>5.66948581717681E-2</c:v>
                </c:pt>
                <c:pt idx="41">
                  <c:v>5.6235537876191559E-2</c:v>
                </c:pt>
                <c:pt idx="42">
                  <c:v>5.6093199611598574E-2</c:v>
                </c:pt>
                <c:pt idx="43">
                  <c:v>5.6072567167492982E-2</c:v>
                </c:pt>
                <c:pt idx="44">
                  <c:v>5.6269852060779606E-2</c:v>
                </c:pt>
                <c:pt idx="45">
                  <c:v>5.6561057357393453E-2</c:v>
                </c:pt>
                <c:pt idx="46">
                  <c:v>5.7624393360841679E-2</c:v>
                </c:pt>
                <c:pt idx="47">
                  <c:v>8.2739809865894812E-2</c:v>
                </c:pt>
                <c:pt idx="48">
                  <c:v>8.3100862511741855E-2</c:v>
                </c:pt>
                <c:pt idx="49">
                  <c:v>8.300130113922527E-2</c:v>
                </c:pt>
                <c:pt idx="50">
                  <c:v>8.2895665582576938E-2</c:v>
                </c:pt>
                <c:pt idx="51">
                  <c:v>8.2150688132017854E-2</c:v>
                </c:pt>
                <c:pt idx="52">
                  <c:v>8.2398476627248168E-2</c:v>
                </c:pt>
                <c:pt idx="53">
                  <c:v>8.2322504365216903E-2</c:v>
                </c:pt>
                <c:pt idx="54">
                  <c:v>8.2822528707020171E-2</c:v>
                </c:pt>
                <c:pt idx="55">
                  <c:v>8.7489855579431938E-2</c:v>
                </c:pt>
                <c:pt idx="56">
                  <c:v>8.7994581874262942E-2</c:v>
                </c:pt>
                <c:pt idx="57">
                  <c:v>8.8009383328208707E-2</c:v>
                </c:pt>
                <c:pt idx="58">
                  <c:v>8.7990881906625754E-2</c:v>
                </c:pt>
                <c:pt idx="59">
                  <c:v>8.8011058647371548E-2</c:v>
                </c:pt>
                <c:pt idx="60">
                  <c:v>8.7958343542633502E-2</c:v>
                </c:pt>
                <c:pt idx="61">
                  <c:v>8.7926415840370475E-2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E90-477D-B889-2A1DDB664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47568"/>
        <c:axId val="584646256"/>
      </c:lineChart>
      <c:catAx>
        <c:axId val="58464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46256"/>
        <c:crosses val="autoZero"/>
        <c:auto val="1"/>
        <c:lblAlgn val="ctr"/>
        <c:lblOffset val="100"/>
        <c:noMultiLvlLbl val="0"/>
      </c:catAx>
      <c:valAx>
        <c:axId val="5846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vs. Risk (2006-2011)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'VaR Rolling'!$A$187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'VaR Rolling'!$B$185:$S$185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Rolling'!$B$187:$S$187</c:f>
              <c:numCache>
                <c:formatCode>General</c:formatCode>
                <c:ptCount val="18"/>
                <c:pt idx="0">
                  <c:v>3.4318764448363397E-2</c:v>
                </c:pt>
                <c:pt idx="1">
                  <c:v>4.4394514921985727E-2</c:v>
                </c:pt>
                <c:pt idx="2">
                  <c:v>4.5466483342923386E-2</c:v>
                </c:pt>
                <c:pt idx="3">
                  <c:v>4.1729524440158268E-2</c:v>
                </c:pt>
                <c:pt idx="4">
                  <c:v>3.9716476808884633E-2</c:v>
                </c:pt>
                <c:pt idx="5">
                  <c:v>4.2357879631910934E-2</c:v>
                </c:pt>
                <c:pt idx="6">
                  <c:v>4.7329681723953521E-2</c:v>
                </c:pt>
                <c:pt idx="7">
                  <c:v>3.7279804083990488E-2</c:v>
                </c:pt>
                <c:pt idx="8">
                  <c:v>5.14735108870654E-2</c:v>
                </c:pt>
                <c:pt idx="9">
                  <c:v>4.5699330062157123E-2</c:v>
                </c:pt>
                <c:pt idx="10">
                  <c:v>3.1707811745304799E-2</c:v>
                </c:pt>
                <c:pt idx="11">
                  <c:v>3.962721440078508E-2</c:v>
                </c:pt>
                <c:pt idx="12">
                  <c:v>3.2229869177096436E-2</c:v>
                </c:pt>
                <c:pt idx="13">
                  <c:v>1.160908264779181E-2</c:v>
                </c:pt>
                <c:pt idx="14">
                  <c:v>2.6417567835078787E-2</c:v>
                </c:pt>
                <c:pt idx="15">
                  <c:v>1.1715741193735927E-2</c:v>
                </c:pt>
                <c:pt idx="16">
                  <c:v>6.3629001183094114E-2</c:v>
                </c:pt>
                <c:pt idx="17">
                  <c:v>4.379672366270114E-2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6-44D6-98A8-6AB1A8DA4000}"/>
            </c:ext>
          </c:extLst>
        </c:ser>
        <c:ser>
          <c:idx val="2"/>
          <c:order val="2"/>
          <c:tx>
            <c:strRef>
              <c:f>'VaR Rolling'!$A$188</c:f>
              <c:strCache>
                <c:ptCount val="1"/>
                <c:pt idx="0">
                  <c:v>VaR(Hist)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'VaR Rolling'!$B$185:$S$185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Rolling'!$B$188:$S$188</c:f>
              <c:numCache>
                <c:formatCode>General</c:formatCode>
                <c:ptCount val="18"/>
                <c:pt idx="0">
                  <c:v>7.9252175742164421E-2</c:v>
                </c:pt>
                <c:pt idx="1">
                  <c:v>0.10957051258626814</c:v>
                </c:pt>
                <c:pt idx="2">
                  <c:v>0.10595561402054425</c:v>
                </c:pt>
                <c:pt idx="3">
                  <c:v>0.12530397405778049</c:v>
                </c:pt>
                <c:pt idx="4">
                  <c:v>0.12205606721732952</c:v>
                </c:pt>
                <c:pt idx="5">
                  <c:v>0.11020794590362509</c:v>
                </c:pt>
                <c:pt idx="6">
                  <c:v>0.11050260277889379</c:v>
                </c:pt>
                <c:pt idx="7">
                  <c:v>8.2304426257990101E-2</c:v>
                </c:pt>
                <c:pt idx="8">
                  <c:v>0.15134770969714334</c:v>
                </c:pt>
                <c:pt idx="9">
                  <c:v>0.11000808204814941</c:v>
                </c:pt>
                <c:pt idx="10">
                  <c:v>6.7863991847937871E-2</c:v>
                </c:pt>
                <c:pt idx="11">
                  <c:v>7.7133101873698165E-2</c:v>
                </c:pt>
                <c:pt idx="12">
                  <c:v>7.108738835003188E-2</c:v>
                </c:pt>
                <c:pt idx="13">
                  <c:v>2.6407909060682595E-2</c:v>
                </c:pt>
                <c:pt idx="14">
                  <c:v>8.0012154630763638E-2</c:v>
                </c:pt>
                <c:pt idx="15">
                  <c:v>2.4263192886145004E-2</c:v>
                </c:pt>
                <c:pt idx="16">
                  <c:v>0.18857186633455711</c:v>
                </c:pt>
                <c:pt idx="17">
                  <c:v>0.10143680951751682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46-44D6-98A8-6AB1A8DA4000}"/>
            </c:ext>
          </c:extLst>
        </c:ser>
        <c:ser>
          <c:idx val="3"/>
          <c:order val="3"/>
          <c:tx>
            <c:strRef>
              <c:f>'VaR Rolling'!$A$189</c:f>
              <c:strCache>
                <c:ptCount val="1"/>
                <c:pt idx="0">
                  <c:v>VaR(Para)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 Rolling'!$B$185:$S$185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Rolling'!$B$189:$S$189</c:f>
              <c:numCache>
                <c:formatCode>General</c:formatCode>
                <c:ptCount val="18"/>
                <c:pt idx="0">
                  <c:v>7.2781393545117604E-2</c:v>
                </c:pt>
                <c:pt idx="1">
                  <c:v>9.2832841584248968E-2</c:v>
                </c:pt>
                <c:pt idx="2">
                  <c:v>0.1007138351744207</c:v>
                </c:pt>
                <c:pt idx="3">
                  <c:v>9.3463941029277797E-2</c:v>
                </c:pt>
                <c:pt idx="4">
                  <c:v>8.8406803365463221E-2</c:v>
                </c:pt>
                <c:pt idx="5">
                  <c:v>9.544175556808604E-2</c:v>
                </c:pt>
                <c:pt idx="6">
                  <c:v>0.10654735200543571</c:v>
                </c:pt>
                <c:pt idx="7">
                  <c:v>8.2372269099903084E-2</c:v>
                </c:pt>
                <c:pt idx="8">
                  <c:v>0.11575814524271538</c:v>
                </c:pt>
                <c:pt idx="9">
                  <c:v>0.10515798078103622</c:v>
                </c:pt>
                <c:pt idx="10">
                  <c:v>7.0397231417893627E-2</c:v>
                </c:pt>
                <c:pt idx="11">
                  <c:v>8.5063513746983399E-2</c:v>
                </c:pt>
                <c:pt idx="12">
                  <c:v>6.9182416955360343E-2</c:v>
                </c:pt>
                <c:pt idx="13">
                  <c:v>2.3448659994889296E-2</c:v>
                </c:pt>
                <c:pt idx="14">
                  <c:v>5.727941533445649E-2</c:v>
                </c:pt>
                <c:pt idx="15">
                  <c:v>2.317755018249381E-2</c:v>
                </c:pt>
                <c:pt idx="16">
                  <c:v>0.14045484019754606</c:v>
                </c:pt>
                <c:pt idx="17">
                  <c:v>9.4936370476463611E-2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46-44D6-98A8-6AB1A8DA4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0759832"/>
        <c:axId val="530752944"/>
      </c:barChart>
      <c:lineChart>
        <c:grouping val="standard"/>
        <c:varyColors val="0"/>
        <c:ser>
          <c:idx val="0"/>
          <c:order val="0"/>
          <c:tx>
            <c:strRef>
              <c:f>'VaR Rolling'!$A$186</c:f>
              <c:strCache>
                <c:ptCount val="1"/>
                <c:pt idx="0">
                  <c:v>Return(Mean)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'VaR Rolling'!$B$185:$S$185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Rolling'!$B$186:$S$186</c:f>
              <c:numCache>
                <c:formatCode>General</c:formatCode>
                <c:ptCount val="18"/>
                <c:pt idx="0">
                  <c:v>7.0559911690409767E-3</c:v>
                </c:pt>
                <c:pt idx="1">
                  <c:v>1.0444243823586909E-2</c:v>
                </c:pt>
                <c:pt idx="2">
                  <c:v>5.0570216905024079E-3</c:v>
                </c:pt>
                <c:pt idx="3">
                  <c:v>3.6134494368196906E-3</c:v>
                </c:pt>
                <c:pt idx="4">
                  <c:v>3.9875380232779036E-3</c:v>
                </c:pt>
                <c:pt idx="5">
                  <c:v>3.0974076624877929E-3</c:v>
                </c:pt>
                <c:pt idx="6">
                  <c:v>3.5579524521131963E-3</c:v>
                </c:pt>
                <c:pt idx="7">
                  <c:v>4.3535238755472456E-3</c:v>
                </c:pt>
                <c:pt idx="8">
                  <c:v>3.9871473788272828E-3</c:v>
                </c:pt>
                <c:pt idx="9">
                  <c:v>1.1545585541536812E-3</c:v>
                </c:pt>
                <c:pt idx="10">
                  <c:v>3.3661690262833926E-3</c:v>
                </c:pt>
                <c:pt idx="11">
                  <c:v>7.1231722284435658E-3</c:v>
                </c:pt>
                <c:pt idx="12">
                  <c:v>5.7954706853923805E-3</c:v>
                </c:pt>
                <c:pt idx="13">
                  <c:v>3.5581047423655968E-3</c:v>
                </c:pt>
                <c:pt idx="14">
                  <c:v>4.177037436008748E-3</c:v>
                </c:pt>
                <c:pt idx="15">
                  <c:v>4.0773394363664683E-3</c:v>
                </c:pt>
                <c:pt idx="16">
                  <c:v>7.5683514320870659E-3</c:v>
                </c:pt>
                <c:pt idx="17">
                  <c:v>6.9500445062153594E-3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6-44D6-98A8-6AB1A8DA4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760816"/>
        <c:axId val="530760160"/>
      </c:lineChart>
      <c:catAx>
        <c:axId val="53075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52944"/>
        <c:crosses val="autoZero"/>
        <c:auto val="1"/>
        <c:lblAlgn val="ctr"/>
        <c:lblOffset val="100"/>
        <c:noMultiLvlLbl val="0"/>
      </c:catAx>
      <c:valAx>
        <c:axId val="5307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59832"/>
        <c:crosses val="autoZero"/>
        <c:crossBetween val="between"/>
        <c:majorUnit val="2.5000000000000005E-2"/>
      </c:valAx>
      <c:valAx>
        <c:axId val="530760160"/>
        <c:scaling>
          <c:orientation val="minMax"/>
          <c:max val="2.0000000000000004E-2"/>
          <c:min val="0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0816"/>
        <c:crosses val="max"/>
        <c:crossBetween val="between"/>
        <c:majorUnit val="2.5000000000000005E-3"/>
      </c:valAx>
      <c:catAx>
        <c:axId val="53076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760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vs. Risk (2006-2016)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'VaR Rolling'!$A$205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 Rolling'!$B$203:$S$203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Rolling'!$B$205:$S$205</c:f>
              <c:numCache>
                <c:formatCode>General</c:formatCode>
                <c:ptCount val="18"/>
                <c:pt idx="0">
                  <c:v>3.4318764448363397E-2</c:v>
                </c:pt>
                <c:pt idx="1">
                  <c:v>4.4394514921985727E-2</c:v>
                </c:pt>
                <c:pt idx="2">
                  <c:v>4.5466483342923386E-2</c:v>
                </c:pt>
                <c:pt idx="3">
                  <c:v>4.1729524440158268E-2</c:v>
                </c:pt>
                <c:pt idx="4">
                  <c:v>3.9716476808884633E-2</c:v>
                </c:pt>
                <c:pt idx="5">
                  <c:v>4.2357879631910934E-2</c:v>
                </c:pt>
                <c:pt idx="6">
                  <c:v>4.7329681723953521E-2</c:v>
                </c:pt>
                <c:pt idx="7">
                  <c:v>3.7279804083990488E-2</c:v>
                </c:pt>
                <c:pt idx="8">
                  <c:v>5.14735108870654E-2</c:v>
                </c:pt>
                <c:pt idx="9">
                  <c:v>4.5699330062157123E-2</c:v>
                </c:pt>
                <c:pt idx="10">
                  <c:v>3.1707811745304799E-2</c:v>
                </c:pt>
                <c:pt idx="11">
                  <c:v>3.962721440078508E-2</c:v>
                </c:pt>
                <c:pt idx="12">
                  <c:v>3.2229869177096436E-2</c:v>
                </c:pt>
                <c:pt idx="13">
                  <c:v>1.160908264779181E-2</c:v>
                </c:pt>
                <c:pt idx="14">
                  <c:v>2.6417567835078787E-2</c:v>
                </c:pt>
                <c:pt idx="15">
                  <c:v>1.1715741193735927E-2</c:v>
                </c:pt>
                <c:pt idx="16">
                  <c:v>6.3629001183094114E-2</c:v>
                </c:pt>
                <c:pt idx="17">
                  <c:v>4.379672366270114E-2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7-4D4D-84BC-1F36B947D68B}"/>
            </c:ext>
          </c:extLst>
        </c:ser>
        <c:ser>
          <c:idx val="2"/>
          <c:order val="2"/>
          <c:tx>
            <c:strRef>
              <c:f>'VaR Rolling'!$A$206</c:f>
              <c:strCache>
                <c:ptCount val="1"/>
                <c:pt idx="0">
                  <c:v>VaR(Hist)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 Rolling'!$B$203:$S$203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Rolling'!$B$206:$S$206</c:f>
              <c:numCache>
                <c:formatCode>General</c:formatCode>
                <c:ptCount val="18"/>
                <c:pt idx="0">
                  <c:v>7.9252175742164421E-2</c:v>
                </c:pt>
                <c:pt idx="1">
                  <c:v>0.10957051258626814</c:v>
                </c:pt>
                <c:pt idx="2">
                  <c:v>0.10595561402054425</c:v>
                </c:pt>
                <c:pt idx="3">
                  <c:v>0.12530397405778049</c:v>
                </c:pt>
                <c:pt idx="4">
                  <c:v>0.12205606721732952</c:v>
                </c:pt>
                <c:pt idx="5">
                  <c:v>0.11020794590362509</c:v>
                </c:pt>
                <c:pt idx="6">
                  <c:v>0.11050260277889379</c:v>
                </c:pt>
                <c:pt idx="7">
                  <c:v>8.2304426257990101E-2</c:v>
                </c:pt>
                <c:pt idx="8">
                  <c:v>0.15134770969714334</c:v>
                </c:pt>
                <c:pt idx="9">
                  <c:v>0.11000808204814941</c:v>
                </c:pt>
                <c:pt idx="10">
                  <c:v>6.7863991847937871E-2</c:v>
                </c:pt>
                <c:pt idx="11">
                  <c:v>7.7133101873698165E-2</c:v>
                </c:pt>
                <c:pt idx="12">
                  <c:v>7.108738835003188E-2</c:v>
                </c:pt>
                <c:pt idx="13">
                  <c:v>2.6407909060682595E-2</c:v>
                </c:pt>
                <c:pt idx="14">
                  <c:v>8.0012154630763638E-2</c:v>
                </c:pt>
                <c:pt idx="15">
                  <c:v>2.4263192886145004E-2</c:v>
                </c:pt>
                <c:pt idx="16">
                  <c:v>0.18857186633455711</c:v>
                </c:pt>
                <c:pt idx="17">
                  <c:v>0.10143680951751682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7-4D4D-84BC-1F36B947D68B}"/>
            </c:ext>
          </c:extLst>
        </c:ser>
        <c:ser>
          <c:idx val="3"/>
          <c:order val="3"/>
          <c:tx>
            <c:strRef>
              <c:f>'VaR Rolling'!$A$207</c:f>
              <c:strCache>
                <c:ptCount val="1"/>
                <c:pt idx="0">
                  <c:v>VaR(Para)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 Rolling'!$B$203:$S$203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Rolling'!$B$207:$S$207</c:f>
              <c:numCache>
                <c:formatCode>General</c:formatCode>
                <c:ptCount val="18"/>
                <c:pt idx="0">
                  <c:v>4.5395081529853949E-2</c:v>
                </c:pt>
                <c:pt idx="1">
                  <c:v>9.2574464296676498E-2</c:v>
                </c:pt>
                <c:pt idx="2">
                  <c:v>0.11064558556161326</c:v>
                </c:pt>
                <c:pt idx="3">
                  <c:v>8.710268685081797E-2</c:v>
                </c:pt>
                <c:pt idx="4">
                  <c:v>9.6957963637173114E-2</c:v>
                </c:pt>
                <c:pt idx="5">
                  <c:v>8.2481448347476463E-2</c:v>
                </c:pt>
                <c:pt idx="6">
                  <c:v>0.10120874744226832</c:v>
                </c:pt>
                <c:pt idx="7">
                  <c:v>6.625706192495226E-2</c:v>
                </c:pt>
                <c:pt idx="8">
                  <c:v>9.8839238672286625E-2</c:v>
                </c:pt>
                <c:pt idx="9">
                  <c:v>0.10756821843275209</c:v>
                </c:pt>
                <c:pt idx="10">
                  <c:v>3.4620127215447008E-2</c:v>
                </c:pt>
                <c:pt idx="11">
                  <c:v>4.7512396158130035E-2</c:v>
                </c:pt>
                <c:pt idx="12">
                  <c:v>3.2507889653972534E-2</c:v>
                </c:pt>
                <c:pt idx="13">
                  <c:v>1.8256266910180403E-2</c:v>
                </c:pt>
                <c:pt idx="14">
                  <c:v>4.1529358998994612E-2</c:v>
                </c:pt>
                <c:pt idx="15">
                  <c:v>1.935748566742904E-2</c:v>
                </c:pt>
                <c:pt idx="16">
                  <c:v>0.14746602525180569</c:v>
                </c:pt>
                <c:pt idx="17">
                  <c:v>7.3909372634344661E-2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47-4D4D-84BC-1F36B947D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5579552"/>
        <c:axId val="615578568"/>
      </c:barChart>
      <c:lineChart>
        <c:grouping val="standard"/>
        <c:varyColors val="0"/>
        <c:ser>
          <c:idx val="0"/>
          <c:order val="0"/>
          <c:tx>
            <c:strRef>
              <c:f>'VaR Rolling'!$A$204</c:f>
              <c:strCache>
                <c:ptCount val="1"/>
                <c:pt idx="0">
                  <c:v>Return(Mean)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'VaR Rolling'!$B$203:$S$203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Rolling'!$B$204:$S$204</c:f>
              <c:numCache>
                <c:formatCode>General</c:formatCode>
                <c:ptCount val="18"/>
                <c:pt idx="0">
                  <c:v>7.0559911690409767E-3</c:v>
                </c:pt>
                <c:pt idx="1">
                  <c:v>1.0444243823586909E-2</c:v>
                </c:pt>
                <c:pt idx="2">
                  <c:v>5.0570216905024079E-3</c:v>
                </c:pt>
                <c:pt idx="3">
                  <c:v>3.6134494368196906E-3</c:v>
                </c:pt>
                <c:pt idx="4">
                  <c:v>3.9875380232779036E-3</c:v>
                </c:pt>
                <c:pt idx="5">
                  <c:v>3.0974076624877929E-3</c:v>
                </c:pt>
                <c:pt idx="6">
                  <c:v>3.5579524521131963E-3</c:v>
                </c:pt>
                <c:pt idx="7">
                  <c:v>4.3535238755472456E-3</c:v>
                </c:pt>
                <c:pt idx="8">
                  <c:v>3.9871473788272828E-3</c:v>
                </c:pt>
                <c:pt idx="9">
                  <c:v>1.1545585541536812E-3</c:v>
                </c:pt>
                <c:pt idx="10">
                  <c:v>3.3661690262833926E-3</c:v>
                </c:pt>
                <c:pt idx="11">
                  <c:v>7.1231722284435658E-3</c:v>
                </c:pt>
                <c:pt idx="12">
                  <c:v>5.7954706853923805E-3</c:v>
                </c:pt>
                <c:pt idx="13">
                  <c:v>3.5581047423655968E-3</c:v>
                </c:pt>
                <c:pt idx="14">
                  <c:v>4.177037436008748E-3</c:v>
                </c:pt>
                <c:pt idx="15">
                  <c:v>4.0773394363664683E-3</c:v>
                </c:pt>
                <c:pt idx="16">
                  <c:v>7.5683514320870659E-3</c:v>
                </c:pt>
                <c:pt idx="17">
                  <c:v>6.9500445062153594E-3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7-4D4D-84BC-1F36B947D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585456"/>
        <c:axId val="615579880"/>
      </c:lineChart>
      <c:catAx>
        <c:axId val="61557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78568"/>
        <c:crosses val="autoZero"/>
        <c:auto val="1"/>
        <c:lblAlgn val="ctr"/>
        <c:lblOffset val="100"/>
        <c:noMultiLvlLbl val="0"/>
      </c:catAx>
      <c:valAx>
        <c:axId val="61557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79552"/>
        <c:crosses val="autoZero"/>
        <c:crossBetween val="between"/>
        <c:majorUnit val="2.5000000000000005E-2"/>
      </c:valAx>
      <c:valAx>
        <c:axId val="615579880"/>
        <c:scaling>
          <c:orientation val="minMax"/>
          <c:max val="2.0000000000000004E-2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85456"/>
        <c:crosses val="max"/>
        <c:crossBetween val="between"/>
        <c:majorUnit val="2.5000000000000005E-3"/>
      </c:valAx>
      <c:catAx>
        <c:axId val="61558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5579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15</xdr:row>
      <xdr:rowOff>74294</xdr:rowOff>
    </xdr:from>
    <xdr:to>
      <xdr:col>10</xdr:col>
      <xdr:colOff>201930</xdr:colOff>
      <xdr:row>35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001A5-9B4D-4E23-821F-9973F7F86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72390</xdr:colOff>
      <xdr:row>15</xdr:row>
      <xdr:rowOff>120014</xdr:rowOff>
    </xdr:from>
    <xdr:to>
      <xdr:col>19</xdr:col>
      <xdr:colOff>434340</xdr:colOff>
      <xdr:row>35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C7F720-9FFC-4BD6-8D65-08F6B2D58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225</xdr:row>
      <xdr:rowOff>36194</xdr:rowOff>
    </xdr:from>
    <xdr:to>
      <xdr:col>8</xdr:col>
      <xdr:colOff>557893</xdr:colOff>
      <xdr:row>244</xdr:row>
      <xdr:rowOff>177708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976BA-4EAD-429F-B5BC-4642686F6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292826</xdr:colOff>
      <xdr:row>227</xdr:row>
      <xdr:rowOff>179072</xdr:rowOff>
    </xdr:from>
    <xdr:to>
      <xdr:col>18</xdr:col>
      <xdr:colOff>641168</xdr:colOff>
      <xdr:row>247</xdr:row>
      <xdr:rowOff>135529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9137DA-83F1-41F0-95B6-09DDAA58C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218440</xdr:colOff>
      <xdr:row>185</xdr:row>
      <xdr:rowOff>145414</xdr:rowOff>
    </xdr:from>
    <xdr:to>
      <xdr:col>30</xdr:col>
      <xdr:colOff>242570</xdr:colOff>
      <xdr:row>215</xdr:row>
      <xdr:rowOff>135890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BEB093-6FB4-4B82-98B6-360C5C1EF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35560</xdr:colOff>
      <xdr:row>185</xdr:row>
      <xdr:rowOff>125730</xdr:rowOff>
    </xdr:from>
    <xdr:to>
      <xdr:col>41</xdr:col>
      <xdr:colOff>452120</xdr:colOff>
      <xdr:row>215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141B3D-26B8-4FB4-AB47-991D432F0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271599</xdr:colOff>
      <xdr:row>207</xdr:row>
      <xdr:rowOff>110217</xdr:rowOff>
    </xdr:from>
    <xdr:to>
      <xdr:col>18</xdr:col>
      <xdr:colOff>619941</xdr:colOff>
      <xdr:row>227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7C8FA0-8445-45E9-8612-6D5DCDE2D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310242</xdr:colOff>
      <xdr:row>203</xdr:row>
      <xdr:rowOff>166005</xdr:rowOff>
    </xdr:from>
    <xdr:to>
      <xdr:col>9</xdr:col>
      <xdr:colOff>16328</xdr:colOff>
      <xdr:row>223</xdr:row>
      <xdr:rowOff>122462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93D91A-57F6-4D2F-8AA2-9556DAC76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41B6-9656-404F-A5A8-A56B14428C8C}">
  <dimension ref="A1:T29"/>
  <sheetViews>
    <sheetView workbookViewId="0">
      <selection activeCell="T3" sqref="T3"/>
    </sheetView>
  </sheetViews>
  <sheetFormatPr defaultRowHeight="14.4"/>
  <cols>
    <col min="1" max="1" width="14.83984375" bestFit="1" customWidth="1"/>
  </cols>
  <sheetData>
    <row r="1" spans="1:20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194</v>
      </c>
      <c r="N1" s="1" t="s">
        <v>195</v>
      </c>
      <c r="O1" s="1" t="s">
        <v>196</v>
      </c>
      <c r="P1" s="1" t="s">
        <v>197</v>
      </c>
      <c r="Q1" s="1" t="s">
        <v>198</v>
      </c>
      <c r="R1" s="1" t="s">
        <v>199</v>
      </c>
      <c r="S1" s="1" t="s">
        <v>200</v>
      </c>
    </row>
    <row r="2" spans="1:20">
      <c r="A2" s="12" t="s">
        <v>201</v>
      </c>
      <c r="B2" s="44">
        <v>1.3318615771550225E-2</v>
      </c>
      <c r="C2" s="44">
        <v>1.2497840319158293E-2</v>
      </c>
      <c r="D2" s="44">
        <v>1.4599678355125923E-2</v>
      </c>
      <c r="E2" s="44">
        <v>5.4097056976355603E-3</v>
      </c>
      <c r="F2" s="44">
        <v>1.614244981603245E-2</v>
      </c>
      <c r="G2" s="44">
        <v>1.1137605561767515E-2</v>
      </c>
      <c r="H2" s="44">
        <v>1.6516120403618384E-2</v>
      </c>
      <c r="I2" s="44">
        <v>7.558887419166796E-2</v>
      </c>
      <c r="J2" s="44">
        <v>7.6602185908409073E-2</v>
      </c>
      <c r="K2" s="44">
        <v>0.15337975785190125</v>
      </c>
      <c r="L2" s="44">
        <v>0.117403206791748</v>
      </c>
      <c r="M2" s="44">
        <v>1.7138569161950855E-2</v>
      </c>
      <c r="N2" s="44">
        <v>2.2769347109124306E-2</v>
      </c>
      <c r="O2" s="44">
        <v>2.7982650731224724E-2</v>
      </c>
      <c r="P2" s="44">
        <v>6.5369130969696043E-2</v>
      </c>
      <c r="Q2" s="44">
        <v>0.14388678495170068</v>
      </c>
      <c r="R2" s="44">
        <v>0.1352558182402985</v>
      </c>
      <c r="S2" s="44">
        <v>7.5001658167390239E-2</v>
      </c>
      <c r="T2">
        <f>SUM(B2:S2)</f>
        <v>1</v>
      </c>
    </row>
    <row r="3" spans="1:20">
      <c r="A3" s="13" t="s">
        <v>218</v>
      </c>
      <c r="B3">
        <f>B2*$T$3</f>
        <v>3326.9443043873039</v>
      </c>
      <c r="C3">
        <f t="shared" ref="C3:S3" si="0">C2*$T$3</f>
        <v>3121.9174259673096</v>
      </c>
      <c r="D3">
        <f t="shared" si="0"/>
        <v>3646.94932135723</v>
      </c>
      <c r="E3">
        <f t="shared" si="0"/>
        <v>1351.3258335453365</v>
      </c>
      <c r="F3">
        <f t="shared" si="0"/>
        <v>4032.3283136544769</v>
      </c>
      <c r="G3">
        <f t="shared" si="0"/>
        <v>2782.1354729209861</v>
      </c>
      <c r="H3">
        <f t="shared" si="0"/>
        <v>4125.6699382204197</v>
      </c>
      <c r="I3">
        <f t="shared" si="0"/>
        <v>18881.840183737586</v>
      </c>
      <c r="J3">
        <f t="shared" si="0"/>
        <v>19134.961957231644</v>
      </c>
      <c r="K3">
        <f t="shared" si="0"/>
        <v>38313.734741391359</v>
      </c>
      <c r="L3">
        <f t="shared" si="0"/>
        <v>29326.916314152932</v>
      </c>
      <c r="M3">
        <f t="shared" si="0"/>
        <v>4281.1554921869729</v>
      </c>
      <c r="N3">
        <f t="shared" si="0"/>
        <v>5687.7044115299541</v>
      </c>
      <c r="O3">
        <f t="shared" si="0"/>
        <v>6989.9696836941857</v>
      </c>
      <c r="P3">
        <f t="shared" si="0"/>
        <v>16328.983559007227</v>
      </c>
      <c r="Q3">
        <f t="shared" si="0"/>
        <v>35942.422837530554</v>
      </c>
      <c r="R3">
        <f t="shared" si="0"/>
        <v>33786.437107902915</v>
      </c>
      <c r="S3">
        <f t="shared" si="0"/>
        <v>18735.155645274597</v>
      </c>
      <c r="T3" s="45">
        <v>249796.55254369299</v>
      </c>
    </row>
    <row r="4" spans="1:20">
      <c r="A4" s="13" t="s">
        <v>212</v>
      </c>
      <c r="B4" s="44">
        <v>1.7541999999999999E-2</v>
      </c>
      <c r="C4" s="44">
        <v>1.7616E-2</v>
      </c>
      <c r="D4" s="44">
        <v>2.5153999999999999E-2</v>
      </c>
      <c r="E4" s="44">
        <v>9.1190000000000004E-3</v>
      </c>
      <c r="F4" s="44">
        <v>2.5319000000000001E-2</v>
      </c>
      <c r="G4" s="44">
        <v>1.8149999999999999E-2</v>
      </c>
      <c r="H4" s="44">
        <v>2.2706E-2</v>
      </c>
      <c r="I4" s="44">
        <v>-2.9300000000000002E-4</v>
      </c>
      <c r="J4" s="44">
        <v>1.1475000000000001E-2</v>
      </c>
      <c r="K4" s="44">
        <v>6.4610000000000001E-2</v>
      </c>
      <c r="L4" s="44">
        <v>0.257691</v>
      </c>
      <c r="M4" s="44">
        <v>3.5496E-2</v>
      </c>
      <c r="N4" s="44">
        <v>4.0037999999999997E-2</v>
      </c>
      <c r="O4" s="44">
        <v>5.3353999999999999E-2</v>
      </c>
      <c r="P4" s="44">
        <v>2.9588E-2</v>
      </c>
      <c r="Q4" s="44">
        <v>5.1847999999999998E-2</v>
      </c>
      <c r="R4" s="44">
        <v>0.14652499999999999</v>
      </c>
      <c r="S4" s="44">
        <v>0.17406199999999999</v>
      </c>
      <c r="T4">
        <f>SUM(B4:S4)</f>
        <v>1</v>
      </c>
    </row>
    <row r="5" spans="1:20">
      <c r="A5" s="14" t="s">
        <v>233</v>
      </c>
      <c r="B5">
        <f>B4*$T$5</f>
        <v>187.15415956827107</v>
      </c>
      <c r="C5">
        <f t="shared" ref="C5:S5" si="1">C4*$T$5</f>
        <v>187.94365950032287</v>
      </c>
      <c r="D5">
        <f t="shared" si="1"/>
        <v>268.36596338959589</v>
      </c>
      <c r="E5">
        <f t="shared" si="1"/>
        <v>97.289863248378992</v>
      </c>
      <c r="F5">
        <f t="shared" si="1"/>
        <v>270.12633485971133</v>
      </c>
      <c r="G5">
        <f t="shared" si="1"/>
        <v>193.64086171269639</v>
      </c>
      <c r="H5">
        <f t="shared" si="1"/>
        <v>242.24845212388345</v>
      </c>
      <c r="I5">
        <f t="shared" si="1"/>
        <v>-3.1259929742049617</v>
      </c>
      <c r="J5">
        <f t="shared" si="1"/>
        <v>122.42583405802708</v>
      </c>
      <c r="K5">
        <f t="shared" si="1"/>
        <v>689.31879202519644</v>
      </c>
      <c r="L5">
        <f t="shared" si="1"/>
        <v>2749.2841485182616</v>
      </c>
      <c r="M5">
        <f t="shared" si="1"/>
        <v>378.7039133528304</v>
      </c>
      <c r="N5">
        <f t="shared" si="1"/>
        <v>427.16213891200761</v>
      </c>
      <c r="O5">
        <f t="shared" si="1"/>
        <v>569.22945100932247</v>
      </c>
      <c r="P5">
        <f t="shared" si="1"/>
        <v>315.6719458046976</v>
      </c>
      <c r="Q5">
        <f t="shared" si="1"/>
        <v>553.16206050026904</v>
      </c>
      <c r="R5">
        <f t="shared" si="1"/>
        <v>1563.2632100524979</v>
      </c>
      <c r="S5">
        <f t="shared" si="1"/>
        <v>1857.053205037761</v>
      </c>
      <c r="T5" s="47">
        <f>'Individual &amp; Portfolio'!T197</f>
        <v>10668.918000699527</v>
      </c>
    </row>
    <row r="6" spans="1:20">
      <c r="A6" s="14" t="s">
        <v>235</v>
      </c>
      <c r="B6">
        <f>'Individual &amp; Portfolio'!B197</f>
        <v>258.60292141950964</v>
      </c>
      <c r="C6">
        <f>'Individual &amp; Portfolio'!C197</f>
        <v>289.72066118872118</v>
      </c>
      <c r="D6">
        <f>'Individual &amp; Portfolio'!D197</f>
        <v>507.60854543246705</v>
      </c>
      <c r="E6">
        <f>'Individual &amp; Portfolio'!E197</f>
        <v>185.59646544365023</v>
      </c>
      <c r="F6">
        <f>'Individual &amp; Portfolio'!F197</f>
        <v>421.22467475129537</v>
      </c>
      <c r="G6">
        <f>'Individual &amp; Portfolio'!G197</f>
        <v>320.86868293479273</v>
      </c>
      <c r="H6">
        <f>'Individual &amp; Portfolio'!H197</f>
        <v>324.29380801441494</v>
      </c>
      <c r="I6">
        <f>'Individual &amp; Portfolio'!I197</f>
        <v>1106.0693241705901</v>
      </c>
      <c r="J6">
        <f>'Individual &amp; Portfolio'!J197</f>
        <v>1284.128199923864</v>
      </c>
      <c r="K6">
        <f>'Individual &amp; Portfolio'!K197</f>
        <v>2697.7850677508527</v>
      </c>
      <c r="L6">
        <f>'Individual &amp; Portfolio'!L197</f>
        <v>5238.3199264499908</v>
      </c>
      <c r="M6">
        <f>'Individual &amp; Portfolio'!M197</f>
        <v>487.244067724057</v>
      </c>
      <c r="N6">
        <f>'Individual &amp; Portfolio'!N197</f>
        <v>760.35006425274094</v>
      </c>
      <c r="O6">
        <f>'Individual &amp; Portfolio'!O197</f>
        <v>828.66483772764968</v>
      </c>
      <c r="P6">
        <f>'Individual &amp; Portfolio'!P197</f>
        <v>455.49551652153923</v>
      </c>
      <c r="Q6">
        <f>'Individual &amp; Portfolio'!Q197</f>
        <v>993.0249408990569</v>
      </c>
      <c r="R6">
        <f>'Individual &amp; Portfolio'!R197</f>
        <v>2664.8380069081095</v>
      </c>
      <c r="S6">
        <f>'Individual &amp; Portfolio'!S197</f>
        <v>2332.892023126582</v>
      </c>
    </row>
    <row r="7" spans="1:20">
      <c r="A7" s="14" t="s">
        <v>236</v>
      </c>
      <c r="B7">
        <f>'Individual &amp; Portfolio'!B198</f>
        <v>237.46124702588932</v>
      </c>
      <c r="C7">
        <f>'Individual &amp; Portfolio'!C198</f>
        <v>278.45261176437214</v>
      </c>
      <c r="D7">
        <f>'Individual &amp; Portfolio'!D198</f>
        <v>379.82420442940702</v>
      </c>
      <c r="E7">
        <f>'Individual &amp; Portfolio'!E198</f>
        <v>122.29826074312965</v>
      </c>
      <c r="F7">
        <f>'Individual &amp; Portfolio'!F198</f>
        <v>354.11053505226164</v>
      </c>
      <c r="G7">
        <f>'Individual &amp; Portfolio'!G198</f>
        <v>275.35607758910055</v>
      </c>
      <c r="H7">
        <f>'Individual &amp; Portfolio'!H198</f>
        <v>315.75121306191983</v>
      </c>
      <c r="I7">
        <f>'Individual &amp; Portfolio'!I198</f>
        <v>1202.7988960717746</v>
      </c>
      <c r="J7">
        <f>'Individual &amp; Portfolio'!J198</f>
        <v>1520.3390742495476</v>
      </c>
      <c r="K7">
        <f>'Individual &amp; Portfolio'!K198</f>
        <v>2397.9164643984177</v>
      </c>
      <c r="L7">
        <f>'Individual &amp; Portfolio'!L198</f>
        <v>3672.820316387601</v>
      </c>
      <c r="M7">
        <f>'Individual &amp; Portfolio'!M198</f>
        <v>414.50769694224482</v>
      </c>
      <c r="N7">
        <f>'Individual &amp; Portfolio'!N198</f>
        <v>478.91093413586583</v>
      </c>
      <c r="O7">
        <f>'Individual &amp; Portfolio'!O198</f>
        <v>682.0456612625452</v>
      </c>
      <c r="P7">
        <f>'Individual &amp; Portfolio'!P198</f>
        <v>416.20314090627136</v>
      </c>
      <c r="Q7">
        <f>'Individual &amp; Portfolio'!Q198</f>
        <v>920.43318897995073</v>
      </c>
      <c r="R7">
        <f>'Individual &amp; Portfolio'!R198</f>
        <v>1862.2923361176611</v>
      </c>
      <c r="S7">
        <f>'Individual &amp; Portfolio'!S198</f>
        <v>1854.7471067227395</v>
      </c>
    </row>
    <row r="10" spans="1:20">
      <c r="A10" s="14" t="s">
        <v>243</v>
      </c>
      <c r="B10" s="8">
        <v>2.8258750663170722E-2</v>
      </c>
      <c r="C10" s="8">
        <v>2.3541946834103388E-2</v>
      </c>
      <c r="D10" s="8">
        <v>3.0055500991549682E-2</v>
      </c>
      <c r="E10" s="8">
        <v>8.7797093092025075E-3</v>
      </c>
      <c r="F10" s="8">
        <v>3.4154321646229127E-2</v>
      </c>
      <c r="G10" s="8">
        <v>2.1048883821854072E-2</v>
      </c>
      <c r="H10" s="8">
        <v>3.5446290321648956E-2</v>
      </c>
      <c r="I10" s="8">
        <v>7.6107839370124761E-2</v>
      </c>
      <c r="J10" s="8">
        <v>7.7399277350376258E-2</v>
      </c>
      <c r="K10" s="8">
        <v>0.15470400666009426</v>
      </c>
      <c r="L10" s="8">
        <v>2.7295086242024414E-2</v>
      </c>
      <c r="M10" s="8">
        <v>1.6991040384631041E-2</v>
      </c>
      <c r="N10" s="8">
        <v>2.2573348603786E-2</v>
      </c>
      <c r="O10" s="8">
        <v>2.7741776116224189E-2</v>
      </c>
      <c r="P10" s="8">
        <v>6.480643358957705E-2</v>
      </c>
      <c r="Q10" s="8">
        <v>0.14264820772533979</v>
      </c>
      <c r="R10" s="8">
        <v>0.13409153636228258</v>
      </c>
      <c r="S10" s="8">
        <v>7.435604400778123E-2</v>
      </c>
    </row>
    <row r="11" spans="1:20">
      <c r="T11" s="8">
        <v>251965.47093487112</v>
      </c>
    </row>
    <row r="12" spans="1:20">
      <c r="B12" s="48">
        <v>5.2770999999999998E-2</v>
      </c>
      <c r="C12" s="48">
        <v>4.8097000000000001E-2</v>
      </c>
      <c r="D12" s="48">
        <v>7.6363E-2</v>
      </c>
      <c r="E12" s="48">
        <v>2.1328E-2</v>
      </c>
      <c r="F12" s="48">
        <v>7.7618999999999994E-2</v>
      </c>
      <c r="G12" s="48">
        <v>5.0269000000000001E-2</v>
      </c>
      <c r="H12" s="48">
        <v>7.0824999999999999E-2</v>
      </c>
      <c r="I12" s="48">
        <v>-7.0200000000000004E-4</v>
      </c>
      <c r="J12" s="48">
        <v>1.1396999999999999E-2</v>
      </c>
      <c r="K12" s="48">
        <v>8.4792999999999993E-2</v>
      </c>
      <c r="L12" s="48">
        <v>7.3499999999999996E-2</v>
      </c>
      <c r="M12" s="48">
        <v>3.2438000000000002E-2</v>
      </c>
      <c r="N12" s="48">
        <v>3.6075000000000003E-2</v>
      </c>
      <c r="O12" s="48">
        <v>4.8993000000000002E-2</v>
      </c>
      <c r="P12" s="48">
        <v>2.2221999999999999E-2</v>
      </c>
      <c r="Q12" s="48">
        <v>3.6828E-2</v>
      </c>
      <c r="R12" s="48">
        <v>0.11791500000000001</v>
      </c>
      <c r="S12" s="48">
        <v>0.139269</v>
      </c>
    </row>
    <row r="13" spans="1:20">
      <c r="B13" s="46"/>
      <c r="T13" s="47">
        <v>8488.5527048852327</v>
      </c>
    </row>
    <row r="14" spans="1:20">
      <c r="B14" s="46"/>
    </row>
    <row r="15" spans="1:20">
      <c r="A15" t="s">
        <v>242</v>
      </c>
      <c r="B15" s="44">
        <v>1.3318615771550225E-2</v>
      </c>
      <c r="C15" s="44">
        <v>1.2497840319158293E-2</v>
      </c>
      <c r="D15" s="44">
        <v>1.4599678355125923E-2</v>
      </c>
      <c r="E15" s="44">
        <v>5.4097056976355603E-3</v>
      </c>
      <c r="F15" s="44">
        <v>1.614244981603245E-2</v>
      </c>
      <c r="G15" s="44">
        <v>1.1137605561767515E-2</v>
      </c>
      <c r="H15" s="44">
        <v>1.6516120403618384E-2</v>
      </c>
      <c r="I15" s="44">
        <v>7.558887419166796E-2</v>
      </c>
      <c r="J15" s="44">
        <v>7.6602185908409073E-2</v>
      </c>
      <c r="K15" s="44">
        <v>0.15337975785190125</v>
      </c>
      <c r="L15" s="44">
        <v>0.117403206791748</v>
      </c>
      <c r="M15" s="44">
        <v>1.7138569161950855E-2</v>
      </c>
      <c r="N15" s="44">
        <v>2.2769347109124306E-2</v>
      </c>
      <c r="O15" s="44">
        <v>2.7982650731224724E-2</v>
      </c>
      <c r="P15" s="44">
        <v>6.5369130969696043E-2</v>
      </c>
      <c r="Q15" s="44">
        <v>0.14388678495170068</v>
      </c>
      <c r="R15" s="44">
        <v>0.1352558182402985</v>
      </c>
      <c r="S15" s="44">
        <v>7.5001658167390239E-2</v>
      </c>
    </row>
    <row r="16" spans="1:20">
      <c r="T16" s="45">
        <v>249796.55254369299</v>
      </c>
    </row>
    <row r="17" spans="2:20">
      <c r="B17" s="44">
        <v>1.7541999999999999E-2</v>
      </c>
      <c r="C17" s="44">
        <v>1.7616E-2</v>
      </c>
      <c r="D17" s="44">
        <v>2.5153999999999999E-2</v>
      </c>
      <c r="E17" s="44">
        <v>9.1190000000000004E-3</v>
      </c>
      <c r="F17" s="44">
        <v>2.5319000000000001E-2</v>
      </c>
      <c r="G17" s="44">
        <v>1.8149999999999999E-2</v>
      </c>
      <c r="H17" s="44">
        <v>2.2706E-2</v>
      </c>
      <c r="I17" s="44">
        <v>-2.9300000000000002E-4</v>
      </c>
      <c r="J17" s="44">
        <v>1.1475000000000001E-2</v>
      </c>
      <c r="K17" s="44">
        <v>6.4610000000000001E-2</v>
      </c>
      <c r="L17" s="44">
        <v>0.257691</v>
      </c>
      <c r="M17" s="44">
        <v>3.5496E-2</v>
      </c>
      <c r="N17" s="44">
        <v>4.0037999999999997E-2</v>
      </c>
      <c r="O17" s="44">
        <v>5.3353999999999999E-2</v>
      </c>
      <c r="P17" s="44">
        <v>2.9588E-2</v>
      </c>
      <c r="Q17" s="44">
        <v>5.1847999999999998E-2</v>
      </c>
      <c r="R17" s="44">
        <v>0.14652499999999999</v>
      </c>
      <c r="S17" s="44">
        <v>0.17406199999999999</v>
      </c>
    </row>
    <row r="18" spans="2:20">
      <c r="T18">
        <v>10668.918000699527</v>
      </c>
    </row>
    <row r="25" spans="2:20">
      <c r="B25" s="46"/>
    </row>
    <row r="26" spans="2:20">
      <c r="B26" s="46"/>
    </row>
    <row r="27" spans="2:20">
      <c r="B27" s="46"/>
    </row>
    <row r="28" spans="2:20">
      <c r="B28" s="46"/>
    </row>
    <row r="29" spans="2:20">
      <c r="B29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05DA-1829-4FE9-AA67-F5338940A6F2}">
  <dimension ref="B1:R22"/>
  <sheetViews>
    <sheetView workbookViewId="0">
      <selection activeCell="K12" sqref="K12"/>
    </sheetView>
  </sheetViews>
  <sheetFormatPr defaultRowHeight="14.4"/>
  <cols>
    <col min="2" max="2" width="12.578125" customWidth="1"/>
    <col min="5" max="5" width="9.83984375" customWidth="1"/>
    <col min="8" max="8" width="10" customWidth="1"/>
    <col min="14" max="14" width="11.578125" customWidth="1"/>
  </cols>
  <sheetData>
    <row r="1" spans="2:18" ht="14.7" thickBot="1"/>
    <row r="2" spans="2:18" s="32" customFormat="1" ht="29.4" thickTop="1" thickBot="1">
      <c r="B2" s="30" t="s">
        <v>217</v>
      </c>
      <c r="C2" s="31" t="s">
        <v>218</v>
      </c>
      <c r="D2" s="31" t="s">
        <v>205</v>
      </c>
      <c r="E2" s="30" t="s">
        <v>230</v>
      </c>
      <c r="H2" s="30" t="s">
        <v>218</v>
      </c>
      <c r="I2" s="33" t="s">
        <v>231</v>
      </c>
      <c r="J2" s="33" t="s">
        <v>232</v>
      </c>
      <c r="K2" s="34" t="s">
        <v>219</v>
      </c>
      <c r="L2" s="35" t="s">
        <v>220</v>
      </c>
      <c r="N2" s="30" t="s">
        <v>230</v>
      </c>
      <c r="O2" s="33" t="s">
        <v>231</v>
      </c>
      <c r="P2" s="33" t="s">
        <v>232</v>
      </c>
      <c r="Q2" s="34" t="s">
        <v>219</v>
      </c>
      <c r="R2" s="35" t="s">
        <v>220</v>
      </c>
    </row>
    <row r="3" spans="2:18" ht="15" thickTop="1" thickBot="1">
      <c r="B3" s="15" t="s">
        <v>221</v>
      </c>
      <c r="C3" s="18">
        <f>input!T3</f>
        <v>249796.55254369299</v>
      </c>
      <c r="D3" s="18">
        <f>input!T5</f>
        <v>10668.918000699527</v>
      </c>
      <c r="E3" s="19">
        <f>input!T5</f>
        <v>10668.918000699527</v>
      </c>
      <c r="H3" s="16" t="s">
        <v>207</v>
      </c>
      <c r="I3" s="20">
        <f>EQ!E186</f>
        <v>4.2955025252659373E-2</v>
      </c>
      <c r="J3" s="20">
        <f>EQ!H186</f>
        <v>2.8179052806759867E-2</v>
      </c>
      <c r="K3" s="20">
        <f>EQ!N186</f>
        <v>8.637850486776899E-2</v>
      </c>
      <c r="L3" s="21">
        <f>EQ!O186</f>
        <v>0.15751258292718823</v>
      </c>
      <c r="N3" s="16" t="s">
        <v>207</v>
      </c>
      <c r="O3" s="20">
        <f>E12/E10</f>
        <v>7.0653999999999995E-2</v>
      </c>
      <c r="P3" s="20">
        <f>E13/E10</f>
        <v>4.9156999999999999E-2</v>
      </c>
      <c r="Q3" s="20">
        <f>E14/E10</f>
        <v>0.14468300000000001</v>
      </c>
      <c r="R3" s="21">
        <f>SUM(O3:Q3)</f>
        <v>0.26449400000000001</v>
      </c>
    </row>
    <row r="4" spans="2:18" ht="15" thickTop="1" thickBot="1">
      <c r="B4" s="15" t="s">
        <v>207</v>
      </c>
      <c r="C4" s="18">
        <f>C3*EQ!O186</f>
        <v>39346.100197464177</v>
      </c>
      <c r="D4" s="18">
        <f>EQ!O188</f>
        <v>4293.8490109659433</v>
      </c>
      <c r="E4" s="19">
        <f>input!T5*(input!B4+input!C4+input!M4+input!E4+input!N4+input!F4+input!G4+input!H4+input!D4+input!O4)</f>
        <v>2821.8647976770208</v>
      </c>
      <c r="H4" s="16" t="s">
        <v>210</v>
      </c>
      <c r="I4" s="20">
        <f>IR!E186</f>
        <v>0.30557081795197827</v>
      </c>
      <c r="J4" s="20">
        <f>IR!H186</f>
        <v>0.27914260319199918</v>
      </c>
      <c r="K4" s="20"/>
      <c r="L4" s="22">
        <f>IR!I186</f>
        <v>0.58471342114397751</v>
      </c>
      <c r="N4" s="16" t="s">
        <v>210</v>
      </c>
      <c r="O4" s="20">
        <f>E16/E10</f>
        <v>7.5791999999999998E-2</v>
      </c>
      <c r="P4" s="20">
        <f>E17/E10</f>
        <v>0.19837299999999997</v>
      </c>
      <c r="Q4" s="20"/>
      <c r="R4" s="21">
        <f t="shared" ref="R4:R6" si="0">SUM(O4:Q4)</f>
        <v>0.27416499999999999</v>
      </c>
    </row>
    <row r="5" spans="2:18" ht="15" thickTop="1" thickBot="1">
      <c r="B5" s="15" t="s">
        <v>210</v>
      </c>
      <c r="C5" s="18">
        <f>C3*IR!I186</f>
        <v>146059.39682779406</v>
      </c>
      <c r="D5" s="18">
        <f>IR!I188</f>
        <v>5742.7481436668422</v>
      </c>
      <c r="E5" s="19">
        <f>input!T5*(input!I4+input!J4+input!K4+input!Q4+input!R4)</f>
        <v>2925.0439036617854</v>
      </c>
      <c r="H5" s="16" t="s">
        <v>222</v>
      </c>
      <c r="I5" s="20"/>
      <c r="J5" s="20">
        <f>CR!B186</f>
        <v>6.5369130969696043E-2</v>
      </c>
      <c r="K5" s="20"/>
      <c r="L5" s="21">
        <f>CR!B186</f>
        <v>6.5369130969696043E-2</v>
      </c>
      <c r="N5" s="16" t="s">
        <v>222</v>
      </c>
      <c r="O5" s="20"/>
      <c r="P5" s="20">
        <f>E19/E10</f>
        <v>2.9588E-2</v>
      </c>
      <c r="Q5" s="20"/>
      <c r="R5" s="21">
        <f t="shared" si="0"/>
        <v>2.9588E-2</v>
      </c>
    </row>
    <row r="6" spans="2:18" ht="15" thickTop="1" thickBot="1">
      <c r="B6" s="15" t="s">
        <v>222</v>
      </c>
      <c r="C6" s="18">
        <f>C3*CR!B186</f>
        <v>16328.983559007227</v>
      </c>
      <c r="D6" s="18">
        <f>CR!B188</f>
        <v>455.49551652153923</v>
      </c>
      <c r="E6" s="19">
        <f>input!T5*(input!P4)</f>
        <v>315.6719458046976</v>
      </c>
      <c r="H6" s="17" t="s">
        <v>211</v>
      </c>
      <c r="I6" s="20">
        <f>RE!B186</f>
        <v>0.117403206791748</v>
      </c>
      <c r="J6" s="20">
        <f>RE!C186</f>
        <v>7.5001658167390239E-2</v>
      </c>
      <c r="K6" s="20"/>
      <c r="L6" s="21">
        <f>RE!D186</f>
        <v>0.19240486495913822</v>
      </c>
      <c r="N6" s="17" t="s">
        <v>211</v>
      </c>
      <c r="O6" s="20">
        <f>E21/E10</f>
        <v>0.257691</v>
      </c>
      <c r="P6" s="20">
        <f>E22/E10</f>
        <v>0.17406199999999999</v>
      </c>
      <c r="Q6" s="20"/>
      <c r="R6" s="21">
        <f t="shared" si="0"/>
        <v>0.431753</v>
      </c>
    </row>
    <row r="7" spans="2:18" ht="15" thickTop="1" thickBot="1">
      <c r="B7" s="15" t="s">
        <v>211</v>
      </c>
      <c r="C7" s="23">
        <f>C3*RE!D186</f>
        <v>48062.071959427522</v>
      </c>
      <c r="D7" s="23">
        <f>RE!D188</f>
        <v>4601.5312078049819</v>
      </c>
      <c r="E7" s="24">
        <f>input!T5*(input!L4+input!S4)</f>
        <v>4606.3373535560231</v>
      </c>
      <c r="H7" s="16" t="s">
        <v>220</v>
      </c>
      <c r="I7" s="25">
        <f>SUM(I3:I6)</f>
        <v>0.46592904999638562</v>
      </c>
      <c r="J7" s="25">
        <f t="shared" ref="J7:K7" si="1">SUM(J3:J6)</f>
        <v>0.44769244513584533</v>
      </c>
      <c r="K7" s="25">
        <f t="shared" si="1"/>
        <v>8.637850486776899E-2</v>
      </c>
      <c r="L7" s="26">
        <f>SUM(L3:L6)</f>
        <v>0.99999999999999989</v>
      </c>
      <c r="N7" s="16" t="s">
        <v>220</v>
      </c>
      <c r="O7" s="25">
        <f>SUM(O3:O6)</f>
        <v>0.40413699999999997</v>
      </c>
      <c r="P7" s="25">
        <f t="shared" ref="P7:R7" si="2">SUM(P3:P6)</f>
        <v>0.45117999999999997</v>
      </c>
      <c r="Q7" s="25">
        <f t="shared" si="2"/>
        <v>0.14468300000000001</v>
      </c>
      <c r="R7" s="49">
        <f t="shared" si="2"/>
        <v>1</v>
      </c>
    </row>
    <row r="8" spans="2:18" ht="14.7" thickTop="1"/>
    <row r="9" spans="2:18" ht="14.7" thickBot="1"/>
    <row r="10" spans="2:18" ht="29.4" thickTop="1" thickBot="1">
      <c r="B10" s="39" t="s">
        <v>234</v>
      </c>
      <c r="C10" s="36">
        <f>C3</f>
        <v>249796.55254369299</v>
      </c>
      <c r="D10" s="36">
        <f>D3</f>
        <v>10668.918000699527</v>
      </c>
      <c r="E10" s="36">
        <f>E3</f>
        <v>10668.918000699527</v>
      </c>
    </row>
    <row r="11" spans="2:18" ht="14.7" thickTop="1">
      <c r="B11" s="27" t="s">
        <v>207</v>
      </c>
      <c r="C11" s="37">
        <f>C4</f>
        <v>39346.100197464177</v>
      </c>
      <c r="D11" s="37">
        <f>EQ!O188</f>
        <v>4293.8490109659433</v>
      </c>
      <c r="E11" s="37">
        <f>E10*(input!B4+input!C4+input!M4+input!E4+input!N4+input!F4+input!G4+input!H4+input!D4+input!O4)</f>
        <v>2821.8647976770208</v>
      </c>
    </row>
    <row r="12" spans="2:18">
      <c r="B12" s="28" t="s">
        <v>229</v>
      </c>
      <c r="C12" s="38">
        <f>C3*EQ!E186</f>
        <v>10730.017222541586</v>
      </c>
      <c r="D12" s="38">
        <f>EQ!E188</f>
        <v>947.12863487205789</v>
      </c>
      <c r="E12" s="38">
        <f>E10*(input!B4+input!C4+input!M4)</f>
        <v>753.80173242142428</v>
      </c>
    </row>
    <row r="13" spans="2:18">
      <c r="B13" s="28" t="s">
        <v>224</v>
      </c>
      <c r="C13" s="38">
        <f>C3*EQ!H186</f>
        <v>7039.0302450752906</v>
      </c>
      <c r="D13" s="38">
        <f>EQ!H188</f>
        <v>945.94652969639117</v>
      </c>
      <c r="E13" s="38">
        <f>E10*(input!E4+input!N4)</f>
        <v>524.45200216038666</v>
      </c>
    </row>
    <row r="14" spans="2:18">
      <c r="B14" s="28" t="s">
        <v>223</v>
      </c>
      <c r="C14" s="38">
        <f>C3*EQ!N186</f>
        <v>21577.052729847299</v>
      </c>
      <c r="D14" s="38">
        <f>EQ!N188</f>
        <v>2305.5313172444944</v>
      </c>
      <c r="E14" s="38">
        <f>E10*(input!F4+input!G4+input!H4+input!D4+input!O4)</f>
        <v>1543.6110630952096</v>
      </c>
    </row>
    <row r="15" spans="2:18">
      <c r="B15" s="29" t="s">
        <v>210</v>
      </c>
      <c r="C15" s="37">
        <f>C5</f>
        <v>146059.39682779406</v>
      </c>
      <c r="D15" s="37">
        <f>IR!I188</f>
        <v>5742.7481436668422</v>
      </c>
      <c r="E15" s="37">
        <f>E16+E17</f>
        <v>2925.0439036617854</v>
      </c>
    </row>
    <row r="16" spans="2:18">
      <c r="B16" s="28" t="s">
        <v>228</v>
      </c>
      <c r="C16" s="38">
        <f>C3*IR!E186</f>
        <v>76330.536882360582</v>
      </c>
      <c r="D16" s="38">
        <f>IR!E188</f>
        <v>5326.2825549487416</v>
      </c>
      <c r="E16" s="38">
        <f>E10*(SUM(input!I4:K4))</f>
        <v>808.61863310901845</v>
      </c>
    </row>
    <row r="17" spans="2:5">
      <c r="B17" s="28" t="s">
        <v>227</v>
      </c>
      <c r="C17" s="38">
        <f>C3*IR!H186</f>
        <v>69728.859945433462</v>
      </c>
      <c r="D17" s="38">
        <f>IR!H188</f>
        <v>3058.0355142229073</v>
      </c>
      <c r="E17" s="38">
        <f>E10*(input!Q4+input!R4)</f>
        <v>2116.425270552767</v>
      </c>
    </row>
    <row r="18" spans="2:5">
      <c r="B18" s="29" t="s">
        <v>222</v>
      </c>
      <c r="C18" s="37">
        <f>C6</f>
        <v>16328.983559007227</v>
      </c>
      <c r="D18" s="37">
        <f>CR!B188</f>
        <v>455.49551652153923</v>
      </c>
      <c r="E18" s="37">
        <f>E19</f>
        <v>315.6719458046976</v>
      </c>
    </row>
    <row r="19" spans="2:5">
      <c r="B19" s="28" t="s">
        <v>241</v>
      </c>
      <c r="C19" s="38">
        <f>C18</f>
        <v>16328.983559007227</v>
      </c>
      <c r="D19" s="38">
        <f>CR!B188</f>
        <v>455.49551652153923</v>
      </c>
      <c r="E19" s="38">
        <f>E10*input!P4</f>
        <v>315.6719458046976</v>
      </c>
    </row>
    <row r="20" spans="2:5">
      <c r="B20" s="29" t="s">
        <v>211</v>
      </c>
      <c r="C20" s="37">
        <f>C7</f>
        <v>48062.071959427522</v>
      </c>
      <c r="D20" s="37">
        <f>RE!D188</f>
        <v>4601.5312078049819</v>
      </c>
      <c r="E20" s="37">
        <f>E21+E22</f>
        <v>4606.3373535560222</v>
      </c>
    </row>
    <row r="21" spans="2:5">
      <c r="B21" s="28" t="s">
        <v>225</v>
      </c>
      <c r="C21" s="38">
        <f>C3*RE!B186</f>
        <v>29326.916314152932</v>
      </c>
      <c r="D21" s="38">
        <f>RE!B188</f>
        <v>5238.3199264499908</v>
      </c>
      <c r="E21" s="38">
        <f>E10*(input!L4)</f>
        <v>2749.2841485182616</v>
      </c>
    </row>
    <row r="22" spans="2:5">
      <c r="B22" s="28" t="s">
        <v>226</v>
      </c>
      <c r="C22" s="38">
        <f>C3*RE!C186</f>
        <v>18735.155645274597</v>
      </c>
      <c r="D22" s="38">
        <f>RE!C188</f>
        <v>2332.892023126582</v>
      </c>
      <c r="E22" s="38">
        <f>E10*input!S4</f>
        <v>1857.053205037761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9"/>
  <sheetViews>
    <sheetView tabSelected="1" workbookViewId="0">
      <pane ySplit="1" topLeftCell="A182" activePane="bottomLeft" state="frozen"/>
      <selection activeCell="E6" sqref="A6:XFD6"/>
      <selection pane="bottomLeft" activeCell="B189" sqref="B189"/>
    </sheetView>
  </sheetViews>
  <sheetFormatPr defaultRowHeight="14.4"/>
  <cols>
    <col min="1" max="1" width="15.15625" bestFit="1" customWidth="1"/>
  </cols>
  <sheetData>
    <row r="1" spans="1:20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194</v>
      </c>
      <c r="N1" s="1" t="s">
        <v>195</v>
      </c>
      <c r="O1" s="1" t="s">
        <v>196</v>
      </c>
      <c r="P1" s="1" t="s">
        <v>197</v>
      </c>
      <c r="Q1" s="1" t="s">
        <v>198</v>
      </c>
      <c r="R1" s="1" t="s">
        <v>199</v>
      </c>
      <c r="S1" s="1" t="s">
        <v>200</v>
      </c>
      <c r="T1" s="11" t="s">
        <v>216</v>
      </c>
    </row>
    <row r="2" spans="1:20">
      <c r="A2" s="1" t="s">
        <v>12</v>
      </c>
      <c r="B2">
        <v>-4.4527918790346448E-2</v>
      </c>
      <c r="C2">
        <v>-8.6180445327229127E-2</v>
      </c>
      <c r="D2">
        <v>-0.12609619489467119</v>
      </c>
      <c r="E2">
        <v>-3.7045648446272228E-2</v>
      </c>
      <c r="F2">
        <v>-5.2505017926033133E-2</v>
      </c>
      <c r="G2">
        <v>-4.3753413296241828E-2</v>
      </c>
      <c r="H2">
        <v>-4.3591327745792219E-2</v>
      </c>
      <c r="I2">
        <v>-1.317559943731028E-2</v>
      </c>
      <c r="J2">
        <v>-1.635236336486157E-2</v>
      </c>
      <c r="K2">
        <v>-1.177028470118624E-2</v>
      </c>
      <c r="L2">
        <v>-4.7415376054421483E-2</v>
      </c>
      <c r="M2">
        <v>-3.3332956079860532E-2</v>
      </c>
      <c r="N2">
        <v>-3.2004686818562833E-2</v>
      </c>
      <c r="O2">
        <v>-5.5876540938284418E-2</v>
      </c>
      <c r="P2">
        <v>3.8593431224374091E-3</v>
      </c>
      <c r="R2">
        <v>-9.7735823955825696E-3</v>
      </c>
      <c r="S2">
        <v>1.4556370694374099E-3</v>
      </c>
    </row>
    <row r="3" spans="1:20">
      <c r="A3" s="1" t="s">
        <v>13</v>
      </c>
      <c r="B3">
        <v>1.0709661284610931E-2</v>
      </c>
      <c r="C3">
        <v>1.123204880788942E-2</v>
      </c>
      <c r="D3">
        <v>1.159167982623077E-2</v>
      </c>
      <c r="E3">
        <v>-1.0381736814084049E-2</v>
      </c>
      <c r="F3">
        <v>1.1916801906015181E-2</v>
      </c>
      <c r="G3">
        <v>2.2792890785761299E-2</v>
      </c>
      <c r="H3">
        <v>1.192458045856104E-2</v>
      </c>
      <c r="I3">
        <v>1.4860562861376049E-2</v>
      </c>
      <c r="J3">
        <v>1.484332816199219E-2</v>
      </c>
      <c r="K3">
        <v>1.6251638372140501E-2</v>
      </c>
      <c r="L3">
        <v>4.9355349710876517E-2</v>
      </c>
      <c r="M3">
        <v>6.8963058693913837E-3</v>
      </c>
      <c r="N3">
        <v>-1.0369583194419271E-2</v>
      </c>
      <c r="O3">
        <v>1.183656744483663E-2</v>
      </c>
      <c r="P3">
        <v>-1.6777904255743329E-2</v>
      </c>
      <c r="R3">
        <v>-1.714267303252592E-2</v>
      </c>
      <c r="S3">
        <v>-5.087014393519218E-3</v>
      </c>
    </row>
    <row r="4" spans="1:20">
      <c r="A4" s="1" t="s">
        <v>14</v>
      </c>
      <c r="B4">
        <v>2.330894723098886E-2</v>
      </c>
      <c r="C4">
        <v>-2.8772759511722978E-2</v>
      </c>
      <c r="D4">
        <v>3.3040763768357177E-2</v>
      </c>
      <c r="E4">
        <v>1.554464039377512E-2</v>
      </c>
      <c r="F4">
        <v>2.2484437772949391E-2</v>
      </c>
      <c r="G4">
        <v>2.477418432568412E-2</v>
      </c>
      <c r="H4">
        <v>3.5256718743025939E-2</v>
      </c>
      <c r="I4">
        <v>2.0875761086431851E-2</v>
      </c>
      <c r="J4">
        <v>3.103948264344281E-2</v>
      </c>
      <c r="K4">
        <v>2.955925613166932E-2</v>
      </c>
      <c r="L4">
        <v>6.102296583712441E-2</v>
      </c>
      <c r="M4">
        <v>1.245502754901429E-3</v>
      </c>
      <c r="N4">
        <v>2.303612201763228E-2</v>
      </c>
      <c r="O4">
        <v>2.4202587215966802E-3</v>
      </c>
      <c r="P4">
        <v>3.302654453600784E-2</v>
      </c>
      <c r="R4">
        <v>4.4349456445200719E-2</v>
      </c>
      <c r="S4">
        <v>5.908516222563498E-2</v>
      </c>
    </row>
    <row r="5" spans="1:20">
      <c r="A5" s="1" t="s">
        <v>15</v>
      </c>
      <c r="B5">
        <v>-1.9471906850778711E-3</v>
      </c>
      <c r="C5">
        <v>2.333798135876641E-2</v>
      </c>
      <c r="D5">
        <v>-8.7910571071110333E-3</v>
      </c>
      <c r="E5">
        <v>1.6579956657089449E-2</v>
      </c>
      <c r="F5">
        <v>1.630475039706258E-3</v>
      </c>
      <c r="G5">
        <v>8.4072687856220352E-3</v>
      </c>
      <c r="H5">
        <v>5.5076436128995709E-3</v>
      </c>
      <c r="I5">
        <v>-1.6041690818955789E-2</v>
      </c>
      <c r="J5">
        <v>-6.0745469862285573E-3</v>
      </c>
      <c r="K5">
        <v>-7.0273496303481231E-3</v>
      </c>
      <c r="L5">
        <v>5.8355789236406164E-3</v>
      </c>
      <c r="M5">
        <v>2.1144379068857241E-2</v>
      </c>
      <c r="N5">
        <v>2.2209136876460981E-2</v>
      </c>
      <c r="O5">
        <v>2.816898914210442E-2</v>
      </c>
      <c r="P5">
        <v>1.8099592042907009E-2</v>
      </c>
      <c r="R5">
        <v>1.9467201595375849E-2</v>
      </c>
      <c r="S5">
        <v>2.9411701961204351E-2</v>
      </c>
    </row>
    <row r="6" spans="1:20">
      <c r="A6" s="1" t="s">
        <v>16</v>
      </c>
      <c r="B6">
        <v>3.4171288742876449E-2</v>
      </c>
      <c r="C6">
        <v>5.7726164719603679E-2</v>
      </c>
      <c r="D6">
        <v>2.206646544147195E-2</v>
      </c>
      <c r="E6">
        <v>-1.923914532539173E-2</v>
      </c>
      <c r="F6">
        <v>1.3654480641206449E-2</v>
      </c>
      <c r="G6">
        <v>2.2754489088938179E-2</v>
      </c>
      <c r="H6">
        <v>2.26079745454324E-2</v>
      </c>
      <c r="I6">
        <v>1.5838068018618309E-2</v>
      </c>
      <c r="J6">
        <v>2.3765506749609418E-2</v>
      </c>
      <c r="K6">
        <v>1.249266642338687E-2</v>
      </c>
      <c r="L6">
        <v>2.6038939826254159E-2</v>
      </c>
      <c r="M6">
        <v>2.6796581266866459E-2</v>
      </c>
      <c r="N6">
        <v>-1.4581459514187101E-2</v>
      </c>
      <c r="O6">
        <v>1.4090354989405141E-2</v>
      </c>
      <c r="P6">
        <v>-2.051257766616299E-3</v>
      </c>
      <c r="R6">
        <v>-8.5427304175387242E-3</v>
      </c>
      <c r="S6">
        <v>4.0135535673693427E-2</v>
      </c>
    </row>
    <row r="7" spans="1:20">
      <c r="A7" s="1" t="s">
        <v>17</v>
      </c>
      <c r="B7">
        <v>4.0505368699728761E-2</v>
      </c>
      <c r="C7">
        <v>5.258541164355357E-2</v>
      </c>
      <c r="D7">
        <v>5.5304916752572542E-2</v>
      </c>
      <c r="E7">
        <v>5.2001676953120857E-2</v>
      </c>
      <c r="F7">
        <v>4.1949247988258609E-2</v>
      </c>
      <c r="G7">
        <v>4.1375680485228328E-2</v>
      </c>
      <c r="H7">
        <v>3.5574533238247108E-2</v>
      </c>
      <c r="I7">
        <v>8.455029571456274E-3</v>
      </c>
      <c r="J7">
        <v>9.6883371059934831E-3</v>
      </c>
      <c r="K7">
        <v>4.6902784688340748E-3</v>
      </c>
      <c r="L7">
        <v>7.9237382996753203E-2</v>
      </c>
      <c r="M7">
        <v>2.9655836382767479E-2</v>
      </c>
      <c r="N7">
        <v>4.8887554440894647E-2</v>
      </c>
      <c r="O7">
        <v>2.7016457552549999E-2</v>
      </c>
      <c r="P7">
        <v>1.451990107255563E-2</v>
      </c>
      <c r="R7">
        <v>-5.0704005114898809E-4</v>
      </c>
      <c r="S7">
        <v>3.1306667494772622E-2</v>
      </c>
    </row>
    <row r="8" spans="1:20">
      <c r="A8" s="1" t="s">
        <v>18</v>
      </c>
      <c r="B8">
        <v>3.8069984809389057E-2</v>
      </c>
      <c r="C8">
        <v>5.2729548138957798E-2</v>
      </c>
      <c r="D8">
        <v>9.2417703498834047E-2</v>
      </c>
      <c r="E8">
        <v>4.333625352916104E-2</v>
      </c>
      <c r="F8">
        <v>4.9107460675363201E-2</v>
      </c>
      <c r="G8">
        <v>5.6091704251122643E-2</v>
      </c>
      <c r="H8">
        <v>3.958711485675992E-2</v>
      </c>
      <c r="I8">
        <v>2.271405582021924E-2</v>
      </c>
      <c r="J8">
        <v>3.1283855621901953E-2</v>
      </c>
      <c r="K8">
        <v>2.7621776739267911E-2</v>
      </c>
      <c r="L8">
        <v>6.4911813525311723E-2</v>
      </c>
      <c r="M8">
        <v>1.4401262698874101E-2</v>
      </c>
      <c r="N8">
        <v>4.3503062368168033E-2</v>
      </c>
      <c r="O8">
        <v>-2.2548274392912848E-3</v>
      </c>
      <c r="P8">
        <v>1.057623515551431E-2</v>
      </c>
      <c r="R8">
        <v>8.6209014967135733E-3</v>
      </c>
      <c r="S8">
        <v>3.2754756851318227E-2</v>
      </c>
    </row>
    <row r="9" spans="1:20">
      <c r="A9" s="1" t="s">
        <v>19</v>
      </c>
      <c r="B9">
        <v>2.885294349772605E-2</v>
      </c>
      <c r="C9">
        <v>5.3399815612586998E-4</v>
      </c>
      <c r="D9">
        <v>4.3450883939398548E-2</v>
      </c>
      <c r="E9">
        <v>3.106591990993834E-3</v>
      </c>
      <c r="F9">
        <v>3.1784867694611751E-2</v>
      </c>
      <c r="G9">
        <v>2.4843456647911211E-2</v>
      </c>
      <c r="H9">
        <v>2.1761471971013299E-2</v>
      </c>
      <c r="I9">
        <v>1.8606453326464049E-2</v>
      </c>
      <c r="J9">
        <v>5.0947586637737352E-3</v>
      </c>
      <c r="K9">
        <v>3.0245394144285949E-3</v>
      </c>
      <c r="L9">
        <v>-9.9492204411222307E-3</v>
      </c>
      <c r="M9">
        <v>1.5331734406915711E-2</v>
      </c>
      <c r="N9">
        <v>1.1678434218049819E-2</v>
      </c>
      <c r="O9">
        <v>2.7495231266853049E-2</v>
      </c>
      <c r="P9">
        <v>-1.9918587249072361E-2</v>
      </c>
      <c r="R9">
        <v>-3.9215609989808782E-2</v>
      </c>
      <c r="S9">
        <v>-9.3282695145046057E-3</v>
      </c>
    </row>
    <row r="10" spans="1:20">
      <c r="A10" s="1" t="s">
        <v>20</v>
      </c>
      <c r="B10">
        <v>2.9102041313391998E-2</v>
      </c>
      <c r="C10">
        <v>3.074760571689095E-2</v>
      </c>
      <c r="D10">
        <v>2.6850630165776931E-2</v>
      </c>
      <c r="E10">
        <v>2.041922267420793E-2</v>
      </c>
      <c r="F10">
        <v>4.3870956794082039E-2</v>
      </c>
      <c r="G10">
        <v>5.1487809613211637E-2</v>
      </c>
      <c r="H10">
        <v>3.6397794380447213E-2</v>
      </c>
      <c r="I10">
        <v>1.6606607716932231E-2</v>
      </c>
      <c r="J10">
        <v>1.075157667123783E-2</v>
      </c>
      <c r="K10">
        <v>1.0583474304552091E-2</v>
      </c>
      <c r="L10">
        <v>0.1201628259793359</v>
      </c>
      <c r="M10">
        <v>1.295777612517068E-2</v>
      </c>
      <c r="N10">
        <v>1.240858048952842E-2</v>
      </c>
      <c r="O10">
        <v>4.1719455790927507E-2</v>
      </c>
      <c r="P10">
        <v>8.5159940254599942E-3</v>
      </c>
      <c r="Q10">
        <v>1.7127514518806559E-3</v>
      </c>
      <c r="R10">
        <v>8.4030612299088592E-3</v>
      </c>
      <c r="S10">
        <v>6.4423551743034047E-2</v>
      </c>
      <c r="T10">
        <f t="shared" ref="T10:T41" si="0">B10*$B$191+C10*$C$191+D10*$D$191+E10*$E$191+F10*$F$191+G10*$G$191+H10*$H$191+I10*$I$191+J10*$J$191+K10*$K$191+L10*$L$191+M10*$M$191+N10*$N$191+O10*$O$191+P10*$P$191+Q10*$Q$191+R10*$R$191+S10*$S$191</f>
        <v>2.9410392534810505E-2</v>
      </c>
    </row>
    <row r="11" spans="1:20">
      <c r="A11" s="1" t="s">
        <v>21</v>
      </c>
      <c r="B11">
        <v>-2.3872075467778808E-2</v>
      </c>
      <c r="C11">
        <v>-2.1058166709430611E-2</v>
      </c>
      <c r="D11">
        <v>-2.747939354119289E-2</v>
      </c>
      <c r="E11">
        <v>1.5538683587830171E-3</v>
      </c>
      <c r="F11">
        <v>-5.5466536543862244E-3</v>
      </c>
      <c r="G11">
        <v>-1.670835668203419E-2</v>
      </c>
      <c r="H11">
        <v>-2.8426264245744459E-2</v>
      </c>
      <c r="I11">
        <v>-8.5849465981824302E-4</v>
      </c>
      <c r="J11">
        <v>1.2273366403916521E-2</v>
      </c>
      <c r="K11">
        <v>1.536581321258468E-2</v>
      </c>
      <c r="L11">
        <v>-3.9961308775612332E-2</v>
      </c>
      <c r="M11">
        <v>-8.8640517576288325E-3</v>
      </c>
      <c r="N11">
        <v>-2.3968798304361272E-3</v>
      </c>
      <c r="O11">
        <v>-1.182799299741466E-2</v>
      </c>
      <c r="P11">
        <v>1.484351959707597E-2</v>
      </c>
      <c r="Q11">
        <v>1.3465563958283241E-2</v>
      </c>
      <c r="R11">
        <v>1.2092799498224499E-2</v>
      </c>
      <c r="S11">
        <v>4.8386575829357792E-2</v>
      </c>
      <c r="T11">
        <f t="shared" si="0"/>
        <v>4.4565131956801948E-3</v>
      </c>
    </row>
    <row r="12" spans="1:20">
      <c r="A12" s="1" t="s">
        <v>22</v>
      </c>
      <c r="B12">
        <v>-6.6164775356736261E-3</v>
      </c>
      <c r="C12">
        <v>-9.5511970801716028E-3</v>
      </c>
      <c r="D12">
        <v>2.786226058398333E-2</v>
      </c>
      <c r="E12">
        <v>1.142566333625572E-2</v>
      </c>
      <c r="F12">
        <v>1.4484902648207679E-2</v>
      </c>
      <c r="G12">
        <v>2.2669129735495511E-2</v>
      </c>
      <c r="H12">
        <v>-1.9319366788794759E-4</v>
      </c>
      <c r="I12">
        <v>-9.2871750912413287E-3</v>
      </c>
      <c r="J12">
        <v>-1.4977098937602349E-2</v>
      </c>
      <c r="K12">
        <v>-1.361354536023596E-2</v>
      </c>
      <c r="L12">
        <v>-4.6431360795766818E-2</v>
      </c>
      <c r="M12">
        <v>-5.5901204706632068E-4</v>
      </c>
      <c r="N12">
        <v>7.7412692457752286E-3</v>
      </c>
      <c r="O12">
        <v>1.813549984206619E-2</v>
      </c>
      <c r="P12">
        <v>-1.428617690286227E-2</v>
      </c>
      <c r="Q12">
        <v>-1.328665170002508E-2</v>
      </c>
      <c r="R12">
        <v>3.1169026127451089E-3</v>
      </c>
      <c r="S12">
        <v>-5.4130982317787353E-2</v>
      </c>
      <c r="T12">
        <f t="shared" si="0"/>
        <v>-1.4454130326213965E-2</v>
      </c>
    </row>
    <row r="13" spans="1:20">
      <c r="A13" s="1" t="s">
        <v>23</v>
      </c>
      <c r="B13">
        <v>8.4489354531052108E-3</v>
      </c>
      <c r="C13">
        <v>1.6193005306436529E-2</v>
      </c>
      <c r="D13">
        <v>-1.554859287735022E-3</v>
      </c>
      <c r="E13">
        <v>2.071069515163337E-2</v>
      </c>
      <c r="F13">
        <v>-2.0876694689317969E-3</v>
      </c>
      <c r="G13">
        <v>1.7194015442382641E-2</v>
      </c>
      <c r="H13">
        <v>1.4732225156843359E-2</v>
      </c>
      <c r="I13">
        <v>-3.5487721667852752E-2</v>
      </c>
      <c r="J13">
        <v>-3.2871783746256211E-2</v>
      </c>
      <c r="K13">
        <v>-3.2622676727750537E-2</v>
      </c>
      <c r="L13">
        <v>-2.7819822290456871E-2</v>
      </c>
      <c r="M13">
        <v>4.3065000697904983E-2</v>
      </c>
      <c r="N13">
        <v>2.1492232976555451E-2</v>
      </c>
      <c r="O13">
        <v>2.422497902384757E-2</v>
      </c>
      <c r="P13">
        <v>1.0380650327789899E-2</v>
      </c>
      <c r="Q13">
        <v>7.4563497366062492E-3</v>
      </c>
      <c r="R13">
        <v>9.8397281007807091E-3</v>
      </c>
      <c r="S13">
        <v>3.4726660293938449E-2</v>
      </c>
      <c r="T13">
        <f t="shared" si="0"/>
        <v>-5.072761123073935E-3</v>
      </c>
    </row>
    <row r="14" spans="1:20">
      <c r="A14" s="1" t="s">
        <v>24</v>
      </c>
      <c r="B14">
        <v>-2.8850706460615831E-3</v>
      </c>
      <c r="C14">
        <v>-5.1717592351125941E-3</v>
      </c>
      <c r="D14">
        <v>2.8601092127999331E-2</v>
      </c>
      <c r="E14">
        <v>4.6071969450898857E-2</v>
      </c>
      <c r="F14">
        <v>-1.2815848962139831E-2</v>
      </c>
      <c r="G14">
        <v>-1.502376521431892E-2</v>
      </c>
      <c r="H14">
        <v>-7.8176576991758617E-3</v>
      </c>
      <c r="I14">
        <v>-3.6140310274738741E-2</v>
      </c>
      <c r="J14">
        <v>-4.8937165896898893E-2</v>
      </c>
      <c r="K14">
        <v>-4.8395421132403693E-2</v>
      </c>
      <c r="L14">
        <v>-3.4131567431197378E-2</v>
      </c>
      <c r="M14">
        <v>3.163550662367598E-2</v>
      </c>
      <c r="N14">
        <v>5.3522495164924237E-2</v>
      </c>
      <c r="O14">
        <v>4.0347855162412571E-2</v>
      </c>
      <c r="P14">
        <v>-1.621308935316168E-2</v>
      </c>
      <c r="Q14">
        <v>-1.2500483872263549E-2</v>
      </c>
      <c r="R14">
        <v>-2.9231232718249012E-2</v>
      </c>
      <c r="S14">
        <v>5.878849905944783E-4</v>
      </c>
      <c r="T14">
        <f t="shared" si="0"/>
        <v>-2.1728308881779443E-2</v>
      </c>
    </row>
    <row r="15" spans="1:20">
      <c r="A15" s="1" t="s">
        <v>25</v>
      </c>
      <c r="B15">
        <v>-2.398417606702186E-2</v>
      </c>
      <c r="C15">
        <v>-1.2465922365773039E-3</v>
      </c>
      <c r="D15">
        <v>3.9993968209964148E-2</v>
      </c>
      <c r="E15">
        <v>-1.3164865161984901E-2</v>
      </c>
      <c r="F15">
        <v>-8.424823209795651E-3</v>
      </c>
      <c r="G15">
        <v>-8.7393839882256019E-3</v>
      </c>
      <c r="H15">
        <v>-6.2233256430894723E-3</v>
      </c>
      <c r="I15">
        <v>-5.6172440620705366E-4</v>
      </c>
      <c r="J15">
        <v>-1.0134363260142051E-2</v>
      </c>
      <c r="K15">
        <v>-8.0448962619528164E-3</v>
      </c>
      <c r="L15">
        <v>-0.1005041158294292</v>
      </c>
      <c r="M15">
        <v>-2.0270558928801141E-2</v>
      </c>
      <c r="N15">
        <v>-9.0236068710733974E-3</v>
      </c>
      <c r="O15">
        <v>-8.6925143244164227E-3</v>
      </c>
      <c r="P15">
        <v>-1.612893121704095E-2</v>
      </c>
      <c r="Q15">
        <v>-1.417716148792969E-2</v>
      </c>
      <c r="R15">
        <v>-3.0639108013782449E-2</v>
      </c>
      <c r="S15">
        <v>-5.3498038257698721E-2</v>
      </c>
      <c r="T15">
        <f t="shared" si="0"/>
        <v>-2.6057566443814517E-2</v>
      </c>
    </row>
    <row r="16" spans="1:20">
      <c r="A16" s="1" t="s">
        <v>26</v>
      </c>
      <c r="B16">
        <v>-2.503352858238039E-2</v>
      </c>
      <c r="C16">
        <v>1.4692475711159949E-3</v>
      </c>
      <c r="D16">
        <v>3.7399320668026308E-2</v>
      </c>
      <c r="E16">
        <v>2.1602696016462808E-3</v>
      </c>
      <c r="F16">
        <v>-2.0793837735088801E-2</v>
      </c>
      <c r="G16">
        <v>-2.633060071295024E-2</v>
      </c>
      <c r="H16">
        <v>-2.0309430431984739E-2</v>
      </c>
      <c r="I16">
        <v>1.106133462477854E-2</v>
      </c>
      <c r="J16">
        <v>2.4943099717422701E-2</v>
      </c>
      <c r="K16">
        <v>2.5290724995286951E-2</v>
      </c>
      <c r="L16">
        <v>-7.9974272216413733E-2</v>
      </c>
      <c r="M16">
        <v>-2.9177686937129192E-2</v>
      </c>
      <c r="N16">
        <v>7.5463466369245502E-3</v>
      </c>
      <c r="O16">
        <v>-3.8448637686961717E-2</v>
      </c>
      <c r="P16">
        <v>1.4820081002273829E-2</v>
      </c>
      <c r="Q16">
        <v>1.254787004017466E-2</v>
      </c>
      <c r="R16">
        <v>1.8526317254679459E-2</v>
      </c>
      <c r="S16">
        <v>-3.4878682746826477E-2</v>
      </c>
      <c r="T16">
        <f t="shared" si="0"/>
        <v>-2.22509389399792E-3</v>
      </c>
    </row>
    <row r="17" spans="1:20">
      <c r="A17" s="1" t="s">
        <v>27</v>
      </c>
      <c r="B17">
        <v>2.6741764862971969E-3</v>
      </c>
      <c r="C17">
        <v>1.7879996357242689E-2</v>
      </c>
      <c r="D17">
        <v>-1.0135084521785799E-2</v>
      </c>
      <c r="E17">
        <v>-8.7035903639395285E-3</v>
      </c>
      <c r="F17">
        <v>-1.6301836525742571E-2</v>
      </c>
      <c r="G17">
        <v>-7.3597467067356703E-3</v>
      </c>
      <c r="H17">
        <v>-1.326173844794831E-3</v>
      </c>
      <c r="I17">
        <v>3.7314961986356637E-4</v>
      </c>
      <c r="J17">
        <v>1.233529093636121E-2</v>
      </c>
      <c r="K17">
        <v>-1.890374974873543E-3</v>
      </c>
      <c r="L17">
        <v>4.1999917803839937E-2</v>
      </c>
      <c r="M17">
        <v>1.1475330539376881E-2</v>
      </c>
      <c r="N17">
        <v>-8.8297205150812408E-3</v>
      </c>
      <c r="O17">
        <v>-3.5073601902920748E-3</v>
      </c>
      <c r="P17">
        <v>9.9499952672643666E-3</v>
      </c>
      <c r="Q17">
        <v>1.077471294551202E-2</v>
      </c>
      <c r="R17">
        <v>-5.420417661295307E-3</v>
      </c>
      <c r="S17">
        <v>2.019627185487316E-2</v>
      </c>
      <c r="T17">
        <f t="shared" si="0"/>
        <v>8.1909467795452905E-3</v>
      </c>
    </row>
    <row r="18" spans="1:20">
      <c r="A18" s="1" t="s">
        <v>28</v>
      </c>
      <c r="B18">
        <v>-2.815385337595078E-2</v>
      </c>
      <c r="C18">
        <v>-1.107835805357482E-2</v>
      </c>
      <c r="D18">
        <v>3.2487487257372598E-2</v>
      </c>
      <c r="E18">
        <v>2.9038366882704111E-2</v>
      </c>
      <c r="F18">
        <v>-9.9492457269758638E-3</v>
      </c>
      <c r="G18">
        <v>-1.139219269599556E-2</v>
      </c>
      <c r="H18">
        <v>-1.315373911213036E-2</v>
      </c>
      <c r="I18">
        <v>-5.4772456688568338E-2</v>
      </c>
      <c r="J18">
        <v>-5.9174364352270192E-2</v>
      </c>
      <c r="K18">
        <v>-4.7836963664318999E-2</v>
      </c>
      <c r="L18">
        <v>-2.987061356139753E-2</v>
      </c>
      <c r="M18">
        <v>3.2955235000697643E-2</v>
      </c>
      <c r="N18">
        <v>2.6850456630653548E-2</v>
      </c>
      <c r="O18">
        <v>1.6895173600510741E-2</v>
      </c>
      <c r="P18">
        <v>-4.9264661147733202E-3</v>
      </c>
      <c r="Q18">
        <v>-3.0452019065407838E-3</v>
      </c>
      <c r="R18">
        <v>1.6893646122202011E-2</v>
      </c>
      <c r="S18">
        <v>1.9157121436653931E-2</v>
      </c>
      <c r="T18">
        <f t="shared" si="0"/>
        <v>-1.5293446065325574E-2</v>
      </c>
    </row>
    <row r="19" spans="1:20">
      <c r="A19" s="1" t="s">
        <v>29</v>
      </c>
      <c r="B19">
        <v>-2.891302773542237E-2</v>
      </c>
      <c r="C19">
        <v>2.124106480699051E-2</v>
      </c>
      <c r="D19">
        <v>7.7607804865545305E-2</v>
      </c>
      <c r="E19">
        <v>5.1165049838949761E-2</v>
      </c>
      <c r="F19">
        <v>-5.9089243886233378E-3</v>
      </c>
      <c r="G19">
        <v>-1.194885730573358E-3</v>
      </c>
      <c r="H19">
        <v>-1.78656796538923E-2</v>
      </c>
      <c r="I19">
        <v>-4.1763807084571059E-2</v>
      </c>
      <c r="J19">
        <v>-3.5901082406978653E-2</v>
      </c>
      <c r="K19">
        <v>-3.5042028044390487E-2</v>
      </c>
      <c r="L19">
        <v>-3.0599596952467941E-2</v>
      </c>
      <c r="M19">
        <v>1.464441673032946E-2</v>
      </c>
      <c r="N19">
        <v>4.535049314363615E-2</v>
      </c>
      <c r="O19">
        <v>2.9075952113165601E-2</v>
      </c>
      <c r="P19">
        <v>1.7006041909084061E-2</v>
      </c>
      <c r="Q19">
        <v>1.6858629819780591E-2</v>
      </c>
      <c r="R19">
        <v>3.7518314702897899E-3</v>
      </c>
      <c r="S19">
        <v>-3.3252003622887938E-2</v>
      </c>
      <c r="T19">
        <f t="shared" si="0"/>
        <v>-1.0339637219130192E-2</v>
      </c>
    </row>
    <row r="20" spans="1:20">
      <c r="A20" s="1" t="s">
        <v>30</v>
      </c>
      <c r="B20">
        <v>1.5794155151533259E-2</v>
      </c>
      <c r="C20">
        <v>-1.4710171987921241E-2</v>
      </c>
      <c r="D20">
        <v>-3.3379053447603828E-2</v>
      </c>
      <c r="E20">
        <v>-6.5408297812779126E-2</v>
      </c>
      <c r="F20">
        <v>1.843121537615389E-2</v>
      </c>
      <c r="G20">
        <v>1.698848128224761E-2</v>
      </c>
      <c r="H20">
        <v>2.5614719201271011E-2</v>
      </c>
      <c r="I20">
        <v>7.5592796871635448E-2</v>
      </c>
      <c r="J20">
        <v>9.9694738027329421E-2</v>
      </c>
      <c r="K20">
        <v>0.1012931464013429</v>
      </c>
      <c r="L20">
        <v>-3.9691346681863249E-2</v>
      </c>
      <c r="M20">
        <v>-4.6391613741126443E-2</v>
      </c>
      <c r="N20">
        <v>-5.3670224729045479E-2</v>
      </c>
      <c r="O20">
        <v>-4.5408557855054821E-2</v>
      </c>
      <c r="P20">
        <v>1.195944411245531E-2</v>
      </c>
      <c r="Q20">
        <v>1.7713106222017942E-2</v>
      </c>
      <c r="R20">
        <v>-3.7378078451862922E-3</v>
      </c>
      <c r="S20">
        <v>-3.1433588686589298E-2</v>
      </c>
      <c r="T20">
        <f t="shared" si="0"/>
        <v>2.1501930901447405E-2</v>
      </c>
    </row>
    <row r="21" spans="1:20">
      <c r="A21" s="1" t="s">
        <v>31</v>
      </c>
      <c r="B21">
        <v>-1.92334760026357E-2</v>
      </c>
      <c r="C21">
        <v>-4.5485465355702406E-3</v>
      </c>
      <c r="D21">
        <v>-3.0499322463641069E-2</v>
      </c>
      <c r="E21">
        <v>3.762993365949097E-3</v>
      </c>
      <c r="F21">
        <v>-5.6636891938627747E-2</v>
      </c>
      <c r="G21">
        <v>-5.3525687183934467E-2</v>
      </c>
      <c r="H21">
        <v>-2.8125573684780969E-2</v>
      </c>
      <c r="I21">
        <v>-2.831676597581656E-3</v>
      </c>
      <c r="J21">
        <v>-5.7943084129914446E-3</v>
      </c>
      <c r="K21">
        <v>-8.1230425192224676E-3</v>
      </c>
      <c r="L21">
        <v>-6.4322943472717609E-2</v>
      </c>
      <c r="M21">
        <v>-1.7837775409163651E-2</v>
      </c>
      <c r="N21">
        <v>5.956938863462824E-3</v>
      </c>
      <c r="O21">
        <v>-3.8759776219507207E-2</v>
      </c>
      <c r="P21">
        <v>-2.085535836283126E-3</v>
      </c>
      <c r="Q21">
        <v>-3.4807778485852481E-3</v>
      </c>
      <c r="R21">
        <v>1.7149384387527219E-2</v>
      </c>
      <c r="S21">
        <v>-3.5835655115828091E-2</v>
      </c>
      <c r="T21">
        <f t="shared" si="0"/>
        <v>-1.4428422255726761E-2</v>
      </c>
    </row>
    <row r="22" spans="1:20">
      <c r="A22" s="1" t="s">
        <v>32</v>
      </c>
      <c r="B22">
        <v>-5.1971679271897282E-2</v>
      </c>
      <c r="C22">
        <v>-0.11470920317487431</v>
      </c>
      <c r="D22">
        <v>-6.9637407119735206E-2</v>
      </c>
      <c r="E22">
        <v>-4.2130097825294421E-2</v>
      </c>
      <c r="F22">
        <v>-5.1416076584928749E-2</v>
      </c>
      <c r="G22">
        <v>-5.7426392276424987E-2</v>
      </c>
      <c r="H22">
        <v>-6.7810598378032605E-2</v>
      </c>
      <c r="I22">
        <v>2.723439103484138E-2</v>
      </c>
      <c r="J22">
        <v>4.4716659797110037E-2</v>
      </c>
      <c r="K22">
        <v>4.9066710881811033E-2</v>
      </c>
      <c r="L22">
        <v>1.635242330433306E-2</v>
      </c>
      <c r="M22">
        <v>-5.0061424839612963E-2</v>
      </c>
      <c r="N22">
        <v>-4.0450096767769887E-2</v>
      </c>
      <c r="O22">
        <v>-8.5962307248475867E-2</v>
      </c>
      <c r="P22">
        <v>1.6032235939643421E-2</v>
      </c>
      <c r="Q22">
        <v>1.5823843485894381E-2</v>
      </c>
      <c r="R22">
        <v>2.3080779733508638E-3</v>
      </c>
      <c r="S22">
        <v>-3.7990079417744897E-2</v>
      </c>
      <c r="T22">
        <f t="shared" si="0"/>
        <v>5.5729933707908668E-3</v>
      </c>
    </row>
    <row r="23" spans="1:20">
      <c r="A23" s="1" t="s">
        <v>33</v>
      </c>
      <c r="B23">
        <v>-3.9754200307537402E-2</v>
      </c>
      <c r="C23">
        <v>-6.1895968929944638E-2</v>
      </c>
      <c r="D23">
        <v>1.407852684800126E-2</v>
      </c>
      <c r="E23">
        <v>4.2036443219614313E-2</v>
      </c>
      <c r="F23">
        <v>-2.4364097632886161E-2</v>
      </c>
      <c r="G23">
        <v>-1.717577161979866E-2</v>
      </c>
      <c r="H23">
        <v>-3.4810928399270802E-2</v>
      </c>
      <c r="I23">
        <v>-6.730324102660501E-3</v>
      </c>
      <c r="J23">
        <v>-5.1834158694714638E-3</v>
      </c>
      <c r="K23">
        <v>-5.3754822496282486E-3</v>
      </c>
      <c r="L23">
        <v>-5.5646077282678792E-2</v>
      </c>
      <c r="M23">
        <v>-3.053434006529987E-2</v>
      </c>
      <c r="N23">
        <v>3.3592028385213357E-2</v>
      </c>
      <c r="O23">
        <v>-2.868833019389572E-2</v>
      </c>
      <c r="P23">
        <v>1.213622528630243E-2</v>
      </c>
      <c r="Q23">
        <v>9.9261631984510768E-3</v>
      </c>
      <c r="R23">
        <v>2.3404201407139391E-2</v>
      </c>
      <c r="S23">
        <v>-2.2418590138073569E-3</v>
      </c>
      <c r="T23">
        <f t="shared" si="0"/>
        <v>-5.6351738655470085E-3</v>
      </c>
    </row>
    <row r="24" spans="1:20">
      <c r="A24" s="1" t="s">
        <v>34</v>
      </c>
      <c r="B24">
        <v>2.444323788846026E-2</v>
      </c>
      <c r="C24">
        <v>5.7428128025218239E-2</v>
      </c>
      <c r="D24">
        <v>6.022304789810029E-4</v>
      </c>
      <c r="E24">
        <v>-1.6364622663348701E-2</v>
      </c>
      <c r="F24">
        <v>4.3157089394081798E-2</v>
      </c>
      <c r="G24">
        <v>5.2420579391337041E-2</v>
      </c>
      <c r="H24">
        <v>4.5978545975746021E-2</v>
      </c>
      <c r="I24">
        <v>4.2178836228806249E-2</v>
      </c>
      <c r="J24">
        <v>5.2738417476740462E-2</v>
      </c>
      <c r="K24">
        <v>3.7822920338947068E-2</v>
      </c>
      <c r="L24">
        <v>7.3261051850649128E-2</v>
      </c>
      <c r="M24">
        <v>-4.2398160289143227E-3</v>
      </c>
      <c r="N24">
        <v>-1.8750118037331061E-2</v>
      </c>
      <c r="O24">
        <v>-2.2363022182739108E-2</v>
      </c>
      <c r="P24">
        <v>-2.3985483554034288E-3</v>
      </c>
      <c r="Q24">
        <v>6.386969051358049E-3</v>
      </c>
      <c r="R24">
        <v>4.0540674373922947E-2</v>
      </c>
      <c r="S24">
        <v>-6.7420641591020569E-3</v>
      </c>
      <c r="T24">
        <f t="shared" si="0"/>
        <v>2.9248448471023768E-2</v>
      </c>
    </row>
    <row r="25" spans="1:20">
      <c r="A25" s="1" t="s">
        <v>35</v>
      </c>
      <c r="B25">
        <v>3.5084468259588997E-2</v>
      </c>
      <c r="C25">
        <v>6.2435492973829332E-2</v>
      </c>
      <c r="D25">
        <v>6.6039016163351505E-2</v>
      </c>
      <c r="E25">
        <v>5.2864076062017817E-2</v>
      </c>
      <c r="F25">
        <v>3.6590476046151947E-2</v>
      </c>
      <c r="G25">
        <v>2.3429484126866958E-2</v>
      </c>
      <c r="H25">
        <v>3.450837965103859E-2</v>
      </c>
      <c r="I25">
        <v>-2.5255327200301769E-2</v>
      </c>
      <c r="J25">
        <v>-4.0934274944932847E-2</v>
      </c>
      <c r="K25">
        <v>-3.7339161259928873E-2</v>
      </c>
      <c r="L25">
        <v>5.1817894286749322E-2</v>
      </c>
      <c r="M25">
        <v>5.0486565483040868E-2</v>
      </c>
      <c r="N25">
        <v>6.468024618833268E-2</v>
      </c>
      <c r="O25">
        <v>6.2149725037397463E-2</v>
      </c>
      <c r="P25">
        <v>5.0069297485122446E-3</v>
      </c>
      <c r="Q25">
        <v>-7.1489668734614487E-4</v>
      </c>
      <c r="R25">
        <v>-1.8481760150898752E-2</v>
      </c>
      <c r="S25">
        <v>3.6813871474468129E-2</v>
      </c>
      <c r="T25">
        <f t="shared" si="0"/>
        <v>3.7939832402162062E-3</v>
      </c>
    </row>
    <row r="26" spans="1:20">
      <c r="A26" s="1" t="s">
        <v>36</v>
      </c>
      <c r="B26">
        <v>7.1473475272632037E-4</v>
      </c>
      <c r="C26">
        <v>4.4281460292622032E-2</v>
      </c>
      <c r="D26">
        <v>3.4097514846618271E-3</v>
      </c>
      <c r="E26">
        <v>6.3256328303535447E-2</v>
      </c>
      <c r="F26">
        <v>-2.4838737807257871E-3</v>
      </c>
      <c r="G26">
        <v>-7.5792191704220357E-3</v>
      </c>
      <c r="H26">
        <v>-2.061265576463844E-2</v>
      </c>
      <c r="I26">
        <v>-1.7456572770526591E-2</v>
      </c>
      <c r="J26">
        <v>-3.1465132947981478E-2</v>
      </c>
      <c r="K26">
        <v>-5.7390993011974256E-3</v>
      </c>
      <c r="L26">
        <v>-6.1722855711380253E-3</v>
      </c>
      <c r="M26">
        <v>1.042268142979208E-2</v>
      </c>
      <c r="N26">
        <v>6.4461851566222084E-2</v>
      </c>
      <c r="O26">
        <v>1.9097630823516901E-2</v>
      </c>
      <c r="P26">
        <v>-3.4552363909279288E-4</v>
      </c>
      <c r="Q26">
        <v>0</v>
      </c>
      <c r="R26">
        <v>3.1552208560736927E-2</v>
      </c>
      <c r="S26">
        <v>2.4193612446546501E-2</v>
      </c>
      <c r="T26">
        <f t="shared" si="0"/>
        <v>3.3956223089837961E-3</v>
      </c>
    </row>
    <row r="27" spans="1:20">
      <c r="A27" s="1" t="s">
        <v>37</v>
      </c>
      <c r="B27">
        <v>-6.4644448194470128E-2</v>
      </c>
      <c r="C27">
        <v>-7.3511282543429868E-2</v>
      </c>
      <c r="D27">
        <v>-7.4856392446811415E-2</v>
      </c>
      <c r="E27">
        <v>-2.844039305706314E-2</v>
      </c>
      <c r="F27">
        <v>-8.1747445178986244E-2</v>
      </c>
      <c r="G27">
        <v>-6.6440427232224097E-2</v>
      </c>
      <c r="H27">
        <v>-7.1819837499045414E-2</v>
      </c>
      <c r="I27">
        <v>2.7511814598417009E-2</v>
      </c>
      <c r="J27">
        <v>3.7126509327699557E-2</v>
      </c>
      <c r="K27">
        <v>4.0354510405110622E-2</v>
      </c>
      <c r="L27">
        <v>-0.1018665474692366</v>
      </c>
      <c r="M27">
        <v>-9.5129049569528945E-2</v>
      </c>
      <c r="N27">
        <v>-2.655069490827033E-2</v>
      </c>
      <c r="O27">
        <v>-0.11323771920176021</v>
      </c>
      <c r="P27">
        <v>-8.9836690514919493E-3</v>
      </c>
      <c r="Q27">
        <v>-8.3911872665093368E-3</v>
      </c>
      <c r="R27">
        <v>1.67735533241864E-2</v>
      </c>
      <c r="S27">
        <v>-6.8002469205623584E-2</v>
      </c>
      <c r="T27">
        <f t="shared" si="0"/>
        <v>-1.7148374271728876E-2</v>
      </c>
    </row>
    <row r="28" spans="1:20">
      <c r="A28" s="1" t="s">
        <v>38</v>
      </c>
      <c r="B28">
        <v>-2.187693051909356E-4</v>
      </c>
      <c r="C28">
        <v>1.0975058641364169E-2</v>
      </c>
      <c r="D28">
        <v>-4.3577086105017981E-2</v>
      </c>
      <c r="E28">
        <v>-4.7650774525071833E-2</v>
      </c>
      <c r="F28">
        <v>-1.1136307368768691E-2</v>
      </c>
      <c r="G28">
        <v>-2.5091071179010219E-2</v>
      </c>
      <c r="H28">
        <v>1.2635552601749421E-2</v>
      </c>
      <c r="I28">
        <v>8.233188073401676E-3</v>
      </c>
      <c r="J28">
        <v>1.125961919817753E-2</v>
      </c>
      <c r="K28">
        <v>-1.2931565884035661E-3</v>
      </c>
      <c r="L28">
        <v>3.9032079214366362E-2</v>
      </c>
      <c r="M28">
        <v>1.028710489783258E-4</v>
      </c>
      <c r="N28">
        <v>-4.5417925536056947E-2</v>
      </c>
      <c r="O28">
        <v>-9.2694990548540801E-3</v>
      </c>
      <c r="P28">
        <v>1.9110256015596901E-2</v>
      </c>
      <c r="Q28">
        <v>1.7817854666515091E-2</v>
      </c>
      <c r="R28">
        <v>1.1825156237498691E-2</v>
      </c>
      <c r="S28">
        <v>1.648417886306097E-3</v>
      </c>
      <c r="T28">
        <f t="shared" si="0"/>
        <v>9.1029986790777621E-3</v>
      </c>
    </row>
    <row r="29" spans="1:20">
      <c r="A29" s="1" t="s">
        <v>39</v>
      </c>
      <c r="B29">
        <v>5.4257651710318822E-2</v>
      </c>
      <c r="C29">
        <v>5.328633477757827E-2</v>
      </c>
      <c r="D29">
        <v>-4.3977915792075988E-2</v>
      </c>
      <c r="E29">
        <v>6.0898292003714882E-3</v>
      </c>
      <c r="F29">
        <v>-5.8859437556346714E-3</v>
      </c>
      <c r="G29">
        <v>-1.70552148637626E-3</v>
      </c>
      <c r="H29">
        <v>2.2436489959758669E-2</v>
      </c>
      <c r="I29">
        <v>4.2467884530238198E-2</v>
      </c>
      <c r="J29">
        <v>5.3933151672350021E-2</v>
      </c>
      <c r="K29">
        <v>4.417880770354321E-2</v>
      </c>
      <c r="L29">
        <v>5.7044448078700238E-2</v>
      </c>
      <c r="M29">
        <v>1.6591989718723669E-2</v>
      </c>
      <c r="N29">
        <v>1.0026982613079881E-2</v>
      </c>
      <c r="O29">
        <v>8.2950263720065198E-3</v>
      </c>
      <c r="P29">
        <v>5.5381036493207247E-3</v>
      </c>
      <c r="Q29">
        <v>1.038070765855781E-2</v>
      </c>
      <c r="R29">
        <v>5.3396966416914271E-3</v>
      </c>
      <c r="S29">
        <v>4.8324353295766231E-2</v>
      </c>
      <c r="T29">
        <f t="shared" si="0"/>
        <v>2.8797956299068932E-2</v>
      </c>
    </row>
    <row r="30" spans="1:20">
      <c r="A30" s="1" t="s">
        <v>40</v>
      </c>
      <c r="B30">
        <v>-9.8538255425276278E-2</v>
      </c>
      <c r="C30">
        <v>-0.15553639713098419</v>
      </c>
      <c r="D30">
        <v>-0.1550743275196107</v>
      </c>
      <c r="E30">
        <v>-0.13216546170755669</v>
      </c>
      <c r="F30">
        <v>-0.113527873384051</v>
      </c>
      <c r="G30">
        <v>-0.12811696102526249</v>
      </c>
      <c r="H30">
        <v>-7.7469886999377846E-2</v>
      </c>
      <c r="I30">
        <v>9.1105659774555203E-3</v>
      </c>
      <c r="J30">
        <v>-3.2264974307716349E-4</v>
      </c>
      <c r="K30">
        <v>-3.823974899372995E-2</v>
      </c>
      <c r="L30">
        <v>-2.2412872414149802E-2</v>
      </c>
      <c r="M30">
        <v>-8.2862355912363461E-2</v>
      </c>
      <c r="N30">
        <v>-0.1297818323357707</v>
      </c>
      <c r="O30">
        <v>-9.0950637625045516E-2</v>
      </c>
      <c r="P30">
        <v>-3.029266201129455E-2</v>
      </c>
      <c r="Q30">
        <v>-2.8376027876566901E-2</v>
      </c>
      <c r="R30">
        <v>-9.7054808295760631E-2</v>
      </c>
      <c r="S30">
        <v>-0.1040892302808936</v>
      </c>
      <c r="T30">
        <f t="shared" si="0"/>
        <v>-5.2524377238892465E-2</v>
      </c>
    </row>
    <row r="31" spans="1:20">
      <c r="A31" s="1" t="s">
        <v>41</v>
      </c>
      <c r="B31">
        <v>-4.8302291167622413E-2</v>
      </c>
      <c r="C31">
        <v>-4.1265991502619233E-2</v>
      </c>
      <c r="D31">
        <v>-0.17558231599444191</v>
      </c>
      <c r="E31">
        <v>-0.17465398996687381</v>
      </c>
      <c r="F31">
        <v>-0.10270101421437269</v>
      </c>
      <c r="G31">
        <v>-0.11396646381038909</v>
      </c>
      <c r="H31">
        <v>-3.9339464207999719E-2</v>
      </c>
      <c r="I31">
        <v>0.14536975793187129</v>
      </c>
      <c r="J31">
        <v>0.1235279218918592</v>
      </c>
      <c r="K31">
        <v>4.1514296499559622E-2</v>
      </c>
      <c r="L31">
        <v>-0.2115226764383229</v>
      </c>
      <c r="M31">
        <v>-0.20876096607726041</v>
      </c>
      <c r="N31">
        <v>-0.16455874298786941</v>
      </c>
      <c r="O31">
        <v>-0.1855202882845636</v>
      </c>
      <c r="P31">
        <v>1.1081949113695979E-3</v>
      </c>
      <c r="Q31">
        <v>1.842341233904143E-3</v>
      </c>
      <c r="R31">
        <v>-4.4919952270558561E-2</v>
      </c>
      <c r="S31">
        <v>-0.21161691220014139</v>
      </c>
      <c r="T31">
        <f t="shared" si="0"/>
        <v>-4.0385247607048175E-2</v>
      </c>
    </row>
    <row r="32" spans="1:20">
      <c r="A32" s="1" t="s">
        <v>42</v>
      </c>
      <c r="B32">
        <v>-4.1275015481605948E-2</v>
      </c>
      <c r="C32">
        <v>-8.7663463234841865E-2</v>
      </c>
      <c r="D32">
        <v>-5.8655440982364637E-2</v>
      </c>
      <c r="E32">
        <v>-8.0760421516868575E-2</v>
      </c>
      <c r="F32">
        <v>-3.5208631625156861E-2</v>
      </c>
      <c r="G32">
        <v>-4.5622190212790903E-2</v>
      </c>
      <c r="H32">
        <v>-4.1572497936191437E-2</v>
      </c>
      <c r="I32">
        <v>4.12834599027323E-2</v>
      </c>
      <c r="J32">
        <v>0.1101141106895225</v>
      </c>
      <c r="K32">
        <v>4.7761724351171868E-2</v>
      </c>
      <c r="L32">
        <v>-0.19162219469260111</v>
      </c>
      <c r="M32">
        <v>-4.844290342791302E-2</v>
      </c>
      <c r="N32">
        <v>-6.4386383521108703E-2</v>
      </c>
      <c r="O32">
        <v>-3.0865751850407408E-3</v>
      </c>
      <c r="P32">
        <v>2.4408070635544291E-2</v>
      </c>
      <c r="Q32">
        <v>2.8456015850058861E-2</v>
      </c>
      <c r="R32">
        <v>-1.7917022502277221E-2</v>
      </c>
      <c r="S32">
        <v>-9.0129120999963175E-2</v>
      </c>
      <c r="T32">
        <f t="shared" si="0"/>
        <v>-1.4193373816345715E-2</v>
      </c>
    </row>
    <row r="33" spans="1:20">
      <c r="A33" s="1" t="s">
        <v>43</v>
      </c>
      <c r="B33">
        <v>-1.9305264030545891E-2</v>
      </c>
      <c r="C33">
        <v>-8.9785312045509436E-5</v>
      </c>
      <c r="D33">
        <v>2.0210631989396881E-3</v>
      </c>
      <c r="E33">
        <v>-2.6244105929760231E-3</v>
      </c>
      <c r="F33">
        <v>5.2499878005797473E-2</v>
      </c>
      <c r="G33">
        <v>-2.8029881173732951E-2</v>
      </c>
      <c r="H33">
        <v>2.4564059883442901E-3</v>
      </c>
      <c r="I33">
        <v>-1.8741097387453109E-2</v>
      </c>
      <c r="J33">
        <v>2.6067735054044361E-2</v>
      </c>
      <c r="K33">
        <v>4.2738520914003653E-2</v>
      </c>
      <c r="L33">
        <v>9.1988256261153367E-2</v>
      </c>
      <c r="M33">
        <v>-3.1818325644787697E-2</v>
      </c>
      <c r="N33">
        <v>-2.5806710301956141E-2</v>
      </c>
      <c r="O33">
        <v>-2.8482976875492508E-2</v>
      </c>
      <c r="P33">
        <v>2.067243251428974E-2</v>
      </c>
      <c r="Q33">
        <v>3.4584642903827678E-2</v>
      </c>
      <c r="R33">
        <v>5.0170996996933059E-2</v>
      </c>
      <c r="S33">
        <v>-3.537683807280545E-2</v>
      </c>
      <c r="T33">
        <f t="shared" si="0"/>
        <v>2.679835459126002E-2</v>
      </c>
    </row>
    <row r="34" spans="1:20">
      <c r="A34" s="1" t="s">
        <v>44</v>
      </c>
      <c r="B34">
        <v>-5.9442316784353848E-2</v>
      </c>
      <c r="C34">
        <v>-5.3503319910298552E-3</v>
      </c>
      <c r="D34">
        <v>-2.609012480436923E-2</v>
      </c>
      <c r="E34">
        <v>-6.2343871467496204E-3</v>
      </c>
      <c r="F34">
        <v>-0.11196883111468429</v>
      </c>
      <c r="G34">
        <v>-5.4476104798847458E-2</v>
      </c>
      <c r="H34">
        <v>-0.1002752189885994</v>
      </c>
      <c r="I34">
        <v>1.938752243030506E-2</v>
      </c>
      <c r="J34">
        <v>-1.6167703051077401E-2</v>
      </c>
      <c r="K34">
        <v>1.603888812113663E-2</v>
      </c>
      <c r="L34">
        <v>-0.1224630943639503</v>
      </c>
      <c r="M34">
        <v>-8.2629341789932309E-2</v>
      </c>
      <c r="N34">
        <v>-2.5327024548492009E-2</v>
      </c>
      <c r="O34">
        <v>-9.6239628919598141E-2</v>
      </c>
      <c r="P34">
        <v>-1.9901559590146389E-3</v>
      </c>
      <c r="Q34">
        <v>-6.1488298974438083E-3</v>
      </c>
      <c r="R34">
        <v>-6.2111349627486101E-3</v>
      </c>
      <c r="S34">
        <v>3.4565620750187653E-2</v>
      </c>
      <c r="T34">
        <f t="shared" si="0"/>
        <v>-2.0982364240035356E-2</v>
      </c>
    </row>
    <row r="35" spans="1:20">
      <c r="A35" s="1" t="s">
        <v>45</v>
      </c>
      <c r="B35">
        <v>-8.2678679734833449E-2</v>
      </c>
      <c r="C35">
        <v>-2.6358593184344969E-2</v>
      </c>
      <c r="D35">
        <v>3.3394741076240302E-3</v>
      </c>
      <c r="E35">
        <v>-7.1330271681067203E-2</v>
      </c>
      <c r="F35">
        <v>-7.9006329983002943E-2</v>
      </c>
      <c r="G35">
        <v>-7.8909884747784931E-2</v>
      </c>
      <c r="H35">
        <v>-8.3438453985318906E-2</v>
      </c>
      <c r="I35">
        <v>2.4582214571146951E-2</v>
      </c>
      <c r="J35">
        <v>1.7333984614881452E-2</v>
      </c>
      <c r="K35">
        <v>5.1666033255934876E-3</v>
      </c>
      <c r="L35">
        <v>-0.17556783491342209</v>
      </c>
      <c r="M35">
        <v>-0.1084951785213997</v>
      </c>
      <c r="N35">
        <v>-6.0975300517662201E-2</v>
      </c>
      <c r="O35">
        <v>-7.4047932475884815E-2</v>
      </c>
      <c r="P35">
        <v>9.7391249337730468E-3</v>
      </c>
      <c r="Q35">
        <v>1.9406476642473971E-3</v>
      </c>
      <c r="R35">
        <v>-1.666672049633677E-2</v>
      </c>
      <c r="S35">
        <v>-7.2481937744747094E-2</v>
      </c>
      <c r="T35">
        <f t="shared" si="0"/>
        <v>-3.4028367535967781E-2</v>
      </c>
    </row>
    <row r="36" spans="1:20">
      <c r="A36" s="1" t="s">
        <v>46</v>
      </c>
      <c r="B36">
        <v>6.8668936034965267E-2</v>
      </c>
      <c r="C36">
        <v>9.4235072210843818E-2</v>
      </c>
      <c r="D36">
        <v>0.1167899534912273</v>
      </c>
      <c r="E36">
        <v>8.3747148411418726E-2</v>
      </c>
      <c r="F36">
        <v>7.6913213084660814E-2</v>
      </c>
      <c r="G36">
        <v>7.002298657408379E-2</v>
      </c>
      <c r="H36">
        <v>7.6616674828145381E-2</v>
      </c>
      <c r="I36">
        <v>-1.391386704560738E-3</v>
      </c>
      <c r="J36">
        <v>2.663578063160843E-2</v>
      </c>
      <c r="K36">
        <v>5.2223352738744122E-2</v>
      </c>
      <c r="L36">
        <v>6.1912633585441412E-3</v>
      </c>
      <c r="M36">
        <v>8.0367434830020956E-2</v>
      </c>
      <c r="N36">
        <v>7.4675476693796483E-2</v>
      </c>
      <c r="O36">
        <v>5.407471212312509E-2</v>
      </c>
      <c r="P36">
        <v>5.8561475942631169E-3</v>
      </c>
      <c r="Q36">
        <v>4.3587062683787536E-3</v>
      </c>
      <c r="R36">
        <v>9.1525630502622413E-2</v>
      </c>
      <c r="S36">
        <v>-3.7085629798142228E-2</v>
      </c>
      <c r="T36">
        <f t="shared" si="0"/>
        <v>3.3408094887266385E-2</v>
      </c>
    </row>
    <row r="37" spans="1:20">
      <c r="A37" s="1" t="s">
        <v>47</v>
      </c>
      <c r="B37">
        <v>4.7379351563169747E-2</v>
      </c>
      <c r="C37">
        <v>7.1276084574091847E-2</v>
      </c>
      <c r="D37">
        <v>0.1109797283434286</v>
      </c>
      <c r="E37">
        <v>7.6991129198940245E-2</v>
      </c>
      <c r="F37">
        <v>5.4924363687090423E-2</v>
      </c>
      <c r="G37">
        <v>7.0505459745602073E-2</v>
      </c>
      <c r="H37">
        <v>3.148660569148487E-2</v>
      </c>
      <c r="I37">
        <v>-5.5732907920163499E-2</v>
      </c>
      <c r="J37">
        <v>-8.0205003453243773E-2</v>
      </c>
      <c r="K37">
        <v>-7.5307427825244466E-2</v>
      </c>
      <c r="L37">
        <v>0.25373630492720678</v>
      </c>
      <c r="M37">
        <v>9.24546919015794E-2</v>
      </c>
      <c r="N37">
        <v>8.3779037833521031E-2</v>
      </c>
      <c r="O37">
        <v>9.8265885628420646E-2</v>
      </c>
      <c r="P37">
        <v>9.7966242565743489E-3</v>
      </c>
      <c r="Q37">
        <v>7.8855379792175384E-3</v>
      </c>
      <c r="R37">
        <v>-2.7950839222799281E-2</v>
      </c>
      <c r="S37">
        <v>0.11074048210488981</v>
      </c>
      <c r="T37">
        <f t="shared" si="0"/>
        <v>2.6174761786445004E-2</v>
      </c>
    </row>
    <row r="38" spans="1:20">
      <c r="A38" s="1" t="s">
        <v>48</v>
      </c>
      <c r="B38">
        <v>-3.3577850651954073E-2</v>
      </c>
      <c r="C38">
        <v>-5.765057454692768E-2</v>
      </c>
      <c r="D38">
        <v>7.6390385368201974E-2</v>
      </c>
      <c r="E38">
        <v>0.12547903001533631</v>
      </c>
      <c r="F38">
        <v>3.3498384914734558E-2</v>
      </c>
      <c r="G38">
        <v>4.330586466484676E-2</v>
      </c>
      <c r="H38">
        <v>6.9917802538237428E-3</v>
      </c>
      <c r="I38">
        <v>-8.6725442914712625E-2</v>
      </c>
      <c r="J38">
        <v>-0.1060345759225103</v>
      </c>
      <c r="K38">
        <v>-7.0206334764451706E-2</v>
      </c>
      <c r="L38">
        <v>-6.6198079935678278E-2</v>
      </c>
      <c r="M38">
        <v>5.0583772531349602E-2</v>
      </c>
      <c r="N38">
        <v>0.1257023244638755</v>
      </c>
      <c r="O38">
        <v>5.2631407741271952E-2</v>
      </c>
      <c r="P38">
        <v>0</v>
      </c>
      <c r="Q38">
        <v>-1.4017044839730651E-2</v>
      </c>
      <c r="R38">
        <v>1.011730064475169E-2</v>
      </c>
      <c r="S38">
        <v>0.1430369746633835</v>
      </c>
      <c r="T38">
        <f t="shared" si="0"/>
        <v>-1.6171721968737236E-2</v>
      </c>
    </row>
    <row r="39" spans="1:20">
      <c r="A39" s="1" t="s">
        <v>49</v>
      </c>
      <c r="B39">
        <v>5.946383244233755E-2</v>
      </c>
      <c r="C39">
        <v>9.6280870458803625E-2</v>
      </c>
      <c r="D39">
        <v>3.9999557952322913E-2</v>
      </c>
      <c r="E39">
        <v>-1.1391303134456691E-2</v>
      </c>
      <c r="F39">
        <v>2.9298208977765139E-2</v>
      </c>
      <c r="G39">
        <v>4.1076183587335668E-2</v>
      </c>
      <c r="H39">
        <v>3.4672267098925243E-2</v>
      </c>
      <c r="I39">
        <v>6.5596653897666002E-2</v>
      </c>
      <c r="J39">
        <v>6.0222941240970052E-2</v>
      </c>
      <c r="K39">
        <v>7.1010117574218823E-2</v>
      </c>
      <c r="L39">
        <v>2.4132481475438231E-2</v>
      </c>
      <c r="M39">
        <v>-1.203719825623706E-2</v>
      </c>
      <c r="N39">
        <v>-1.3724177525595181E-2</v>
      </c>
      <c r="O39">
        <v>-3.000002114395639E-2</v>
      </c>
      <c r="P39">
        <v>2.400312806875915E-3</v>
      </c>
      <c r="Q39">
        <v>2.4518652820404441E-3</v>
      </c>
      <c r="R39">
        <v>1.001609119142355E-2</v>
      </c>
      <c r="S39">
        <v>1.3171679976732079E-2</v>
      </c>
      <c r="T39">
        <f t="shared" si="0"/>
        <v>2.8811112806006949E-2</v>
      </c>
    </row>
    <row r="40" spans="1:20">
      <c r="A40" s="1" t="s">
        <v>50</v>
      </c>
      <c r="B40">
        <v>2.9326395745741252E-3</v>
      </c>
      <c r="C40">
        <v>7.6147438359455144E-3</v>
      </c>
      <c r="D40">
        <v>2.9266779736090601E-2</v>
      </c>
      <c r="E40">
        <v>5.3119317620526678E-2</v>
      </c>
      <c r="F40">
        <v>4.2951080979647623E-2</v>
      </c>
      <c r="G40">
        <v>3.3354654391620331E-2</v>
      </c>
      <c r="H40">
        <v>3.7789103905316868E-2</v>
      </c>
      <c r="I40">
        <v>-7.0709554744576297E-2</v>
      </c>
      <c r="J40">
        <v>-6.4037100403003699E-2</v>
      </c>
      <c r="K40">
        <v>-7.1294055240476606E-2</v>
      </c>
      <c r="L40">
        <v>4.1787021974849743E-2</v>
      </c>
      <c r="M40">
        <v>8.4302916818001616E-2</v>
      </c>
      <c r="N40">
        <v>5.0263141053709333E-2</v>
      </c>
      <c r="O40">
        <v>9.4971913414071629E-2</v>
      </c>
      <c r="P40">
        <v>1.574422948750431E-2</v>
      </c>
      <c r="Q40">
        <v>1.052485853492335E-2</v>
      </c>
      <c r="R40">
        <v>4.8166024708127697E-2</v>
      </c>
      <c r="S40">
        <v>6.7950285646135367E-2</v>
      </c>
      <c r="T40">
        <f t="shared" si="0"/>
        <v>5.660005980794012E-3</v>
      </c>
    </row>
    <row r="41" spans="1:20">
      <c r="A41" s="1" t="s">
        <v>51</v>
      </c>
      <c r="B41">
        <v>5.1842485423907902E-2</v>
      </c>
      <c r="C41">
        <v>2.9285196832369961E-2</v>
      </c>
      <c r="D41">
        <v>7.1854717657726663E-3</v>
      </c>
      <c r="E41">
        <v>-3.2328650767022848E-3</v>
      </c>
      <c r="F41">
        <v>6.0049491862491422E-2</v>
      </c>
      <c r="G41">
        <v>7.0009708134210147E-2</v>
      </c>
      <c r="H41">
        <v>5.4998979249676339E-2</v>
      </c>
      <c r="I41">
        <v>1.8521158169307439E-2</v>
      </c>
      <c r="J41">
        <v>2.1996290954536809E-2</v>
      </c>
      <c r="K41">
        <v>2.2489450199529859E-2</v>
      </c>
      <c r="L41">
        <v>0.14820706215305651</v>
      </c>
      <c r="M41">
        <v>3.3130065870449421E-2</v>
      </c>
      <c r="N41">
        <v>-1.8201391153284121E-3</v>
      </c>
      <c r="O41">
        <v>3.9497234421801197E-2</v>
      </c>
      <c r="P41">
        <v>7.8314063874607154E-3</v>
      </c>
      <c r="Q41">
        <v>8.3093284766444508E-3</v>
      </c>
      <c r="R41">
        <v>-7.0564804371184842E-3</v>
      </c>
      <c r="S41">
        <v>8.0041949793758116E-2</v>
      </c>
      <c r="T41">
        <f t="shared" si="0"/>
        <v>3.612369260128355E-2</v>
      </c>
    </row>
    <row r="42" spans="1:20">
      <c r="A42" s="1" t="s">
        <v>52</v>
      </c>
      <c r="B42">
        <v>6.5285725109118786E-3</v>
      </c>
      <c r="C42">
        <v>3.0857597393957329E-2</v>
      </c>
      <c r="D42">
        <v>7.3971012032928218E-2</v>
      </c>
      <c r="E42">
        <v>4.6513669119854439E-2</v>
      </c>
      <c r="F42">
        <v>1.3772100404694679E-2</v>
      </c>
      <c r="G42">
        <v>2.376101176144374E-2</v>
      </c>
      <c r="H42">
        <v>1.4478188473169951E-2</v>
      </c>
      <c r="I42">
        <v>-2.0950011225250861E-2</v>
      </c>
      <c r="J42">
        <v>-1.223745142153743E-2</v>
      </c>
      <c r="K42">
        <v>-8.3609255837199248E-3</v>
      </c>
      <c r="L42">
        <v>2.699415064588306E-2</v>
      </c>
      <c r="M42">
        <v>3.2911054231354209E-2</v>
      </c>
      <c r="N42">
        <v>3.5866428925818372E-2</v>
      </c>
      <c r="O42">
        <v>2.0149721399226331E-2</v>
      </c>
      <c r="P42">
        <v>2.3637377995175961E-3</v>
      </c>
      <c r="Q42">
        <v>-4.8533611395051862E-4</v>
      </c>
      <c r="R42">
        <v>2.5379285134270462E-3</v>
      </c>
      <c r="S42">
        <v>5.8710087574380232E-2</v>
      </c>
      <c r="T42">
        <f t="shared" ref="T42:T73" si="1">B42*$B$191+C42*$C$191+D42*$D$191+E42*$E$191+F42*$F$191+G42*$G$191+H42*$H$191+I42*$I$191+J42*$J$191+K42*$K$191+L42*$L$191+M42*$M$191+N42*$N$191+O42*$O$191+P42*$P$191+Q42*$Q$191+R42*$R$191+S42*$S$191</f>
        <v>8.6719143704396852E-3</v>
      </c>
    </row>
    <row r="43" spans="1:20">
      <c r="A43" s="1" t="s">
        <v>53</v>
      </c>
      <c r="B43">
        <v>-4.0406736221686454E-3</v>
      </c>
      <c r="C43">
        <v>-1.9241478182328579E-2</v>
      </c>
      <c r="D43">
        <v>-1.3726272745447909E-2</v>
      </c>
      <c r="E43">
        <v>-5.3985344697679682E-2</v>
      </c>
      <c r="F43">
        <v>-1.4838817534515771E-2</v>
      </c>
      <c r="G43">
        <v>-1.541851775081471E-2</v>
      </c>
      <c r="H43">
        <v>-9.5480658978974731E-4</v>
      </c>
      <c r="I43">
        <v>1.209071625486224E-2</v>
      </c>
      <c r="J43">
        <v>9.3416566261852463E-3</v>
      </c>
      <c r="K43">
        <v>3.1091470113864039E-2</v>
      </c>
      <c r="L43">
        <v>-3.0949048218588019E-2</v>
      </c>
      <c r="M43">
        <v>-1.388868522937714E-2</v>
      </c>
      <c r="N43">
        <v>-4.0629140898384319E-2</v>
      </c>
      <c r="O43">
        <v>-3.0473985624669301E-2</v>
      </c>
      <c r="P43">
        <v>1.007347347386744E-2</v>
      </c>
      <c r="Q43">
        <v>7.3927497362402672E-3</v>
      </c>
      <c r="R43">
        <v>3.1392640407775341E-2</v>
      </c>
      <c r="S43">
        <v>-1.088473901085407E-2</v>
      </c>
      <c r="T43">
        <f t="shared" si="1"/>
        <v>4.6870354530849385E-3</v>
      </c>
    </row>
    <row r="44" spans="1:20">
      <c r="A44" s="1" t="s">
        <v>54</v>
      </c>
      <c r="B44">
        <v>3.5948792810406749E-2</v>
      </c>
      <c r="C44">
        <v>3.7773417531646203E-2</v>
      </c>
      <c r="D44">
        <v>4.590402575821062E-2</v>
      </c>
      <c r="E44">
        <v>6.0116676694150328E-2</v>
      </c>
      <c r="F44">
        <v>1.409560667026266E-2</v>
      </c>
      <c r="G44">
        <v>2.0067694815336431E-2</v>
      </c>
      <c r="H44">
        <v>2.971456932638716E-2</v>
      </c>
      <c r="I44">
        <v>-1.935409105316532E-2</v>
      </c>
      <c r="J44">
        <v>-1.0107200096259429E-2</v>
      </c>
      <c r="K44">
        <v>3.0616592038956719E-4</v>
      </c>
      <c r="L44">
        <v>4.4896792503821947E-2</v>
      </c>
      <c r="M44">
        <v>5.9651955430263692E-2</v>
      </c>
      <c r="N44">
        <v>5.9077070152086193E-2</v>
      </c>
      <c r="O44">
        <v>1.746220726929049E-2</v>
      </c>
      <c r="P44">
        <v>1.349543414280463E-2</v>
      </c>
      <c r="Q44">
        <v>1.3618946041558781E-2</v>
      </c>
      <c r="R44">
        <v>4.9090190984169002E-3</v>
      </c>
      <c r="S44">
        <v>1.306008124371005E-2</v>
      </c>
      <c r="T44">
        <f t="shared" si="1"/>
        <v>1.3310291065092945E-2</v>
      </c>
    </row>
    <row r="45" spans="1:20">
      <c r="A45" s="1" t="s">
        <v>55</v>
      </c>
      <c r="B45">
        <v>1.210460727445906E-2</v>
      </c>
      <c r="C45">
        <v>4.8680634640397853E-2</v>
      </c>
      <c r="D45">
        <v>1.5825319389855871E-2</v>
      </c>
      <c r="E45">
        <v>1.466658435552448E-2</v>
      </c>
      <c r="F45">
        <v>-3.5012063185758668E-3</v>
      </c>
      <c r="G45">
        <v>-4.1457791372030102E-2</v>
      </c>
      <c r="H45">
        <v>-1.0062083346843441E-2</v>
      </c>
      <c r="I45">
        <v>-1.551339834916887E-2</v>
      </c>
      <c r="J45">
        <v>-4.1346525267698109E-2</v>
      </c>
      <c r="K45">
        <v>-2.3323172028521522E-2</v>
      </c>
      <c r="L45">
        <v>5.5971499098779187E-2</v>
      </c>
      <c r="M45">
        <v>7.0368297119802747E-3</v>
      </c>
      <c r="N45">
        <v>9.2971584770014104E-3</v>
      </c>
      <c r="O45">
        <v>2.4599275939487519E-2</v>
      </c>
      <c r="P45">
        <v>-2.4633986229358858E-2</v>
      </c>
      <c r="Q45">
        <v>-2.7351624965400782E-2</v>
      </c>
      <c r="R45">
        <v>3.9083055271580402E-3</v>
      </c>
      <c r="S45">
        <v>6.8140207700880362E-2</v>
      </c>
      <c r="T45">
        <f t="shared" si="1"/>
        <v>1.6367155213723415E-4</v>
      </c>
    </row>
    <row r="46" spans="1:20">
      <c r="A46" s="1" t="s">
        <v>56</v>
      </c>
      <c r="B46">
        <v>-1.6606227210722021E-2</v>
      </c>
      <c r="C46">
        <v>-4.9070626046968102E-2</v>
      </c>
      <c r="D46">
        <v>-4.0463026558402608E-2</v>
      </c>
      <c r="E46">
        <v>-4.8976359407191472E-2</v>
      </c>
      <c r="F46">
        <v>-2.7626752156484798E-2</v>
      </c>
      <c r="G46">
        <v>-1.1339795468867431E-2</v>
      </c>
      <c r="H46">
        <v>-3.2080413505798488E-2</v>
      </c>
      <c r="I46">
        <v>3.1243722216771411E-2</v>
      </c>
      <c r="J46">
        <v>4.3328050387188448E-2</v>
      </c>
      <c r="K46">
        <v>3.4948511059592402E-2</v>
      </c>
      <c r="L46">
        <v>-2.9601190286784321E-2</v>
      </c>
      <c r="M46">
        <v>-2.8141317835130301E-2</v>
      </c>
      <c r="N46">
        <v>-5.3515344199231651E-2</v>
      </c>
      <c r="O46">
        <v>-2.1739004644718899E-2</v>
      </c>
      <c r="P46">
        <v>2.775996071372577E-2</v>
      </c>
      <c r="Q46">
        <v>2.7838014317954629E-2</v>
      </c>
      <c r="R46">
        <v>2.2395078608411941E-2</v>
      </c>
      <c r="S46">
        <v>3.5022130198258949E-2</v>
      </c>
      <c r="T46">
        <f t="shared" si="1"/>
        <v>1.3940394446952126E-2</v>
      </c>
    </row>
    <row r="47" spans="1:20">
      <c r="A47" s="1" t="s">
        <v>57</v>
      </c>
      <c r="B47">
        <v>1.4588017348916569E-2</v>
      </c>
      <c r="C47">
        <v>2.9192899885667419E-2</v>
      </c>
      <c r="D47">
        <v>2.4203727779703592E-3</v>
      </c>
      <c r="E47">
        <v>4.3074173871858523E-2</v>
      </c>
      <c r="F47">
        <v>-1.3479871676882251E-2</v>
      </c>
      <c r="G47">
        <v>-2.1517571381127309E-2</v>
      </c>
      <c r="H47">
        <v>-8.49895596010386E-3</v>
      </c>
      <c r="I47">
        <v>-1.551659276691086E-2</v>
      </c>
      <c r="J47">
        <v>-1.610455879015105E-2</v>
      </c>
      <c r="K47">
        <v>-3.0840914158019591E-2</v>
      </c>
      <c r="L47">
        <v>3.7587147987734548E-2</v>
      </c>
      <c r="M47">
        <v>3.1400919930794753E-2</v>
      </c>
      <c r="N47">
        <v>4.8959319866091811E-2</v>
      </c>
      <c r="O47">
        <v>1.2173943268980469E-2</v>
      </c>
      <c r="P47">
        <v>1.3445090569690339E-3</v>
      </c>
      <c r="Q47">
        <v>-4.8488566653714932E-4</v>
      </c>
      <c r="R47">
        <v>-1.2524346946200859E-2</v>
      </c>
      <c r="S47">
        <v>1.436999361552505E-2</v>
      </c>
      <c r="T47">
        <f t="shared" si="1"/>
        <v>-1.0986718175447644E-3</v>
      </c>
    </row>
    <row r="48" spans="1:20">
      <c r="A48" s="1" t="s">
        <v>58</v>
      </c>
      <c r="B48">
        <v>2.11368201675175E-2</v>
      </c>
      <c r="C48">
        <v>3.9917646195434031E-2</v>
      </c>
      <c r="D48">
        <v>4.5637388525593403E-2</v>
      </c>
      <c r="E48">
        <v>4.110598334225557E-2</v>
      </c>
      <c r="F48">
        <v>2.8216776969360421E-2</v>
      </c>
      <c r="G48">
        <v>2.938053235956373E-2</v>
      </c>
      <c r="H48">
        <v>2.4464518238731529E-2</v>
      </c>
      <c r="I48">
        <v>-3.5996023498369167E-2</v>
      </c>
      <c r="J48">
        <v>-4.31201706377633E-2</v>
      </c>
      <c r="K48">
        <v>-3.1682407727602453E-2</v>
      </c>
      <c r="L48">
        <v>5.0490066586053477E-2</v>
      </c>
      <c r="M48">
        <v>5.698683631086654E-2</v>
      </c>
      <c r="N48">
        <v>3.2089081927148433E-2</v>
      </c>
      <c r="O48">
        <v>6.8155639202653662E-2</v>
      </c>
      <c r="P48">
        <v>-1.8456637461225719E-2</v>
      </c>
      <c r="Q48">
        <v>-1.893241803314949E-2</v>
      </c>
      <c r="R48">
        <v>7.3172065535775932E-3</v>
      </c>
      <c r="S48">
        <v>-5.0004033478355803E-3</v>
      </c>
      <c r="T48">
        <f t="shared" si="1"/>
        <v>-1.8013740495536827E-3</v>
      </c>
    </row>
    <row r="49" spans="1:20">
      <c r="A49" s="1" t="s">
        <v>59</v>
      </c>
      <c r="B49">
        <v>2.2061809400315321E-2</v>
      </c>
      <c r="C49">
        <v>2.5935999240230601E-2</v>
      </c>
      <c r="D49">
        <v>2.234154556917112E-4</v>
      </c>
      <c r="E49">
        <v>1.385614294014403E-2</v>
      </c>
      <c r="F49">
        <v>-2.5748575824749431E-2</v>
      </c>
      <c r="G49">
        <v>-3.5748083418332688E-2</v>
      </c>
      <c r="H49">
        <v>-2.0057303696403461E-2</v>
      </c>
      <c r="I49">
        <v>5.3089972246076478E-3</v>
      </c>
      <c r="J49">
        <v>1.8767774691648361E-2</v>
      </c>
      <c r="K49">
        <v>2.3241303305800098E-2</v>
      </c>
      <c r="L49">
        <v>7.6781431608481165E-2</v>
      </c>
      <c r="M49">
        <v>1.4770906486055059E-2</v>
      </c>
      <c r="N49">
        <v>2.172807938058385E-2</v>
      </c>
      <c r="O49">
        <v>-2.2520030461498419E-2</v>
      </c>
      <c r="P49">
        <v>1.02636778899079E-2</v>
      </c>
      <c r="Q49">
        <v>6.5260629267176462E-3</v>
      </c>
      <c r="R49">
        <v>1.3559081346187661E-2</v>
      </c>
      <c r="S49">
        <v>3.2747179159033017E-2</v>
      </c>
      <c r="T49">
        <f t="shared" si="1"/>
        <v>1.9986915189056476E-2</v>
      </c>
    </row>
    <row r="50" spans="1:20">
      <c r="A50" s="1" t="s">
        <v>60</v>
      </c>
      <c r="B50">
        <v>-5.6757665919721867E-2</v>
      </c>
      <c r="C50">
        <v>-5.1090677414310497E-2</v>
      </c>
      <c r="D50">
        <v>-6.9380383275262192E-2</v>
      </c>
      <c r="E50">
        <v>-5.0115475020796267E-2</v>
      </c>
      <c r="F50">
        <v>-9.0031759806460721E-2</v>
      </c>
      <c r="G50">
        <v>-9.5735616276203306E-2</v>
      </c>
      <c r="H50">
        <v>-7.5327564584587559E-2</v>
      </c>
      <c r="I50">
        <v>2.9323450061509829E-2</v>
      </c>
      <c r="J50">
        <v>5.4540943686965937E-2</v>
      </c>
      <c r="K50">
        <v>2.9422307172637611E-2</v>
      </c>
      <c r="L50">
        <v>-3.3580837581248302E-2</v>
      </c>
      <c r="M50">
        <v>-8.0058091493098171E-2</v>
      </c>
      <c r="N50">
        <v>-3.3983524697786649E-2</v>
      </c>
      <c r="O50">
        <v>-6.7471232511154389E-2</v>
      </c>
      <c r="P50">
        <v>6.8382255373020673E-3</v>
      </c>
      <c r="Q50">
        <v>1.935441423432183E-2</v>
      </c>
      <c r="R50">
        <v>-9.5539924522025643E-4</v>
      </c>
      <c r="S50">
        <v>-2.6187119279176389E-2</v>
      </c>
      <c r="T50">
        <f t="shared" si="1"/>
        <v>-2.3727804475607564E-3</v>
      </c>
    </row>
    <row r="51" spans="1:20">
      <c r="A51" s="1" t="s">
        <v>61</v>
      </c>
      <c r="B51">
        <v>-3.858813173246034E-2</v>
      </c>
      <c r="C51">
        <v>-4.5867624349341551E-2</v>
      </c>
      <c r="D51">
        <v>1.309423925159958E-2</v>
      </c>
      <c r="E51">
        <v>-3.1909450889240583E-2</v>
      </c>
      <c r="F51">
        <v>-1.9464565950607641E-2</v>
      </c>
      <c r="G51">
        <v>1.9899650485306619E-3</v>
      </c>
      <c r="H51">
        <v>-3.5810754628967878E-2</v>
      </c>
      <c r="I51">
        <v>2.3051796204549561E-2</v>
      </c>
      <c r="J51">
        <v>4.9975511953562979E-2</v>
      </c>
      <c r="K51">
        <v>2.8051144523630441E-2</v>
      </c>
      <c r="L51">
        <v>-3.718596131574492E-2</v>
      </c>
      <c r="M51">
        <v>-6.3291165703750152E-2</v>
      </c>
      <c r="N51">
        <v>-4.1522281030631943E-2</v>
      </c>
      <c r="O51">
        <v>-5.2941014763296053E-2</v>
      </c>
      <c r="P51">
        <v>9.8465492416510703E-3</v>
      </c>
      <c r="Q51">
        <v>6.3294381881944251E-3</v>
      </c>
      <c r="R51">
        <v>5.260662562116547E-3</v>
      </c>
      <c r="S51">
        <v>1.681621965282432E-3</v>
      </c>
      <c r="T51">
        <f t="shared" si="1"/>
        <v>2.435743916728815E-3</v>
      </c>
    </row>
    <row r="52" spans="1:20">
      <c r="A52" s="1" t="s">
        <v>62</v>
      </c>
      <c r="B52">
        <v>3.9745511148330248E-2</v>
      </c>
      <c r="C52">
        <v>4.2985996521067049E-2</v>
      </c>
      <c r="D52">
        <v>6.7593389373715729E-2</v>
      </c>
      <c r="E52">
        <v>4.5329077542132001E-2</v>
      </c>
      <c r="F52">
        <v>0.1000415527102327</v>
      </c>
      <c r="G52">
        <v>0.10604379923401</v>
      </c>
      <c r="H52">
        <v>9.0701215874792185E-2</v>
      </c>
      <c r="I52">
        <v>-2.9480181735072941E-2</v>
      </c>
      <c r="J52">
        <v>-2.2330273083044361E-2</v>
      </c>
      <c r="K52">
        <v>-3.1291496496516753E-2</v>
      </c>
      <c r="L52">
        <v>6.8905176703258686E-2</v>
      </c>
      <c r="M52">
        <v>7.6285020803294357E-2</v>
      </c>
      <c r="N52">
        <v>4.1451762527894287E-2</v>
      </c>
      <c r="O52">
        <v>8.1319604548015567E-2</v>
      </c>
      <c r="P52">
        <v>1.368752942725671E-2</v>
      </c>
      <c r="Q52">
        <v>1.12310380423033E-2</v>
      </c>
      <c r="R52">
        <v>-7.8171918716191113E-3</v>
      </c>
      <c r="S52">
        <v>7.8058680178990647E-2</v>
      </c>
      <c r="T52">
        <f t="shared" si="1"/>
        <v>1.7778686445226961E-2</v>
      </c>
    </row>
    <row r="53" spans="1:20">
      <c r="A53" s="1" t="s">
        <v>63</v>
      </c>
      <c r="B53">
        <v>-1.650473994155166E-2</v>
      </c>
      <c r="C53">
        <v>-2.3012575845718249E-2</v>
      </c>
      <c r="D53">
        <v>3.4995942431870208E-3</v>
      </c>
      <c r="E53">
        <v>8.1848939341728766E-3</v>
      </c>
      <c r="F53">
        <v>-9.2654883827988366E-3</v>
      </c>
      <c r="G53">
        <v>-1.7309405716574581E-2</v>
      </c>
      <c r="H53">
        <v>-1.5928667162049881E-2</v>
      </c>
      <c r="I53">
        <v>3.2302155157400307E-2</v>
      </c>
      <c r="J53">
        <v>6.4339487670183049E-2</v>
      </c>
      <c r="K53">
        <v>5.068250604145752E-2</v>
      </c>
      <c r="L53">
        <v>1.6457645572528049E-2</v>
      </c>
      <c r="M53">
        <v>-4.6640385838429887E-2</v>
      </c>
      <c r="N53">
        <v>1.569750846953788E-2</v>
      </c>
      <c r="O53">
        <v>-3.2088723872582207E-2</v>
      </c>
      <c r="P53">
        <v>1.6093655148146091E-2</v>
      </c>
      <c r="Q53">
        <v>1.6100989250623639E-2</v>
      </c>
      <c r="R53">
        <v>3.6354791740939703E-2</v>
      </c>
      <c r="S53">
        <v>4.9169837585249621E-2</v>
      </c>
      <c r="T53">
        <f t="shared" si="1"/>
        <v>2.6692499310579976E-2</v>
      </c>
    </row>
    <row r="54" spans="1:20">
      <c r="A54" s="1" t="s">
        <v>64</v>
      </c>
      <c r="B54">
        <v>5.4930214336755823E-2</v>
      </c>
      <c r="C54">
        <v>9.9057204361781448E-2</v>
      </c>
      <c r="D54">
        <v>8.4582915181574014E-2</v>
      </c>
      <c r="E54">
        <v>4.538519858319634E-2</v>
      </c>
      <c r="F54">
        <v>7.0473042920782047E-2</v>
      </c>
      <c r="G54">
        <v>8.2994051139589242E-2</v>
      </c>
      <c r="H54">
        <v>5.6483253904084929E-2</v>
      </c>
      <c r="I54">
        <v>-2.5426337635005791E-2</v>
      </c>
      <c r="J54">
        <v>-2.6488200574510509E-2</v>
      </c>
      <c r="K54">
        <v>-1.7446807832116051E-2</v>
      </c>
      <c r="L54">
        <v>9.6836211004145412E-3</v>
      </c>
      <c r="M54">
        <v>8.5406506098681501E-2</v>
      </c>
      <c r="N54">
        <v>2.690347158719231E-2</v>
      </c>
      <c r="O54">
        <v>5.1235835683991933E-2</v>
      </c>
      <c r="P54">
        <v>6.333762122815223E-3</v>
      </c>
      <c r="Q54">
        <v>8.3182209059005086E-3</v>
      </c>
      <c r="R54">
        <v>2.4789562316624551E-2</v>
      </c>
      <c r="S54">
        <v>5.6303257293576658E-2</v>
      </c>
      <c r="T54">
        <f t="shared" si="1"/>
        <v>1.3651464030158749E-2</v>
      </c>
    </row>
    <row r="55" spans="1:20">
      <c r="A55" s="1" t="s">
        <v>65</v>
      </c>
      <c r="B55">
        <v>3.9956364933668942E-2</v>
      </c>
      <c r="C55">
        <v>6.1984652089188692E-2</v>
      </c>
      <c r="D55">
        <v>2.7258928766281439E-2</v>
      </c>
      <c r="E55">
        <v>2.799135192573066E-2</v>
      </c>
      <c r="F55">
        <v>3.4272272050906771E-2</v>
      </c>
      <c r="G55">
        <v>4.5028274336352592E-2</v>
      </c>
      <c r="H55">
        <v>3.9371219323914193E-2</v>
      </c>
      <c r="I55">
        <v>-1.3987662467789259E-3</v>
      </c>
      <c r="J55">
        <v>-3.5799045290308969E-3</v>
      </c>
      <c r="K55">
        <v>2.002617899046899E-2</v>
      </c>
      <c r="L55">
        <v>4.4558517366615202E-2</v>
      </c>
      <c r="M55">
        <v>3.8197136358337318E-2</v>
      </c>
      <c r="N55">
        <v>2.7021623991660079E-2</v>
      </c>
      <c r="O55">
        <v>1.9495339694132419E-2</v>
      </c>
      <c r="P55">
        <v>4.9089141640672462E-3</v>
      </c>
      <c r="Q55">
        <v>2.295707090369747E-3</v>
      </c>
      <c r="R55">
        <v>1.7800105076201111E-2</v>
      </c>
      <c r="S55">
        <v>1.257114499347645E-2</v>
      </c>
      <c r="T55">
        <f t="shared" si="1"/>
        <v>1.7301281491207226E-2</v>
      </c>
    </row>
    <row r="56" spans="1:20">
      <c r="A56" s="1" t="s">
        <v>66</v>
      </c>
      <c r="B56">
        <v>-8.5009657871801814E-3</v>
      </c>
      <c r="C56">
        <v>-1.0211104050327879E-2</v>
      </c>
      <c r="D56">
        <v>-3.6636172166568781E-2</v>
      </c>
      <c r="E56">
        <v>5.5556611320302096E-3</v>
      </c>
      <c r="F56">
        <v>-5.6328118407994683E-2</v>
      </c>
      <c r="G56">
        <v>-8.591941644551726E-2</v>
      </c>
      <c r="H56">
        <v>-4.5627221026847131E-2</v>
      </c>
      <c r="I56">
        <v>-1.055505286543512E-2</v>
      </c>
      <c r="J56">
        <v>-1.7432526487714539E-2</v>
      </c>
      <c r="K56">
        <v>-2.6305116774535401E-2</v>
      </c>
      <c r="L56">
        <v>-2.419596433957583E-2</v>
      </c>
      <c r="M56">
        <v>7.3592150439183435E-4</v>
      </c>
      <c r="N56">
        <v>2.075391199750087E-2</v>
      </c>
      <c r="O56">
        <v>-6.1866649107928939E-3</v>
      </c>
      <c r="P56">
        <v>-1.228188520265139E-2</v>
      </c>
      <c r="Q56">
        <v>-1.087089028838739E-2</v>
      </c>
      <c r="R56">
        <v>-3.1390764362851931E-3</v>
      </c>
      <c r="S56">
        <v>-3.9378712075000433E-2</v>
      </c>
      <c r="T56">
        <f t="shared" si="1"/>
        <v>-1.7807059483513993E-2</v>
      </c>
    </row>
    <row r="57" spans="1:20">
      <c r="A57" s="1" t="s">
        <v>67</v>
      </c>
      <c r="B57">
        <v>4.0759613216787782E-2</v>
      </c>
      <c r="C57">
        <v>2.5291363059255941E-2</v>
      </c>
      <c r="D57">
        <v>3.6877523042787352E-2</v>
      </c>
      <c r="E57">
        <v>3.651059069594198E-2</v>
      </c>
      <c r="F57">
        <v>5.2244099028354578E-2</v>
      </c>
      <c r="G57">
        <v>2.188992275352053E-2</v>
      </c>
      <c r="H57">
        <v>4.1912409862819848E-2</v>
      </c>
      <c r="I57">
        <v>-2.1693763214154619E-2</v>
      </c>
      <c r="J57">
        <v>-5.5543261839536062E-2</v>
      </c>
      <c r="K57">
        <v>-3.4678698838795603E-2</v>
      </c>
      <c r="L57">
        <v>1.4576577902718711E-2</v>
      </c>
      <c r="M57">
        <v>6.2499947586645899E-2</v>
      </c>
      <c r="N57">
        <v>3.2102143926229683E-2</v>
      </c>
      <c r="O57">
        <v>4.3010620618578972E-2</v>
      </c>
      <c r="P57">
        <v>2.7512414298964671E-3</v>
      </c>
      <c r="Q57">
        <v>-1.6779480488477989E-3</v>
      </c>
      <c r="R57">
        <v>-4.4989578187404339E-4</v>
      </c>
      <c r="S57">
        <v>1.1237658475981901E-2</v>
      </c>
      <c r="T57">
        <f t="shared" si="1"/>
        <v>-2.4019163830380813E-3</v>
      </c>
    </row>
    <row r="58" spans="1:20">
      <c r="A58" s="1" t="s">
        <v>68</v>
      </c>
      <c r="B58">
        <v>3.1460222849537089E-2</v>
      </c>
      <c r="C58">
        <v>3.3099666943839479E-2</v>
      </c>
      <c r="D58">
        <v>-1.503132634301607E-2</v>
      </c>
      <c r="E58">
        <v>2.2840960169426609E-2</v>
      </c>
      <c r="F58">
        <v>3.3347772188981883E-2</v>
      </c>
      <c r="G58">
        <v>8.8897332830051523E-2</v>
      </c>
      <c r="H58">
        <v>4.5418159965003202E-2</v>
      </c>
      <c r="I58">
        <v>5.5919541037683373E-3</v>
      </c>
      <c r="J58">
        <v>7.6123755316761521E-3</v>
      </c>
      <c r="K58">
        <v>6.9993766876674801E-3</v>
      </c>
      <c r="L58">
        <v>4.9748953355750691E-2</v>
      </c>
      <c r="M58">
        <v>2.6817642916942441E-2</v>
      </c>
      <c r="N58">
        <v>2.0541933154631261E-2</v>
      </c>
      <c r="O58">
        <v>1.73186981903144E-2</v>
      </c>
      <c r="P58">
        <v>-6.38272187973421E-3</v>
      </c>
      <c r="Q58">
        <v>-7.1833009123449809E-3</v>
      </c>
      <c r="R58">
        <v>-2.760994617175172E-2</v>
      </c>
      <c r="S58">
        <v>4.2373902351100057E-2</v>
      </c>
      <c r="T58">
        <f t="shared" si="1"/>
        <v>1.0340262300748398E-2</v>
      </c>
    </row>
    <row r="59" spans="1:20">
      <c r="A59" s="1" t="s">
        <v>69</v>
      </c>
      <c r="B59">
        <v>9.2379055983382585E-3</v>
      </c>
      <c r="C59">
        <v>6.1850094368556263E-3</v>
      </c>
      <c r="D59">
        <v>-2.6321684751612121E-2</v>
      </c>
      <c r="E59">
        <v>4.9544666900638079E-2</v>
      </c>
      <c r="F59">
        <v>9.9799299088039195E-3</v>
      </c>
      <c r="G59">
        <v>5.8243238289192867E-3</v>
      </c>
      <c r="H59">
        <v>5.9549696895795368E-3</v>
      </c>
      <c r="I59">
        <v>-2.6615099482819479E-2</v>
      </c>
      <c r="J59">
        <v>-2.911440283445332E-2</v>
      </c>
      <c r="K59">
        <v>-1.9110997574123819E-2</v>
      </c>
      <c r="L59">
        <v>1.9446655256108562E-2</v>
      </c>
      <c r="M59">
        <v>3.3288004888123668E-2</v>
      </c>
      <c r="N59">
        <v>4.5454592749349487E-2</v>
      </c>
      <c r="O59">
        <v>2.6301669095538879E-2</v>
      </c>
      <c r="P59">
        <v>5.6978589002620872E-4</v>
      </c>
      <c r="Q59">
        <v>9.7712357837065333E-4</v>
      </c>
      <c r="R59">
        <v>2.2461316521394711E-2</v>
      </c>
      <c r="S59">
        <v>4.1065309625791357E-2</v>
      </c>
      <c r="T59">
        <f t="shared" si="1"/>
        <v>4.1555212826585681E-3</v>
      </c>
    </row>
    <row r="60" spans="1:20">
      <c r="A60" s="1" t="s">
        <v>70</v>
      </c>
      <c r="B60">
        <v>-1.0419294821656931E-2</v>
      </c>
      <c r="C60">
        <v>-1.2088923382164499E-2</v>
      </c>
      <c r="D60">
        <v>4.814767180075652E-2</v>
      </c>
      <c r="E60">
        <v>-8.0108496325531631E-3</v>
      </c>
      <c r="F60">
        <v>-2.9973793964486739E-2</v>
      </c>
      <c r="G60">
        <v>-1.646334744754685E-2</v>
      </c>
      <c r="H60">
        <v>-2.2101933089252009E-2</v>
      </c>
      <c r="I60">
        <v>-7.4498940571559036E-3</v>
      </c>
      <c r="J60">
        <v>-7.5846477566466897E-3</v>
      </c>
      <c r="K60">
        <v>4.572960469775067E-3</v>
      </c>
      <c r="L60">
        <v>-2.5597175683765631E-2</v>
      </c>
      <c r="M60">
        <v>1.315003379938728E-3</v>
      </c>
      <c r="N60">
        <v>-1.074767381198127E-2</v>
      </c>
      <c r="O60">
        <v>-2.9288671647408782E-2</v>
      </c>
      <c r="P60">
        <v>1.2969400046205499E-3</v>
      </c>
      <c r="Q60">
        <v>2.456465272473674E-3</v>
      </c>
      <c r="R60">
        <v>1.6475838827820551E-2</v>
      </c>
      <c r="S60">
        <v>4.5955865395958202E-2</v>
      </c>
      <c r="T60">
        <f t="shared" si="1"/>
        <v>9.6127359095457684E-4</v>
      </c>
    </row>
    <row r="61" spans="1:20">
      <c r="A61" s="1" t="s">
        <v>71</v>
      </c>
      <c r="B61">
        <v>1.077351667296123E-2</v>
      </c>
      <c r="C61">
        <v>7.5956371278373958E-3</v>
      </c>
      <c r="D61">
        <v>1.1044078433587901E-2</v>
      </c>
      <c r="E61">
        <v>-1.9305747956659621E-2</v>
      </c>
      <c r="F61">
        <v>3.3099725505850268E-2</v>
      </c>
      <c r="G61">
        <v>5.9408759519556709E-2</v>
      </c>
      <c r="H61">
        <v>3.0907607969772769E-2</v>
      </c>
      <c r="I61">
        <v>-1.6772185772073841E-2</v>
      </c>
      <c r="J61">
        <v>-4.2687400561960409E-3</v>
      </c>
      <c r="K61">
        <v>-1.475710664156971E-3</v>
      </c>
      <c r="L61">
        <v>3.2605661746763159E-2</v>
      </c>
      <c r="M61">
        <v>2.757687314063317E-2</v>
      </c>
      <c r="N61">
        <v>-5.0400459014847687E-3</v>
      </c>
      <c r="O61">
        <v>1.939656832294423E-2</v>
      </c>
      <c r="P61">
        <v>6.7526486431648269E-3</v>
      </c>
      <c r="Q61">
        <v>5.5734481166251904E-3</v>
      </c>
      <c r="R61">
        <v>3.0166631363411689E-2</v>
      </c>
      <c r="S61">
        <v>-3.826538685133607E-3</v>
      </c>
      <c r="T61">
        <f t="shared" si="1"/>
        <v>9.9457673309178499E-3</v>
      </c>
    </row>
    <row r="62" spans="1:20">
      <c r="A62" s="1" t="s">
        <v>72</v>
      </c>
      <c r="B62">
        <v>1.6319773233390181E-2</v>
      </c>
      <c r="C62">
        <v>1.531983233464285E-2</v>
      </c>
      <c r="D62">
        <v>-2.420074300763075E-3</v>
      </c>
      <c r="E62">
        <v>3.4465898802618078E-3</v>
      </c>
      <c r="F62">
        <v>5.1710204402173332E-3</v>
      </c>
      <c r="G62">
        <v>-1.379611982030182E-3</v>
      </c>
      <c r="H62">
        <v>1.1356882491633251E-3</v>
      </c>
      <c r="I62">
        <v>3.160345968994771E-2</v>
      </c>
      <c r="J62">
        <v>5.3721734535211903E-2</v>
      </c>
      <c r="K62">
        <v>3.0567601150748299E-2</v>
      </c>
      <c r="L62">
        <v>3.8262014168092502E-2</v>
      </c>
      <c r="M62">
        <v>-1.086258756241854E-2</v>
      </c>
      <c r="N62">
        <v>-8.4875820537467783E-3</v>
      </c>
      <c r="O62">
        <v>-1.4270722785519E-2</v>
      </c>
      <c r="P62">
        <v>1.5179944306847441E-2</v>
      </c>
      <c r="Q62">
        <v>1.65990640648912E-2</v>
      </c>
      <c r="R62">
        <v>1.0926708617372769E-2</v>
      </c>
      <c r="S62">
        <v>1.217374349721112E-2</v>
      </c>
      <c r="T62">
        <f t="shared" si="1"/>
        <v>2.1156484555261357E-2</v>
      </c>
    </row>
    <row r="63" spans="1:20">
      <c r="A63" s="1" t="s">
        <v>73</v>
      </c>
      <c r="B63">
        <v>-3.0995412303735041E-2</v>
      </c>
      <c r="C63">
        <v>-3.1715097786790047E-2</v>
      </c>
      <c r="D63">
        <v>-1.9364871775108261E-2</v>
      </c>
      <c r="E63">
        <v>-4.651313496450471E-2</v>
      </c>
      <c r="F63">
        <v>-4.0125871443988832E-2</v>
      </c>
      <c r="G63">
        <v>-3.013632177173731E-2</v>
      </c>
      <c r="H63">
        <v>-4.0190806801919332E-2</v>
      </c>
      <c r="I63">
        <v>-9.526231692868925E-3</v>
      </c>
      <c r="J63">
        <v>-1.4453280454713391E-2</v>
      </c>
      <c r="K63">
        <v>-6.1361897176286373E-3</v>
      </c>
      <c r="L63">
        <v>-4.8912984800830617E-2</v>
      </c>
      <c r="M63">
        <v>-2.196383146651015E-2</v>
      </c>
      <c r="N63">
        <v>-3.7764082694766388E-2</v>
      </c>
      <c r="O63">
        <v>-2.7881792401223241E-2</v>
      </c>
      <c r="P63">
        <v>-2.0774700740044949E-4</v>
      </c>
      <c r="Q63">
        <v>8.2405797620976884E-4</v>
      </c>
      <c r="R63">
        <v>-6.9174648130740923E-3</v>
      </c>
      <c r="S63">
        <v>-4.5891347088080634E-3</v>
      </c>
      <c r="T63">
        <f t="shared" si="1"/>
        <v>-1.4692968463598206E-2</v>
      </c>
    </row>
    <row r="64" spans="1:20">
      <c r="A64" s="1" t="s">
        <v>74</v>
      </c>
      <c r="B64">
        <v>-3.3266591972230919E-2</v>
      </c>
      <c r="C64">
        <v>1.8394101526220119E-4</v>
      </c>
      <c r="D64">
        <v>-2.445579330250891E-2</v>
      </c>
      <c r="E64">
        <v>-3.4620583599116787E-2</v>
      </c>
      <c r="F64">
        <v>-2.311932637423075E-2</v>
      </c>
      <c r="G64">
        <v>-6.3509408996855088E-2</v>
      </c>
      <c r="H64">
        <v>-2.699937432764021E-2</v>
      </c>
      <c r="I64">
        <v>-1.553333387206768E-2</v>
      </c>
      <c r="J64">
        <v>1.283162398489668E-2</v>
      </c>
      <c r="K64">
        <v>2.259479950261278E-2</v>
      </c>
      <c r="L64">
        <v>-7.3196695013587609E-3</v>
      </c>
      <c r="M64">
        <v>-1.301488122840966E-2</v>
      </c>
      <c r="N64">
        <v>-3.041165342313679E-2</v>
      </c>
      <c r="O64">
        <v>-2.0723018105019531E-2</v>
      </c>
      <c r="P64">
        <v>2.170118876492055E-2</v>
      </c>
      <c r="Q64">
        <v>1.9704097967889082E-2</v>
      </c>
      <c r="R64">
        <v>4.8012025056014762E-2</v>
      </c>
      <c r="S64">
        <v>4.7996781262182866E-3</v>
      </c>
      <c r="T64">
        <f t="shared" si="1"/>
        <v>9.5156870223078414E-3</v>
      </c>
    </row>
    <row r="65" spans="1:20">
      <c r="A65" s="1" t="s">
        <v>75</v>
      </c>
      <c r="B65">
        <v>-2.6115463781699159E-2</v>
      </c>
      <c r="C65">
        <v>-2.169841445301246E-2</v>
      </c>
      <c r="D65">
        <v>-6.3088110137740405E-2</v>
      </c>
      <c r="E65">
        <v>-4.4340552722299531E-3</v>
      </c>
      <c r="F65">
        <v>-5.9683463555576972E-2</v>
      </c>
      <c r="G65">
        <v>-6.5108862313784432E-2</v>
      </c>
      <c r="H65">
        <v>-4.9058780052560591E-2</v>
      </c>
      <c r="I65">
        <v>3.4093348361324827E-2</v>
      </c>
      <c r="J65">
        <v>7.8470504623721959E-2</v>
      </c>
      <c r="K65">
        <v>3.8983386399775499E-2</v>
      </c>
      <c r="L65">
        <v>-2.420215117763869E-2</v>
      </c>
      <c r="M65">
        <v>-5.4545571567409579E-2</v>
      </c>
      <c r="N65">
        <v>-6.5178190498215161E-3</v>
      </c>
      <c r="O65">
        <v>-9.0960964147906553E-2</v>
      </c>
      <c r="P65">
        <v>1.334204875286926E-2</v>
      </c>
      <c r="Q65">
        <v>1.505593389912163E-2</v>
      </c>
      <c r="R65">
        <v>-1.257847840315951E-2</v>
      </c>
      <c r="S65">
        <v>-1.006184704066526E-2</v>
      </c>
      <c r="T65">
        <f t="shared" si="1"/>
        <v>4.6170011824027473E-3</v>
      </c>
    </row>
    <row r="66" spans="1:20">
      <c r="A66" s="1" t="s">
        <v>76</v>
      </c>
      <c r="B66">
        <v>-1.8678113761993801E-2</v>
      </c>
      <c r="C66">
        <v>1.0507659428775851E-2</v>
      </c>
      <c r="D66">
        <v>-0.13546054950662459</v>
      </c>
      <c r="E66">
        <v>-9.6052368813997702E-2</v>
      </c>
      <c r="F66">
        <v>-5.4582045094399227E-2</v>
      </c>
      <c r="G66">
        <v>-6.9740023020175901E-2</v>
      </c>
      <c r="H66">
        <v>-2.7108031376431248E-2</v>
      </c>
      <c r="I66">
        <v>5.8996729529258163E-2</v>
      </c>
      <c r="J66">
        <v>8.3901459186092708E-2</v>
      </c>
      <c r="K66">
        <v>6.5219309754511956E-2</v>
      </c>
      <c r="L66">
        <v>-6.3205337725236399E-2</v>
      </c>
      <c r="M66">
        <v>-7.6922984513194126E-2</v>
      </c>
      <c r="N66">
        <v>-8.9119910659764434E-2</v>
      </c>
      <c r="O66">
        <v>-6.9855422384047516E-2</v>
      </c>
      <c r="P66">
        <v>1.650176362827693E-2</v>
      </c>
      <c r="Q66">
        <v>1.8211019904778469E-2</v>
      </c>
      <c r="R66">
        <v>1.4012783424639959E-2</v>
      </c>
      <c r="S66">
        <v>1.50592595895116E-4</v>
      </c>
      <c r="T66">
        <f t="shared" si="1"/>
        <v>9.0524050486284584E-3</v>
      </c>
    </row>
    <row r="67" spans="1:20">
      <c r="A67" s="1" t="s">
        <v>77</v>
      </c>
      <c r="B67">
        <v>6.8024169994303607E-2</v>
      </c>
      <c r="C67">
        <v>5.9576511553341982E-2</v>
      </c>
      <c r="D67">
        <v>0.11036560408858991</v>
      </c>
      <c r="E67">
        <v>6.1318322953759719E-2</v>
      </c>
      <c r="F67">
        <v>5.0195350365158653E-2</v>
      </c>
      <c r="G67">
        <v>7.6947453371586372E-2</v>
      </c>
      <c r="H67">
        <v>6.0696066234725787E-2</v>
      </c>
      <c r="I67">
        <v>-4.1648770811478553E-2</v>
      </c>
      <c r="J67">
        <v>-5.415293205189875E-2</v>
      </c>
      <c r="K67">
        <v>-2.3592460307178879E-2</v>
      </c>
      <c r="L67">
        <v>9.6019582399868408E-2</v>
      </c>
      <c r="M67">
        <v>0.1080245604107619</v>
      </c>
      <c r="N67">
        <v>5.8883084944441277E-2</v>
      </c>
      <c r="O67">
        <v>7.7807951414552656E-2</v>
      </c>
      <c r="P67">
        <v>-3.8077986251208169E-3</v>
      </c>
      <c r="Q67">
        <v>-3.8677493011497481E-3</v>
      </c>
      <c r="R67">
        <v>2.973188428075435E-2</v>
      </c>
      <c r="S67">
        <v>1.586242169636698E-2</v>
      </c>
      <c r="T67">
        <f t="shared" si="1"/>
        <v>1.6396392429762062E-2</v>
      </c>
    </row>
    <row r="68" spans="1:20">
      <c r="A68" s="1" t="s">
        <v>78</v>
      </c>
      <c r="B68">
        <v>3.4442303184304628E-2</v>
      </c>
      <c r="C68">
        <v>1.0702621111159379E-2</v>
      </c>
      <c r="D68">
        <v>2.0906053949256039E-2</v>
      </c>
      <c r="E68">
        <v>9.9747036152795232E-3</v>
      </c>
      <c r="F68">
        <v>1.605771488309737E-2</v>
      </c>
      <c r="G68">
        <v>8.8965570152805817E-3</v>
      </c>
      <c r="H68">
        <v>2.0468731050498071E-2</v>
      </c>
      <c r="I68">
        <v>3.9143273228730013E-2</v>
      </c>
      <c r="J68">
        <v>4.467428981729693E-2</v>
      </c>
      <c r="K68">
        <v>4.2469997986780188E-2</v>
      </c>
      <c r="L68">
        <v>5.5716637782743383E-4</v>
      </c>
      <c r="M68">
        <v>-4.8747286966901449E-3</v>
      </c>
      <c r="N68">
        <v>-4.5636222484319866E-3</v>
      </c>
      <c r="O68">
        <v>-1.2556790975621901E-3</v>
      </c>
      <c r="P68">
        <v>7.8974039514312366E-3</v>
      </c>
      <c r="Q68">
        <v>8.7504978270744882E-3</v>
      </c>
      <c r="R68">
        <v>1.992709377147062E-2</v>
      </c>
      <c r="S68">
        <v>2.797704234833431E-2</v>
      </c>
      <c r="T68">
        <f t="shared" si="1"/>
        <v>2.0954735457215302E-2</v>
      </c>
    </row>
    <row r="69" spans="1:20">
      <c r="A69" s="1" t="s">
        <v>79</v>
      </c>
      <c r="B69">
        <v>-7.4182149524916197E-3</v>
      </c>
      <c r="C69">
        <v>-2.1268874905257081E-2</v>
      </c>
      <c r="D69">
        <v>-7.4658479471506944E-2</v>
      </c>
      <c r="E69">
        <v>-4.2411217331764887E-2</v>
      </c>
      <c r="F69">
        <v>-4.4442308762001947E-2</v>
      </c>
      <c r="G69">
        <v>-7.7577985321338083E-2</v>
      </c>
      <c r="H69">
        <v>-1.8061223337607069E-2</v>
      </c>
      <c r="I69">
        <v>-1.13584322174477E-2</v>
      </c>
      <c r="J69">
        <v>6.4697471677594987E-3</v>
      </c>
      <c r="K69">
        <v>-8.8118610139541476E-3</v>
      </c>
      <c r="L69">
        <v>1.8487680752589331E-2</v>
      </c>
      <c r="M69">
        <v>1.3996135502294389E-3</v>
      </c>
      <c r="N69">
        <v>-2.1776621602622389E-2</v>
      </c>
      <c r="O69">
        <v>-1.634168251552226E-2</v>
      </c>
      <c r="P69">
        <v>1.7800349030289819E-2</v>
      </c>
      <c r="Q69">
        <v>1.9748913181826921E-2</v>
      </c>
      <c r="R69">
        <v>2.9505289519209828E-2</v>
      </c>
      <c r="S69">
        <v>2.1995517629420421E-2</v>
      </c>
      <c r="T69">
        <f t="shared" si="1"/>
        <v>5.6087258077933541E-3</v>
      </c>
    </row>
    <row r="70" spans="1:20">
      <c r="A70" s="1" t="s">
        <v>80</v>
      </c>
      <c r="B70">
        <v>3.4536571077275369E-2</v>
      </c>
      <c r="C70">
        <v>6.9239424164066588E-2</v>
      </c>
      <c r="D70">
        <v>0.11434977094594601</v>
      </c>
      <c r="E70">
        <v>5.2859185504488648E-2</v>
      </c>
      <c r="F70">
        <v>4.6662855771298917E-2</v>
      </c>
      <c r="G70">
        <v>8.4355050604950188E-2</v>
      </c>
      <c r="H70">
        <v>3.9055260503459747E-2</v>
      </c>
      <c r="I70">
        <v>-1.5752511294522931E-2</v>
      </c>
      <c r="J70">
        <v>-5.3663785196753633E-3</v>
      </c>
      <c r="K70">
        <v>7.0142602485780969E-3</v>
      </c>
      <c r="L70">
        <v>5.8273170356026638E-2</v>
      </c>
      <c r="M70">
        <v>5.5195640207931662E-2</v>
      </c>
      <c r="N70">
        <v>5.069218728458269E-2</v>
      </c>
      <c r="O70">
        <v>4.7231743080404343E-2</v>
      </c>
      <c r="P70">
        <v>3.7528425586705878E-3</v>
      </c>
      <c r="Q70">
        <v>1.543779196679917E-3</v>
      </c>
      <c r="R70">
        <v>8.5682343604309708E-3</v>
      </c>
      <c r="S70">
        <v>1.5772728454383381E-2</v>
      </c>
      <c r="T70">
        <f t="shared" si="1"/>
        <v>1.8165269756332255E-2</v>
      </c>
    </row>
    <row r="71" spans="1:20">
      <c r="A71" s="1" t="s">
        <v>81</v>
      </c>
      <c r="B71">
        <v>3.4349930716646382E-2</v>
      </c>
      <c r="C71">
        <v>5.486534242375174E-2</v>
      </c>
      <c r="D71">
        <v>4.5184002757499009E-2</v>
      </c>
      <c r="E71">
        <v>2.3412694637302781E-2</v>
      </c>
      <c r="F71">
        <v>3.9232921523436597E-2</v>
      </c>
      <c r="G71">
        <v>4.5096257417165157E-2</v>
      </c>
      <c r="H71">
        <v>2.8976363869046121E-2</v>
      </c>
      <c r="I71">
        <v>-1.043727003307693E-2</v>
      </c>
      <c r="J71">
        <v>-2.1340550531826041E-2</v>
      </c>
      <c r="K71">
        <v>-1.4409824801677301E-2</v>
      </c>
      <c r="L71">
        <v>-1.5554039849307481E-2</v>
      </c>
      <c r="M71">
        <v>4.2140243929229097E-2</v>
      </c>
      <c r="N71">
        <v>1.402138289985411E-2</v>
      </c>
      <c r="O71">
        <v>5.1755816782044217E-2</v>
      </c>
      <c r="P71">
        <v>-4.4366451416767427E-3</v>
      </c>
      <c r="Q71">
        <v>-6.9890617364544161E-3</v>
      </c>
      <c r="R71">
        <v>-1.550987230927048E-2</v>
      </c>
      <c r="S71">
        <v>3.280638112998302E-2</v>
      </c>
      <c r="T71">
        <f t="shared" si="1"/>
        <v>-1.3594420688300525E-3</v>
      </c>
    </row>
    <row r="72" spans="1:20">
      <c r="A72" s="1" t="s">
        <v>82</v>
      </c>
      <c r="B72">
        <v>3.1802463443797453E-2</v>
      </c>
      <c r="C72">
        <v>5.2977477208343782E-2</v>
      </c>
      <c r="D72">
        <v>-2.206502884396444E-2</v>
      </c>
      <c r="E72">
        <v>-1.949578932080076E-2</v>
      </c>
      <c r="F72">
        <v>8.255523934406428E-3</v>
      </c>
      <c r="G72">
        <v>4.6842873781853811E-3</v>
      </c>
      <c r="H72">
        <v>1.5852410846922241E-2</v>
      </c>
      <c r="I72">
        <v>3.2097282100618241E-3</v>
      </c>
      <c r="J72">
        <v>-1.177048712343964E-2</v>
      </c>
      <c r="K72">
        <v>-4.5985895448856784E-3</v>
      </c>
      <c r="L72">
        <v>4.0091549214762427E-2</v>
      </c>
      <c r="M72">
        <v>3.2092544699852787E-2</v>
      </c>
      <c r="N72">
        <v>-1.991169112620339E-2</v>
      </c>
      <c r="O72">
        <v>7.6159490659650766E-3</v>
      </c>
      <c r="P72">
        <v>-3.5591671850302431E-3</v>
      </c>
      <c r="Q72">
        <v>-4.3170379490490296E-3</v>
      </c>
      <c r="R72">
        <v>-7.4831135371064006E-3</v>
      </c>
      <c r="S72">
        <v>1.272402544731932E-4</v>
      </c>
      <c r="T72">
        <f t="shared" si="1"/>
        <v>2.9011798202833827E-3</v>
      </c>
    </row>
    <row r="73" spans="1:20">
      <c r="A73" s="1" t="s">
        <v>83</v>
      </c>
      <c r="B73">
        <v>-1.9127425040602501E-2</v>
      </c>
      <c r="C73">
        <v>-2.6692675804238512E-2</v>
      </c>
      <c r="D73">
        <v>-3.7425502717740811E-2</v>
      </c>
      <c r="E73">
        <v>-1.615000186522508E-2</v>
      </c>
      <c r="F73">
        <v>-3.7263015645059849E-2</v>
      </c>
      <c r="G73">
        <v>-4.1374890724695253E-2</v>
      </c>
      <c r="H73">
        <v>-3.6324681132628663E-2</v>
      </c>
      <c r="I73">
        <v>-1.4803559373959271E-2</v>
      </c>
      <c r="J73">
        <v>7.7270487750007444E-3</v>
      </c>
      <c r="K73">
        <v>-2.0531646551561482E-3</v>
      </c>
      <c r="L73">
        <v>1.7339197473862811E-2</v>
      </c>
      <c r="M73">
        <v>-6.2190246517800363E-3</v>
      </c>
      <c r="N73">
        <v>-4.7994994216760117E-4</v>
      </c>
      <c r="O73">
        <v>-2.9069646823426831E-2</v>
      </c>
      <c r="P73">
        <v>1.426128499320223E-3</v>
      </c>
      <c r="Q73">
        <v>-1.2871285912802179E-3</v>
      </c>
      <c r="R73">
        <v>-8.3332884808974272E-3</v>
      </c>
      <c r="S73">
        <v>3.4037495187339013E-2</v>
      </c>
      <c r="T73">
        <f t="shared" si="1"/>
        <v>-1.2878994276623551E-3</v>
      </c>
    </row>
    <row r="74" spans="1:20">
      <c r="A74" s="1" t="s">
        <v>84</v>
      </c>
      <c r="B74">
        <v>-1.2910339537861139E-2</v>
      </c>
      <c r="C74">
        <v>-2.3775037031934291E-2</v>
      </c>
      <c r="D74">
        <v>-6.1865895396823863E-2</v>
      </c>
      <c r="E74">
        <v>-6.2412215916571978E-2</v>
      </c>
      <c r="F74">
        <v>-6.6873718584314124E-2</v>
      </c>
      <c r="G74">
        <v>-7.556198415564519E-2</v>
      </c>
      <c r="H74">
        <v>-4.3856336893566827E-2</v>
      </c>
      <c r="I74">
        <v>5.0780251531693521E-2</v>
      </c>
      <c r="J74">
        <v>8.0427018087940283E-2</v>
      </c>
      <c r="K74">
        <v>6.9723838695886275E-2</v>
      </c>
      <c r="L74">
        <v>5.9558099273577803E-3</v>
      </c>
      <c r="M74">
        <v>-6.0700709032892597E-2</v>
      </c>
      <c r="N74">
        <v>-6.2571189638710001E-2</v>
      </c>
      <c r="O74">
        <v>-7.245530681703638E-2</v>
      </c>
      <c r="P74">
        <v>1.9033050538948659E-2</v>
      </c>
      <c r="Q74">
        <v>2.2586701108855859E-2</v>
      </c>
      <c r="R74">
        <v>4.5617961572436583E-2</v>
      </c>
      <c r="S74">
        <v>1.370987861503137E-3</v>
      </c>
      <c r="T74">
        <f t="shared" ref="T74:T105" si="2">B74*$B$191+C74*$C$191+D74*$D$191+E74*$E$191+F74*$F$191+G74*$G$191+H74*$H$191+I74*$I$191+J74*$J$191+K74*$K$191+L74*$L$191+M74*$M$191+N74*$N$191+O74*$O$191+P74*$P$191+Q74*$Q$191+R74*$R$191+S74*$S$191</f>
        <v>2.3311906872634482E-2</v>
      </c>
    </row>
    <row r="75" spans="1:20">
      <c r="A75" s="1" t="s">
        <v>85</v>
      </c>
      <c r="B75">
        <v>2.215040834899229E-2</v>
      </c>
      <c r="C75">
        <v>2.0788987692045291E-2</v>
      </c>
      <c r="D75">
        <v>3.6980292704895668E-2</v>
      </c>
      <c r="E75">
        <v>7.6557598731290533E-3</v>
      </c>
      <c r="F75">
        <v>3.2859917818634177E-2</v>
      </c>
      <c r="G75">
        <v>6.8993694590385735E-2</v>
      </c>
      <c r="H75">
        <v>2.4959209417029889E-2</v>
      </c>
      <c r="I75">
        <v>-1.3580982257175861E-2</v>
      </c>
      <c r="J75">
        <v>-1.6698854538976349E-2</v>
      </c>
      <c r="K75">
        <v>-2.223853355394623E-2</v>
      </c>
      <c r="L75">
        <v>3.124717650534858E-2</v>
      </c>
      <c r="M75">
        <v>3.1978416665894072E-2</v>
      </c>
      <c r="N75">
        <v>7.8885121217728837E-3</v>
      </c>
      <c r="O75">
        <v>3.163350049249547E-2</v>
      </c>
      <c r="P75">
        <v>1.4476545937305301E-3</v>
      </c>
      <c r="Q75">
        <v>1.109681481732405E-3</v>
      </c>
      <c r="R75">
        <v>-1.3011800743670031E-2</v>
      </c>
      <c r="S75">
        <v>1.9560710525233341E-2</v>
      </c>
      <c r="T75">
        <f t="shared" si="2"/>
        <v>2.3734115300295322E-3</v>
      </c>
    </row>
    <row r="76" spans="1:20">
      <c r="A76" s="1" t="s">
        <v>86</v>
      </c>
      <c r="B76">
        <v>1.3248072862253051E-3</v>
      </c>
      <c r="C76">
        <v>-3.3768619067228172E-3</v>
      </c>
      <c r="D76">
        <v>-1.351066706857817E-2</v>
      </c>
      <c r="E76">
        <v>9.9443271255810206E-3</v>
      </c>
      <c r="F76">
        <v>8.2593058581301726E-3</v>
      </c>
      <c r="G76">
        <v>-1.226478642527684E-2</v>
      </c>
      <c r="H76">
        <v>1.0480278370839089E-2</v>
      </c>
      <c r="I76">
        <v>-1.3288700649539459E-2</v>
      </c>
      <c r="J76">
        <v>-1.5960804144862231E-3</v>
      </c>
      <c r="K76">
        <v>5.4926342598919931E-3</v>
      </c>
      <c r="L76">
        <v>1.6355574711905959E-2</v>
      </c>
      <c r="M76">
        <v>2.1203802446754679E-2</v>
      </c>
      <c r="N76">
        <v>1.316915491370318E-2</v>
      </c>
      <c r="O76">
        <v>2.0787366456401331E-2</v>
      </c>
      <c r="P76">
        <v>6.905024920331515E-3</v>
      </c>
      <c r="Q76">
        <v>3.8721001425994221E-3</v>
      </c>
      <c r="R76">
        <v>2.1717321593274441E-2</v>
      </c>
      <c r="S76">
        <v>3.5549542824825808E-2</v>
      </c>
      <c r="T76">
        <f t="shared" si="2"/>
        <v>9.4948486759837136E-3</v>
      </c>
    </row>
    <row r="77" spans="1:20">
      <c r="A77" s="1" t="s">
        <v>87</v>
      </c>
      <c r="B77">
        <v>1.6095736024091419E-2</v>
      </c>
      <c r="C77">
        <v>4.2660888606481873E-2</v>
      </c>
      <c r="D77">
        <v>-6.2599817532705826E-3</v>
      </c>
      <c r="E77">
        <v>3.6885002882967921E-2</v>
      </c>
      <c r="F77">
        <v>2.2982572253249071E-2</v>
      </c>
      <c r="G77">
        <v>3.7630046603559508E-2</v>
      </c>
      <c r="H77">
        <v>1.3634977943513871E-2</v>
      </c>
      <c r="I77">
        <v>-8.6670593104523075E-3</v>
      </c>
      <c r="J77">
        <v>-9.9001790230107689E-3</v>
      </c>
      <c r="K77">
        <v>-8.2538081990728429E-3</v>
      </c>
      <c r="L77">
        <v>-5.707777433133443E-3</v>
      </c>
      <c r="M77">
        <v>2.2915301169282198E-2</v>
      </c>
      <c r="N77">
        <v>2.994023034193383E-2</v>
      </c>
      <c r="O77">
        <v>2.062515831214351E-2</v>
      </c>
      <c r="P77">
        <v>-1.5081467610429391E-3</v>
      </c>
      <c r="Q77">
        <v>-3.8800075837996939E-4</v>
      </c>
      <c r="R77">
        <v>-1.1481177358200201E-2</v>
      </c>
      <c r="S77">
        <v>-4.8544121972304838E-4</v>
      </c>
      <c r="T77">
        <f t="shared" si="2"/>
        <v>-1.570719113351868E-3</v>
      </c>
    </row>
    <row r="78" spans="1:20">
      <c r="A78" s="1" t="s">
        <v>88</v>
      </c>
      <c r="B78">
        <v>1.132902499099875E-2</v>
      </c>
      <c r="C78">
        <v>-2.44549703148722E-3</v>
      </c>
      <c r="D78">
        <v>3.1391580058392383E-2</v>
      </c>
      <c r="E78">
        <v>2.728682912921165E-2</v>
      </c>
      <c r="F78">
        <v>1.849313595980329E-2</v>
      </c>
      <c r="G78">
        <v>-2.237880048656216E-3</v>
      </c>
      <c r="H78">
        <v>1.9192744094092221E-2</v>
      </c>
      <c r="I78">
        <v>-8.2219072616394051E-3</v>
      </c>
      <c r="J78">
        <v>-1.176764738527214E-2</v>
      </c>
      <c r="K78">
        <v>-3.3354255035089602E-3</v>
      </c>
      <c r="L78">
        <v>-2.7296888329248481E-2</v>
      </c>
      <c r="M78">
        <v>2.426876592514771E-2</v>
      </c>
      <c r="N78">
        <v>2.3837222208940471E-2</v>
      </c>
      <c r="O78">
        <v>1.6534071510238221E-2</v>
      </c>
      <c r="P78">
        <v>5.0044371271227286E-3</v>
      </c>
      <c r="Q78">
        <v>5.2113700165206112E-3</v>
      </c>
      <c r="R78">
        <v>5.419969762624488E-3</v>
      </c>
      <c r="S78">
        <v>3.5393529991041279E-3</v>
      </c>
      <c r="T78">
        <f t="shared" si="2"/>
        <v>-4.2552762517578048E-4</v>
      </c>
    </row>
    <row r="79" spans="1:20">
      <c r="A79" s="1" t="s">
        <v>89</v>
      </c>
      <c r="B79">
        <v>2.344162545001582E-3</v>
      </c>
      <c r="C79">
        <v>-3.5366084099264887E-2</v>
      </c>
      <c r="D79">
        <v>2.2490169753365041E-2</v>
      </c>
      <c r="E79">
        <v>1.5502403822127199E-2</v>
      </c>
      <c r="F79">
        <v>2.6615493378794541E-2</v>
      </c>
      <c r="G79">
        <v>5.7190103935449432E-2</v>
      </c>
      <c r="H79">
        <v>1.7618126337736181E-2</v>
      </c>
      <c r="I79">
        <v>1.4828763378875291E-2</v>
      </c>
      <c r="J79">
        <v>1.156708140382778E-2</v>
      </c>
      <c r="K79">
        <v>2.1840998384746731E-2</v>
      </c>
      <c r="L79">
        <v>1.7606935583834419E-2</v>
      </c>
      <c r="M79">
        <v>-1.7618367645511831E-2</v>
      </c>
      <c r="N79">
        <v>2.2422859720933271E-2</v>
      </c>
      <c r="O79">
        <v>1.2048103816348689E-2</v>
      </c>
      <c r="P79">
        <v>-1.205658442652302E-4</v>
      </c>
      <c r="Q79">
        <v>-3.4501366966870339E-3</v>
      </c>
      <c r="R79">
        <v>-3.8505250492141259E-3</v>
      </c>
      <c r="S79">
        <v>-1.5043082449147651E-2</v>
      </c>
      <c r="T79">
        <f t="shared" si="2"/>
        <v>7.1754139290316279E-3</v>
      </c>
    </row>
    <row r="80" spans="1:20">
      <c r="A80" s="1" t="s">
        <v>90</v>
      </c>
      <c r="B80">
        <v>-8.9017058095330892E-4</v>
      </c>
      <c r="C80">
        <v>6.4890574046432281E-3</v>
      </c>
      <c r="D80">
        <v>6.1780338056038886E-3</v>
      </c>
      <c r="E80">
        <v>-1.9764292629031122E-2</v>
      </c>
      <c r="F80">
        <v>2.1114654405633759E-2</v>
      </c>
      <c r="G80">
        <v>1.8075752228237981E-2</v>
      </c>
      <c r="H80">
        <v>-1.111046443498354E-3</v>
      </c>
      <c r="I80">
        <v>-6.019576384416192E-3</v>
      </c>
      <c r="J80">
        <v>3.1710933432747002E-3</v>
      </c>
      <c r="K80">
        <v>-3.3506690135898238E-3</v>
      </c>
      <c r="L80">
        <v>-1.225661908916242E-2</v>
      </c>
      <c r="M80">
        <v>4.9474705615724091E-3</v>
      </c>
      <c r="N80">
        <v>-1.6778479240245451E-2</v>
      </c>
      <c r="O80">
        <v>3.4523831236154663E-2</v>
      </c>
      <c r="P80">
        <v>4.530455159375002E-3</v>
      </c>
      <c r="Q80">
        <v>5.134734503517091E-3</v>
      </c>
      <c r="R80">
        <v>1.31426630103586E-2</v>
      </c>
      <c r="S80">
        <v>-1.8248717333424699E-2</v>
      </c>
      <c r="T80">
        <f t="shared" si="2"/>
        <v>5.2407862236001886E-4</v>
      </c>
    </row>
    <row r="81" spans="1:20">
      <c r="A81" s="1" t="s">
        <v>91</v>
      </c>
      <c r="B81">
        <v>3.2406704120273582E-3</v>
      </c>
      <c r="C81">
        <v>-8.7876837753643189E-3</v>
      </c>
      <c r="D81">
        <v>6.122699654967767E-2</v>
      </c>
      <c r="E81">
        <v>1.1740417339606511E-2</v>
      </c>
      <c r="F81">
        <v>3.3959158217387257E-2</v>
      </c>
      <c r="G81">
        <v>3.6204036301630049E-2</v>
      </c>
      <c r="H81">
        <v>1.877064433361442E-2</v>
      </c>
      <c r="I81">
        <v>1.172497354865021E-3</v>
      </c>
      <c r="J81">
        <v>-9.3172372637183587E-3</v>
      </c>
      <c r="K81">
        <v>-8.4490967125760985E-3</v>
      </c>
      <c r="L81">
        <v>1.7776353869280111E-2</v>
      </c>
      <c r="M81">
        <v>-1.230846440645861E-3</v>
      </c>
      <c r="N81">
        <v>1.9340042873715602E-2</v>
      </c>
      <c r="O81">
        <v>3.1645287235672732E-2</v>
      </c>
      <c r="P81">
        <v>-2.374815134383534E-3</v>
      </c>
      <c r="Q81">
        <v>-1.6833453960838349E-3</v>
      </c>
      <c r="R81">
        <v>-1.6405846328361621E-2</v>
      </c>
      <c r="S81">
        <v>4.4496600456399582E-2</v>
      </c>
      <c r="T81">
        <f t="shared" si="2"/>
        <v>4.3438230069354116E-3</v>
      </c>
    </row>
    <row r="82" spans="1:20">
      <c r="A82" s="1" t="s">
        <v>92</v>
      </c>
      <c r="B82">
        <v>6.6950280857554612E-2</v>
      </c>
      <c r="C82">
        <v>4.0532744959951739E-2</v>
      </c>
      <c r="D82">
        <v>1.8932185067304541E-2</v>
      </c>
      <c r="E82">
        <v>3.8199042375027359E-2</v>
      </c>
      <c r="F82">
        <v>5.6870057636551508E-2</v>
      </c>
      <c r="G82">
        <v>5.9416196974800828E-2</v>
      </c>
      <c r="H82">
        <v>7.122692352703508E-2</v>
      </c>
      <c r="I82">
        <v>8.4525765724281499E-3</v>
      </c>
      <c r="J82">
        <v>-2.533575599708016E-3</v>
      </c>
      <c r="K82">
        <v>6.6608617521277669E-3</v>
      </c>
      <c r="L82">
        <v>6.1267941759486577E-2</v>
      </c>
      <c r="M82">
        <v>6.4186848347035586E-2</v>
      </c>
      <c r="N82">
        <v>2.748105260131006E-2</v>
      </c>
      <c r="O82">
        <v>5.4496497720368353E-2</v>
      </c>
      <c r="P82">
        <v>-6.5588489627625979E-3</v>
      </c>
      <c r="Q82">
        <v>-9.5045947318447288E-3</v>
      </c>
      <c r="R82">
        <v>-2.3164025622380399E-2</v>
      </c>
      <c r="S82">
        <v>4.8294623596272226E-3</v>
      </c>
      <c r="T82">
        <f t="shared" si="2"/>
        <v>1.1980581847200052E-2</v>
      </c>
    </row>
    <row r="83" spans="1:20">
      <c r="A83" s="1" t="s">
        <v>93</v>
      </c>
      <c r="B83">
        <v>3.4232582537935263E-2</v>
      </c>
      <c r="C83">
        <v>2.4716093151997631E-2</v>
      </c>
      <c r="D83">
        <v>-2.8598656898861652E-3</v>
      </c>
      <c r="E83">
        <v>-1.7884166910572259E-3</v>
      </c>
      <c r="F83">
        <v>8.0448547639200285E-3</v>
      </c>
      <c r="G83">
        <v>-1.3484552188374081E-2</v>
      </c>
      <c r="H83">
        <v>1.072315987835837E-2</v>
      </c>
      <c r="I83">
        <v>2.1567071311875411E-2</v>
      </c>
      <c r="J83">
        <v>3.1406398030069171E-2</v>
      </c>
      <c r="K83">
        <v>2.3148779230170561E-2</v>
      </c>
      <c r="L83">
        <v>3.4107728070897458E-2</v>
      </c>
      <c r="M83">
        <v>1.28731767144632E-2</v>
      </c>
      <c r="N83">
        <v>1.638442583190591E-2</v>
      </c>
      <c r="O83">
        <v>1.6533387618546062E-2</v>
      </c>
      <c r="P83">
        <v>9.7514203222064388E-3</v>
      </c>
      <c r="Q83">
        <v>7.9237092564081735E-3</v>
      </c>
      <c r="R83">
        <v>-8.0184689207274396E-4</v>
      </c>
      <c r="S83">
        <v>6.8144349117862379E-3</v>
      </c>
      <c r="T83">
        <f t="shared" si="2"/>
        <v>1.5697660599923367E-2</v>
      </c>
    </row>
    <row r="84" spans="1:20">
      <c r="A84" s="1" t="s">
        <v>94</v>
      </c>
      <c r="B84">
        <v>2.7316308689027569E-2</v>
      </c>
      <c r="C84">
        <v>2.1841896293524291E-2</v>
      </c>
      <c r="D84">
        <v>-1.9800889800151041E-2</v>
      </c>
      <c r="E84">
        <v>4.3525815465861317E-3</v>
      </c>
      <c r="F84">
        <v>7.1138687990954796E-3</v>
      </c>
      <c r="G84">
        <v>-7.2780785633471679E-3</v>
      </c>
      <c r="H84">
        <v>1.281207649281968E-2</v>
      </c>
      <c r="I84">
        <v>-5.4985360795245519E-3</v>
      </c>
      <c r="J84">
        <v>-2.8780489406473602E-3</v>
      </c>
      <c r="K84">
        <v>-3.727698298275461E-3</v>
      </c>
      <c r="L84">
        <v>1.398406212197489E-2</v>
      </c>
      <c r="M84">
        <v>3.6395329031630119E-2</v>
      </c>
      <c r="N84">
        <v>-1.4508130645975229E-2</v>
      </c>
      <c r="O84">
        <v>1.888795408988941E-2</v>
      </c>
      <c r="P84">
        <v>3.6416757880430861E-3</v>
      </c>
      <c r="Q84">
        <v>5.1943542748484886E-3</v>
      </c>
      <c r="R84">
        <v>1.123144766791029E-2</v>
      </c>
      <c r="S84">
        <v>1.5674161625733869E-3</v>
      </c>
      <c r="T84">
        <f t="shared" si="2"/>
        <v>4.4946472945597282E-3</v>
      </c>
    </row>
    <row r="85" spans="1:20">
      <c r="A85" s="1" t="s">
        <v>95</v>
      </c>
      <c r="B85">
        <v>1.79608026733411E-2</v>
      </c>
      <c r="C85">
        <v>2.193919625892193E-2</v>
      </c>
      <c r="D85">
        <v>1.5677018740007261E-2</v>
      </c>
      <c r="E85">
        <v>-2.2740086628317061E-2</v>
      </c>
      <c r="F85">
        <v>4.4252605340825417E-2</v>
      </c>
      <c r="G85">
        <v>4.4503003225233588E-2</v>
      </c>
      <c r="H85">
        <v>3.013978986920662E-2</v>
      </c>
      <c r="I85">
        <v>-4.9669890490439128E-3</v>
      </c>
      <c r="J85">
        <v>9.3486298273248725E-3</v>
      </c>
      <c r="K85">
        <v>1.565177549152752E-3</v>
      </c>
      <c r="L85">
        <v>6.0260278471703899E-2</v>
      </c>
      <c r="M85">
        <v>2.1181432659053149E-2</v>
      </c>
      <c r="N85">
        <v>-1.747504755498264E-2</v>
      </c>
      <c r="O85">
        <v>4.4798881624220632E-2</v>
      </c>
      <c r="P85">
        <v>1.1427863341215041E-2</v>
      </c>
      <c r="Q85">
        <v>9.6776375397233938E-3</v>
      </c>
      <c r="R85">
        <v>2.221349327582289E-2</v>
      </c>
      <c r="S85">
        <v>4.882030334289067E-2</v>
      </c>
      <c r="T85">
        <f t="shared" si="2"/>
        <v>2.0006892511421896E-2</v>
      </c>
    </row>
    <row r="86" spans="1:20">
      <c r="A86" s="1" t="s">
        <v>96</v>
      </c>
      <c r="B86">
        <v>4.2327506699411772E-2</v>
      </c>
      <c r="C86">
        <v>5.471498002319608E-2</v>
      </c>
      <c r="D86">
        <v>-3.3373039511664593E-2</v>
      </c>
      <c r="E86">
        <v>7.7469692194624962E-3</v>
      </c>
      <c r="F86">
        <v>-1.245650886077765E-2</v>
      </c>
      <c r="G86">
        <v>1.8484324429621779E-2</v>
      </c>
      <c r="H86">
        <v>2.4665415964276519E-2</v>
      </c>
      <c r="I86">
        <v>1.6936261917948951E-2</v>
      </c>
      <c r="J86">
        <v>-1.3222562250272411E-2</v>
      </c>
      <c r="K86">
        <v>-2.625487348540656E-2</v>
      </c>
      <c r="L86">
        <v>-4.7834351261976993E-2</v>
      </c>
      <c r="M86">
        <v>2.4563324514308649E-2</v>
      </c>
      <c r="N86">
        <v>2.2396288743015361E-2</v>
      </c>
      <c r="O86">
        <v>-3.9428902409578406E-3</v>
      </c>
      <c r="P86">
        <v>-1.510038035470285E-2</v>
      </c>
      <c r="Q86">
        <v>-1.6328332946748621E-2</v>
      </c>
      <c r="R86">
        <v>-4.8894014705215372E-2</v>
      </c>
      <c r="S86">
        <v>-5.8409315619765263E-2</v>
      </c>
      <c r="T86">
        <f t="shared" si="2"/>
        <v>-2.167107995742077E-2</v>
      </c>
    </row>
    <row r="87" spans="1:20">
      <c r="A87" s="1" t="s">
        <v>97</v>
      </c>
      <c r="B87">
        <v>2.3788561202238161E-3</v>
      </c>
      <c r="C87">
        <v>-6.2947516446614227E-3</v>
      </c>
      <c r="D87">
        <v>-4.6300348746001967E-2</v>
      </c>
      <c r="E87">
        <v>-3.6880778337566089E-2</v>
      </c>
      <c r="F87">
        <v>-2.5784386974361469E-2</v>
      </c>
      <c r="G87">
        <v>-4.3104763094650389E-2</v>
      </c>
      <c r="H87">
        <v>-2.363369926401326E-2</v>
      </c>
      <c r="I87">
        <v>2.0306474423697599E-2</v>
      </c>
      <c r="J87">
        <v>-4.8003544992489822E-3</v>
      </c>
      <c r="K87">
        <v>-1.7484056626322349E-2</v>
      </c>
      <c r="L87">
        <v>-1.2291347416486629E-2</v>
      </c>
      <c r="M87">
        <v>-2.2908741789913201E-2</v>
      </c>
      <c r="N87">
        <v>-4.3811496695018493E-2</v>
      </c>
      <c r="O87">
        <v>-4.502715041448746E-2</v>
      </c>
      <c r="P87">
        <v>-2.2682442317707E-2</v>
      </c>
      <c r="Q87">
        <v>-2.238469915109453E-2</v>
      </c>
      <c r="R87">
        <v>-8.7311471403423102E-2</v>
      </c>
      <c r="S87">
        <v>-6.0710581251605562E-2</v>
      </c>
      <c r="T87">
        <f t="shared" si="2"/>
        <v>-2.8883168171181483E-2</v>
      </c>
    </row>
    <row r="88" spans="1:20">
      <c r="A88" s="1" t="s">
        <v>98</v>
      </c>
      <c r="B88">
        <v>3.5099742582386018E-2</v>
      </c>
      <c r="C88">
        <v>4.4166940641068519E-2</v>
      </c>
      <c r="D88">
        <v>-7.7068693283521839E-4</v>
      </c>
      <c r="E88">
        <v>4.6565182183716747E-2</v>
      </c>
      <c r="F88">
        <v>5.2070611078706142E-2</v>
      </c>
      <c r="G88">
        <v>7.4570558261368936E-2</v>
      </c>
      <c r="H88">
        <v>4.3809349128304031E-2</v>
      </c>
      <c r="I88">
        <v>-1.935230012071687E-2</v>
      </c>
      <c r="J88">
        <v>-2.4404161205916711E-2</v>
      </c>
      <c r="K88">
        <v>-1.0943302465789119E-2</v>
      </c>
      <c r="L88">
        <v>-9.3766494843556814E-3</v>
      </c>
      <c r="M88">
        <v>6.0079456451064488E-2</v>
      </c>
      <c r="N88">
        <v>3.6100829907999898E-2</v>
      </c>
      <c r="O88">
        <v>5.6818554085735988E-2</v>
      </c>
      <c r="P88">
        <v>2.630043068304166E-3</v>
      </c>
      <c r="Q88">
        <v>9.5402418890722096E-4</v>
      </c>
      <c r="R88">
        <v>2.852509256006797E-2</v>
      </c>
      <c r="S88">
        <v>-2.6066294944308451E-2</v>
      </c>
      <c r="T88">
        <f t="shared" si="2"/>
        <v>3.197174704176786E-3</v>
      </c>
    </row>
    <row r="89" spans="1:20">
      <c r="A89" s="1" t="s">
        <v>99</v>
      </c>
      <c r="B89">
        <v>-7.3212335161300102E-3</v>
      </c>
      <c r="C89">
        <v>1.932094215108027E-2</v>
      </c>
      <c r="D89">
        <v>-1.173542040698905E-2</v>
      </c>
      <c r="E89">
        <v>1.4483192110056329E-2</v>
      </c>
      <c r="F89">
        <v>3.3630150954724321E-3</v>
      </c>
      <c r="G89">
        <v>8.3580500555744397E-3</v>
      </c>
      <c r="H89">
        <v>-6.3743685574951803E-3</v>
      </c>
      <c r="I89">
        <v>2.2366068289693342E-2</v>
      </c>
      <c r="J89">
        <v>8.7880610999688802E-3</v>
      </c>
      <c r="K89">
        <v>5.3974695382092994E-3</v>
      </c>
      <c r="L89">
        <v>-4.3479372569620978E-2</v>
      </c>
      <c r="M89">
        <v>-3.0036464891864071E-2</v>
      </c>
      <c r="N89">
        <v>1.949847296647755E-2</v>
      </c>
      <c r="O89">
        <v>-1.888625343129624E-2</v>
      </c>
      <c r="P89">
        <v>-7.2715795428635044E-3</v>
      </c>
      <c r="Q89">
        <v>-8.1061938926724197E-3</v>
      </c>
      <c r="R89">
        <v>-7.8947365922451551E-3</v>
      </c>
      <c r="S89">
        <v>-3.4468745392145062E-2</v>
      </c>
      <c r="T89">
        <f t="shared" si="2"/>
        <v>-7.713905755187038E-3</v>
      </c>
    </row>
    <row r="90" spans="1:20">
      <c r="A90" s="1" t="s">
        <v>100</v>
      </c>
      <c r="B90">
        <v>4.2471760466604716E-3</v>
      </c>
      <c r="C90">
        <v>2.238375430837047E-2</v>
      </c>
      <c r="D90">
        <v>4.0684173316038352E-2</v>
      </c>
      <c r="E90">
        <v>1.104206751357073E-2</v>
      </c>
      <c r="F90">
        <v>5.4728031831362323E-2</v>
      </c>
      <c r="G90">
        <v>4.4497150586748857E-2</v>
      </c>
      <c r="H90">
        <v>2.2681443453318909E-2</v>
      </c>
      <c r="I90">
        <v>-1.9632443443794001E-2</v>
      </c>
      <c r="J90">
        <v>-3.8756518859039968E-3</v>
      </c>
      <c r="K90">
        <v>-4.9438564990252898E-3</v>
      </c>
      <c r="L90">
        <v>2.5462886737568362E-3</v>
      </c>
      <c r="M90">
        <v>3.0966591840501989E-2</v>
      </c>
      <c r="N90">
        <v>4.3717370286191493E-3</v>
      </c>
      <c r="O90">
        <v>5.2684773100747602E-2</v>
      </c>
      <c r="P90">
        <v>5.8365630018351036E-3</v>
      </c>
      <c r="Q90">
        <v>8.3285448517995686E-3</v>
      </c>
      <c r="R90">
        <v>-1.149424187328651E-2</v>
      </c>
      <c r="S90">
        <v>2.8257916072774059E-2</v>
      </c>
      <c r="T90">
        <f t="shared" si="2"/>
        <v>4.7525985264068576E-3</v>
      </c>
    </row>
    <row r="91" spans="1:20">
      <c r="A91" s="1" t="s">
        <v>101</v>
      </c>
      <c r="B91">
        <v>6.8331598203114075E-2</v>
      </c>
      <c r="C91">
        <v>6.9666520786808128E-2</v>
      </c>
      <c r="D91">
        <v>6.8981580779616358E-2</v>
      </c>
      <c r="E91">
        <v>5.378384400967029E-2</v>
      </c>
      <c r="F91">
        <v>4.9224014425917277E-2</v>
      </c>
      <c r="G91">
        <v>6.2537231786698788E-2</v>
      </c>
      <c r="H91">
        <v>5.9741167726265587E-2</v>
      </c>
      <c r="I91">
        <v>1.679646365440934E-2</v>
      </c>
      <c r="J91">
        <v>2.4005743891698739E-2</v>
      </c>
      <c r="K91">
        <v>2.0114772065312311E-2</v>
      </c>
      <c r="L91">
        <v>6.3878444230411224E-2</v>
      </c>
      <c r="M91">
        <v>4.7643962382448057E-2</v>
      </c>
      <c r="N91">
        <v>5.7269701581796451E-2</v>
      </c>
      <c r="O91">
        <v>3.4167366894175322E-2</v>
      </c>
      <c r="P91">
        <v>1.144171651983172E-2</v>
      </c>
      <c r="Q91">
        <v>9.6511942000279127E-3</v>
      </c>
      <c r="R91">
        <v>2.6833404427979879E-2</v>
      </c>
      <c r="S91">
        <v>2.9623574439635592E-2</v>
      </c>
      <c r="T91">
        <f t="shared" si="2"/>
        <v>3.0314324034923637E-2</v>
      </c>
    </row>
    <row r="92" spans="1:20">
      <c r="A92" s="1" t="s">
        <v>102</v>
      </c>
      <c r="B92">
        <v>4.3281311482393107E-2</v>
      </c>
      <c r="C92">
        <v>4.9232767510020148E-2</v>
      </c>
      <c r="D92">
        <v>3.8127532874645538E-3</v>
      </c>
      <c r="E92">
        <v>3.9328559566251808E-3</v>
      </c>
      <c r="F92">
        <v>1.87876546372201E-2</v>
      </c>
      <c r="G92">
        <v>2.3601085359364001E-2</v>
      </c>
      <c r="H92">
        <v>3.4993192061130607E-2</v>
      </c>
      <c r="I92">
        <v>1.4186100363416051E-2</v>
      </c>
      <c r="J92">
        <v>4.3027596649454214E-3</v>
      </c>
      <c r="K92">
        <v>1.9145560710314151E-3</v>
      </c>
      <c r="L92">
        <v>-3.3759524537217978E-2</v>
      </c>
      <c r="M92">
        <v>2.768143304104953E-2</v>
      </c>
      <c r="N92">
        <v>8.81773450536949E-3</v>
      </c>
      <c r="O92">
        <v>1.814798848385735E-2</v>
      </c>
      <c r="P92">
        <v>-2.575992645036385E-3</v>
      </c>
      <c r="Q92">
        <v>-5.2016060644332063E-3</v>
      </c>
      <c r="R92">
        <v>-2.5261181874795868E-2</v>
      </c>
      <c r="S92">
        <v>-2.250317389070966E-2</v>
      </c>
      <c r="T92">
        <f t="shared" si="2"/>
        <v>-4.6934359461530588E-3</v>
      </c>
    </row>
    <row r="93" spans="1:20">
      <c r="A93" s="1" t="s">
        <v>103</v>
      </c>
      <c r="B93">
        <v>2.3093572550472619E-2</v>
      </c>
      <c r="C93">
        <v>2.8733817827784058E-2</v>
      </c>
      <c r="D93">
        <v>-5.5656760418176798E-3</v>
      </c>
      <c r="E93">
        <v>5.0653706463577031E-3</v>
      </c>
      <c r="F93">
        <v>1.5670497167032501E-2</v>
      </c>
      <c r="G93">
        <v>2.7823921661775719E-2</v>
      </c>
      <c r="H93">
        <v>1.050235661821786E-2</v>
      </c>
      <c r="I93">
        <v>6.2529293630997351E-4</v>
      </c>
      <c r="J93">
        <v>-1.9968444977463862E-2</v>
      </c>
      <c r="K93">
        <v>-1.167627104640356E-2</v>
      </c>
      <c r="L93">
        <v>2.335386080704716E-3</v>
      </c>
      <c r="M93">
        <v>1.731594581875728E-2</v>
      </c>
      <c r="N93">
        <v>1.23392440891279E-2</v>
      </c>
      <c r="O93">
        <v>-1.3711809627983129E-3</v>
      </c>
      <c r="P93">
        <v>-3.615798009339088E-3</v>
      </c>
      <c r="Q93">
        <v>-5.7663469328134154E-3</v>
      </c>
      <c r="R93">
        <v>-2.1894640765039001E-2</v>
      </c>
      <c r="S93">
        <v>2.6880567562410859E-2</v>
      </c>
      <c r="T93">
        <f t="shared" si="2"/>
        <v>-3.1219380379734884E-3</v>
      </c>
    </row>
    <row r="94" spans="1:20">
      <c r="A94" s="1" t="s">
        <v>104</v>
      </c>
      <c r="B94">
        <v>1.6542799768835881E-2</v>
      </c>
      <c r="C94">
        <v>3.1123281709417801E-2</v>
      </c>
      <c r="D94">
        <v>-3.5223166059342732E-2</v>
      </c>
      <c r="E94">
        <v>1.7632668877531451E-2</v>
      </c>
      <c r="F94">
        <v>2.0949904800684478E-3</v>
      </c>
      <c r="G94">
        <v>4.2394072307991859E-3</v>
      </c>
      <c r="H94">
        <v>6.2564933280504498E-3</v>
      </c>
      <c r="I94">
        <v>5.0602500984722187E-2</v>
      </c>
      <c r="J94">
        <v>8.3623335109968222E-2</v>
      </c>
      <c r="K94">
        <v>7.0885030448581299E-2</v>
      </c>
      <c r="L94">
        <v>9.4199522308108019E-2</v>
      </c>
      <c r="M94">
        <v>-2.523948306921386E-2</v>
      </c>
      <c r="N94">
        <v>8.6298709181644728E-3</v>
      </c>
      <c r="O94">
        <v>-3.3535698072877929E-2</v>
      </c>
      <c r="P94">
        <v>2.435291813317941E-2</v>
      </c>
      <c r="Q94">
        <v>2.788240299009059E-2</v>
      </c>
      <c r="R94">
        <v>5.5909403638763733E-2</v>
      </c>
      <c r="S94">
        <v>3.3294376162849031E-3</v>
      </c>
      <c r="T94">
        <f t="shared" si="2"/>
        <v>4.4778314990727194E-2</v>
      </c>
    </row>
    <row r="95" spans="1:20">
      <c r="A95" s="1" t="s">
        <v>105</v>
      </c>
      <c r="B95">
        <v>4.2432893801964237E-2</v>
      </c>
      <c r="C95">
        <v>4.4089469959184058E-2</v>
      </c>
      <c r="D95">
        <v>2.9342585734029921E-2</v>
      </c>
      <c r="E95">
        <v>4.1674159008750163E-2</v>
      </c>
      <c r="F95">
        <v>5.8181613941891808E-2</v>
      </c>
      <c r="G95">
        <v>7.0261914310732143E-2</v>
      </c>
      <c r="H95">
        <v>4.783406685911995E-2</v>
      </c>
      <c r="I95">
        <v>-2.8309715564148741E-3</v>
      </c>
      <c r="J95">
        <v>-1.095970355895703E-3</v>
      </c>
      <c r="K95">
        <v>1.405278584883707E-3</v>
      </c>
      <c r="L95">
        <v>4.4420514124015709E-2</v>
      </c>
      <c r="M95">
        <v>4.5009811759268992E-2</v>
      </c>
      <c r="N95">
        <v>3.9434054266016538E-2</v>
      </c>
      <c r="O95">
        <v>4.3021077076254237E-2</v>
      </c>
      <c r="P95">
        <v>3.6397139649610999E-3</v>
      </c>
      <c r="Q95">
        <v>2.9381081437871441E-3</v>
      </c>
      <c r="R95">
        <v>4.3839258051838748E-3</v>
      </c>
      <c r="S95">
        <v>3.3951411669012499E-2</v>
      </c>
      <c r="T95">
        <f t="shared" si="2"/>
        <v>1.6087671441413074E-2</v>
      </c>
    </row>
    <row r="96" spans="1:20">
      <c r="A96" s="1" t="s">
        <v>106</v>
      </c>
      <c r="B96">
        <v>-2.7227361806090311E-3</v>
      </c>
      <c r="C96">
        <v>-3.1921367691095333E-2</v>
      </c>
      <c r="D96">
        <v>3.6607957203625752E-2</v>
      </c>
      <c r="E96">
        <v>6.0340481854390671E-3</v>
      </c>
      <c r="F96">
        <v>-1.112440433126616E-2</v>
      </c>
      <c r="G96">
        <v>-2.767518973010763E-2</v>
      </c>
      <c r="H96">
        <v>2.320316659807586E-3</v>
      </c>
      <c r="I96">
        <v>-7.5850180661276578E-3</v>
      </c>
      <c r="J96">
        <v>-1.204634029855634E-2</v>
      </c>
      <c r="K96">
        <v>-1.185149029652832E-2</v>
      </c>
      <c r="L96">
        <v>-1.6445919419006749E-2</v>
      </c>
      <c r="M96">
        <v>8.8949837924097164E-3</v>
      </c>
      <c r="N96">
        <v>5.3497612801129968E-3</v>
      </c>
      <c r="O96">
        <v>-2.291466355275662E-3</v>
      </c>
      <c r="P96">
        <v>-1.230697110991108E-3</v>
      </c>
      <c r="Q96">
        <v>-1.8338083059625809E-3</v>
      </c>
      <c r="R96">
        <v>3.492075155566932E-3</v>
      </c>
      <c r="S96">
        <v>1.3961964984810621E-2</v>
      </c>
      <c r="T96">
        <f t="shared" si="2"/>
        <v>-4.1769734405971148E-3</v>
      </c>
    </row>
    <row r="97" spans="1:20">
      <c r="A97" s="1" t="s">
        <v>107</v>
      </c>
      <c r="B97">
        <v>2.425446366220108E-3</v>
      </c>
      <c r="C97">
        <v>-9.7753816940253646E-3</v>
      </c>
      <c r="D97">
        <v>2.6240522692704271E-3</v>
      </c>
      <c r="E97">
        <v>2.433651188820973E-2</v>
      </c>
      <c r="F97">
        <v>7.6498539922209563E-3</v>
      </c>
      <c r="G97">
        <v>3.2912736130466858E-2</v>
      </c>
      <c r="H97">
        <v>1.1880048372961969E-2</v>
      </c>
      <c r="I97">
        <v>-7.836351531194663E-3</v>
      </c>
      <c r="J97">
        <v>-1.601391077466485E-3</v>
      </c>
      <c r="K97">
        <v>4.2163493345459546E-3</v>
      </c>
      <c r="L97">
        <v>3.2915248007491682E-2</v>
      </c>
      <c r="M97">
        <v>7.4247036467431906E-3</v>
      </c>
      <c r="N97">
        <v>2.8479404406042571E-2</v>
      </c>
      <c r="O97">
        <v>7.8090892351179164E-3</v>
      </c>
      <c r="P97">
        <v>4.6239110717454226E-3</v>
      </c>
      <c r="Q97">
        <v>3.7888340096075002E-3</v>
      </c>
      <c r="R97">
        <v>1.348415570585559E-2</v>
      </c>
      <c r="S97">
        <v>2.077155336351999E-2</v>
      </c>
      <c r="T97">
        <f t="shared" si="2"/>
        <v>9.7857730516943946E-3</v>
      </c>
    </row>
    <row r="98" spans="1:20">
      <c r="A98" s="1" t="s">
        <v>108</v>
      </c>
      <c r="B98">
        <v>1.3752345145225281E-2</v>
      </c>
      <c r="C98">
        <v>3.5202639377271527E-2</v>
      </c>
      <c r="D98">
        <v>2.149488996320037E-2</v>
      </c>
      <c r="E98">
        <v>-4.0488696087146447E-3</v>
      </c>
      <c r="F98">
        <v>6.567760769550457E-3</v>
      </c>
      <c r="G98">
        <v>-1.5439190905806031E-3</v>
      </c>
      <c r="H98">
        <v>-1.7613420145048411E-3</v>
      </c>
      <c r="I98">
        <v>-7.4683219517579502E-3</v>
      </c>
      <c r="J98">
        <v>8.8172390274088297E-3</v>
      </c>
      <c r="K98">
        <v>8.2937128674434035E-3</v>
      </c>
      <c r="L98">
        <v>1.847118335088771E-2</v>
      </c>
      <c r="M98">
        <v>2.3491450878453168E-2</v>
      </c>
      <c r="N98">
        <v>4.731409109099971E-4</v>
      </c>
      <c r="O98">
        <v>2.643582919684628E-2</v>
      </c>
      <c r="P98">
        <v>1.180800999456832E-2</v>
      </c>
      <c r="Q98">
        <v>1.318622675279024E-2</v>
      </c>
      <c r="R98">
        <v>2.575084669273164E-2</v>
      </c>
      <c r="S98">
        <v>9.0578092264042009E-3</v>
      </c>
      <c r="T98">
        <f t="shared" si="2"/>
        <v>1.2510962884628475E-2</v>
      </c>
    </row>
    <row r="99" spans="1:20">
      <c r="A99" s="1" t="s">
        <v>109</v>
      </c>
      <c r="B99">
        <v>-1.5703603150742931E-3</v>
      </c>
      <c r="C99">
        <v>1.0909688049218319E-2</v>
      </c>
      <c r="D99">
        <v>4.3449505676904643E-3</v>
      </c>
      <c r="E99">
        <v>3.1266896187631898E-2</v>
      </c>
      <c r="F99">
        <v>-3.1806321931691077E-2</v>
      </c>
      <c r="G99">
        <v>-3.3680998313862287E-2</v>
      </c>
      <c r="H99">
        <v>-3.3646566352945939E-2</v>
      </c>
      <c r="I99">
        <v>-1.7880030775066062E-2</v>
      </c>
      <c r="J99">
        <v>-1.9000123277555628E-2</v>
      </c>
      <c r="K99">
        <v>-1.6800857449376091E-2</v>
      </c>
      <c r="L99">
        <v>-1.543273169434289E-2</v>
      </c>
      <c r="M99">
        <v>1.26011543430018E-2</v>
      </c>
      <c r="N99">
        <v>2.9815869341450089E-2</v>
      </c>
      <c r="O99">
        <v>-1.8650210324283711E-2</v>
      </c>
      <c r="P99">
        <v>3.9385705679824126E-3</v>
      </c>
      <c r="Q99">
        <v>3.342057669821541E-3</v>
      </c>
      <c r="R99">
        <v>-4.1839900881410763E-3</v>
      </c>
      <c r="S99">
        <v>9.6159633042780523E-3</v>
      </c>
      <c r="T99">
        <f t="shared" si="2"/>
        <v>-7.0253879098463225E-3</v>
      </c>
    </row>
    <row r="100" spans="1:20">
      <c r="A100" s="1" t="s">
        <v>110</v>
      </c>
      <c r="B100">
        <v>1.373644777918992E-2</v>
      </c>
      <c r="C100">
        <v>3.7511639227602478E-2</v>
      </c>
      <c r="D100">
        <v>4.6712223877919623E-2</v>
      </c>
      <c r="E100">
        <v>2.866077054331018E-2</v>
      </c>
      <c r="F100">
        <v>2.0480630732683691E-2</v>
      </c>
      <c r="G100">
        <v>-5.6084089855706898E-3</v>
      </c>
      <c r="H100">
        <v>2.832324792156227E-2</v>
      </c>
      <c r="I100">
        <v>2.1832743774128138E-2</v>
      </c>
      <c r="J100">
        <v>2.021464097303682E-2</v>
      </c>
      <c r="K100">
        <v>2.4460266155960309E-2</v>
      </c>
      <c r="L100">
        <v>3.0123292496401669E-2</v>
      </c>
      <c r="M100">
        <v>-5.2747107106255742E-3</v>
      </c>
      <c r="N100">
        <v>3.113603161423906E-2</v>
      </c>
      <c r="O100">
        <v>7.2967367518168569E-3</v>
      </c>
      <c r="P100">
        <v>5.0127489706459638E-3</v>
      </c>
      <c r="Q100">
        <v>4.4204192762284933E-3</v>
      </c>
      <c r="R100">
        <v>3.6454233744523057E-2</v>
      </c>
      <c r="S100">
        <v>-1.9676335734440942E-3</v>
      </c>
      <c r="T100">
        <f t="shared" si="2"/>
        <v>1.9281325798510177E-2</v>
      </c>
    </row>
    <row r="101" spans="1:20">
      <c r="A101" s="1" t="s">
        <v>111</v>
      </c>
      <c r="B101">
        <v>3.6255841246684677E-2</v>
      </c>
      <c r="C101">
        <v>4.6854395356555001E-2</v>
      </c>
      <c r="D101">
        <v>3.5221827735465672E-2</v>
      </c>
      <c r="E101">
        <v>1.8613169634510651E-2</v>
      </c>
      <c r="F101">
        <v>-1.2891539697518219E-3</v>
      </c>
      <c r="G101">
        <v>4.2133984651251399E-3</v>
      </c>
      <c r="H101">
        <v>1.987933460561853E-2</v>
      </c>
      <c r="I101">
        <v>-1.2555564541455459E-3</v>
      </c>
      <c r="J101">
        <v>1.561150244392495E-2</v>
      </c>
      <c r="K101">
        <v>2.8539527910855789E-3</v>
      </c>
      <c r="L101">
        <v>3.1529724266245118E-2</v>
      </c>
      <c r="M101">
        <v>4.0072294055899071E-2</v>
      </c>
      <c r="N101">
        <v>1.615042584134696E-2</v>
      </c>
      <c r="O101">
        <v>1.595225538219713E-2</v>
      </c>
      <c r="P101">
        <v>1.002678291314529E-2</v>
      </c>
      <c r="Q101">
        <v>1.262018857154712E-2</v>
      </c>
      <c r="R101">
        <v>6.9586855004117876E-3</v>
      </c>
      <c r="S101">
        <v>2.264384040134582E-2</v>
      </c>
      <c r="T101">
        <f t="shared" si="2"/>
        <v>1.3889972035848236E-2</v>
      </c>
    </row>
    <row r="102" spans="1:20">
      <c r="A102" s="1" t="s">
        <v>112</v>
      </c>
      <c r="B102">
        <v>7.4580505249841611E-3</v>
      </c>
      <c r="C102">
        <v>1.6143467723709119E-2</v>
      </c>
      <c r="D102">
        <v>-5.7090861839499518E-2</v>
      </c>
      <c r="E102">
        <v>-4.1449698431801352E-2</v>
      </c>
      <c r="F102">
        <v>-1.3520270895429509E-2</v>
      </c>
      <c r="G102">
        <v>-1.9145511712486459E-2</v>
      </c>
      <c r="H102">
        <v>5.8129718779533768E-3</v>
      </c>
      <c r="I102">
        <v>2.556247295392566E-2</v>
      </c>
      <c r="J102">
        <v>1.573353078957718E-2</v>
      </c>
      <c r="K102">
        <v>1.1095415596227289E-3</v>
      </c>
      <c r="L102">
        <v>-4.2832656061099317E-2</v>
      </c>
      <c r="M102">
        <v>-1.3852865141343431E-2</v>
      </c>
      <c r="N102">
        <v>-4.0176507441699427E-2</v>
      </c>
      <c r="O102">
        <v>-1.7946792053843421E-3</v>
      </c>
      <c r="P102">
        <v>-7.3831810549923596E-3</v>
      </c>
      <c r="Q102">
        <v>-8.2834900752438712E-3</v>
      </c>
      <c r="R102">
        <v>-2.276411660339905E-2</v>
      </c>
      <c r="S102">
        <v>-3.0306586974278241E-2</v>
      </c>
      <c r="T102">
        <f t="shared" si="2"/>
        <v>-1.1042147156675421E-2</v>
      </c>
    </row>
    <row r="103" spans="1:20">
      <c r="A103" s="1" t="s">
        <v>113</v>
      </c>
      <c r="B103">
        <v>3.1504227058295482E-2</v>
      </c>
      <c r="C103">
        <v>3.2032424456809087E-2</v>
      </c>
      <c r="D103">
        <v>3.618461479214119E-2</v>
      </c>
      <c r="E103">
        <v>-2.2085209033672611E-2</v>
      </c>
      <c r="F103">
        <v>4.2232607485059859E-4</v>
      </c>
      <c r="G103">
        <v>-1.1300512500299731E-2</v>
      </c>
      <c r="H103">
        <v>3.987978892059818E-3</v>
      </c>
      <c r="I103">
        <v>5.6696042895421073E-3</v>
      </c>
      <c r="J103">
        <v>1.83913832610938E-2</v>
      </c>
      <c r="K103">
        <v>1.38283025695416E-2</v>
      </c>
      <c r="L103">
        <v>9.6747167866499728E-2</v>
      </c>
      <c r="M103">
        <v>2.4143982738770831E-2</v>
      </c>
      <c r="N103">
        <v>-6.3132045596858699E-3</v>
      </c>
      <c r="O103">
        <v>1.033730110350151E-2</v>
      </c>
      <c r="P103">
        <v>6.4664662362112768E-3</v>
      </c>
      <c r="Q103">
        <v>7.4952087304198667E-3</v>
      </c>
      <c r="R103">
        <v>2.4958655268947361E-3</v>
      </c>
      <c r="S103">
        <v>3.935363345531373E-2</v>
      </c>
      <c r="T103">
        <f t="shared" si="2"/>
        <v>2.1841997085331251E-2</v>
      </c>
    </row>
    <row r="104" spans="1:20">
      <c r="A104" s="1" t="s">
        <v>114</v>
      </c>
      <c r="B104">
        <v>5.1370254321647428E-2</v>
      </c>
      <c r="C104">
        <v>6.9780139318076362E-2</v>
      </c>
      <c r="D104">
        <v>1.1980499120064939E-2</v>
      </c>
      <c r="E104">
        <v>2.3943329374352951E-2</v>
      </c>
      <c r="F104">
        <v>2.3899205033793839E-2</v>
      </c>
      <c r="G104">
        <v>4.4415834809432557E-2</v>
      </c>
      <c r="H104">
        <v>4.6353387090830589E-2</v>
      </c>
      <c r="I104">
        <v>2.4347542464114861E-2</v>
      </c>
      <c r="J104">
        <v>3.65491802224025E-2</v>
      </c>
      <c r="K104">
        <v>2.488790989767686E-2</v>
      </c>
      <c r="L104">
        <v>5.1099382832392022E-2</v>
      </c>
      <c r="M104">
        <v>2.914703887677117E-2</v>
      </c>
      <c r="N104">
        <v>1.1649245365510369E-2</v>
      </c>
      <c r="O104">
        <v>2.402158965869039E-2</v>
      </c>
      <c r="P104">
        <v>1.4734017525260599E-2</v>
      </c>
      <c r="Q104">
        <v>1.489368593575335E-2</v>
      </c>
      <c r="R104">
        <v>1.4107675087241761E-2</v>
      </c>
      <c r="S104">
        <v>6.6844962179324341E-3</v>
      </c>
      <c r="T104">
        <f t="shared" si="2"/>
        <v>2.4916078782435996E-2</v>
      </c>
    </row>
    <row r="105" spans="1:20">
      <c r="A105" s="1" t="s">
        <v>115</v>
      </c>
      <c r="B105">
        <v>5.0175140921215888E-3</v>
      </c>
      <c r="C105">
        <v>-1.324291166647185E-2</v>
      </c>
      <c r="D105">
        <v>-3.8519592179580009E-2</v>
      </c>
      <c r="E105">
        <v>-2.3411730605344631E-2</v>
      </c>
      <c r="F105">
        <v>-3.6738868574795358E-2</v>
      </c>
      <c r="G105">
        <v>-3.9638857184771108E-2</v>
      </c>
      <c r="H105">
        <v>-2.6093104356643141E-2</v>
      </c>
      <c r="I105">
        <v>9.774988777714988E-3</v>
      </c>
      <c r="J105">
        <v>1.2972037915421449E-2</v>
      </c>
      <c r="K105">
        <v>1.952962598023023E-3</v>
      </c>
      <c r="L105">
        <v>1.0766691409339609E-2</v>
      </c>
      <c r="M105">
        <v>-1.1245267460028069E-2</v>
      </c>
      <c r="N105">
        <v>-1.105450322308532E-2</v>
      </c>
      <c r="O105">
        <v>-3.4318103606682297E-2</v>
      </c>
      <c r="P105">
        <v>5.101062194172723E-3</v>
      </c>
      <c r="Q105">
        <v>7.8410080132025328E-3</v>
      </c>
      <c r="R105">
        <v>-1.0638320896074751E-2</v>
      </c>
      <c r="S105">
        <v>-3.3107234633404807E-2</v>
      </c>
      <c r="T105">
        <f t="shared" si="2"/>
        <v>-2.8221099261163873E-3</v>
      </c>
    </row>
    <row r="106" spans="1:20">
      <c r="A106" s="1" t="s">
        <v>116</v>
      </c>
      <c r="B106">
        <v>7.0394829364859079E-2</v>
      </c>
      <c r="C106">
        <v>7.8182284804869884E-2</v>
      </c>
      <c r="D106">
        <v>9.9654013548865494E-2</v>
      </c>
      <c r="E106">
        <v>1.927886670664658E-2</v>
      </c>
      <c r="F106">
        <v>0.1146717064772107</v>
      </c>
      <c r="G106">
        <v>0.1087123939212149</v>
      </c>
      <c r="H106">
        <v>7.983173853995984E-2</v>
      </c>
      <c r="I106">
        <v>0.1047178248113687</v>
      </c>
      <c r="J106">
        <v>0.14786407155236819</v>
      </c>
      <c r="K106">
        <v>0.1330780841461747</v>
      </c>
      <c r="L106">
        <v>0.17177236943905719</v>
      </c>
      <c r="M106">
        <v>-2.4150338502824002E-2</v>
      </c>
      <c r="N106">
        <v>1.6374996406592679E-2</v>
      </c>
      <c r="O106">
        <v>4.3881824920707579E-2</v>
      </c>
      <c r="P106">
        <v>4.637217172052277E-2</v>
      </c>
      <c r="Q106">
        <v>4.9634861394766139E-2</v>
      </c>
      <c r="R106">
        <v>8.8543971291568768E-2</v>
      </c>
      <c r="S106">
        <v>9.3785563629234847E-2</v>
      </c>
      <c r="T106">
        <f t="shared" ref="T106:T137" si="3">B106*$B$191+C106*$C$191+D106*$D$191+E106*$E$191+F106*$F$191+G106*$G$191+H106*$H$191+I106*$I$191+J106*$J$191+K106*$K$191+L106*$L$191+M106*$M$191+N106*$N$191+O106*$O$191+P106*$P$191+Q106*$Q$191+R106*$R$191+S106*$S$191</f>
        <v>9.8044739263630429E-2</v>
      </c>
    </row>
    <row r="107" spans="1:20">
      <c r="A107" s="1" t="s">
        <v>117</v>
      </c>
      <c r="B107">
        <v>3.8034054088872393E-2</v>
      </c>
      <c r="C107">
        <v>5.3760047717854142E-2</v>
      </c>
      <c r="D107">
        <v>2.856518186912238E-2</v>
      </c>
      <c r="E107">
        <v>4.1526137332184472E-2</v>
      </c>
      <c r="F107">
        <v>4.5083966089258132E-2</v>
      </c>
      <c r="G107">
        <v>4.2682243432506928E-2</v>
      </c>
      <c r="H107">
        <v>4.0188036596218613E-2</v>
      </c>
      <c r="I107">
        <v>-2.044161988075888E-2</v>
      </c>
      <c r="J107">
        <v>-4.3073823275211032E-2</v>
      </c>
      <c r="K107">
        <v>-2.9868088212306909E-2</v>
      </c>
      <c r="L107">
        <v>-4.273187910679499E-2</v>
      </c>
      <c r="M107">
        <v>5.7441283867521342E-2</v>
      </c>
      <c r="N107">
        <v>3.8284015912553933E-2</v>
      </c>
      <c r="O107">
        <v>6.8995881517623925E-2</v>
      </c>
      <c r="P107">
        <v>-9.0529035832398463E-4</v>
      </c>
      <c r="Q107">
        <v>-3.0158092077003928E-3</v>
      </c>
      <c r="R107">
        <v>1.4192528927118531E-2</v>
      </c>
      <c r="S107">
        <v>-1.2435884567351121E-3</v>
      </c>
      <c r="T107">
        <f t="shared" si="3"/>
        <v>-5.6356127322935989E-3</v>
      </c>
    </row>
    <row r="108" spans="1:20">
      <c r="A108" s="1" t="s">
        <v>118</v>
      </c>
      <c r="B108">
        <v>-7.4249948058828794E-3</v>
      </c>
      <c r="C108">
        <v>-1.324974864734163E-2</v>
      </c>
      <c r="D108">
        <v>-9.6220313694339588E-3</v>
      </c>
      <c r="E108">
        <v>-1.7451504759757649E-2</v>
      </c>
      <c r="F108">
        <v>-1.5559870753617531E-3</v>
      </c>
      <c r="G108">
        <v>-1.7351916904923659E-2</v>
      </c>
      <c r="H108">
        <v>-9.4920806946511282E-3</v>
      </c>
      <c r="I108">
        <v>1.546095822521942E-2</v>
      </c>
      <c r="J108">
        <v>2.1653997338239469E-2</v>
      </c>
      <c r="K108">
        <v>8.0333033180919333E-3</v>
      </c>
      <c r="L108">
        <v>1.547359429518402E-2</v>
      </c>
      <c r="M108">
        <v>-1.646081842905045E-2</v>
      </c>
      <c r="N108">
        <v>-2.7099000837362049E-2</v>
      </c>
      <c r="O108">
        <v>1.1437659826267991E-2</v>
      </c>
      <c r="P108">
        <v>-2.7975296445026392E-3</v>
      </c>
      <c r="Q108">
        <v>-2.617248581792575E-3</v>
      </c>
      <c r="R108">
        <v>-2.4961934448866071E-2</v>
      </c>
      <c r="S108">
        <v>-1.3871634669185839E-2</v>
      </c>
      <c r="T108">
        <f t="shared" si="3"/>
        <v>-5.534903236985105E-4</v>
      </c>
    </row>
    <row r="109" spans="1:20">
      <c r="A109" s="1" t="s">
        <v>119</v>
      </c>
      <c r="B109">
        <v>-3.8075180174916179E-2</v>
      </c>
      <c r="C109">
        <v>-3.1222596193860142E-2</v>
      </c>
      <c r="D109">
        <v>2.0397934110301549E-2</v>
      </c>
      <c r="E109">
        <v>1.601201975818034E-2</v>
      </c>
      <c r="F109">
        <v>-1.7094302137003581E-2</v>
      </c>
      <c r="G109">
        <v>-5.8429210861055134E-3</v>
      </c>
      <c r="H109">
        <v>-2.529222037630563E-2</v>
      </c>
      <c r="I109">
        <v>-5.1440169756867722E-2</v>
      </c>
      <c r="J109">
        <v>-5.7711893049128271E-2</v>
      </c>
      <c r="K109">
        <v>-4.5246976774921399E-2</v>
      </c>
      <c r="L109">
        <v>-8.9947099169311429E-2</v>
      </c>
      <c r="M109">
        <v>1.004171609891436E-2</v>
      </c>
      <c r="N109">
        <v>2.752846829582634E-2</v>
      </c>
      <c r="O109">
        <v>6.4621145379588629E-3</v>
      </c>
      <c r="P109">
        <v>-1.5848311678740679E-2</v>
      </c>
      <c r="Q109">
        <v>-1.5873373572583671E-2</v>
      </c>
      <c r="R109">
        <v>-1.357678218483749E-2</v>
      </c>
      <c r="S109">
        <v>1.1214777616834979E-2</v>
      </c>
      <c r="T109">
        <f t="shared" si="3"/>
        <v>-3.0416297380629835E-2</v>
      </c>
    </row>
    <row r="110" spans="1:20">
      <c r="A110" s="1" t="s">
        <v>120</v>
      </c>
      <c r="B110">
        <v>4.7129642032079033E-2</v>
      </c>
      <c r="C110">
        <v>5.7083872096286292E-2</v>
      </c>
      <c r="D110">
        <v>-2.8993987882752759E-3</v>
      </c>
      <c r="E110">
        <v>-1.373513660923731E-2</v>
      </c>
      <c r="F110">
        <v>3.5859225311966503E-2</v>
      </c>
      <c r="G110">
        <v>3.6765148120873503E-2</v>
      </c>
      <c r="H110">
        <v>3.5146245885820708E-2</v>
      </c>
      <c r="I110">
        <v>3.4289431879521048E-2</v>
      </c>
      <c r="J110">
        <v>2.9636040049302981E-2</v>
      </c>
      <c r="K110">
        <v>2.3442345716272909E-2</v>
      </c>
      <c r="L110">
        <v>3.0415085944585529E-2</v>
      </c>
      <c r="M110">
        <v>1.3256077671758961E-2</v>
      </c>
      <c r="N110">
        <v>-1.0738466306399521E-2</v>
      </c>
      <c r="O110">
        <v>2.4879549230724999E-2</v>
      </c>
      <c r="P110">
        <v>2.0187466595622539E-3</v>
      </c>
      <c r="Q110">
        <v>1.7342429972317941E-3</v>
      </c>
      <c r="R110">
        <v>-1.494279148669952E-2</v>
      </c>
      <c r="S110">
        <v>-5.2057679626414721E-2</v>
      </c>
      <c r="T110">
        <f t="shared" si="3"/>
        <v>9.9566640595616547E-3</v>
      </c>
    </row>
    <row r="111" spans="1:20">
      <c r="A111" s="1" t="s">
        <v>121</v>
      </c>
      <c r="B111">
        <v>-2.6089081723136839E-2</v>
      </c>
      <c r="C111">
        <v>-2.8111178070927889E-2</v>
      </c>
      <c r="D111">
        <v>-3.5507053000342403E-2</v>
      </c>
      <c r="E111">
        <v>-4.0975717024281037E-2</v>
      </c>
      <c r="F111">
        <v>-4.8279770085272178E-2</v>
      </c>
      <c r="G111">
        <v>-4.8646504105791848E-2</v>
      </c>
      <c r="H111">
        <v>-5.0276360881356667E-2</v>
      </c>
      <c r="I111">
        <v>-7.6672678558065144E-4</v>
      </c>
      <c r="J111">
        <v>-1.741672607027378E-2</v>
      </c>
      <c r="K111">
        <v>-1.1297042416110851E-2</v>
      </c>
      <c r="L111">
        <v>-5.3496968674275891E-2</v>
      </c>
      <c r="M111">
        <v>-2.861813003557068E-2</v>
      </c>
      <c r="N111">
        <v>-3.618262010715656E-2</v>
      </c>
      <c r="O111">
        <v>-6.2646723607321153E-2</v>
      </c>
      <c r="P111">
        <v>-7.3513014986885672E-3</v>
      </c>
      <c r="Q111">
        <v>-5.0144129862341744E-3</v>
      </c>
      <c r="R111">
        <v>-2.0359217818676108E-2</v>
      </c>
      <c r="S111">
        <v>-1.443152936258651E-2</v>
      </c>
      <c r="T111">
        <f t="shared" si="3"/>
        <v>-2.1101453046267489E-2</v>
      </c>
    </row>
    <row r="112" spans="1:20">
      <c r="A112" s="1" t="s">
        <v>122</v>
      </c>
      <c r="B112">
        <v>7.671392521281839E-2</v>
      </c>
      <c r="C112">
        <v>9.8109579421501669E-2</v>
      </c>
      <c r="D112">
        <v>-8.6796075870968492E-3</v>
      </c>
      <c r="E112">
        <v>1.154798116991773E-2</v>
      </c>
      <c r="F112">
        <v>8.7173549068961576E-2</v>
      </c>
      <c r="G112">
        <v>9.2625089854423193E-2</v>
      </c>
      <c r="H112">
        <v>8.1069902266468707E-2</v>
      </c>
      <c r="I112">
        <v>4.8288976232875543E-2</v>
      </c>
      <c r="J112">
        <v>6.3782717418739088E-2</v>
      </c>
      <c r="K112">
        <v>5.3443074217555793E-2</v>
      </c>
      <c r="L112">
        <v>0.1095888336111652</v>
      </c>
      <c r="M112">
        <v>3.2855234785005523E-2</v>
      </c>
      <c r="N112">
        <v>1.621472324597328E-2</v>
      </c>
      <c r="O112">
        <v>5.3342372914070513E-2</v>
      </c>
      <c r="P112">
        <v>1.7290952047533729E-2</v>
      </c>
      <c r="Q112">
        <v>1.394627857728015E-2</v>
      </c>
      <c r="R112">
        <v>2.6641660933149899E-2</v>
      </c>
      <c r="S112">
        <v>5.5331314873769974E-3</v>
      </c>
      <c r="T112">
        <f t="shared" si="3"/>
        <v>4.514094542647297E-2</v>
      </c>
    </row>
    <row r="113" spans="1:20">
      <c r="A113" s="1" t="s">
        <v>123</v>
      </c>
      <c r="B113">
        <v>-4.4169363485546009E-2</v>
      </c>
      <c r="C113">
        <v>-5.1594217336058727E-2</v>
      </c>
      <c r="D113">
        <v>-8.253570789076603E-2</v>
      </c>
      <c r="E113">
        <v>-3.3122861200345022E-2</v>
      </c>
      <c r="F113">
        <v>-5.7708104959122153E-2</v>
      </c>
      <c r="G113">
        <v>-5.357592835441094E-2</v>
      </c>
      <c r="H113">
        <v>-5.1827025271922622E-2</v>
      </c>
      <c r="I113">
        <v>1.7366104327646289E-2</v>
      </c>
      <c r="J113">
        <v>1.8676282138057051E-2</v>
      </c>
      <c r="K113">
        <v>8.2017725741694303E-3</v>
      </c>
      <c r="L113">
        <v>-4.1300551744374407E-2</v>
      </c>
      <c r="M113">
        <v>-6.24230663760168E-2</v>
      </c>
      <c r="N113">
        <v>-4.5581273814633387E-2</v>
      </c>
      <c r="O113">
        <v>-8.0418230936174284E-2</v>
      </c>
      <c r="P113">
        <v>-1.2011122619401069E-2</v>
      </c>
      <c r="Q113">
        <v>-8.9454424040590341E-3</v>
      </c>
      <c r="R113">
        <v>-3.2051347634180161E-2</v>
      </c>
      <c r="S113">
        <v>-5.4291237503123702E-2</v>
      </c>
      <c r="T113">
        <f t="shared" si="3"/>
        <v>-2.068637777526635E-2</v>
      </c>
    </row>
    <row r="114" spans="1:20">
      <c r="A114" s="1" t="s">
        <v>124</v>
      </c>
      <c r="B114">
        <v>-1.7301119075913921E-2</v>
      </c>
      <c r="C114">
        <v>-1.110786728959356E-2</v>
      </c>
      <c r="D114">
        <v>-2.8881755277528561E-2</v>
      </c>
      <c r="E114">
        <v>-3.9370989631798303E-2</v>
      </c>
      <c r="F114">
        <v>-3.1120405897106299E-2</v>
      </c>
      <c r="G114">
        <v>-3.2555244493990831E-2</v>
      </c>
      <c r="H114">
        <v>-1.425142418932945E-2</v>
      </c>
      <c r="I114">
        <v>1.6638371531370488E-2</v>
      </c>
      <c r="J114">
        <v>2.9650702314876209E-2</v>
      </c>
      <c r="K114">
        <v>5.586977128064996E-3</v>
      </c>
      <c r="L114">
        <v>2.043232720930566E-2</v>
      </c>
      <c r="M114">
        <v>-2.6719483492882889E-2</v>
      </c>
      <c r="N114">
        <v>-3.8986600397076583E-2</v>
      </c>
      <c r="O114">
        <v>-4.2413682833210682E-2</v>
      </c>
      <c r="P114">
        <v>-2.4177951424910749E-3</v>
      </c>
      <c r="Q114">
        <v>-5.6019378799613273E-3</v>
      </c>
      <c r="R114">
        <v>8.2778839140429383E-4</v>
      </c>
      <c r="S114">
        <v>1.7110210643591191E-2</v>
      </c>
      <c r="T114">
        <f t="shared" si="3"/>
        <v>2.5791908471850941E-3</v>
      </c>
    </row>
    <row r="115" spans="1:20">
      <c r="A115" s="1" t="s">
        <v>125</v>
      </c>
      <c r="B115">
        <v>6.2738110784559931E-2</v>
      </c>
      <c r="C115">
        <v>8.778650646395425E-2</v>
      </c>
      <c r="D115">
        <v>3.9988907520114081E-2</v>
      </c>
      <c r="E115">
        <v>8.2534679941743683E-3</v>
      </c>
      <c r="F115">
        <v>3.8787458231679173E-2</v>
      </c>
      <c r="G115">
        <v>3.658058554531074E-2</v>
      </c>
      <c r="H115">
        <v>6.3222651230089522E-2</v>
      </c>
      <c r="I115">
        <v>-2.701272029838897E-2</v>
      </c>
      <c r="J115">
        <v>-3.1795406851143022E-2</v>
      </c>
      <c r="K115">
        <v>-2.055709932266048E-2</v>
      </c>
      <c r="L115">
        <v>4.4676838049934497E-2</v>
      </c>
      <c r="M115">
        <v>8.2358378568563539E-2</v>
      </c>
      <c r="N115">
        <v>2.2659060140229451E-2</v>
      </c>
      <c r="O115">
        <v>6.8036478927333777E-2</v>
      </c>
      <c r="P115">
        <v>-3.05251833295761E-3</v>
      </c>
      <c r="Q115">
        <v>-1.052828124465055E-3</v>
      </c>
      <c r="R115">
        <v>-1.9023814971925401E-2</v>
      </c>
      <c r="S115">
        <v>7.1675468793839237E-3</v>
      </c>
      <c r="T115">
        <f t="shared" si="3"/>
        <v>3.6983860760873731E-3</v>
      </c>
    </row>
    <row r="116" spans="1:20">
      <c r="A116" s="1" t="s">
        <v>126</v>
      </c>
      <c r="B116">
        <v>2.6071668612450919E-2</v>
      </c>
      <c r="C116">
        <v>2.8559174948612709E-2</v>
      </c>
      <c r="D116">
        <v>-1.1397486858071291E-3</v>
      </c>
      <c r="E116">
        <v>-4.3117480936172292E-4</v>
      </c>
      <c r="F116">
        <v>1.4639414170152239E-2</v>
      </c>
      <c r="G116">
        <v>9.5755257378788983E-3</v>
      </c>
      <c r="H116">
        <v>1.8408050021764041E-2</v>
      </c>
      <c r="I116">
        <v>1.968167606779159E-2</v>
      </c>
      <c r="J116">
        <v>1.795967923694208E-2</v>
      </c>
      <c r="K116">
        <v>2.1433172914786521E-2</v>
      </c>
      <c r="L116">
        <v>2.0299768485459779E-2</v>
      </c>
      <c r="M116">
        <v>4.573911832144395E-3</v>
      </c>
      <c r="N116">
        <v>-1.4994789917432969E-3</v>
      </c>
      <c r="O116">
        <v>1.7528967576004639E-2</v>
      </c>
      <c r="P116">
        <v>1.1080884824630211E-3</v>
      </c>
      <c r="Q116">
        <v>-1.10823874828303E-3</v>
      </c>
      <c r="R116">
        <v>8.8532258927076501E-3</v>
      </c>
      <c r="S116">
        <v>-1.073095739129637E-2</v>
      </c>
      <c r="T116">
        <f t="shared" si="3"/>
        <v>1.0706666981446547E-2</v>
      </c>
    </row>
    <row r="117" spans="1:20">
      <c r="A117" s="1" t="s">
        <v>127</v>
      </c>
      <c r="B117">
        <v>1.3809829136711469E-2</v>
      </c>
      <c r="C117">
        <v>1.811943286990525E-2</v>
      </c>
      <c r="D117">
        <v>-2.76905173392672E-3</v>
      </c>
      <c r="E117">
        <v>-4.1158305542490781E-2</v>
      </c>
      <c r="F117">
        <v>4.7548481704158263E-3</v>
      </c>
      <c r="G117">
        <v>6.5022692590506193E-3</v>
      </c>
      <c r="H117">
        <v>4.9390296617464191E-3</v>
      </c>
      <c r="I117">
        <v>3.5702573134364757E-2</v>
      </c>
      <c r="J117">
        <v>3.1449698378663848E-2</v>
      </c>
      <c r="K117">
        <v>2.728859192642008E-2</v>
      </c>
      <c r="L117">
        <v>3.598534009943366E-2</v>
      </c>
      <c r="M117">
        <v>-2.9801497557088611E-2</v>
      </c>
      <c r="N117">
        <v>-3.8037834025300699E-2</v>
      </c>
      <c r="O117">
        <v>-4.5378271631487221E-2</v>
      </c>
      <c r="P117">
        <v>1.165610590480526E-2</v>
      </c>
      <c r="Q117">
        <v>1.266198282124531E-2</v>
      </c>
      <c r="R117">
        <v>1.337251924953908E-2</v>
      </c>
      <c r="S117">
        <v>-3.4123839454057059E-2</v>
      </c>
      <c r="T117">
        <f t="shared" si="3"/>
        <v>1.3082745121492274E-2</v>
      </c>
    </row>
    <row r="118" spans="1:20">
      <c r="A118" s="1" t="s">
        <v>128</v>
      </c>
      <c r="B118">
        <v>-3.6853902156506413E-2</v>
      </c>
      <c r="C118">
        <v>-5.9152146711226372E-2</v>
      </c>
      <c r="D118">
        <v>-4.5649630847289457E-2</v>
      </c>
      <c r="E118">
        <v>-6.7199015173693422E-3</v>
      </c>
      <c r="F118">
        <v>-3.9622520302071251E-2</v>
      </c>
      <c r="G118">
        <v>-4.4429748679795662E-2</v>
      </c>
      <c r="H118">
        <v>-3.5923216950915937E-2</v>
      </c>
      <c r="I118">
        <v>1.5191838814084809E-2</v>
      </c>
      <c r="J118">
        <v>4.4437900242286547E-2</v>
      </c>
      <c r="K118">
        <v>2.3415029381002709E-2</v>
      </c>
      <c r="L118">
        <v>-2.1349878809344029E-2</v>
      </c>
      <c r="M118">
        <v>-4.2112413369716717E-2</v>
      </c>
      <c r="N118">
        <v>-8.059475774749747E-3</v>
      </c>
      <c r="O118">
        <v>-3.4895710079285713E-2</v>
      </c>
      <c r="P118">
        <v>2.0591304749548729E-3</v>
      </c>
      <c r="Q118">
        <v>5.7153601893371597E-3</v>
      </c>
      <c r="R118">
        <v>2.3203858434461822E-3</v>
      </c>
      <c r="S118">
        <v>7.4953427614115054E-3</v>
      </c>
      <c r="T118">
        <f t="shared" si="3"/>
        <v>1.9277714027425316E-3</v>
      </c>
    </row>
    <row r="119" spans="1:20">
      <c r="A119" s="1" t="s">
        <v>129</v>
      </c>
      <c r="B119">
        <v>-3.1607681169669499E-2</v>
      </c>
      <c r="C119">
        <v>-4.5978512359937551E-2</v>
      </c>
      <c r="D119">
        <v>-3.3950838456914378E-2</v>
      </c>
      <c r="E119">
        <v>2.565209078532638E-3</v>
      </c>
      <c r="F119">
        <v>-6.3125198380298286E-2</v>
      </c>
      <c r="G119">
        <v>-6.207792609864049E-2</v>
      </c>
      <c r="H119">
        <v>-5.1904000596952223E-2</v>
      </c>
      <c r="I119">
        <v>-3.0236749426373551E-2</v>
      </c>
      <c r="J119">
        <v>-1.78382782993316E-2</v>
      </c>
      <c r="K119">
        <v>-1.8974876486120281E-2</v>
      </c>
      <c r="L119">
        <v>-3.8076366166075237E-2</v>
      </c>
      <c r="M119">
        <v>4.5035503535362231E-4</v>
      </c>
      <c r="N119">
        <v>4.2284541818438104E-3</v>
      </c>
      <c r="O119">
        <v>-4.827588067480959E-2</v>
      </c>
      <c r="P119">
        <v>3.0434491101996031E-3</v>
      </c>
      <c r="Q119">
        <v>4.4305410973870529E-3</v>
      </c>
      <c r="R119">
        <v>1.65962160285793E-3</v>
      </c>
      <c r="S119">
        <v>3.0490495528580071E-2</v>
      </c>
      <c r="T119">
        <f t="shared" si="3"/>
        <v>-1.2976841284772701E-2</v>
      </c>
    </row>
    <row r="120" spans="1:20">
      <c r="A120" s="1" t="s">
        <v>130</v>
      </c>
      <c r="B120">
        <v>1.7082884369191701E-2</v>
      </c>
      <c r="C120">
        <v>2.050824408279972E-2</v>
      </c>
      <c r="D120">
        <v>7.7904408699099204E-2</v>
      </c>
      <c r="E120">
        <v>5.0008625406653177E-2</v>
      </c>
      <c r="F120">
        <v>2.0944690341460959E-2</v>
      </c>
      <c r="G120">
        <v>1.94572301318694E-2</v>
      </c>
      <c r="H120">
        <v>2.198168988234861E-2</v>
      </c>
      <c r="I120">
        <v>-4.0807257368359877E-2</v>
      </c>
      <c r="J120">
        <v>-4.2703027883497668E-2</v>
      </c>
      <c r="K120">
        <v>-2.613472095651637E-2</v>
      </c>
      <c r="L120">
        <v>4.3684718802022182E-2</v>
      </c>
      <c r="M120">
        <v>6.3877502362011507E-2</v>
      </c>
      <c r="N120">
        <v>4.5789338664570023E-2</v>
      </c>
      <c r="O120">
        <v>3.1884121877176819E-2</v>
      </c>
      <c r="P120">
        <v>6.8121814486274967E-3</v>
      </c>
      <c r="Q120">
        <v>2.0651871748951218E-3</v>
      </c>
      <c r="R120">
        <v>2.0712517986396731E-2</v>
      </c>
      <c r="S120">
        <v>6.3356084267754076E-2</v>
      </c>
      <c r="T120">
        <f t="shared" si="3"/>
        <v>8.8993912232662002E-3</v>
      </c>
    </row>
    <row r="121" spans="1:20">
      <c r="A121" s="1" t="s">
        <v>131</v>
      </c>
      <c r="B121">
        <v>-2.3757742895921141E-2</v>
      </c>
      <c r="C121">
        <v>-6.0631161643052822E-2</v>
      </c>
      <c r="D121">
        <v>-2.1118539629826679E-2</v>
      </c>
      <c r="E121">
        <v>3.6376128090522153E-2</v>
      </c>
      <c r="F121">
        <v>-1.1085201396673129E-2</v>
      </c>
      <c r="G121">
        <v>-2.5498880320595768E-4</v>
      </c>
      <c r="H121">
        <v>-2.7333741101108529E-2</v>
      </c>
      <c r="I121">
        <v>-3.2272073241771837E-2</v>
      </c>
      <c r="J121">
        <v>-3.4189200444913581E-2</v>
      </c>
      <c r="K121">
        <v>-3.0554597766609511E-2</v>
      </c>
      <c r="L121">
        <v>-3.7390977880429548E-2</v>
      </c>
      <c r="M121">
        <v>3.805475940304337E-3</v>
      </c>
      <c r="N121">
        <v>3.371937000228864E-2</v>
      </c>
      <c r="O121">
        <v>2.808966471676388E-3</v>
      </c>
      <c r="P121">
        <v>1.7384100660211571E-4</v>
      </c>
      <c r="Q121">
        <v>-2.3821364964893288E-3</v>
      </c>
      <c r="R121">
        <v>6.4934186100833458E-3</v>
      </c>
      <c r="S121">
        <v>2.4082777875944931E-2</v>
      </c>
      <c r="T121">
        <f t="shared" si="3"/>
        <v>-1.2688885307915204E-2</v>
      </c>
    </row>
    <row r="122" spans="1:20">
      <c r="A122" s="1" t="s">
        <v>132</v>
      </c>
      <c r="B122">
        <v>5.6235405990048948E-2</v>
      </c>
      <c r="C122">
        <v>8.395321890098173E-2</v>
      </c>
      <c r="D122">
        <v>4.9698193683003211E-3</v>
      </c>
      <c r="E122">
        <v>9.5010345886681336E-4</v>
      </c>
      <c r="F122">
        <v>3.767898531531011E-2</v>
      </c>
      <c r="G122">
        <v>3.3360352357324492E-2</v>
      </c>
      <c r="H122">
        <v>4.8908864337884772E-2</v>
      </c>
      <c r="I122">
        <v>3.735728736603483E-2</v>
      </c>
      <c r="J122">
        <v>3.759859638135632E-2</v>
      </c>
      <c r="K122">
        <v>3.187835170351816E-2</v>
      </c>
      <c r="L122">
        <v>6.1493623732544078E-2</v>
      </c>
      <c r="M122">
        <v>1.8112995285027859E-2</v>
      </c>
      <c r="N122">
        <v>8.7633472261370304E-3</v>
      </c>
      <c r="O122">
        <v>3.0812385464726869E-2</v>
      </c>
      <c r="P122">
        <v>7.0849119291398477E-3</v>
      </c>
      <c r="Q122">
        <v>9.3330087272984752E-3</v>
      </c>
      <c r="R122">
        <v>1.2903301313787139E-2</v>
      </c>
      <c r="S122">
        <v>9.4688552933637204E-3</v>
      </c>
      <c r="T122">
        <f t="shared" si="3"/>
        <v>2.7110088273093469E-2</v>
      </c>
    </row>
    <row r="123" spans="1:20">
      <c r="A123" s="1" t="s">
        <v>133</v>
      </c>
      <c r="B123">
        <v>-9.6553180572668262E-3</v>
      </c>
      <c r="C123">
        <v>-3.3127247836416962E-2</v>
      </c>
      <c r="D123">
        <v>3.4017342205936441E-2</v>
      </c>
      <c r="E123">
        <v>-6.7374846019254697E-3</v>
      </c>
      <c r="F123">
        <v>-5.1455142257845088E-2</v>
      </c>
      <c r="G123">
        <v>-6.6944273518610764E-2</v>
      </c>
      <c r="H123">
        <v>-2.6155951230489971E-2</v>
      </c>
      <c r="I123">
        <v>-2.0008448826697172E-3</v>
      </c>
      <c r="J123">
        <v>2.2654979436705469E-2</v>
      </c>
      <c r="K123">
        <v>1.4035903054308021E-2</v>
      </c>
      <c r="L123">
        <v>4.4533078952169181E-2</v>
      </c>
      <c r="M123">
        <v>-8.274818229294878E-3</v>
      </c>
      <c r="N123">
        <v>-7.7220193134114323E-3</v>
      </c>
      <c r="O123">
        <v>-4.8007027680102787E-2</v>
      </c>
      <c r="P123">
        <v>1.8987722207076011E-2</v>
      </c>
      <c r="Q123">
        <v>2.1472028622800291E-2</v>
      </c>
      <c r="R123">
        <v>7.5637200391052151E-3</v>
      </c>
      <c r="S123">
        <v>5.919871068841509E-2</v>
      </c>
      <c r="T123">
        <f t="shared" si="3"/>
        <v>1.5007486039399338E-2</v>
      </c>
    </row>
    <row r="124" spans="1:20">
      <c r="A124" s="1" t="s">
        <v>134</v>
      </c>
      <c r="B124">
        <v>5.2147070303696808E-2</v>
      </c>
      <c r="C124">
        <v>8.4968620790738969E-2</v>
      </c>
      <c r="D124">
        <v>6.8814629295289587E-2</v>
      </c>
      <c r="E124">
        <v>4.8187581171535543E-2</v>
      </c>
      <c r="F124">
        <v>7.1622331399870731E-2</v>
      </c>
      <c r="G124">
        <v>6.5726506568257292E-2</v>
      </c>
      <c r="H124">
        <v>6.5009874553944691E-2</v>
      </c>
      <c r="I124">
        <v>9.4141819675519489E-3</v>
      </c>
      <c r="J124">
        <v>1.244881534761033E-2</v>
      </c>
      <c r="K124">
        <v>1.218234131979057E-2</v>
      </c>
      <c r="L124">
        <v>5.6235188124729829E-2</v>
      </c>
      <c r="M124">
        <v>4.7085847381390433E-2</v>
      </c>
      <c r="N124">
        <v>4.6104859055366987E-2</v>
      </c>
      <c r="O124">
        <v>5.2526333006688741E-2</v>
      </c>
      <c r="P124">
        <v>8.1583347786684524E-3</v>
      </c>
      <c r="Q124">
        <v>7.343399327304434E-3</v>
      </c>
      <c r="R124">
        <v>1.6647106330960781E-2</v>
      </c>
      <c r="S124">
        <v>1.9069842697907902E-2</v>
      </c>
      <c r="T124">
        <f t="shared" si="3"/>
        <v>2.4718036518849636E-2</v>
      </c>
    </row>
    <row r="125" spans="1:20">
      <c r="A125" s="1" t="s">
        <v>135</v>
      </c>
      <c r="B125">
        <v>3.0907469928731501E-3</v>
      </c>
      <c r="C125">
        <v>1.2411555587463759E-2</v>
      </c>
      <c r="D125">
        <v>9.7349755627187395E-3</v>
      </c>
      <c r="E125">
        <v>4.6696994014885362E-3</v>
      </c>
      <c r="F125">
        <v>7.2422093352539907E-3</v>
      </c>
      <c r="G125">
        <v>8.7390741754451717E-3</v>
      </c>
      <c r="H125">
        <v>8.9018380249936691E-3</v>
      </c>
      <c r="I125">
        <v>-4.6193897110480281E-4</v>
      </c>
      <c r="J125">
        <v>-8.2406606106264491E-3</v>
      </c>
      <c r="K125">
        <v>-1.096122623409745E-3</v>
      </c>
      <c r="L125">
        <v>-3.1661670991375727E-2</v>
      </c>
      <c r="M125">
        <v>1.206146901656213E-3</v>
      </c>
      <c r="N125">
        <v>-9.3686384672375667E-4</v>
      </c>
      <c r="O125">
        <v>1.3327051810091421E-2</v>
      </c>
      <c r="P125">
        <v>6.8989534009267217E-4</v>
      </c>
      <c r="Q125">
        <v>-1.0857508374162439E-3</v>
      </c>
      <c r="R125">
        <v>8.235299105893823E-3</v>
      </c>
      <c r="S125">
        <v>-4.8553259387812853E-2</v>
      </c>
      <c r="T125">
        <f t="shared" si="3"/>
        <v>-6.0931043715723911E-3</v>
      </c>
    </row>
    <row r="126" spans="1:20">
      <c r="A126" s="1" t="s">
        <v>136</v>
      </c>
      <c r="B126">
        <v>5.0756614100366797E-5</v>
      </c>
      <c r="C126">
        <v>2.472379110790968E-2</v>
      </c>
      <c r="D126">
        <v>1.312079791384191E-2</v>
      </c>
      <c r="E126">
        <v>2.0133434040551679E-2</v>
      </c>
      <c r="F126">
        <v>1.847907658049763E-2</v>
      </c>
      <c r="G126">
        <v>7.5253818985860921E-3</v>
      </c>
      <c r="H126">
        <v>6.7904041127284653E-3</v>
      </c>
      <c r="I126">
        <v>6.3556051885023113E-3</v>
      </c>
      <c r="J126">
        <v>7.441063879261911E-3</v>
      </c>
      <c r="K126">
        <v>1.293621780435417E-2</v>
      </c>
      <c r="L126">
        <v>-1.8091626866159841E-2</v>
      </c>
      <c r="M126">
        <v>-8.0307399154133652E-4</v>
      </c>
      <c r="N126">
        <v>1.9754313563270069E-2</v>
      </c>
      <c r="O126">
        <v>7.7100236220351004E-3</v>
      </c>
      <c r="P126">
        <v>1.293216427249444E-3</v>
      </c>
      <c r="Q126">
        <v>1.9783065087055629E-3</v>
      </c>
      <c r="R126">
        <v>6.2231649320410032E-3</v>
      </c>
      <c r="S126">
        <v>-6.4762926655513864E-3</v>
      </c>
      <c r="T126">
        <f t="shared" si="3"/>
        <v>3.3919139155636868E-3</v>
      </c>
    </row>
    <row r="127" spans="1:20">
      <c r="A127" s="1" t="s">
        <v>137</v>
      </c>
      <c r="B127">
        <v>6.3467090455426867E-3</v>
      </c>
      <c r="C127">
        <v>6.6217457143287204E-3</v>
      </c>
      <c r="D127">
        <v>3.4546177815873769E-2</v>
      </c>
      <c r="E127">
        <v>5.4688867658028162E-3</v>
      </c>
      <c r="F127">
        <v>-3.6201515042438852E-3</v>
      </c>
      <c r="G127">
        <v>-1.1699103791180001E-2</v>
      </c>
      <c r="H127">
        <v>7.6718548855099211E-3</v>
      </c>
      <c r="I127">
        <v>1.8475132538759102E-2</v>
      </c>
      <c r="J127">
        <v>3.7708677409813429E-3</v>
      </c>
      <c r="K127">
        <v>1.7107855243081671E-2</v>
      </c>
      <c r="L127">
        <v>-2.3369476037827911E-2</v>
      </c>
      <c r="M127">
        <v>-1.848878185163361E-2</v>
      </c>
      <c r="N127">
        <v>1.296288955152947E-2</v>
      </c>
      <c r="O127">
        <v>8.1006590749863605E-3</v>
      </c>
      <c r="P127">
        <v>-9.8209729862666073E-3</v>
      </c>
      <c r="Q127">
        <v>-1.164541635436445E-2</v>
      </c>
      <c r="R127">
        <v>-7.7308064083438932E-3</v>
      </c>
      <c r="S127">
        <v>-2.37379844740323E-2</v>
      </c>
      <c r="T127">
        <f t="shared" si="3"/>
        <v>-2.7337468914396196E-3</v>
      </c>
    </row>
    <row r="128" spans="1:20">
      <c r="A128" s="1" t="s">
        <v>138</v>
      </c>
      <c r="B128">
        <v>3.9097229114363641E-2</v>
      </c>
      <c r="C128">
        <v>6.547322640554798E-3</v>
      </c>
      <c r="D128">
        <v>-3.8439812598618173E-2</v>
      </c>
      <c r="E128">
        <v>2.8271040788553359E-2</v>
      </c>
      <c r="F128">
        <v>-1.5674081418510011E-2</v>
      </c>
      <c r="G128">
        <v>-2.1271526358430212E-2</v>
      </c>
      <c r="H128">
        <v>1.204757306828674E-2</v>
      </c>
      <c r="I128">
        <v>-2.5554159278440292E-3</v>
      </c>
      <c r="J128">
        <v>-4.0242534614584269E-2</v>
      </c>
      <c r="K128">
        <v>-1.8581407903082159E-2</v>
      </c>
      <c r="L128">
        <v>-2.1228121069672201E-2</v>
      </c>
      <c r="M128">
        <v>3.6855083987145987E-2</v>
      </c>
      <c r="N128">
        <v>1.6910468918853509E-2</v>
      </c>
      <c r="O128">
        <v>1.6071322241748121E-2</v>
      </c>
      <c r="P128">
        <v>-2.0609262203597382E-2</v>
      </c>
      <c r="Q128">
        <v>-2.3018612776886101E-2</v>
      </c>
      <c r="R128">
        <v>-1.9088387351335782E-2</v>
      </c>
      <c r="S128">
        <v>-8.4734034427526028E-3</v>
      </c>
      <c r="T128">
        <f t="shared" si="3"/>
        <v>-1.5124980329243802E-2</v>
      </c>
    </row>
    <row r="129" spans="1:20">
      <c r="A129" s="1" t="s">
        <v>139</v>
      </c>
      <c r="B129">
        <v>1.50362477839201E-2</v>
      </c>
      <c r="C129">
        <v>9.0791318686387346E-3</v>
      </c>
      <c r="D129">
        <v>-1.142418664478873E-2</v>
      </c>
      <c r="E129">
        <v>6.1188803350156204E-3</v>
      </c>
      <c r="F129">
        <v>1.7296954788256439E-2</v>
      </c>
      <c r="G129">
        <v>4.4982125349502862E-2</v>
      </c>
      <c r="H129">
        <v>2.5597024326685199E-2</v>
      </c>
      <c r="I129">
        <v>7.4117892896974347E-4</v>
      </c>
      <c r="J129">
        <v>-2.0542449480873688E-3</v>
      </c>
      <c r="K129">
        <v>-1.82550661315084E-3</v>
      </c>
      <c r="L129">
        <v>2.8675249227448681E-2</v>
      </c>
      <c r="M129">
        <v>9.8736208158285432E-3</v>
      </c>
      <c r="N129">
        <v>2.4500880557296819E-2</v>
      </c>
      <c r="O129">
        <v>2.8119669164673459E-2</v>
      </c>
      <c r="P129">
        <v>-4.7724004754958749E-3</v>
      </c>
      <c r="Q129">
        <v>-7.6098744125844284E-3</v>
      </c>
      <c r="R129">
        <v>-2.7799800860561111E-2</v>
      </c>
      <c r="S129">
        <v>3.6253798786447737E-2</v>
      </c>
      <c r="T129">
        <f t="shared" si="3"/>
        <v>3.4342848931134531E-3</v>
      </c>
    </row>
    <row r="130" spans="1:20">
      <c r="A130" s="1" t="s">
        <v>140</v>
      </c>
      <c r="B130">
        <v>-1.9101457761934171E-3</v>
      </c>
      <c r="C130">
        <v>2.793424993078308E-2</v>
      </c>
      <c r="D130">
        <v>3.5894237769909632E-2</v>
      </c>
      <c r="E130">
        <v>2.3318531783261379E-2</v>
      </c>
      <c r="F130">
        <v>1.7290474691854071E-2</v>
      </c>
      <c r="G130">
        <v>8.4737090265771808E-3</v>
      </c>
      <c r="H130">
        <v>-8.8835733255476779E-4</v>
      </c>
      <c r="I130">
        <v>-2.287913544592279E-2</v>
      </c>
      <c r="J130">
        <v>-2.0124810579340902E-2</v>
      </c>
      <c r="K130">
        <v>-1.438281041458545E-2</v>
      </c>
      <c r="L130">
        <v>-1.024491213290046E-2</v>
      </c>
      <c r="M130">
        <v>2.6189169730564069E-2</v>
      </c>
      <c r="N130">
        <v>1.1483937944694491E-2</v>
      </c>
      <c r="O130">
        <v>1.4192902717391711E-2</v>
      </c>
      <c r="P130">
        <v>-1.568037216177931E-3</v>
      </c>
      <c r="Q130">
        <v>-3.9702216728316753E-3</v>
      </c>
      <c r="R130">
        <v>-1.369977968285596E-2</v>
      </c>
      <c r="S130">
        <v>-1.6119034135675389E-5</v>
      </c>
      <c r="T130">
        <f t="shared" si="3"/>
        <v>-6.7676126601372375E-3</v>
      </c>
    </row>
    <row r="131" spans="1:20">
      <c r="A131" s="1" t="s">
        <v>141</v>
      </c>
      <c r="B131">
        <v>4.6003061886452423E-2</v>
      </c>
      <c r="C131">
        <v>5.0490623665324419E-2</v>
      </c>
      <c r="D131">
        <v>2.9065318761500869E-2</v>
      </c>
      <c r="E131">
        <v>-1.168664342418846E-2</v>
      </c>
      <c r="F131">
        <v>1.8441372086486219E-2</v>
      </c>
      <c r="G131">
        <v>1.237082358626607E-2</v>
      </c>
      <c r="H131">
        <v>3.9203936209896817E-2</v>
      </c>
      <c r="I131">
        <v>6.219756061504933E-3</v>
      </c>
      <c r="J131">
        <v>1.220618548263119E-2</v>
      </c>
      <c r="K131">
        <v>1.06005379498546E-2</v>
      </c>
      <c r="L131">
        <v>5.0483915293601633E-2</v>
      </c>
      <c r="M131">
        <v>3.9215704779292038E-2</v>
      </c>
      <c r="N131">
        <v>-5.6764922744521051E-3</v>
      </c>
      <c r="O131">
        <v>2.1267527642706119E-2</v>
      </c>
      <c r="P131">
        <v>9.6829494720747089E-3</v>
      </c>
      <c r="Q131">
        <v>9.9447678928255012E-3</v>
      </c>
      <c r="R131">
        <v>3.7593435453124879E-3</v>
      </c>
      <c r="S131">
        <v>3.37133929178004E-2</v>
      </c>
      <c r="T131">
        <f t="shared" si="3"/>
        <v>1.7884750381476005E-2</v>
      </c>
    </row>
    <row r="132" spans="1:20">
      <c r="A132" s="1" t="s">
        <v>142</v>
      </c>
      <c r="B132">
        <v>7.919317176686036E-3</v>
      </c>
      <c r="C132">
        <v>2.9392022616765209E-2</v>
      </c>
      <c r="D132">
        <v>3.7956758569234417E-2</v>
      </c>
      <c r="E132">
        <v>1.823794183200822E-2</v>
      </c>
      <c r="F132">
        <v>4.3714301690364721E-2</v>
      </c>
      <c r="G132">
        <v>5.013824231660946E-2</v>
      </c>
      <c r="H132">
        <v>2.9299408755488979E-2</v>
      </c>
      <c r="I132">
        <v>1.165080309110156E-2</v>
      </c>
      <c r="J132">
        <v>1.199797276508718E-2</v>
      </c>
      <c r="K132">
        <v>1.1040641453135439E-2</v>
      </c>
      <c r="L132">
        <v>-1.3100675515442811E-2</v>
      </c>
      <c r="M132">
        <v>7.3997533213754352E-4</v>
      </c>
      <c r="N132">
        <v>1.7587592169605148E-2</v>
      </c>
      <c r="O132">
        <v>2.707208368801273E-2</v>
      </c>
      <c r="P132">
        <v>2.5781634276356158E-3</v>
      </c>
      <c r="Q132">
        <v>3.4253402562409718E-3</v>
      </c>
      <c r="R132">
        <v>2.9131139031071118E-3</v>
      </c>
      <c r="S132">
        <v>3.3504126958809892E-3</v>
      </c>
      <c r="T132">
        <f t="shared" si="3"/>
        <v>7.3060939718363879E-3</v>
      </c>
    </row>
    <row r="133" spans="1:20">
      <c r="A133" s="1" t="s">
        <v>143</v>
      </c>
      <c r="B133">
        <v>3.815025165522723E-2</v>
      </c>
      <c r="C133">
        <v>5.3591441136910722E-2</v>
      </c>
      <c r="D133">
        <v>4.1319890126337848E-2</v>
      </c>
      <c r="E133">
        <v>-1.1360693507767031E-4</v>
      </c>
      <c r="F133">
        <v>4.830473197153573E-2</v>
      </c>
      <c r="G133">
        <v>6.9151981839508547E-2</v>
      </c>
      <c r="H133">
        <v>3.8644742753985772E-2</v>
      </c>
      <c r="I133">
        <v>2.536006535266E-2</v>
      </c>
      <c r="J133">
        <v>3.4703964679287491E-2</v>
      </c>
      <c r="K133">
        <v>2.6707664032291412E-2</v>
      </c>
      <c r="L133">
        <v>3.9087726553427071E-2</v>
      </c>
      <c r="M133">
        <v>9.6117344180901565E-3</v>
      </c>
      <c r="N133">
        <v>6.081463163333245E-3</v>
      </c>
      <c r="O133">
        <v>1.378758068436947E-2</v>
      </c>
      <c r="P133">
        <v>1.443649271222203E-2</v>
      </c>
      <c r="Q133">
        <v>1.35605877538445E-2</v>
      </c>
      <c r="R133">
        <v>1.6182391485326519E-2</v>
      </c>
      <c r="S133">
        <v>1.3794900596070249E-2</v>
      </c>
      <c r="T133">
        <f t="shared" si="3"/>
        <v>2.4036820358072763E-2</v>
      </c>
    </row>
    <row r="134" spans="1:20">
      <c r="A134" s="1" t="s">
        <v>144</v>
      </c>
      <c r="B134">
        <v>1.068583699466608E-3</v>
      </c>
      <c r="C134">
        <v>2.560962788724086E-2</v>
      </c>
      <c r="D134">
        <v>-3.0742768179835571E-3</v>
      </c>
      <c r="E134">
        <v>-1.662164687033307E-2</v>
      </c>
      <c r="F134">
        <v>2.2104827630016869E-2</v>
      </c>
      <c r="G134">
        <v>3.5591315666007477E-2</v>
      </c>
      <c r="H134">
        <v>1.7126297438225579E-2</v>
      </c>
      <c r="I134">
        <v>-1.218477626321646E-2</v>
      </c>
      <c r="J134">
        <v>-4.6966894778657231E-3</v>
      </c>
      <c r="K134">
        <v>-1.436246985382272E-2</v>
      </c>
      <c r="L134">
        <v>-1.3988565243255421E-2</v>
      </c>
      <c r="M134">
        <v>1.318209685012217E-2</v>
      </c>
      <c r="N134">
        <v>-1.9430287369926021E-2</v>
      </c>
      <c r="O134">
        <v>2.15999595474019E-2</v>
      </c>
      <c r="P134">
        <v>9.1892519226546288E-3</v>
      </c>
      <c r="Q134">
        <v>9.7101716711414099E-3</v>
      </c>
      <c r="R134">
        <v>1.5108254916978311E-2</v>
      </c>
      <c r="S134">
        <v>-6.2543741348854986E-3</v>
      </c>
      <c r="T134">
        <f t="shared" si="3"/>
        <v>6.973994533655321E-5</v>
      </c>
    </row>
    <row r="135" spans="1:20">
      <c r="A135" s="1" t="s">
        <v>145</v>
      </c>
      <c r="B135">
        <v>-3.4018677566541422E-2</v>
      </c>
      <c r="C135">
        <v>-6.0374241072744472E-2</v>
      </c>
      <c r="D135">
        <v>-3.3326092579295641E-2</v>
      </c>
      <c r="E135">
        <v>-1.333434002386813E-2</v>
      </c>
      <c r="F135">
        <v>-4.801365643325195E-2</v>
      </c>
      <c r="G135">
        <v>-5.3817473212286138E-2</v>
      </c>
      <c r="H135">
        <v>-4.9450448398098527E-2</v>
      </c>
      <c r="I135">
        <v>-3.6232824675436981E-2</v>
      </c>
      <c r="J135">
        <v>-4.0397370599613243E-2</v>
      </c>
      <c r="K135">
        <v>-4.3608721115636177E-2</v>
      </c>
      <c r="L135">
        <v>-2.4079027238494088E-2</v>
      </c>
      <c r="M135">
        <v>-1.807075672661473E-3</v>
      </c>
      <c r="N135">
        <v>-5.5437026768982989E-3</v>
      </c>
      <c r="O135">
        <v>-1.879404173419252E-2</v>
      </c>
      <c r="P135">
        <v>-1.258408083428131E-2</v>
      </c>
      <c r="Q135">
        <v>-1.5238821604939499E-2</v>
      </c>
      <c r="R135">
        <v>-3.7007146222135752E-2</v>
      </c>
      <c r="S135">
        <v>-9.9264359376159961E-3</v>
      </c>
      <c r="T135">
        <f t="shared" si="3"/>
        <v>-2.8754785974809745E-2</v>
      </c>
    </row>
    <row r="136" spans="1:20">
      <c r="A136" s="1" t="s">
        <v>146</v>
      </c>
      <c r="B136">
        <v>-1.6397273512722469E-2</v>
      </c>
      <c r="C136">
        <v>7.869982696742106E-4</v>
      </c>
      <c r="D136">
        <v>1.6670650629055039E-2</v>
      </c>
      <c r="E136">
        <v>8.1136630579650149E-3</v>
      </c>
      <c r="F136">
        <v>5.0403096009943305E-4</v>
      </c>
      <c r="G136">
        <v>2.2561220777039809E-4</v>
      </c>
      <c r="H136">
        <v>-6.8139930787332048E-3</v>
      </c>
      <c r="I136">
        <v>-3.9136102547713818E-2</v>
      </c>
      <c r="J136">
        <v>-3.7254405894119103E-2</v>
      </c>
      <c r="K136">
        <v>-3.6772860148634352E-2</v>
      </c>
      <c r="L136">
        <v>-2.1553041171334612E-2</v>
      </c>
      <c r="M136">
        <v>2.591105584843811E-2</v>
      </c>
      <c r="N136">
        <v>8.9167297618519825E-4</v>
      </c>
      <c r="O136">
        <v>1.594829327135527E-2</v>
      </c>
      <c r="P136">
        <v>-1.7767801308187559E-2</v>
      </c>
      <c r="Q136">
        <v>-1.968609289652723E-2</v>
      </c>
      <c r="R136">
        <v>-1.5736452899592471E-2</v>
      </c>
      <c r="S136">
        <v>-1.385757731095094E-2</v>
      </c>
      <c r="T136">
        <f t="shared" si="3"/>
        <v>-2.0256963270077075E-2</v>
      </c>
    </row>
    <row r="137" spans="1:20">
      <c r="A137" s="1" t="s">
        <v>147</v>
      </c>
      <c r="B137">
        <v>1.627714303320538E-2</v>
      </c>
      <c r="C137">
        <v>3.433281700534252E-2</v>
      </c>
      <c r="D137">
        <v>4.3713469186579923E-2</v>
      </c>
      <c r="E137">
        <v>1.223111703897661E-2</v>
      </c>
      <c r="F137">
        <v>1.2866404529975121E-2</v>
      </c>
      <c r="G137">
        <v>1.403557584233717E-2</v>
      </c>
      <c r="H137">
        <v>1.933397668855141E-2</v>
      </c>
      <c r="I137">
        <v>1.5323935035923331E-2</v>
      </c>
      <c r="J137">
        <v>2.8036253337102801E-2</v>
      </c>
      <c r="K137">
        <v>2.4516716723313792E-2</v>
      </c>
      <c r="L137">
        <v>2.0104664014433778E-2</v>
      </c>
      <c r="M137">
        <v>1.421574728253328E-3</v>
      </c>
      <c r="N137">
        <v>-4.454488617135377E-3</v>
      </c>
      <c r="O137">
        <v>3.9797097182270308E-4</v>
      </c>
      <c r="P137">
        <v>1.3495162088168261E-2</v>
      </c>
      <c r="Q137">
        <v>1.4690467898059939E-2</v>
      </c>
      <c r="R137">
        <v>1.7566422506639201E-2</v>
      </c>
      <c r="S137">
        <v>1.451282087170425E-2</v>
      </c>
      <c r="T137">
        <f t="shared" si="3"/>
        <v>1.7854714019868559E-2</v>
      </c>
    </row>
    <row r="138" spans="1:20">
      <c r="A138" s="1" t="s">
        <v>148</v>
      </c>
      <c r="B138">
        <v>-2.746031921203707E-3</v>
      </c>
      <c r="C138">
        <v>-2.2631785907313962E-2</v>
      </c>
      <c r="D138">
        <v>-3.3780686759813612E-2</v>
      </c>
      <c r="E138">
        <v>2.012517751915421E-2</v>
      </c>
      <c r="F138">
        <v>5.609993893253451E-3</v>
      </c>
      <c r="G138">
        <v>9.9376998346460965E-3</v>
      </c>
      <c r="H138">
        <v>2.6358373382004969E-3</v>
      </c>
      <c r="I138">
        <v>-1.943721975234913E-2</v>
      </c>
      <c r="J138">
        <v>-3.1708022026773031E-2</v>
      </c>
      <c r="K138">
        <v>-2.4643514626330739E-2</v>
      </c>
      <c r="L138">
        <v>-3.3562048034310177E-2</v>
      </c>
      <c r="M138">
        <v>1.9872136088286529E-2</v>
      </c>
      <c r="N138">
        <v>4.3014965434539983E-2</v>
      </c>
      <c r="O138">
        <v>2.824178861890014E-2</v>
      </c>
      <c r="P138">
        <v>-1.4353983231543349E-2</v>
      </c>
      <c r="Q138">
        <v>-1.379575558237778E-2</v>
      </c>
      <c r="R138">
        <v>-1.642100482167819E-2</v>
      </c>
      <c r="S138">
        <v>8.1781860328256073E-6</v>
      </c>
      <c r="T138">
        <f t="shared" ref="T138:T169" si="4">B138*$B$191+C138*$C$191+D138*$D$191+E138*$E$191+F138*$F$191+G138*$G$191+H138*$H$191+I138*$I$191+J138*$J$191+K138*$K$191+L138*$L$191+M138*$M$191+N138*$N$191+O138*$O$191+P138*$P$191+Q138*$Q$191+R138*$R$191+S138*$S$191</f>
        <v>-1.5110686987848988E-2</v>
      </c>
    </row>
    <row r="139" spans="1:20">
      <c r="A139" s="1" t="s">
        <v>149</v>
      </c>
      <c r="B139">
        <v>6.339049795128493E-2</v>
      </c>
      <c r="C139">
        <v>8.3766233554268155E-2</v>
      </c>
      <c r="D139">
        <v>7.1340800542885274E-2</v>
      </c>
      <c r="E139">
        <v>2.842102079230369E-2</v>
      </c>
      <c r="F139">
        <v>5.1139642215239027E-2</v>
      </c>
      <c r="G139">
        <v>4.2686549300048997E-2</v>
      </c>
      <c r="H139">
        <v>6.7054950572949412E-2</v>
      </c>
      <c r="I139">
        <v>3.2821139408315547E-2</v>
      </c>
      <c r="J139">
        <v>3.1829821529374192E-2</v>
      </c>
      <c r="K139">
        <v>3.7927872731040153E-2</v>
      </c>
      <c r="L139">
        <v>4.3134275322677551E-2</v>
      </c>
      <c r="M139">
        <v>2.435635554041982E-2</v>
      </c>
      <c r="N139">
        <v>3.1101429079630979E-2</v>
      </c>
      <c r="O139">
        <v>3.2495133601094787E-2</v>
      </c>
      <c r="P139">
        <v>1.557899042359101E-2</v>
      </c>
      <c r="Q139">
        <v>1.618913864017291E-2</v>
      </c>
      <c r="R139">
        <v>2.0119887025904729E-2</v>
      </c>
      <c r="S139">
        <v>2.080072604630678E-2</v>
      </c>
      <c r="T139">
        <f t="shared" si="4"/>
        <v>3.0959623750322244E-2</v>
      </c>
    </row>
    <row r="140" spans="1:20">
      <c r="A140" s="1" t="s">
        <v>150</v>
      </c>
      <c r="B140">
        <v>3.3596004029646132E-2</v>
      </c>
      <c r="C140">
        <v>2.2715696715279069E-2</v>
      </c>
      <c r="D140">
        <v>-4.3051980520514288E-4</v>
      </c>
      <c r="E140">
        <v>8.1656667395544336E-3</v>
      </c>
      <c r="F140">
        <v>9.8543115682154792E-3</v>
      </c>
      <c r="G140">
        <v>2.426807109795925E-3</v>
      </c>
      <c r="H140">
        <v>1.945971773059485E-2</v>
      </c>
      <c r="I140">
        <v>7.119499321284195E-4</v>
      </c>
      <c r="J140">
        <v>8.7224829071086418E-5</v>
      </c>
      <c r="K140">
        <v>2.3062994511111601E-3</v>
      </c>
      <c r="L140">
        <v>2.866631758213645E-2</v>
      </c>
      <c r="M140">
        <v>3.0570614438057531E-2</v>
      </c>
      <c r="N140">
        <v>0</v>
      </c>
      <c r="O140">
        <v>-4.8706823575549452E-3</v>
      </c>
      <c r="P140">
        <v>9.2405641063963984E-3</v>
      </c>
      <c r="Q140">
        <v>7.60037727657914E-3</v>
      </c>
      <c r="R140">
        <v>1.552653823886452E-2</v>
      </c>
      <c r="S140">
        <v>2.1718620150976701E-2</v>
      </c>
      <c r="T140">
        <f t="shared" si="4"/>
        <v>1.0870763423881663E-2</v>
      </c>
    </row>
    <row r="141" spans="1:20">
      <c r="A141" s="1" t="s">
        <v>151</v>
      </c>
      <c r="B141">
        <v>-1.588033976499725E-2</v>
      </c>
      <c r="C141">
        <v>-1.8860203079432921E-2</v>
      </c>
      <c r="D141">
        <v>8.7167238876220132E-3</v>
      </c>
      <c r="E141">
        <v>9.3616176911970328E-4</v>
      </c>
      <c r="F141">
        <v>-1.9914887841550041E-2</v>
      </c>
      <c r="G141">
        <v>-1.302458205104429E-2</v>
      </c>
      <c r="H141">
        <v>-2.2280367138922671E-2</v>
      </c>
      <c r="I141">
        <v>-2.400925361594031E-2</v>
      </c>
      <c r="J141">
        <v>-2.2394424167754279E-2</v>
      </c>
      <c r="K141">
        <v>-1.7381963194138761E-2</v>
      </c>
      <c r="L141">
        <v>-3.4148320360024582E-2</v>
      </c>
      <c r="M141">
        <v>1.977473381711059E-3</v>
      </c>
      <c r="N141">
        <v>1.846908568619288E-2</v>
      </c>
      <c r="O141">
        <v>-1.8826416411623641E-3</v>
      </c>
      <c r="P141">
        <v>-3.3713168819927701E-3</v>
      </c>
      <c r="Q141">
        <v>-4.4879559637528432E-3</v>
      </c>
      <c r="R141">
        <v>-6.1980872727844796E-3</v>
      </c>
      <c r="S141">
        <v>1.340302297075668E-2</v>
      </c>
      <c r="T141">
        <f t="shared" si="4"/>
        <v>-1.1652348347888487E-2</v>
      </c>
    </row>
    <row r="142" spans="1:20">
      <c r="A142" s="1" t="s">
        <v>152</v>
      </c>
      <c r="B142">
        <v>4.2001660494477948E-2</v>
      </c>
      <c r="C142">
        <v>6.9565391323062942E-2</v>
      </c>
      <c r="D142">
        <v>7.0463705221073702E-2</v>
      </c>
      <c r="E142">
        <v>2.005375694846601E-3</v>
      </c>
      <c r="F142">
        <v>4.1595073582103792E-2</v>
      </c>
      <c r="G142">
        <v>4.2185780549073071E-2</v>
      </c>
      <c r="H142">
        <v>4.0445460899586561E-2</v>
      </c>
      <c r="I142">
        <v>-1.9397580637147801E-2</v>
      </c>
      <c r="J142">
        <v>-3.6750910081441601E-2</v>
      </c>
      <c r="K142">
        <v>-2.129319200759083E-2</v>
      </c>
      <c r="L142">
        <v>-3.8197001748796811E-2</v>
      </c>
      <c r="M142">
        <v>6.3066121902170869E-2</v>
      </c>
      <c r="N142">
        <v>-1.490687618731845E-2</v>
      </c>
      <c r="O142">
        <v>2.347925124994554E-2</v>
      </c>
      <c r="P142">
        <v>-8.9069267479587877E-3</v>
      </c>
      <c r="Q142">
        <v>-1.012137993386353E-2</v>
      </c>
      <c r="R142">
        <v>-5.8548609299746701E-4</v>
      </c>
      <c r="S142">
        <v>6.6286566272433234E-4</v>
      </c>
      <c r="T142">
        <f t="shared" si="4"/>
        <v>-8.4237126441933218E-3</v>
      </c>
    </row>
    <row r="143" spans="1:20">
      <c r="A143" s="1" t="s">
        <v>153</v>
      </c>
      <c r="B143">
        <v>-2.3802194548079299E-3</v>
      </c>
      <c r="C143">
        <v>2.1878568396735739E-2</v>
      </c>
      <c r="D143">
        <v>-2.0198233269331681E-2</v>
      </c>
      <c r="E143">
        <v>-3.7150540295339367E-2</v>
      </c>
      <c r="F143">
        <v>-1.4790299216472571E-2</v>
      </c>
      <c r="G143">
        <v>-2.8364584028789719E-2</v>
      </c>
      <c r="H143">
        <v>-8.551483714198671E-3</v>
      </c>
      <c r="I143">
        <v>3.31573058750676E-2</v>
      </c>
      <c r="J143">
        <v>2.3937787560681208E-2</v>
      </c>
      <c r="K143">
        <v>2.4370458113714522E-2</v>
      </c>
      <c r="L143">
        <v>-3.3658446005318199E-2</v>
      </c>
      <c r="M143">
        <v>-3.9313517665970583E-2</v>
      </c>
      <c r="N143">
        <v>-3.6570104105871248E-2</v>
      </c>
      <c r="O143">
        <v>-3.9419847711641982E-2</v>
      </c>
      <c r="P143">
        <v>4.5108570635266082E-4</v>
      </c>
      <c r="Q143">
        <v>8.9759230346153629E-5</v>
      </c>
      <c r="R143">
        <v>6.7168622500588526E-3</v>
      </c>
      <c r="S143">
        <v>-9.8393070958983087E-3</v>
      </c>
      <c r="T143">
        <f t="shared" si="4"/>
        <v>7.7971155758845727E-4</v>
      </c>
    </row>
    <row r="144" spans="1:20">
      <c r="A144" s="1" t="s">
        <v>154</v>
      </c>
      <c r="B144">
        <v>-2.0829825721479841E-2</v>
      </c>
      <c r="C144">
        <v>-3.2000833816552048E-2</v>
      </c>
      <c r="D144">
        <v>6.7268695730371419E-3</v>
      </c>
      <c r="E144">
        <v>2.432540092133673E-3</v>
      </c>
      <c r="F144">
        <v>2.3113074798057909E-3</v>
      </c>
      <c r="G144">
        <v>2.3521162895845378E-3</v>
      </c>
      <c r="H144">
        <v>-1.056032235244031E-2</v>
      </c>
      <c r="I144">
        <v>1.32944818713705E-2</v>
      </c>
      <c r="J144">
        <v>2.2552383327180129E-2</v>
      </c>
      <c r="K144">
        <v>2.1193448110458531E-2</v>
      </c>
      <c r="L144">
        <v>4.0296548008744937E-2</v>
      </c>
      <c r="M144">
        <v>-2.598248536308367E-2</v>
      </c>
      <c r="N144">
        <v>4.885027316912316E-3</v>
      </c>
      <c r="O144">
        <v>-1.084008710305984E-2</v>
      </c>
      <c r="P144">
        <v>6.0427682736103883E-3</v>
      </c>
      <c r="Q144">
        <v>1.2437879157385151E-2</v>
      </c>
      <c r="R144">
        <v>1.042538398425541E-2</v>
      </c>
      <c r="S144">
        <v>2.131845324432757E-2</v>
      </c>
      <c r="T144">
        <f t="shared" si="4"/>
        <v>1.4593423957962696E-2</v>
      </c>
    </row>
    <row r="145" spans="1:20">
      <c r="A145" s="1" t="s">
        <v>155</v>
      </c>
      <c r="B145">
        <v>3.7840752899267471E-3</v>
      </c>
      <c r="C145">
        <v>1.292302248200095E-3</v>
      </c>
      <c r="D145">
        <v>-3.1003515918090141E-2</v>
      </c>
      <c r="E145">
        <v>1.5210725331173069E-2</v>
      </c>
      <c r="F145">
        <v>9.7704129554316843E-3</v>
      </c>
      <c r="G145">
        <v>2.098239952921066E-2</v>
      </c>
      <c r="H145">
        <v>4.9932561635819273E-3</v>
      </c>
      <c r="I145">
        <v>-7.790084195684388E-3</v>
      </c>
      <c r="J145">
        <v>-1.8194794346416798E-2</v>
      </c>
      <c r="K145">
        <v>-9.2319896452717209E-3</v>
      </c>
      <c r="L145">
        <v>5.1478795487822637E-3</v>
      </c>
      <c r="M145">
        <v>2.334070714718139E-3</v>
      </c>
      <c r="N145">
        <v>1.5740901865171301E-2</v>
      </c>
      <c r="O145">
        <v>3.679066097689665E-2</v>
      </c>
      <c r="P145">
        <v>-6.4057648411462997E-3</v>
      </c>
      <c r="Q145">
        <v>-1.247870345265545E-2</v>
      </c>
      <c r="R145">
        <v>-6.6033699623614384E-3</v>
      </c>
      <c r="S145">
        <v>-6.9866106142091322E-4</v>
      </c>
      <c r="T145">
        <f t="shared" si="4"/>
        <v>-4.35604419217422E-3</v>
      </c>
    </row>
    <row r="146" spans="1:20">
      <c r="A146" s="1" t="s">
        <v>156</v>
      </c>
      <c r="B146">
        <v>2.856043142185016E-2</v>
      </c>
      <c r="C146">
        <v>6.1114840087322257E-2</v>
      </c>
      <c r="D146">
        <v>-1.9370653951472531E-2</v>
      </c>
      <c r="E146">
        <v>2.59254248983718E-2</v>
      </c>
      <c r="F146">
        <v>-1.4870839134093931E-2</v>
      </c>
      <c r="G146">
        <v>-2.019280003670176E-2</v>
      </c>
      <c r="H146">
        <v>1.144639776376266E-2</v>
      </c>
      <c r="I146">
        <v>7.5752451075010718E-3</v>
      </c>
      <c r="J146">
        <v>1.386705421255585E-2</v>
      </c>
      <c r="K146">
        <v>5.5887332497195352E-3</v>
      </c>
      <c r="L146">
        <v>3.8002605014681778E-2</v>
      </c>
      <c r="M146">
        <v>2.2954133353171539E-2</v>
      </c>
      <c r="N146">
        <v>2.582869841905366E-2</v>
      </c>
      <c r="O146">
        <v>-1.510034208987876E-3</v>
      </c>
      <c r="P146">
        <v>8.0415107249720563E-3</v>
      </c>
      <c r="Q146">
        <v>8.2109735369830794E-3</v>
      </c>
      <c r="R146">
        <v>2.1188062179168021E-2</v>
      </c>
      <c r="S146">
        <v>3.123877014354726E-2</v>
      </c>
      <c r="T146">
        <f t="shared" si="4"/>
        <v>1.5534542795622542E-2</v>
      </c>
    </row>
    <row r="147" spans="1:20">
      <c r="A147" s="1" t="s">
        <v>157</v>
      </c>
      <c r="B147">
        <v>2.9375268799634039E-2</v>
      </c>
      <c r="C147">
        <v>3.7636374780083637E-2</v>
      </c>
      <c r="D147">
        <v>-2.7455913175248311E-2</v>
      </c>
      <c r="E147">
        <v>1.9857534005866428E-2</v>
      </c>
      <c r="F147">
        <v>-7.9126862598166703E-3</v>
      </c>
      <c r="G147">
        <v>-4.3750498946116823E-3</v>
      </c>
      <c r="H147">
        <v>1.5023786194033221E-2</v>
      </c>
      <c r="I147">
        <v>2.8248073826717009E-2</v>
      </c>
      <c r="J147">
        <v>3.001974244831707E-2</v>
      </c>
      <c r="K147">
        <v>3.6241222321795608E-2</v>
      </c>
      <c r="L147">
        <v>5.9510070534194881E-2</v>
      </c>
      <c r="M147">
        <v>-2.9269654794313871E-3</v>
      </c>
      <c r="N147">
        <v>2.6171312068015599E-2</v>
      </c>
      <c r="O147">
        <v>-2.3818516844633431E-2</v>
      </c>
      <c r="P147">
        <v>6.4122180367567339E-3</v>
      </c>
      <c r="Q147">
        <v>6.2896491423201084E-3</v>
      </c>
      <c r="R147">
        <v>-4.0681178099000181E-3</v>
      </c>
      <c r="S147">
        <v>1.5067618337413441E-2</v>
      </c>
      <c r="T147">
        <f t="shared" si="4"/>
        <v>1.9403277908306611E-2</v>
      </c>
    </row>
    <row r="148" spans="1:20">
      <c r="A148" s="1" t="s">
        <v>158</v>
      </c>
      <c r="B148">
        <v>2.3848597880470331E-2</v>
      </c>
      <c r="C148">
        <v>1.2507405507249381E-2</v>
      </c>
      <c r="D148">
        <v>2.860968907716499E-2</v>
      </c>
      <c r="E148">
        <v>1.488025955434003E-2</v>
      </c>
      <c r="F148">
        <v>3.097707334785893E-2</v>
      </c>
      <c r="G148">
        <v>3.6442837781043291E-2</v>
      </c>
      <c r="H148">
        <v>3.8750403611993223E-2</v>
      </c>
      <c r="I148">
        <v>-1.7778516426627759E-2</v>
      </c>
      <c r="J148">
        <v>-2.2211840413581371E-2</v>
      </c>
      <c r="K148">
        <v>-2.3190688094139159E-2</v>
      </c>
      <c r="L148">
        <v>6.7594622644828739E-4</v>
      </c>
      <c r="M148">
        <v>4.3142612648373817E-2</v>
      </c>
      <c r="N148">
        <v>1.4414920332353811E-2</v>
      </c>
      <c r="O148">
        <v>4.4815486948695193E-2</v>
      </c>
      <c r="P148">
        <v>-8.3671634373767567E-3</v>
      </c>
      <c r="Q148">
        <v>-8.788298782219206E-3</v>
      </c>
      <c r="R148">
        <v>-7.5384412487101704E-3</v>
      </c>
      <c r="S148">
        <v>1.2562787879080609E-2</v>
      </c>
      <c r="T148">
        <f t="shared" si="4"/>
        <v>-3.5720686343180662E-3</v>
      </c>
    </row>
    <row r="149" spans="1:20">
      <c r="A149" s="1" t="s">
        <v>159</v>
      </c>
      <c r="B149">
        <v>2.8584556934129871E-2</v>
      </c>
      <c r="C149">
        <v>5.4387849282101053E-2</v>
      </c>
      <c r="D149">
        <v>-4.5029057584974663E-2</v>
      </c>
      <c r="E149">
        <v>-1.722304569382771E-2</v>
      </c>
      <c r="F149">
        <v>-2.551769780325874E-2</v>
      </c>
      <c r="G149">
        <v>-3.1397431778227743E-2</v>
      </c>
      <c r="H149">
        <v>1.366192208693873E-2</v>
      </c>
      <c r="I149">
        <v>1.24288119186966E-4</v>
      </c>
      <c r="J149">
        <v>6.7621164209128448E-3</v>
      </c>
      <c r="K149">
        <v>2.8251410703974411E-3</v>
      </c>
      <c r="L149">
        <v>2.0444816294918681E-2</v>
      </c>
      <c r="M149">
        <v>3.2440969661877712E-2</v>
      </c>
      <c r="N149">
        <v>-1.542828395554741E-2</v>
      </c>
      <c r="O149">
        <v>-1.541936407254996E-2</v>
      </c>
      <c r="P149">
        <v>8.6597329230044817E-3</v>
      </c>
      <c r="Q149">
        <v>7.7193038786946833E-3</v>
      </c>
      <c r="R149">
        <v>9.1362204984386519E-3</v>
      </c>
      <c r="S149">
        <v>2.424882367847947E-2</v>
      </c>
      <c r="T149">
        <f t="shared" si="4"/>
        <v>7.6393209171660989E-3</v>
      </c>
    </row>
    <row r="150" spans="1:20">
      <c r="A150" s="1" t="s">
        <v>160</v>
      </c>
      <c r="B150">
        <v>-4.0545887869795072E-3</v>
      </c>
      <c r="C150">
        <v>-1.00416664714944E-2</v>
      </c>
      <c r="D150">
        <v>-3.0062549988902228E-2</v>
      </c>
      <c r="E150">
        <v>-6.1497997183683761E-3</v>
      </c>
      <c r="F150">
        <v>4.1408150886124151E-3</v>
      </c>
      <c r="G150">
        <v>-8.6332044759911408E-3</v>
      </c>
      <c r="H150">
        <v>-1.1615607489351421E-3</v>
      </c>
      <c r="I150">
        <v>-6.7951051029089271E-3</v>
      </c>
      <c r="J150">
        <v>-1.7485636972514599E-2</v>
      </c>
      <c r="K150">
        <v>-1.4377723509634619E-2</v>
      </c>
      <c r="L150">
        <v>-4.3241506544617003E-2</v>
      </c>
      <c r="M150">
        <v>4.2709195957790769E-3</v>
      </c>
      <c r="N150">
        <v>-5.6434683236862293E-3</v>
      </c>
      <c r="O150">
        <v>1.3369068615860071E-2</v>
      </c>
      <c r="P150">
        <v>-1.0720725660379959E-2</v>
      </c>
      <c r="Q150">
        <v>-1.071120879323373E-2</v>
      </c>
      <c r="R150">
        <v>-1.2757286164054801E-2</v>
      </c>
      <c r="S150">
        <v>-5.1685165739047134E-3</v>
      </c>
      <c r="T150">
        <f t="shared" si="4"/>
        <v>-1.3871532337419336E-2</v>
      </c>
    </row>
    <row r="151" spans="1:20">
      <c r="A151" s="1" t="s">
        <v>161</v>
      </c>
      <c r="B151">
        <v>-5.0482515695598473E-2</v>
      </c>
      <c r="C151">
        <v>-7.0203717574029878E-2</v>
      </c>
      <c r="D151">
        <v>-5.1512097576442151E-2</v>
      </c>
      <c r="E151">
        <v>-6.4681913388307422E-2</v>
      </c>
      <c r="F151">
        <v>-6.7181179991839479E-2</v>
      </c>
      <c r="G151">
        <v>-6.115550075735865E-2</v>
      </c>
      <c r="H151">
        <v>-4.3673673390350887E-2</v>
      </c>
      <c r="I151">
        <v>1.6884061171550831E-2</v>
      </c>
      <c r="J151">
        <v>1.232137028074254E-2</v>
      </c>
      <c r="K151">
        <v>2.5211338005810551E-3</v>
      </c>
      <c r="L151">
        <v>9.132833212637248E-4</v>
      </c>
      <c r="M151">
        <v>-6.9258854780649637E-2</v>
      </c>
      <c r="N151">
        <v>-5.8479563550564828E-2</v>
      </c>
      <c r="O151">
        <v>-6.445549669441919E-2</v>
      </c>
      <c r="P151">
        <v>-7.1859929142761292E-3</v>
      </c>
      <c r="Q151">
        <v>-7.0335737875275584E-3</v>
      </c>
      <c r="R151">
        <v>-2.042509194531628E-2</v>
      </c>
      <c r="S151">
        <v>-1.6166429721997558E-2</v>
      </c>
      <c r="T151">
        <f t="shared" si="4"/>
        <v>-1.2203709014412752E-2</v>
      </c>
    </row>
    <row r="152" spans="1:20">
      <c r="A152" s="1" t="s">
        <v>162</v>
      </c>
      <c r="B152">
        <v>3.10537172340144E-2</v>
      </c>
      <c r="C152">
        <v>9.5943600509338367E-3</v>
      </c>
      <c r="D152">
        <v>6.1206204646027329E-2</v>
      </c>
      <c r="E152">
        <v>1.7240686591234899E-2</v>
      </c>
      <c r="F152">
        <v>1.7301001037091531E-2</v>
      </c>
      <c r="G152">
        <v>5.43441829721103E-3</v>
      </c>
      <c r="H152">
        <v>1.8662436977892272E-2</v>
      </c>
      <c r="I152">
        <v>1.6023315081350461E-2</v>
      </c>
      <c r="J152">
        <v>2.5607685701743769E-2</v>
      </c>
      <c r="K152">
        <v>1.7204595420535759E-2</v>
      </c>
      <c r="L152">
        <v>5.9838635738775459E-2</v>
      </c>
      <c r="M152">
        <v>1.8929530460465301E-2</v>
      </c>
      <c r="N152">
        <v>1.5528005134136659E-2</v>
      </c>
      <c r="O152">
        <v>5.6405992849861697E-3</v>
      </c>
      <c r="P152">
        <v>1.0855254609287711E-2</v>
      </c>
      <c r="Q152">
        <v>1.3209839200877481E-2</v>
      </c>
      <c r="R152">
        <v>-8.936132154600207E-3</v>
      </c>
      <c r="S152">
        <v>2.0369917899411231E-2</v>
      </c>
      <c r="T152">
        <f t="shared" si="4"/>
        <v>1.8770530839049813E-2</v>
      </c>
    </row>
    <row r="153" spans="1:20">
      <c r="A153" s="1" t="s">
        <v>163</v>
      </c>
      <c r="B153">
        <v>-6.9643522614851516E-2</v>
      </c>
      <c r="C153">
        <v>-6.5405795650339882E-2</v>
      </c>
      <c r="D153">
        <v>-1.496837440952492E-2</v>
      </c>
      <c r="E153">
        <v>-7.7090911165681009E-2</v>
      </c>
      <c r="F153">
        <v>-3.9087804713299867E-2</v>
      </c>
      <c r="G153">
        <v>-2.9926189963736079E-2</v>
      </c>
      <c r="H153">
        <v>-5.9483090978906472E-2</v>
      </c>
      <c r="I153">
        <v>3.2514205284753787E-2</v>
      </c>
      <c r="J153">
        <v>5.2796952079823711E-2</v>
      </c>
      <c r="K153">
        <v>2.925373884210836E-2</v>
      </c>
      <c r="L153">
        <v>-5.9686192560517437E-2</v>
      </c>
      <c r="M153">
        <v>-0.1031389853005803</v>
      </c>
      <c r="N153">
        <v>-4.8041096210393992E-2</v>
      </c>
      <c r="O153">
        <v>-7.8926187079242038E-2</v>
      </c>
      <c r="P153">
        <v>1.144852899018778E-2</v>
      </c>
      <c r="Q153">
        <v>1.498557638393572E-2</v>
      </c>
      <c r="R153">
        <v>3.0055688789016881E-3</v>
      </c>
      <c r="S153">
        <v>-3.6173964549621518E-2</v>
      </c>
      <c r="T153">
        <f t="shared" si="4"/>
        <v>-4.8176757396762174E-3</v>
      </c>
    </row>
    <row r="154" spans="1:20">
      <c r="A154" s="1" t="s">
        <v>164</v>
      </c>
      <c r="B154">
        <v>4.801306434860364E-2</v>
      </c>
      <c r="C154">
        <v>5.4624865503893012E-2</v>
      </c>
      <c r="D154">
        <v>6.515226264192342E-2</v>
      </c>
      <c r="E154">
        <v>0.1073190801527444</v>
      </c>
      <c r="F154">
        <v>3.9756251162419882E-2</v>
      </c>
      <c r="G154">
        <v>3.5904690170270433E-2</v>
      </c>
      <c r="H154">
        <v>3.6870374789972127E-2</v>
      </c>
      <c r="I154">
        <v>-2.985020038818886E-2</v>
      </c>
      <c r="J154">
        <v>-2.4968770406155749E-2</v>
      </c>
      <c r="K154">
        <v>-1.8524522494175018E-2</v>
      </c>
      <c r="L154">
        <v>8.1752782685334591E-2</v>
      </c>
      <c r="M154">
        <v>8.8257705680648835E-2</v>
      </c>
      <c r="N154">
        <v>8.4644072506818491E-2</v>
      </c>
      <c r="O154">
        <v>7.1913743471015312E-2</v>
      </c>
      <c r="P154">
        <v>1.496645032262656E-2</v>
      </c>
      <c r="Q154">
        <v>1.007633106256622E-2</v>
      </c>
      <c r="R154">
        <v>2.460668958780032E-2</v>
      </c>
      <c r="S154">
        <v>7.5307315498480909E-2</v>
      </c>
      <c r="T154">
        <f t="shared" si="4"/>
        <v>2.3949089306574026E-2</v>
      </c>
    </row>
    <row r="155" spans="1:20">
      <c r="A155" s="1" t="s">
        <v>165</v>
      </c>
      <c r="B155">
        <v>3.2728898919532901E-2</v>
      </c>
      <c r="C155">
        <v>3.022467042166865E-2</v>
      </c>
      <c r="D155">
        <v>-3.5270456510279051E-3</v>
      </c>
      <c r="E155">
        <v>2.9887498887129379E-2</v>
      </c>
      <c r="F155">
        <v>2.5678230365210331E-2</v>
      </c>
      <c r="G155">
        <v>3.1930741207092161E-2</v>
      </c>
      <c r="H155">
        <v>2.9124355480784511E-2</v>
      </c>
      <c r="I155">
        <v>-6.5101109848253458E-4</v>
      </c>
      <c r="J155">
        <v>-7.0400190657882167E-3</v>
      </c>
      <c r="K155">
        <v>-1.407640983099645E-3</v>
      </c>
      <c r="L155">
        <v>7.607822716645396E-3</v>
      </c>
      <c r="M155">
        <v>3.0504054773822901E-2</v>
      </c>
      <c r="N155">
        <v>1.9189746201403679E-2</v>
      </c>
      <c r="O155">
        <v>3.3675500035625028E-2</v>
      </c>
      <c r="P155">
        <v>3.3966907473732539E-3</v>
      </c>
      <c r="Q155">
        <v>2.0651188198095301E-3</v>
      </c>
      <c r="R155">
        <v>-4.2194127519371571E-3</v>
      </c>
      <c r="S155">
        <v>3.7511152543585169E-2</v>
      </c>
      <c r="T155">
        <f t="shared" si="4"/>
        <v>6.9277317343256605E-3</v>
      </c>
    </row>
    <row r="156" spans="1:20">
      <c r="A156" s="1" t="s">
        <v>166</v>
      </c>
      <c r="B156">
        <v>2.9213291671334799E-2</v>
      </c>
      <c r="C156">
        <v>5.32995621934782E-2</v>
      </c>
      <c r="D156">
        <v>3.6836405406602157E-2</v>
      </c>
      <c r="E156">
        <v>7.7114178278336887E-3</v>
      </c>
      <c r="F156">
        <v>2.4688944200635939E-2</v>
      </c>
      <c r="G156">
        <v>1.7265281935589401E-2</v>
      </c>
      <c r="H156">
        <v>4.0084827329540662E-2</v>
      </c>
      <c r="I156">
        <v>2.170615769124162E-2</v>
      </c>
      <c r="J156">
        <v>4.2521655706373902E-2</v>
      </c>
      <c r="K156">
        <v>3.5422566905937147E-2</v>
      </c>
      <c r="L156">
        <v>5.0238849324387713E-2</v>
      </c>
      <c r="M156">
        <v>1.8017900961988739E-2</v>
      </c>
      <c r="N156">
        <v>1.8436634956004339E-2</v>
      </c>
      <c r="O156">
        <v>1.7083809958604149E-2</v>
      </c>
      <c r="P156">
        <v>2.159775133963349E-2</v>
      </c>
      <c r="Q156">
        <v>2.44387346863113E-2</v>
      </c>
      <c r="R156">
        <v>4.3643988236185871E-2</v>
      </c>
      <c r="S156">
        <v>3.6825295148416481E-2</v>
      </c>
      <c r="T156">
        <f t="shared" si="4"/>
        <v>3.3916848729754347E-2</v>
      </c>
    </row>
    <row r="157" spans="1:20">
      <c r="A157" s="1" t="s">
        <v>167</v>
      </c>
      <c r="B157">
        <v>5.3872519624499793E-2</v>
      </c>
      <c r="C157">
        <v>6.5440835783423745E-2</v>
      </c>
      <c r="D157">
        <v>3.1674785000457062E-2</v>
      </c>
      <c r="E157">
        <v>4.1257756397071521E-2</v>
      </c>
      <c r="F157">
        <v>3.7598919948350629E-2</v>
      </c>
      <c r="G157">
        <v>5.3569113520074867E-2</v>
      </c>
      <c r="H157">
        <v>4.8349216580538812E-2</v>
      </c>
      <c r="I157">
        <v>9.8056746599834987E-3</v>
      </c>
      <c r="J157">
        <v>2.7087082652530459E-3</v>
      </c>
      <c r="K157">
        <v>1.029751557051117E-2</v>
      </c>
      <c r="L157">
        <v>1.478065192404854E-2</v>
      </c>
      <c r="M157">
        <v>3.9506958068399323E-2</v>
      </c>
      <c r="N157">
        <v>3.8079529500017813E-2</v>
      </c>
      <c r="O157">
        <v>3.47656802857359E-2</v>
      </c>
      <c r="P157">
        <v>-5.2228217598482285E-4</v>
      </c>
      <c r="Q157">
        <v>-3.0678028030577402E-3</v>
      </c>
      <c r="R157">
        <v>2.0302047246387729E-3</v>
      </c>
      <c r="S157">
        <v>-3.3408842685693441E-2</v>
      </c>
      <c r="T157">
        <f t="shared" si="4"/>
        <v>8.2968372124783661E-3</v>
      </c>
    </row>
    <row r="158" spans="1:20">
      <c r="A158" s="1" t="s">
        <v>168</v>
      </c>
      <c r="B158">
        <v>-5.8885924304431847E-2</v>
      </c>
      <c r="C158">
        <v>-7.7463048082806685E-2</v>
      </c>
      <c r="D158">
        <v>-5.8925293457476879E-2</v>
      </c>
      <c r="E158">
        <v>-3.7737068031313381E-2</v>
      </c>
      <c r="F158">
        <v>-4.5374192052336948E-2</v>
      </c>
      <c r="G158">
        <v>-5.1800255481445623E-2</v>
      </c>
      <c r="H158">
        <v>-5.6782333538896827E-2</v>
      </c>
      <c r="I158">
        <v>1.2569968565912189E-2</v>
      </c>
      <c r="J158">
        <v>3.5906343386131967E-2</v>
      </c>
      <c r="K158">
        <v>2.2515573609282139E-2</v>
      </c>
      <c r="L158">
        <v>3.7159800925592461E-3</v>
      </c>
      <c r="M158">
        <v>-6.4153183039597939E-2</v>
      </c>
      <c r="N158">
        <v>-3.7878677525804649E-2</v>
      </c>
      <c r="O158">
        <v>-5.0207738617632718E-2</v>
      </c>
      <c r="P158">
        <v>1.774146009434063E-2</v>
      </c>
      <c r="Q158">
        <v>1.8978109702928899E-2</v>
      </c>
      <c r="R158">
        <v>1.7017714501692979E-2</v>
      </c>
      <c r="S158">
        <v>1.6023381782286791E-2</v>
      </c>
      <c r="T158">
        <f t="shared" si="4"/>
        <v>6.5533694987394715E-3</v>
      </c>
    </row>
    <row r="159" spans="1:20">
      <c r="A159" s="1" t="s">
        <v>169</v>
      </c>
      <c r="B159">
        <v>3.0521267191653271E-2</v>
      </c>
      <c r="C159">
        <v>3.9348442540477313E-2</v>
      </c>
      <c r="D159">
        <v>1.31878529047067E-2</v>
      </c>
      <c r="E159">
        <v>1.386065005619597E-2</v>
      </c>
      <c r="F159">
        <v>3.743329140290852E-3</v>
      </c>
      <c r="G159">
        <v>1.1458093807882101E-2</v>
      </c>
      <c r="H159">
        <v>1.9074361575614821E-2</v>
      </c>
      <c r="I159">
        <v>-2.7514780224134561E-2</v>
      </c>
      <c r="J159">
        <v>-2.000834659830553E-2</v>
      </c>
      <c r="K159">
        <v>-2.9689887497183601E-2</v>
      </c>
      <c r="L159">
        <v>-2.6933645712151181E-2</v>
      </c>
      <c r="M159">
        <v>5.8479458448215123E-2</v>
      </c>
      <c r="N159">
        <v>2.911065224733345E-2</v>
      </c>
      <c r="O159">
        <v>3.020674890652009E-2</v>
      </c>
      <c r="P159">
        <v>9.3175071808393461E-3</v>
      </c>
      <c r="Q159">
        <v>6.9295881046986807E-3</v>
      </c>
      <c r="R159">
        <v>7.1713674461546528E-3</v>
      </c>
      <c r="S159">
        <v>7.419690731507167E-4</v>
      </c>
      <c r="T159">
        <f t="shared" si="4"/>
        <v>-4.5174284874107216E-3</v>
      </c>
    </row>
    <row r="160" spans="1:20">
      <c r="A160" s="1" t="s">
        <v>170</v>
      </c>
      <c r="B160">
        <v>2.4208961619971211E-2</v>
      </c>
      <c r="C160">
        <v>2.9785479723330122E-2</v>
      </c>
      <c r="D160">
        <v>-7.3133777644681652E-3</v>
      </c>
      <c r="E160">
        <v>5.0764729952308407E-3</v>
      </c>
      <c r="F160">
        <v>5.7562922459246657E-3</v>
      </c>
      <c r="G160">
        <v>-4.4627359096367503E-3</v>
      </c>
      <c r="H160">
        <v>2.127080578434026E-2</v>
      </c>
      <c r="I160">
        <v>3.589288882324793E-3</v>
      </c>
      <c r="J160">
        <v>4.6664831922422767E-3</v>
      </c>
      <c r="K160">
        <v>7.4820095513401519E-3</v>
      </c>
      <c r="L160">
        <v>3.5892505846249367E-2</v>
      </c>
      <c r="M160">
        <v>2.1832284507196102E-2</v>
      </c>
      <c r="N160">
        <v>2.839708012495334E-3</v>
      </c>
      <c r="O160">
        <v>1.9178296279888318E-2</v>
      </c>
      <c r="P160">
        <v>4.3341671175523011E-4</v>
      </c>
      <c r="Q160">
        <v>1.0283483235487001E-3</v>
      </c>
      <c r="R160">
        <v>9.3945354955378146E-3</v>
      </c>
      <c r="S160">
        <v>1.5230396586896511E-2</v>
      </c>
      <c r="T160">
        <f t="shared" si="4"/>
        <v>1.0564918537008751E-2</v>
      </c>
    </row>
    <row r="161" spans="1:20">
      <c r="A161" s="1" t="s">
        <v>171</v>
      </c>
      <c r="B161">
        <v>-6.7668703100451921E-3</v>
      </c>
      <c r="C161">
        <v>-9.0414677845893632E-3</v>
      </c>
      <c r="D161">
        <v>-2.2750640596479469E-2</v>
      </c>
      <c r="E161">
        <v>3.0305534502823579E-3</v>
      </c>
      <c r="F161">
        <v>-9.2882711385582351E-3</v>
      </c>
      <c r="G161">
        <v>-6.4782013003054084E-3</v>
      </c>
      <c r="H161">
        <v>-1.1288787376373949E-2</v>
      </c>
      <c r="I161">
        <v>1.811180768815546E-2</v>
      </c>
      <c r="J161">
        <v>5.0042423447932423E-2</v>
      </c>
      <c r="K161">
        <v>3.6765749790635072E-2</v>
      </c>
      <c r="L161">
        <v>4.4839003708179392E-2</v>
      </c>
      <c r="M161">
        <v>-1.7554506414187761E-2</v>
      </c>
      <c r="N161">
        <v>-2.8316669052956822E-3</v>
      </c>
      <c r="O161">
        <v>-1.8817257675343809E-2</v>
      </c>
      <c r="P161">
        <v>2.0507428444862311E-2</v>
      </c>
      <c r="Q161">
        <v>2.3075011010214249E-2</v>
      </c>
      <c r="R161">
        <v>1.502574597422535E-2</v>
      </c>
      <c r="S161">
        <v>4.110754795775784E-2</v>
      </c>
      <c r="T161">
        <f t="shared" si="4"/>
        <v>2.406266360074651E-2</v>
      </c>
    </row>
    <row r="162" spans="1:20">
      <c r="A162" s="1" t="s">
        <v>172</v>
      </c>
      <c r="B162">
        <v>6.2059745399487554E-3</v>
      </c>
      <c r="C162">
        <v>-1.3537498017273111E-3</v>
      </c>
      <c r="D162">
        <v>-1.1877515654224119E-2</v>
      </c>
      <c r="E162">
        <v>1.653233299004286E-2</v>
      </c>
      <c r="F162">
        <v>2.293226002734405E-2</v>
      </c>
      <c r="G162">
        <v>1.079025642236719E-2</v>
      </c>
      <c r="H162">
        <v>2.215094660737749E-2</v>
      </c>
      <c r="I162">
        <v>-9.715099356178869E-3</v>
      </c>
      <c r="J162">
        <v>-2.0104626227358979E-2</v>
      </c>
      <c r="K162">
        <v>-1.7601679590907419E-2</v>
      </c>
      <c r="L162">
        <v>3.1410239903177932E-3</v>
      </c>
      <c r="M162">
        <v>1.8176241159090219E-2</v>
      </c>
      <c r="N162">
        <v>2.7978985289505379E-2</v>
      </c>
      <c r="O162">
        <v>3.6007807988244427E-2</v>
      </c>
      <c r="P162">
        <v>-8.8112737541774511E-3</v>
      </c>
      <c r="Q162">
        <v>-1.2247032326407E-2</v>
      </c>
      <c r="R162">
        <v>-1.246601293126148E-2</v>
      </c>
      <c r="S162">
        <v>2.5870862305202639E-2</v>
      </c>
      <c r="T162">
        <f t="shared" si="4"/>
        <v>-3.8951581503660106E-3</v>
      </c>
    </row>
    <row r="163" spans="1:20">
      <c r="A163" s="1" t="s">
        <v>173</v>
      </c>
      <c r="B163">
        <v>2.6551676236546529E-2</v>
      </c>
      <c r="C163">
        <v>4.5627373811920828E-2</v>
      </c>
      <c r="D163">
        <v>5.2329949949359911E-2</v>
      </c>
      <c r="E163">
        <v>-4.4170393023600374E-3</v>
      </c>
      <c r="F163">
        <v>3.3615422299221542E-2</v>
      </c>
      <c r="G163">
        <v>4.436795362336321E-2</v>
      </c>
      <c r="H163">
        <v>2.9453021230148261E-2</v>
      </c>
      <c r="I163">
        <v>2.9875219999262459E-3</v>
      </c>
      <c r="J163">
        <v>1.7590389350328191E-3</v>
      </c>
      <c r="K163">
        <v>-1.742756044481153E-3</v>
      </c>
      <c r="L163">
        <v>1.461842400212876E-2</v>
      </c>
      <c r="M163">
        <v>2.118001371008571E-2</v>
      </c>
      <c r="N163">
        <v>-1.033810142523073E-2</v>
      </c>
      <c r="O163">
        <v>1.548919384251635E-2</v>
      </c>
      <c r="P163">
        <v>-1.750387566711864E-3</v>
      </c>
      <c r="Q163">
        <v>-1.7040261147647231E-3</v>
      </c>
      <c r="R163">
        <v>-6.3116118665342844E-3</v>
      </c>
      <c r="S163">
        <v>-3.7980859572367409E-3</v>
      </c>
      <c r="T163">
        <f t="shared" si="4"/>
        <v>4.0596133345614958E-3</v>
      </c>
    </row>
    <row r="164" spans="1:20">
      <c r="A164" s="1" t="s">
        <v>174</v>
      </c>
      <c r="B164">
        <v>4.4541310776924581E-2</v>
      </c>
      <c r="C164">
        <v>4.9073526035885003E-2</v>
      </c>
      <c r="D164">
        <v>1.311031889894676E-2</v>
      </c>
      <c r="E164">
        <v>3.7823939311463439E-2</v>
      </c>
      <c r="F164">
        <v>1.941540794457719E-2</v>
      </c>
      <c r="G164">
        <v>2.1089225676232729E-2</v>
      </c>
      <c r="H164">
        <v>3.6163304666772637E-2</v>
      </c>
      <c r="I164">
        <v>7.5190716550612713E-3</v>
      </c>
      <c r="J164">
        <v>1.151878463324874E-3</v>
      </c>
      <c r="K164">
        <v>1.2537809577656491E-2</v>
      </c>
      <c r="L164">
        <v>-3.2844104291009919E-3</v>
      </c>
      <c r="M164">
        <v>3.614829678823317E-2</v>
      </c>
      <c r="N164">
        <v>2.852551842087081E-2</v>
      </c>
      <c r="O164">
        <v>2.3809592505074528E-2</v>
      </c>
      <c r="P164">
        <v>5.1399752442160551E-3</v>
      </c>
      <c r="Q164">
        <v>3.2365682992099298E-3</v>
      </c>
      <c r="R164">
        <v>4.763756838101374E-3</v>
      </c>
      <c r="S164">
        <v>1.774130275786279E-2</v>
      </c>
      <c r="T164">
        <f t="shared" si="4"/>
        <v>9.6541192867917909E-3</v>
      </c>
    </row>
    <row r="165" spans="1:20">
      <c r="A165" s="1" t="s">
        <v>175</v>
      </c>
      <c r="B165">
        <v>7.754992929181137E-3</v>
      </c>
      <c r="C165">
        <v>2.0150346845188901E-2</v>
      </c>
      <c r="D165">
        <v>4.0504583812629891E-2</v>
      </c>
      <c r="E165">
        <v>-7.2488172477550572E-3</v>
      </c>
      <c r="F165">
        <v>2.3024647343070641E-3</v>
      </c>
      <c r="G165">
        <v>2.2684481760195441E-2</v>
      </c>
      <c r="H165">
        <v>1.4199479584199089E-2</v>
      </c>
      <c r="I165">
        <v>-1.5887532055463779E-2</v>
      </c>
      <c r="J165">
        <v>-2.633810595341057E-2</v>
      </c>
      <c r="K165">
        <v>-1.4107841922084139E-2</v>
      </c>
      <c r="L165">
        <v>-1.7151113267847681E-2</v>
      </c>
      <c r="M165">
        <v>1.744353606465987E-2</v>
      </c>
      <c r="N165">
        <v>5.9716557055009556E-3</v>
      </c>
      <c r="O165">
        <v>-2.1802816062792552E-3</v>
      </c>
      <c r="P165">
        <v>-1.0793668625358689E-2</v>
      </c>
      <c r="Q165">
        <v>-1.2452295698901489E-2</v>
      </c>
      <c r="R165">
        <v>-3.8350492147824163E-2</v>
      </c>
      <c r="S165">
        <v>-3.1205285996915411E-2</v>
      </c>
      <c r="T165">
        <f t="shared" si="4"/>
        <v>-1.5615281191838914E-2</v>
      </c>
    </row>
    <row r="166" spans="1:20">
      <c r="A166" s="1" t="s">
        <v>176</v>
      </c>
      <c r="B166">
        <v>1.610162611242871E-2</v>
      </c>
      <c r="C166">
        <v>4.4533392460089687E-2</v>
      </c>
      <c r="D166">
        <v>-3.2316378501579653E-2</v>
      </c>
      <c r="E166">
        <v>1.7602041818911118E-2</v>
      </c>
      <c r="F166">
        <v>-5.9389765948553164E-3</v>
      </c>
      <c r="G166">
        <v>-1.4101786808291441E-2</v>
      </c>
      <c r="H166">
        <v>2.36630595963776E-2</v>
      </c>
      <c r="I166">
        <v>2.0658135287932922E-2</v>
      </c>
      <c r="J166">
        <v>4.9583348730281918E-2</v>
      </c>
      <c r="K166">
        <v>3.503775222793637E-2</v>
      </c>
      <c r="L166">
        <v>3.7880707241870093E-2</v>
      </c>
      <c r="M166">
        <v>9.2623922996901698E-3</v>
      </c>
      <c r="N166">
        <v>2.034427609736511E-2</v>
      </c>
      <c r="O166">
        <v>-7.8554609665602015E-3</v>
      </c>
      <c r="P166">
        <v>2.6658948554743711E-2</v>
      </c>
      <c r="Q166">
        <v>2.915425794866677E-2</v>
      </c>
      <c r="R166">
        <v>5.5214974625109381E-2</v>
      </c>
      <c r="S166">
        <v>5.3142993686709827E-2</v>
      </c>
      <c r="T166">
        <f t="shared" si="4"/>
        <v>3.3507141825557182E-2</v>
      </c>
    </row>
    <row r="167" spans="1:20">
      <c r="A167" s="1" t="s">
        <v>177</v>
      </c>
      <c r="B167">
        <v>-6.8905506877704914E-2</v>
      </c>
      <c r="C167">
        <v>-5.0106857512847713E-2</v>
      </c>
      <c r="D167">
        <v>-2.4720525616849121E-2</v>
      </c>
      <c r="E167">
        <v>-5.974325401292202E-2</v>
      </c>
      <c r="F167">
        <v>-6.7375628776800922E-2</v>
      </c>
      <c r="G167">
        <v>-6.9335882406796667E-2</v>
      </c>
      <c r="H167">
        <v>-7.5142791756897642E-2</v>
      </c>
      <c r="I167">
        <v>1.8388707642852609E-2</v>
      </c>
      <c r="J167">
        <v>3.9692448841431187E-2</v>
      </c>
      <c r="K167">
        <v>1.9380292814082271E-2</v>
      </c>
      <c r="L167">
        <v>-6.5519284336084449E-2</v>
      </c>
      <c r="M167">
        <v>-8.0472755885075298E-2</v>
      </c>
      <c r="N167">
        <v>-6.1349752404614932E-2</v>
      </c>
      <c r="O167">
        <v>-7.1322349217796011E-2</v>
      </c>
      <c r="P167">
        <v>5.3115515440818051E-3</v>
      </c>
      <c r="Q167">
        <v>7.1739502212007089E-3</v>
      </c>
      <c r="R167">
        <v>1.200156978021205E-2</v>
      </c>
      <c r="S167">
        <v>-3.4979312906888597E-2</v>
      </c>
      <c r="T167">
        <f t="shared" si="4"/>
        <v>-1.0010735121053892E-2</v>
      </c>
    </row>
    <row r="168" spans="1:20">
      <c r="A168" s="1" t="s">
        <v>178</v>
      </c>
      <c r="B168">
        <v>-7.6569028120471172E-2</v>
      </c>
      <c r="C168">
        <v>-1.8025003792967901E-2</v>
      </c>
      <c r="D168">
        <v>-0.12117599054874351</v>
      </c>
      <c r="E168">
        <v>-0.1594208101881566</v>
      </c>
      <c r="F168">
        <v>-8.8328793766958014E-2</v>
      </c>
      <c r="G168">
        <v>-0.12115242672782819</v>
      </c>
      <c r="H168">
        <v>-4.2768669520661051E-2</v>
      </c>
      <c r="I168">
        <v>7.4741734033937135E-2</v>
      </c>
      <c r="J168">
        <v>0.10107503617477701</v>
      </c>
      <c r="K168">
        <v>4.3854702941830137E-2</v>
      </c>
      <c r="L168">
        <v>-0.15513090846295069</v>
      </c>
      <c r="M168">
        <v>-0.13647500578617969</v>
      </c>
      <c r="N168">
        <v>-0.15031491871838509</v>
      </c>
      <c r="O168">
        <v>-0.14120005225081711</v>
      </c>
      <c r="P168">
        <v>-3.3476441969651383E-2</v>
      </c>
      <c r="Q168">
        <v>-5.6333495676290646E-3</v>
      </c>
      <c r="R168">
        <v>-7.6893618368228611E-2</v>
      </c>
      <c r="S168">
        <v>-0.27243011520480998</v>
      </c>
      <c r="T168">
        <f t="shared" si="4"/>
        <v>-4.8997031712818905E-2</v>
      </c>
    </row>
    <row r="169" spans="1:20">
      <c r="A169" s="1" t="s">
        <v>179</v>
      </c>
      <c r="B169">
        <v>0.10927305777512709</v>
      </c>
      <c r="C169">
        <v>0.12745111936778589</v>
      </c>
      <c r="D169">
        <v>5.6916617438946833E-2</v>
      </c>
      <c r="E169">
        <v>8.735596093998943E-2</v>
      </c>
      <c r="F169">
        <v>3.545628897564912E-2</v>
      </c>
      <c r="G169">
        <v>4.8481703816704469E-2</v>
      </c>
      <c r="H169">
        <v>8.6988834411667604E-2</v>
      </c>
      <c r="I169">
        <v>-1.8570337129684918E-2</v>
      </c>
      <c r="J169">
        <v>-1.8767158379188079E-2</v>
      </c>
      <c r="K169">
        <v>6.6619014193167736E-3</v>
      </c>
      <c r="L169">
        <v>7.999582874022626E-2</v>
      </c>
      <c r="M169">
        <v>0.1240255031258797</v>
      </c>
      <c r="N169">
        <v>9.2978089192777391E-2</v>
      </c>
      <c r="O169">
        <v>5.5892054735898311E-2</v>
      </c>
      <c r="P169">
        <v>5.2749760596186857E-2</v>
      </c>
      <c r="Q169">
        <v>3.246359117891684E-2</v>
      </c>
      <c r="R169">
        <v>5.1802699191028312E-2</v>
      </c>
      <c r="S169">
        <v>6.1883420381680487E-2</v>
      </c>
      <c r="T169">
        <f t="shared" si="4"/>
        <v>4.0046996172695207E-2</v>
      </c>
    </row>
    <row r="170" spans="1:20">
      <c r="A170" s="1" t="s">
        <v>180</v>
      </c>
      <c r="B170">
        <v>3.8236095108463493E-2</v>
      </c>
      <c r="C170">
        <v>5.6434750996613443E-2</v>
      </c>
      <c r="D170">
        <v>2.3623501660169799E-2</v>
      </c>
      <c r="E170">
        <v>2.612070387077425E-2</v>
      </c>
      <c r="F170">
        <v>4.480037094538325E-2</v>
      </c>
      <c r="G170">
        <v>4.8883554778285758E-2</v>
      </c>
      <c r="H170">
        <v>2.2980518829535779E-2</v>
      </c>
      <c r="I170">
        <v>-9.3681180127234143E-3</v>
      </c>
      <c r="J170">
        <v>-5.6032818002075269E-3</v>
      </c>
      <c r="K170">
        <v>-3.4908084088129949E-3</v>
      </c>
      <c r="L170">
        <v>8.8714223810262283E-3</v>
      </c>
      <c r="M170">
        <v>4.8234655817941841E-2</v>
      </c>
      <c r="N170">
        <v>1.9051841096542121E-2</v>
      </c>
      <c r="O170">
        <v>5.2051148261659463E-2</v>
      </c>
      <c r="P170">
        <v>3.7225579516144691E-3</v>
      </c>
      <c r="Q170">
        <v>1.3872411836153291E-3</v>
      </c>
      <c r="R170">
        <v>1.3002455882543231E-2</v>
      </c>
      <c r="S170">
        <v>-2.2028051153845318E-2</v>
      </c>
      <c r="T170">
        <f t="shared" ref="T170:T183" si="5">B170*$B$191+C170*$C$191+D170*$D$191+E170*$E$191+F170*$F$191+G170*$G$191+H170*$H$191+I170*$I$191+J170*$J$191+K170*$K$191+L170*$L$191+M170*$M$191+N170*$N$191+O170*$O$191+P170*$P$191+Q170*$Q$191+R170*$R$191+S170*$S$191</f>
        <v>5.9831762478946629E-3</v>
      </c>
    </row>
    <row r="171" spans="1:20">
      <c r="A171" s="1" t="s">
        <v>181</v>
      </c>
      <c r="B171">
        <v>6.4144292216796739E-3</v>
      </c>
      <c r="C171">
        <v>5.383749073109767E-2</v>
      </c>
      <c r="D171">
        <v>5.3046118788915519E-2</v>
      </c>
      <c r="E171">
        <v>2.2464889534883129E-2</v>
      </c>
      <c r="F171">
        <v>1.371311406040765E-2</v>
      </c>
      <c r="G171">
        <v>2.5209617449357461E-2</v>
      </c>
      <c r="H171">
        <v>2.36796105242989E-2</v>
      </c>
      <c r="I171">
        <v>-6.5198642389296957E-3</v>
      </c>
      <c r="J171">
        <v>-6.295843026843162E-3</v>
      </c>
      <c r="K171">
        <v>5.4845057493480009E-3</v>
      </c>
      <c r="L171">
        <v>1.1061609613497451E-2</v>
      </c>
      <c r="M171">
        <v>1.2029982854242279E-2</v>
      </c>
      <c r="N171">
        <v>3.3310841141638507E-2</v>
      </c>
      <c r="O171">
        <v>1.4675015449444381E-2</v>
      </c>
      <c r="P171">
        <v>1.7953222730363368E-2</v>
      </c>
      <c r="Q171">
        <v>1.342541688957222E-2</v>
      </c>
      <c r="R171">
        <v>1.6336005057379092E-2</v>
      </c>
      <c r="S171">
        <v>3.026701760885642E-2</v>
      </c>
      <c r="T171">
        <f t="shared" si="5"/>
        <v>1.2672509301861753E-2</v>
      </c>
    </row>
    <row r="172" spans="1:20">
      <c r="A172" s="1" t="s">
        <v>182</v>
      </c>
      <c r="B172">
        <v>4.4566357495889219E-2</v>
      </c>
      <c r="C172">
        <v>5.6136197048355152E-2</v>
      </c>
      <c r="D172">
        <v>7.1027020893654536E-2</v>
      </c>
      <c r="E172">
        <v>4.6935790830480162E-2</v>
      </c>
      <c r="F172">
        <v>1.5400742658921329E-2</v>
      </c>
      <c r="G172">
        <v>2.5083414603548349E-2</v>
      </c>
      <c r="H172">
        <v>3.6351282976464512E-2</v>
      </c>
      <c r="I172">
        <v>-1.6830247399081118E-2</v>
      </c>
      <c r="J172">
        <v>-9.3651613842342663E-3</v>
      </c>
      <c r="K172">
        <v>4.9858882143576366E-3</v>
      </c>
      <c r="L172">
        <v>2.9444411666480041E-2</v>
      </c>
      <c r="M172">
        <v>6.4592961649835967E-2</v>
      </c>
      <c r="N172">
        <v>4.1189026141458251E-2</v>
      </c>
      <c r="O172">
        <v>-1.0238385489175109E-2</v>
      </c>
      <c r="P172">
        <v>1.439019694701282E-2</v>
      </c>
      <c r="Q172">
        <v>1.157437495855174E-2</v>
      </c>
      <c r="R172">
        <v>5.7262567963717537E-2</v>
      </c>
      <c r="S172">
        <v>1.25945756383099E-2</v>
      </c>
      <c r="T172">
        <f t="shared" si="5"/>
        <v>1.9000577164826272E-2</v>
      </c>
    </row>
    <row r="173" spans="1:20">
      <c r="A173" s="1" t="s">
        <v>183</v>
      </c>
      <c r="B173">
        <v>4.3276703032913977E-2</v>
      </c>
      <c r="C173">
        <v>8.1944192224109091E-2</v>
      </c>
      <c r="D173">
        <v>1.9655438181604978E-3</v>
      </c>
      <c r="E173">
        <v>2.5202701261040291E-2</v>
      </c>
      <c r="F173">
        <v>2.1259663181334432E-2</v>
      </c>
      <c r="G173">
        <v>1.72692413736657E-2</v>
      </c>
      <c r="H173">
        <v>5.0892877296212717E-2</v>
      </c>
      <c r="I173">
        <v>-2.489102443555891E-2</v>
      </c>
      <c r="J173">
        <v>-3.4162458091765442E-2</v>
      </c>
      <c r="K173">
        <v>-1.6111667850008171E-2</v>
      </c>
      <c r="L173">
        <v>-2.253186494444603E-2</v>
      </c>
      <c r="M173">
        <v>6.5822789756890154E-2</v>
      </c>
      <c r="N173">
        <v>1.468192995084561E-2</v>
      </c>
      <c r="O173">
        <v>3.7552732751135132E-2</v>
      </c>
      <c r="P173">
        <v>-1.411822665998419E-2</v>
      </c>
      <c r="Q173">
        <v>-1.553738708351449E-2</v>
      </c>
      <c r="R173">
        <v>-8.0291095824197578E-3</v>
      </c>
      <c r="S173">
        <v>-1.8740647596581669E-2</v>
      </c>
      <c r="T173">
        <f t="shared" si="5"/>
        <v>-9.6101526604410719E-3</v>
      </c>
    </row>
    <row r="174" spans="1:20">
      <c r="A174" s="1" t="s">
        <v>184</v>
      </c>
      <c r="B174">
        <v>-1.9036960349012699E-2</v>
      </c>
      <c r="C174">
        <v>-3.5924678043819713E-2</v>
      </c>
      <c r="D174">
        <v>1.205383667481019E-3</v>
      </c>
      <c r="E174">
        <v>-2.3128803644839931E-2</v>
      </c>
      <c r="F174">
        <v>2.2593724666049031E-3</v>
      </c>
      <c r="G174">
        <v>-1.421372870482762E-2</v>
      </c>
      <c r="H174">
        <v>-3.0686814618519739E-2</v>
      </c>
      <c r="I174">
        <v>2.3201792048362039E-2</v>
      </c>
      <c r="J174">
        <v>2.664855471355998E-2</v>
      </c>
      <c r="K174">
        <v>1.933433569173237E-2</v>
      </c>
      <c r="L174">
        <v>-6.7786733821696421E-3</v>
      </c>
      <c r="M174">
        <v>-3.9588253321555363E-2</v>
      </c>
      <c r="N174">
        <v>-1.271523214343773E-2</v>
      </c>
      <c r="O174">
        <v>-8.1334476828450741E-3</v>
      </c>
      <c r="P174">
        <v>3.9094198585867268E-3</v>
      </c>
      <c r="Q174">
        <v>4.7443550540637869E-3</v>
      </c>
      <c r="R174">
        <v>1.4715833032881149E-3</v>
      </c>
      <c r="S174">
        <v>-8.4304463922802997E-3</v>
      </c>
      <c r="T174">
        <f t="shared" si="5"/>
        <v>3.8354308788375495E-3</v>
      </c>
    </row>
    <row r="175" spans="1:20">
      <c r="A175" s="1" t="s">
        <v>185</v>
      </c>
      <c r="B175">
        <v>-2.6041169499120161E-2</v>
      </c>
      <c r="C175">
        <v>-3.5411785543000729E-2</v>
      </c>
      <c r="D175">
        <v>1.782382852052811E-2</v>
      </c>
      <c r="E175">
        <v>-3.923692356802766E-2</v>
      </c>
      <c r="F175">
        <v>-4.0443343413222088E-2</v>
      </c>
      <c r="G175">
        <v>-5.3736169834203928E-2</v>
      </c>
      <c r="H175">
        <v>-3.6042801527014452E-2</v>
      </c>
      <c r="I175">
        <v>-5.4755129242664013E-3</v>
      </c>
      <c r="J175">
        <v>-1.8781433182846859E-2</v>
      </c>
      <c r="K175">
        <v>-1.5106581552624791E-2</v>
      </c>
      <c r="L175">
        <v>-2.8294665532266779E-2</v>
      </c>
      <c r="M175">
        <v>-2.4732029470793001E-2</v>
      </c>
      <c r="N175">
        <v>-3.4864673278364511E-2</v>
      </c>
      <c r="O175">
        <v>-3.4850249539593918E-2</v>
      </c>
      <c r="P175">
        <v>-8.6608273897822441E-3</v>
      </c>
      <c r="Q175">
        <v>-8.0862658747119509E-3</v>
      </c>
      <c r="R175">
        <v>-5.1432917180229687E-3</v>
      </c>
      <c r="S175">
        <v>-2.354934881912563E-2</v>
      </c>
      <c r="T175">
        <f t="shared" si="5"/>
        <v>-1.6464068060560267E-2</v>
      </c>
    </row>
    <row r="176" spans="1:20">
      <c r="A176" s="1" t="s">
        <v>186</v>
      </c>
      <c r="B176">
        <v>8.1072679535170167E-2</v>
      </c>
      <c r="C176">
        <v>8.4466427584449555E-2</v>
      </c>
      <c r="D176">
        <v>5.8471896894760178E-2</v>
      </c>
      <c r="E176">
        <v>0.1153538267784326</v>
      </c>
      <c r="F176">
        <v>0.11414249584153779</v>
      </c>
      <c r="G176">
        <v>0.13486179364148751</v>
      </c>
      <c r="H176">
        <v>8.279249737134875E-2</v>
      </c>
      <c r="I176">
        <v>-2.4761012362317422E-2</v>
      </c>
      <c r="J176">
        <v>-2.1671902624237679E-2</v>
      </c>
      <c r="K176">
        <v>-1.246586092828506E-2</v>
      </c>
      <c r="L176">
        <v>5.8665389340168961E-2</v>
      </c>
      <c r="M176">
        <v>0.1056634835578039</v>
      </c>
      <c r="N176">
        <v>9.7747517174174403E-2</v>
      </c>
      <c r="O176">
        <v>0.1210704584103848</v>
      </c>
      <c r="P176">
        <v>1.178265694588965E-2</v>
      </c>
      <c r="Q176">
        <v>6.8982417877596616E-3</v>
      </c>
      <c r="R176">
        <v>1.7356006783909361E-2</v>
      </c>
      <c r="S176">
        <v>0.17261248717653929</v>
      </c>
      <c r="T176">
        <f t="shared" si="5"/>
        <v>3.424978666187347E-2</v>
      </c>
    </row>
    <row r="177" spans="1:20">
      <c r="A177" s="1" t="s">
        <v>187</v>
      </c>
      <c r="B177">
        <v>1.4200910889671009E-2</v>
      </c>
      <c r="C177">
        <v>2.842212348854423E-2</v>
      </c>
      <c r="D177">
        <v>3.4796292189895217E-2</v>
      </c>
      <c r="E177">
        <v>3.012812131328868E-4</v>
      </c>
      <c r="F177">
        <v>2.1479134616024801E-2</v>
      </c>
      <c r="G177">
        <v>2.5016683536026148E-2</v>
      </c>
      <c r="H177">
        <v>1.9912034503359651E-2</v>
      </c>
      <c r="I177">
        <v>-1.7760306502522361E-2</v>
      </c>
      <c r="J177">
        <v>-2.083217082657229E-2</v>
      </c>
      <c r="K177">
        <v>-5.7821247305271939E-3</v>
      </c>
      <c r="L177">
        <v>-4.7433761666293428E-4</v>
      </c>
      <c r="M177">
        <v>2.9306789113893391E-2</v>
      </c>
      <c r="N177">
        <v>1.7109475187768061E-2</v>
      </c>
      <c r="O177">
        <v>1.7430826731545501E-2</v>
      </c>
      <c r="P177">
        <v>5.0978610676541969E-3</v>
      </c>
      <c r="Q177">
        <v>2.14952776418742E-3</v>
      </c>
      <c r="R177">
        <v>-8.3382973131018723E-3</v>
      </c>
      <c r="S177">
        <v>-2.3584629397021221E-2</v>
      </c>
      <c r="T177">
        <f t="shared" si="5"/>
        <v>-2.7471529287511377E-3</v>
      </c>
    </row>
    <row r="178" spans="1:20">
      <c r="A178" s="1" t="s">
        <v>188</v>
      </c>
      <c r="B178">
        <v>-3.9989450876161134E-3</v>
      </c>
      <c r="C178">
        <v>6.42389535377208E-3</v>
      </c>
      <c r="D178">
        <v>3.9632161576074409E-2</v>
      </c>
      <c r="E178">
        <v>6.5158448560982407E-3</v>
      </c>
      <c r="F178">
        <v>3.8075287906194082E-3</v>
      </c>
      <c r="G178">
        <v>5.4821740104062933E-3</v>
      </c>
      <c r="H178">
        <v>9.214359631237512E-3</v>
      </c>
      <c r="I178">
        <v>2.9704591371124689E-3</v>
      </c>
      <c r="J178">
        <v>-7.695366577081364E-3</v>
      </c>
      <c r="K178">
        <v>5.8930660823244274E-3</v>
      </c>
      <c r="L178">
        <v>4.8407591379513448E-3</v>
      </c>
      <c r="M178">
        <v>-4.0310764560197443E-3</v>
      </c>
      <c r="N178">
        <v>-1.917911347221857E-3</v>
      </c>
      <c r="O178">
        <v>9.4740878025256769E-3</v>
      </c>
      <c r="P178">
        <v>-1.313792909627132E-2</v>
      </c>
      <c r="Q178">
        <v>-1.287248308703859E-2</v>
      </c>
      <c r="R178">
        <v>-1.3501726682175421E-2</v>
      </c>
      <c r="S178">
        <v>3.2182359340895421E-3</v>
      </c>
      <c r="T178">
        <f t="shared" si="5"/>
        <v>-2.1206095712276544E-3</v>
      </c>
    </row>
    <row r="179" spans="1:20">
      <c r="A179" s="1" t="s">
        <v>189</v>
      </c>
      <c r="B179">
        <v>2.4805875891070969E-2</v>
      </c>
      <c r="C179">
        <v>-4.2497130457438406E-3</v>
      </c>
      <c r="D179">
        <v>1.270921874573183E-2</v>
      </c>
      <c r="E179">
        <v>4.8238947156814323E-2</v>
      </c>
      <c r="F179">
        <v>1.9395009064477001E-2</v>
      </c>
      <c r="G179">
        <v>2.280193096146688E-2</v>
      </c>
      <c r="H179">
        <v>1.4196171188205041E-2</v>
      </c>
      <c r="I179">
        <v>-3.841692727418522E-3</v>
      </c>
      <c r="J179">
        <v>-2.712265294659855E-2</v>
      </c>
      <c r="K179">
        <v>-1.9745542078170031E-2</v>
      </c>
      <c r="L179">
        <v>2.1283723749185631E-2</v>
      </c>
      <c r="M179">
        <v>2.7277252669969169E-2</v>
      </c>
      <c r="N179">
        <v>3.6510339191040193E-2</v>
      </c>
      <c r="O179">
        <v>2.790180412729781E-2</v>
      </c>
      <c r="P179">
        <v>-2.7332473568186359E-2</v>
      </c>
      <c r="Q179">
        <v>-3.1402599700392608E-2</v>
      </c>
      <c r="R179">
        <v>-4.2798719056877273E-2</v>
      </c>
      <c r="S179">
        <v>3.874902314802342E-2</v>
      </c>
      <c r="T179">
        <f t="shared" si="5"/>
        <v>-8.4806263438441821E-3</v>
      </c>
    </row>
    <row r="180" spans="1:20">
      <c r="A180" s="1" t="s">
        <v>190</v>
      </c>
      <c r="B180">
        <v>3.2341838065657713E-2</v>
      </c>
      <c r="C180">
        <v>6.4815300610507887E-3</v>
      </c>
      <c r="D180">
        <v>-1.756114206680914E-2</v>
      </c>
      <c r="E180">
        <v>4.8642481935513349E-2</v>
      </c>
      <c r="F180">
        <v>1.564301065653639E-2</v>
      </c>
      <c r="G180">
        <v>1.9217250912064051E-2</v>
      </c>
      <c r="H180">
        <v>2.1859513874000092E-2</v>
      </c>
      <c r="I180">
        <v>-9.7156929456211349E-3</v>
      </c>
      <c r="J180">
        <v>-3.2841040861367632E-2</v>
      </c>
      <c r="K180">
        <v>-1.185433302988792E-2</v>
      </c>
      <c r="L180">
        <v>4.2804775264869033E-2</v>
      </c>
      <c r="M180">
        <v>4.4092569012829763E-2</v>
      </c>
      <c r="N180">
        <v>5.2980971433598263E-2</v>
      </c>
      <c r="O180">
        <v>5.066959460053555E-2</v>
      </c>
      <c r="P180">
        <v>-1.2857934466383839E-2</v>
      </c>
      <c r="Q180">
        <v>-1.446960508557182E-2</v>
      </c>
      <c r="R180">
        <v>-8.5536365108086487E-3</v>
      </c>
      <c r="S180">
        <v>4.7734939106011121E-2</v>
      </c>
      <c r="T180">
        <f t="shared" si="5"/>
        <v>4.1838712732556113E-3</v>
      </c>
    </row>
    <row r="181" spans="1:20">
      <c r="A181" s="1" t="s">
        <v>191</v>
      </c>
      <c r="B181">
        <v>2.7516646186301012E-2</v>
      </c>
      <c r="C181">
        <v>3.1482197798580643E-2</v>
      </c>
      <c r="D181">
        <v>-8.6473696134005129E-3</v>
      </c>
      <c r="E181">
        <v>1.7260656584196621E-2</v>
      </c>
      <c r="F181">
        <v>1.414605716898887E-3</v>
      </c>
      <c r="G181">
        <v>2.3558132797321999E-2</v>
      </c>
      <c r="H181">
        <v>2.014504148283636E-2</v>
      </c>
      <c r="I181">
        <v>-2.6717120070004149E-2</v>
      </c>
      <c r="J181">
        <v>-1.757944225488783E-2</v>
      </c>
      <c r="K181">
        <v>-1.575516753706252E-2</v>
      </c>
      <c r="L181">
        <v>5.4577051879332039E-2</v>
      </c>
      <c r="M181">
        <v>5.0629967748291538E-2</v>
      </c>
      <c r="N181">
        <v>2.30496280057968E-2</v>
      </c>
      <c r="O181">
        <v>1.1023099592125661E-2</v>
      </c>
      <c r="P181">
        <v>2.7656113615037731E-4</v>
      </c>
      <c r="Q181">
        <v>1.321419504794807E-3</v>
      </c>
      <c r="R181">
        <v>-2.0000001506330412E-2</v>
      </c>
      <c r="S181">
        <v>4.6759242780944447E-2</v>
      </c>
      <c r="T181">
        <f t="shared" si="5"/>
        <v>4.6809833646037071E-3</v>
      </c>
    </row>
    <row r="182" spans="1:20">
      <c r="A182" s="1" t="s">
        <v>192</v>
      </c>
      <c r="B182">
        <v>-9.7013736940790851E-3</v>
      </c>
      <c r="C182">
        <v>-2.7979373855774089E-2</v>
      </c>
      <c r="D182">
        <v>5.517251816462565E-4</v>
      </c>
      <c r="E182">
        <v>4.6278237606752093E-2</v>
      </c>
      <c r="F182">
        <v>1.8098551002202701E-2</v>
      </c>
      <c r="G182">
        <v>2.765755316096619E-2</v>
      </c>
      <c r="H182">
        <v>-5.5029220595604889E-3</v>
      </c>
      <c r="I182">
        <v>-1.548838827376009E-2</v>
      </c>
      <c r="J182">
        <v>-1.2010182770862521E-2</v>
      </c>
      <c r="K182">
        <v>-7.7465121589546104E-3</v>
      </c>
      <c r="L182">
        <v>-6.242588679996719E-3</v>
      </c>
      <c r="M182">
        <v>4.2194477175063749E-3</v>
      </c>
      <c r="N182">
        <v>3.0849207600533779E-2</v>
      </c>
      <c r="O182">
        <v>2.282796530696363E-2</v>
      </c>
      <c r="P182">
        <v>6.0018057657740256E-3</v>
      </c>
      <c r="Q182">
        <v>5.6315402044018192E-3</v>
      </c>
      <c r="R182">
        <v>3.4413810345154783E-2</v>
      </c>
      <c r="S182">
        <v>2.6318473936550069E-2</v>
      </c>
      <c r="T182">
        <f t="shared" si="5"/>
        <v>5.521761708157805E-3</v>
      </c>
    </row>
    <row r="183" spans="1:20">
      <c r="A183" s="1" t="s">
        <v>193</v>
      </c>
      <c r="B183">
        <v>4.5958479380921569E-2</v>
      </c>
      <c r="C183">
        <v>8.9370151955231458E-2</v>
      </c>
      <c r="D183">
        <v>3.4552855527629323E-2</v>
      </c>
      <c r="E183">
        <v>1.010051190786343E-2</v>
      </c>
      <c r="F183">
        <v>1.6010263470132009E-3</v>
      </c>
      <c r="G183">
        <v>1.2051800909687049E-3</v>
      </c>
      <c r="H183">
        <v>4.1174852698945268E-2</v>
      </c>
      <c r="I183">
        <v>2.4601943869736239E-2</v>
      </c>
      <c r="J183">
        <v>3.6813796044388843E-2</v>
      </c>
      <c r="K183">
        <v>3.2476784240752732E-2</v>
      </c>
      <c r="L183">
        <v>4.4289011218678447E-2</v>
      </c>
      <c r="M183">
        <v>2.1229513929362339E-2</v>
      </c>
      <c r="N183">
        <v>3.3422855900302917E-2</v>
      </c>
      <c r="O183">
        <v>1.3324072530225271E-3</v>
      </c>
      <c r="P183">
        <v>1.0712640135823509E-2</v>
      </c>
      <c r="Q183">
        <v>1.201443889131548E-2</v>
      </c>
      <c r="R183">
        <v>9.6712093439765834E-3</v>
      </c>
      <c r="S183">
        <v>3.3768751814758018E-2</v>
      </c>
      <c r="T183">
        <f t="shared" si="5"/>
        <v>2.5299997518839143E-2</v>
      </c>
    </row>
    <row r="184" spans="1:20">
      <c r="A184" s="40"/>
    </row>
    <row r="185" spans="1:20">
      <c r="A185" s="4"/>
    </row>
    <row r="186" spans="1:20">
      <c r="A186" s="41" t="s">
        <v>245</v>
      </c>
      <c r="B186">
        <f t="shared" ref="B186:T186" si="6">AVERAGE(B2:B183)</f>
        <v>9.3505972145840836E-3</v>
      </c>
      <c r="C186">
        <f t="shared" si="6"/>
        <v>1.4069059620635527E-2</v>
      </c>
      <c r="D186">
        <f t="shared" si="6"/>
        <v>6.0365026340341715E-3</v>
      </c>
      <c r="E186">
        <f t="shared" si="6"/>
        <v>5.2948698644564402E-3</v>
      </c>
      <c r="F186">
        <f t="shared" si="6"/>
        <v>4.5509606765229693E-3</v>
      </c>
      <c r="G186">
        <f t="shared" si="6"/>
        <v>5.2445468037984897E-3</v>
      </c>
      <c r="H186">
        <f t="shared" si="6"/>
        <v>7.3702645107377573E-3</v>
      </c>
      <c r="I186">
        <f t="shared" si="6"/>
        <v>2.6810259537101626E-3</v>
      </c>
      <c r="J186">
        <f t="shared" si="6"/>
        <v>5.3134738277952516E-3</v>
      </c>
      <c r="K186">
        <f t="shared" si="6"/>
        <v>4.6036810148607074E-3</v>
      </c>
      <c r="L186">
        <f t="shared" si="6"/>
        <v>7.4709407114853044E-3</v>
      </c>
      <c r="M186">
        <f t="shared" si="6"/>
        <v>7.9341700713275749E-3</v>
      </c>
      <c r="N186">
        <f t="shared" si="6"/>
        <v>6.1344133265280034E-3</v>
      </c>
      <c r="O186">
        <f t="shared" si="6"/>
        <v>3.730542643204882E-3</v>
      </c>
      <c r="P186">
        <f t="shared" si="6"/>
        <v>3.5600849081020001E-3</v>
      </c>
      <c r="Q186">
        <f t="shared" si="6"/>
        <v>3.1643315668068179E-3</v>
      </c>
      <c r="R186">
        <f t="shared" si="6"/>
        <v>3.5371993121273626E-3</v>
      </c>
      <c r="S186">
        <f t="shared" si="6"/>
        <v>7.3663689717451859E-3</v>
      </c>
      <c r="T186">
        <f t="shared" si="6"/>
        <v>4.6958268467521425E-3</v>
      </c>
    </row>
    <row r="187" spans="1:20">
      <c r="A187" s="41" t="s">
        <v>237</v>
      </c>
      <c r="B187">
        <f>_xlfn.STDEV.P(B2:B183)</f>
        <v>3.4700647160113972E-2</v>
      </c>
      <c r="C187">
        <f t="shared" ref="C187:T187" si="7">_xlfn.STDEV.S(C2:C183)</f>
        <v>4.4387977587479838E-2</v>
      </c>
      <c r="D187">
        <f t="shared" si="7"/>
        <v>4.7363929219409205E-2</v>
      </c>
      <c r="E187">
        <f t="shared" si="7"/>
        <v>4.1179263366650294E-2</v>
      </c>
      <c r="F187">
        <f t="shared" si="7"/>
        <v>3.9705516296946908E-2</v>
      </c>
      <c r="G187">
        <f t="shared" si="7"/>
        <v>4.4798746620324729E-2</v>
      </c>
      <c r="H187">
        <f t="shared" si="7"/>
        <v>3.6066653808725667E-2</v>
      </c>
      <c r="I187">
        <f t="shared" si="7"/>
        <v>2.8535021154409923E-2</v>
      </c>
      <c r="J187">
        <f t="shared" si="7"/>
        <v>3.6437775312366846E-2</v>
      </c>
      <c r="K187">
        <f t="shared" si="7"/>
        <v>2.888219027061692E-2</v>
      </c>
      <c r="L187">
        <f t="shared" si="7"/>
        <v>5.7045690734332639E-2</v>
      </c>
      <c r="M187">
        <f t="shared" si="7"/>
        <v>4.5030076812801231E-2</v>
      </c>
      <c r="N187">
        <f t="shared" si="7"/>
        <v>3.8831469873318827E-2</v>
      </c>
      <c r="O187">
        <f t="shared" si="7"/>
        <v>4.354699207080906E-2</v>
      </c>
      <c r="P187">
        <f t="shared" si="7"/>
        <v>1.2486824574848352E-2</v>
      </c>
      <c r="Q187">
        <f t="shared" si="7"/>
        <v>1.2368260954789821E-2</v>
      </c>
      <c r="R187">
        <f t="shared" si="7"/>
        <v>2.5214080884826271E-2</v>
      </c>
      <c r="S187">
        <f t="shared" si="7"/>
        <v>4.5721705096735184E-2</v>
      </c>
      <c r="T187">
        <f t="shared" si="7"/>
        <v>1.8451121307006494E-2</v>
      </c>
    </row>
    <row r="188" spans="1:20">
      <c r="A188" s="6" t="s">
        <v>238</v>
      </c>
      <c r="B188">
        <f>-PERCENTILE(B2:B183,0.01)</f>
        <v>7.7729861927200009E-2</v>
      </c>
      <c r="C188">
        <f t="shared" ref="C188:T188" si="8">-PERCENTILE(C2:C183,0.01)</f>
        <v>9.280215382344803E-2</v>
      </c>
      <c r="D188">
        <f t="shared" si="8"/>
        <v>0.13918716732909195</v>
      </c>
      <c r="E188">
        <f t="shared" si="8"/>
        <v>0.13734397791887068</v>
      </c>
      <c r="F188">
        <f t="shared" si="8"/>
        <v>0.10446189942543189</v>
      </c>
      <c r="G188">
        <f t="shared" si="8"/>
        <v>0.11533179676470252</v>
      </c>
      <c r="H188">
        <f t="shared" si="8"/>
        <v>7.860391472670665E-2</v>
      </c>
      <c r="I188">
        <f t="shared" si="8"/>
        <v>5.8578470816801932E-2</v>
      </c>
      <c r="J188">
        <f t="shared" si="8"/>
        <v>6.7109001982549307E-2</v>
      </c>
      <c r="K188">
        <f t="shared" si="8"/>
        <v>7.0413001654896432E-2</v>
      </c>
      <c r="L188">
        <f t="shared" si="8"/>
        <v>0.1786181632714661</v>
      </c>
      <c r="M188">
        <f t="shared" si="8"/>
        <v>0.11381134570170789</v>
      </c>
      <c r="N188">
        <f t="shared" si="8"/>
        <v>0.13368311874846744</v>
      </c>
      <c r="O188">
        <f t="shared" si="8"/>
        <v>0.11855056248108102</v>
      </c>
      <c r="P188">
        <f t="shared" si="8"/>
        <v>2.7894909372376916E-2</v>
      </c>
      <c r="Q188">
        <f t="shared" si="8"/>
        <v>2.7628213751415633E-2</v>
      </c>
      <c r="R188">
        <f t="shared" si="8"/>
        <v>7.887301044491557E-2</v>
      </c>
      <c r="S188">
        <f t="shared" si="8"/>
        <v>0.12451948984555068</v>
      </c>
      <c r="T188">
        <f t="shared" si="8"/>
        <v>4.2710429315606271E-2</v>
      </c>
    </row>
    <row r="189" spans="1:20">
      <c r="A189" s="41" t="s">
        <v>239</v>
      </c>
      <c r="B189">
        <f>-(B186+_xlfn.NORM.S.INV(0.01)*B187)</f>
        <v>7.1375179534188385E-2</v>
      </c>
      <c r="C189">
        <f t="shared" ref="C189:T189" si="9">-(C186+_xlfn.NORM.S.INV(0.01)*C187)</f>
        <v>8.9192817672970687E-2</v>
      </c>
      <c r="D189">
        <f t="shared" si="9"/>
        <v>0.10414847341175928</v>
      </c>
      <c r="E189">
        <f t="shared" si="9"/>
        <v>9.0502421923118345E-2</v>
      </c>
      <c r="F189">
        <f t="shared" si="9"/>
        <v>8.7817882748573425E-2</v>
      </c>
      <c r="G189">
        <f t="shared" si="9"/>
        <v>9.8972922156088244E-2</v>
      </c>
      <c r="H189">
        <f t="shared" si="9"/>
        <v>7.6533318900958186E-2</v>
      </c>
      <c r="I189">
        <f t="shared" si="9"/>
        <v>6.3701359844561781E-2</v>
      </c>
      <c r="J189">
        <f t="shared" si="9"/>
        <v>7.9453467304907197E-2</v>
      </c>
      <c r="K189">
        <f t="shared" si="9"/>
        <v>6.2586340918832015E-2</v>
      </c>
      <c r="L189">
        <f t="shared" si="9"/>
        <v>0.12523718065152073</v>
      </c>
      <c r="M189">
        <f t="shared" si="9"/>
        <v>9.6821453390028331E-2</v>
      </c>
      <c r="N189">
        <f t="shared" si="9"/>
        <v>8.4201094059148204E-2</v>
      </c>
      <c r="O189">
        <f t="shared" si="9"/>
        <v>9.7574909781595123E-2</v>
      </c>
      <c r="P189">
        <f t="shared" si="9"/>
        <v>2.5488612895117387E-2</v>
      </c>
      <c r="Q189">
        <f t="shared" si="9"/>
        <v>2.560854601095082E-2</v>
      </c>
      <c r="R189">
        <f t="shared" si="9"/>
        <v>5.5119524150182037E-2</v>
      </c>
      <c r="S189">
        <f t="shared" si="9"/>
        <v>9.8998222477566983E-2</v>
      </c>
      <c r="T189">
        <f t="shared" si="9"/>
        <v>3.8227899979472076E-2</v>
      </c>
    </row>
    <row r="190" spans="1:20">
      <c r="A190" s="41"/>
    </row>
    <row r="191" spans="1:20">
      <c r="A191" s="4" t="s">
        <v>201</v>
      </c>
      <c r="B191">
        <f>input!B2</f>
        <v>1.3318615771550225E-2</v>
      </c>
      <c r="C191">
        <f>input!C2</f>
        <v>1.2497840319158293E-2</v>
      </c>
      <c r="D191">
        <f>input!D2</f>
        <v>1.4599678355125923E-2</v>
      </c>
      <c r="E191">
        <f>input!E2</f>
        <v>5.4097056976355603E-3</v>
      </c>
      <c r="F191">
        <f>input!F2</f>
        <v>1.614244981603245E-2</v>
      </c>
      <c r="G191">
        <f>input!G2</f>
        <v>1.1137605561767515E-2</v>
      </c>
      <c r="H191">
        <f>input!H2</f>
        <v>1.6516120403618384E-2</v>
      </c>
      <c r="I191">
        <f>input!I2</f>
        <v>7.558887419166796E-2</v>
      </c>
      <c r="J191">
        <f>input!J2</f>
        <v>7.6602185908409073E-2</v>
      </c>
      <c r="K191">
        <f>input!K2</f>
        <v>0.15337975785190125</v>
      </c>
      <c r="L191">
        <f>input!L2</f>
        <v>0.117403206791748</v>
      </c>
      <c r="M191">
        <f>input!M2</f>
        <v>1.7138569161950855E-2</v>
      </c>
      <c r="N191">
        <f>input!N2</f>
        <v>2.2769347109124306E-2</v>
      </c>
      <c r="O191">
        <f>input!O2</f>
        <v>2.7982650731224724E-2</v>
      </c>
      <c r="P191">
        <f>input!P2</f>
        <v>6.5369130969696043E-2</v>
      </c>
      <c r="Q191">
        <f>input!Q2</f>
        <v>0.14388678495170068</v>
      </c>
      <c r="R191">
        <f>input!R2</f>
        <v>0.1352558182402985</v>
      </c>
      <c r="S191">
        <f>input!S2</f>
        <v>7.5001658167390239E-2</v>
      </c>
      <c r="T191">
        <f>input!T2</f>
        <v>1</v>
      </c>
    </row>
    <row r="192" spans="1:20">
      <c r="A192" s="4" t="s">
        <v>206</v>
      </c>
      <c r="B192">
        <f>input!$T$3</f>
        <v>249796.55254369299</v>
      </c>
      <c r="C192">
        <f>input!$T$3</f>
        <v>249796.55254369299</v>
      </c>
      <c r="D192">
        <f>input!$T$3</f>
        <v>249796.55254369299</v>
      </c>
      <c r="E192">
        <f>input!$T$3</f>
        <v>249796.55254369299</v>
      </c>
      <c r="F192">
        <f>input!$T$3</f>
        <v>249796.55254369299</v>
      </c>
      <c r="G192">
        <f>input!$T$3</f>
        <v>249796.55254369299</v>
      </c>
      <c r="H192">
        <f>input!$T$3</f>
        <v>249796.55254369299</v>
      </c>
      <c r="I192">
        <f>input!$T$3</f>
        <v>249796.55254369299</v>
      </c>
      <c r="J192">
        <f>input!$T$3</f>
        <v>249796.55254369299</v>
      </c>
      <c r="K192">
        <f>input!$T$3</f>
        <v>249796.55254369299</v>
      </c>
      <c r="L192">
        <f>input!$T$3</f>
        <v>249796.55254369299</v>
      </c>
      <c r="M192">
        <f>input!$T$3</f>
        <v>249796.55254369299</v>
      </c>
      <c r="N192">
        <f>input!$T$3</f>
        <v>249796.55254369299</v>
      </c>
      <c r="O192">
        <f>input!$T$3</f>
        <v>249796.55254369299</v>
      </c>
      <c r="P192">
        <f>input!$T$3</f>
        <v>249796.55254369299</v>
      </c>
      <c r="Q192">
        <f>input!$T$3</f>
        <v>249796.55254369299</v>
      </c>
      <c r="R192">
        <f>input!$T$3</f>
        <v>249796.55254369299</v>
      </c>
      <c r="S192">
        <f>input!$T$3</f>
        <v>249796.55254369299</v>
      </c>
      <c r="T192">
        <f>input!$T$3</f>
        <v>249796.55254369299</v>
      </c>
    </row>
    <row r="194" spans="1:20">
      <c r="A194" s="4" t="s">
        <v>218</v>
      </c>
      <c r="B194">
        <f t="shared" ref="B194:T194" si="10">B191*B192</f>
        <v>3326.9443043873039</v>
      </c>
      <c r="C194">
        <f t="shared" si="10"/>
        <v>3121.9174259673096</v>
      </c>
      <c r="D194">
        <f t="shared" si="10"/>
        <v>3646.94932135723</v>
      </c>
      <c r="E194">
        <f t="shared" si="10"/>
        <v>1351.3258335453365</v>
      </c>
      <c r="F194">
        <f t="shared" si="10"/>
        <v>4032.3283136544769</v>
      </c>
      <c r="G194">
        <f t="shared" si="10"/>
        <v>2782.1354729209861</v>
      </c>
      <c r="H194">
        <f t="shared" si="10"/>
        <v>4125.6699382204197</v>
      </c>
      <c r="I194">
        <f t="shared" si="10"/>
        <v>18881.840183737586</v>
      </c>
      <c r="J194">
        <f t="shared" si="10"/>
        <v>19134.961957231644</v>
      </c>
      <c r="K194">
        <f t="shared" si="10"/>
        <v>38313.734741391359</v>
      </c>
      <c r="L194">
        <f t="shared" si="10"/>
        <v>29326.916314152932</v>
      </c>
      <c r="M194">
        <f t="shared" si="10"/>
        <v>4281.1554921869729</v>
      </c>
      <c r="N194">
        <f t="shared" si="10"/>
        <v>5687.7044115299541</v>
      </c>
      <c r="O194">
        <f t="shared" si="10"/>
        <v>6989.9696836941857</v>
      </c>
      <c r="P194">
        <f t="shared" si="10"/>
        <v>16328.983559007227</v>
      </c>
      <c r="Q194">
        <f t="shared" si="10"/>
        <v>35942.422837530554</v>
      </c>
      <c r="R194">
        <f t="shared" si="10"/>
        <v>33786.437107902915</v>
      </c>
      <c r="S194">
        <f t="shared" si="10"/>
        <v>18735.155645274597</v>
      </c>
      <c r="T194">
        <f t="shared" si="10"/>
        <v>249796.55254369299</v>
      </c>
    </row>
    <row r="195" spans="1:20">
      <c r="A195" s="41" t="s">
        <v>245</v>
      </c>
      <c r="B195">
        <f t="shared" ref="B195:T195" si="11">B186*B191*B192</f>
        <v>31.108916145680304</v>
      </c>
      <c r="C195">
        <f t="shared" si="11"/>
        <v>43.922442396635077</v>
      </c>
      <c r="D195">
        <f t="shared" si="11"/>
        <v>22.01481918456205</v>
      </c>
      <c r="E195">
        <f t="shared" si="11"/>
        <v>7.1550944331006825</v>
      </c>
      <c r="F195">
        <f t="shared" si="11"/>
        <v>18.350967590271701</v>
      </c>
      <c r="G195">
        <f t="shared" si="11"/>
        <v>14.591039702242158</v>
      </c>
      <c r="H195">
        <f t="shared" si="11"/>
        <v>30.407278728683593</v>
      </c>
      <c r="I195">
        <f t="shared" si="11"/>
        <v>50.62270358640793</v>
      </c>
      <c r="J195">
        <f t="shared" si="11"/>
        <v>101.67311955560815</v>
      </c>
      <c r="K195">
        <f t="shared" si="11"/>
        <v>176.3842132373525</v>
      </c>
      <c r="L195">
        <f t="shared" si="11"/>
        <v>219.09965303372769</v>
      </c>
      <c r="M195">
        <f t="shared" si="11"/>
        <v>33.967415776809553</v>
      </c>
      <c r="N195">
        <f t="shared" si="11"/>
        <v>34.890729739441461</v>
      </c>
      <c r="O195">
        <f t="shared" si="11"/>
        <v>26.076379979730504</v>
      </c>
      <c r="P195">
        <f t="shared" si="11"/>
        <v>58.132567933067314</v>
      </c>
      <c r="Q195">
        <f t="shared" si="11"/>
        <v>113.73374317231621</v>
      </c>
      <c r="R195">
        <f t="shared" si="11"/>
        <v>119.50936209730858</v>
      </c>
      <c r="S195">
        <f t="shared" si="11"/>
        <v>138.01006922616745</v>
      </c>
      <c r="T195">
        <f t="shared" si="11"/>
        <v>1173.0013576608058</v>
      </c>
    </row>
    <row r="196" spans="1:20">
      <c r="A196" s="41" t="s">
        <v>237</v>
      </c>
      <c r="B196">
        <f t="shared" ref="B196:T196" si="12">B187*B191*B192</f>
        <v>115.44712042789465</v>
      </c>
      <c r="C196">
        <f t="shared" si="12"/>
        <v>138.57560073379969</v>
      </c>
      <c r="D196">
        <f t="shared" si="12"/>
        <v>172.73384952353626</v>
      </c>
      <c r="E196">
        <f t="shared" si="12"/>
        <v>55.646602393721651</v>
      </c>
      <c r="F196">
        <f t="shared" si="12"/>
        <v>160.10567757244829</v>
      </c>
      <c r="G196">
        <f t="shared" si="12"/>
        <v>124.63618211480457</v>
      </c>
      <c r="H196">
        <f t="shared" si="12"/>
        <v>148.79910939086247</v>
      </c>
      <c r="I196">
        <f t="shared" si="12"/>
        <v>538.79370907713928</v>
      </c>
      <c r="J196">
        <f t="shared" si="12"/>
        <v>697.23544440829414</v>
      </c>
      <c r="K196">
        <f t="shared" si="12"/>
        <v>1106.584576778811</v>
      </c>
      <c r="L196">
        <f t="shared" si="12"/>
        <v>1672.9741982488226</v>
      </c>
      <c r="M196">
        <f t="shared" si="12"/>
        <v>192.78076066072526</v>
      </c>
      <c r="N196">
        <f t="shared" si="12"/>
        <v>220.86192250466797</v>
      </c>
      <c r="O196">
        <f t="shared" si="12"/>
        <v>304.39215439102639</v>
      </c>
      <c r="P196">
        <f t="shared" si="12"/>
        <v>203.89715318690614</v>
      </c>
      <c r="Q196">
        <f t="shared" si="12"/>
        <v>444.54526500197511</v>
      </c>
      <c r="R196">
        <f t="shared" si="12"/>
        <v>851.89395804875983</v>
      </c>
      <c r="S196">
        <f t="shared" si="12"/>
        <v>856.60326135467847</v>
      </c>
      <c r="T196">
        <f t="shared" si="12"/>
        <v>4609.0264930557014</v>
      </c>
    </row>
    <row r="197" spans="1:20">
      <c r="A197" s="4" t="s">
        <v>215</v>
      </c>
      <c r="B197">
        <f t="shared" ref="B197:T197" si="13">B188*B191*B192</f>
        <v>258.60292141950964</v>
      </c>
      <c r="C197">
        <f t="shared" si="13"/>
        <v>289.72066118872118</v>
      </c>
      <c r="D197">
        <f t="shared" si="13"/>
        <v>507.60854543246705</v>
      </c>
      <c r="E197">
        <f t="shared" si="13"/>
        <v>185.59646544365023</v>
      </c>
      <c r="F197">
        <f t="shared" si="13"/>
        <v>421.22467475129537</v>
      </c>
      <c r="G197">
        <f t="shared" si="13"/>
        <v>320.86868293479273</v>
      </c>
      <c r="H197">
        <f t="shared" si="13"/>
        <v>324.29380801441494</v>
      </c>
      <c r="I197">
        <f t="shared" si="13"/>
        <v>1106.0693241705901</v>
      </c>
      <c r="J197">
        <f t="shared" si="13"/>
        <v>1284.128199923864</v>
      </c>
      <c r="K197">
        <f t="shared" si="13"/>
        <v>2697.7850677508527</v>
      </c>
      <c r="L197">
        <f t="shared" si="13"/>
        <v>5238.3199264499908</v>
      </c>
      <c r="M197">
        <f t="shared" si="13"/>
        <v>487.244067724057</v>
      </c>
      <c r="N197">
        <f t="shared" si="13"/>
        <v>760.35006425274094</v>
      </c>
      <c r="O197">
        <f t="shared" si="13"/>
        <v>828.66483772764968</v>
      </c>
      <c r="P197">
        <f t="shared" si="13"/>
        <v>455.49551652153923</v>
      </c>
      <c r="Q197">
        <f t="shared" si="13"/>
        <v>993.0249408990569</v>
      </c>
      <c r="R197">
        <f t="shared" si="13"/>
        <v>2664.8380069081095</v>
      </c>
      <c r="S197">
        <f t="shared" si="13"/>
        <v>2332.892023126582</v>
      </c>
      <c r="T197">
        <f t="shared" si="13"/>
        <v>10668.918000699527</v>
      </c>
    </row>
    <row r="198" spans="1:20">
      <c r="A198" s="4" t="s">
        <v>213</v>
      </c>
      <c r="B198">
        <f t="shared" ref="B198:T198" si="14">B189*B191*B192</f>
        <v>237.46124702588932</v>
      </c>
      <c r="C198">
        <f t="shared" si="14"/>
        <v>278.45261176437214</v>
      </c>
      <c r="D198">
        <f t="shared" si="14"/>
        <v>379.82420442940702</v>
      </c>
      <c r="E198">
        <f t="shared" si="14"/>
        <v>122.29826074312965</v>
      </c>
      <c r="F198">
        <f t="shared" si="14"/>
        <v>354.11053505226164</v>
      </c>
      <c r="G198">
        <f t="shared" si="14"/>
        <v>275.35607758910055</v>
      </c>
      <c r="H198">
        <f t="shared" si="14"/>
        <v>315.75121306191983</v>
      </c>
      <c r="I198">
        <f t="shared" si="14"/>
        <v>1202.7988960717746</v>
      </c>
      <c r="J198">
        <f t="shared" si="14"/>
        <v>1520.3390742495476</v>
      </c>
      <c r="K198">
        <f t="shared" si="14"/>
        <v>2397.9164643984177</v>
      </c>
      <c r="L198">
        <f t="shared" si="14"/>
        <v>3672.820316387601</v>
      </c>
      <c r="M198">
        <f t="shared" si="14"/>
        <v>414.50769694224482</v>
      </c>
      <c r="N198">
        <f t="shared" si="14"/>
        <v>478.91093413586583</v>
      </c>
      <c r="O198">
        <f t="shared" si="14"/>
        <v>682.0456612625452</v>
      </c>
      <c r="P198">
        <f t="shared" si="14"/>
        <v>416.20314090627136</v>
      </c>
      <c r="Q198">
        <f t="shared" si="14"/>
        <v>920.43318897995073</v>
      </c>
      <c r="R198">
        <f t="shared" si="14"/>
        <v>1862.2923361176611</v>
      </c>
      <c r="S198">
        <f t="shared" si="14"/>
        <v>1854.7471067227395</v>
      </c>
      <c r="T198">
        <f t="shared" si="14"/>
        <v>9549.1976258572358</v>
      </c>
    </row>
    <row r="199" spans="1:20">
      <c r="A199" s="4" t="s">
        <v>244</v>
      </c>
      <c r="B199">
        <f>input!B5</f>
        <v>187.15415956827107</v>
      </c>
      <c r="C199">
        <f>input!C5</f>
        <v>187.94365950032287</v>
      </c>
      <c r="D199">
        <f>input!D5</f>
        <v>268.36596338959589</v>
      </c>
      <c r="E199">
        <f>input!E5</f>
        <v>97.289863248378992</v>
      </c>
      <c r="F199">
        <f>input!F5</f>
        <v>270.12633485971133</v>
      </c>
      <c r="G199">
        <f>input!G5</f>
        <v>193.64086171269639</v>
      </c>
      <c r="H199">
        <f>input!H5</f>
        <v>242.24845212388345</v>
      </c>
      <c r="I199">
        <f>input!I5</f>
        <v>-3.1259929742049617</v>
      </c>
      <c r="J199">
        <f>input!J5</f>
        <v>122.42583405802708</v>
      </c>
      <c r="K199">
        <f>input!K5</f>
        <v>689.31879202519644</v>
      </c>
      <c r="L199">
        <f>input!L5</f>
        <v>2749.2841485182616</v>
      </c>
      <c r="M199">
        <f>input!M5</f>
        <v>378.7039133528304</v>
      </c>
      <c r="N199">
        <f>input!N5</f>
        <v>427.16213891200761</v>
      </c>
      <c r="O199">
        <f>input!O5</f>
        <v>569.22945100932247</v>
      </c>
      <c r="P199">
        <f>input!P5</f>
        <v>315.6719458046976</v>
      </c>
      <c r="Q199">
        <f>input!Q5</f>
        <v>553.16206050026904</v>
      </c>
      <c r="R199">
        <f>input!R5</f>
        <v>1563.2632100524979</v>
      </c>
      <c r="S199">
        <f>input!S5</f>
        <v>1857.053205037761</v>
      </c>
      <c r="T199">
        <f>input!T5</f>
        <v>10668.918000699527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C6BB-BD7D-4D86-82CB-9F81F8B9B2D3}">
  <dimension ref="A1:V22"/>
  <sheetViews>
    <sheetView topLeftCell="A10" zoomScale="80" zoomScaleNormal="80" workbookViewId="0">
      <selection activeCell="D10" sqref="D10"/>
    </sheetView>
  </sheetViews>
  <sheetFormatPr defaultRowHeight="14.4"/>
  <cols>
    <col min="1" max="1" width="16.41796875" bestFit="1" customWidth="1"/>
    <col min="2" max="3" width="9.734375" bestFit="1" customWidth="1"/>
    <col min="4" max="4" width="9.734375" customWidth="1"/>
    <col min="6" max="9" width="9.734375" bestFit="1" customWidth="1"/>
    <col min="10" max="10" width="9.734375" customWidth="1"/>
    <col min="11" max="21" width="9.734375" bestFit="1" customWidth="1"/>
  </cols>
  <sheetData>
    <row r="1" spans="1:22">
      <c r="B1" s="1" t="s">
        <v>0</v>
      </c>
      <c r="C1" s="1" t="s">
        <v>1</v>
      </c>
      <c r="D1" s="1" t="s">
        <v>194</v>
      </c>
      <c r="E1" s="1" t="s">
        <v>3</v>
      </c>
      <c r="F1" s="1" t="s">
        <v>195</v>
      </c>
      <c r="G1" s="1" t="s">
        <v>4</v>
      </c>
      <c r="H1" s="1" t="s">
        <v>5</v>
      </c>
      <c r="I1" s="1" t="s">
        <v>6</v>
      </c>
      <c r="J1" s="1" t="s">
        <v>2</v>
      </c>
      <c r="K1" s="1" t="s">
        <v>196</v>
      </c>
      <c r="L1" s="1" t="s">
        <v>7</v>
      </c>
      <c r="M1" s="1" t="s">
        <v>8</v>
      </c>
      <c r="N1" s="1" t="s">
        <v>9</v>
      </c>
      <c r="O1" s="1" t="s">
        <v>198</v>
      </c>
      <c r="P1" s="1" t="s">
        <v>199</v>
      </c>
      <c r="Q1" s="1" t="s">
        <v>197</v>
      </c>
      <c r="R1" s="1" t="s">
        <v>10</v>
      </c>
      <c r="S1" s="1" t="s">
        <v>200</v>
      </c>
      <c r="V1" s="11" t="s">
        <v>216</v>
      </c>
    </row>
    <row r="2" spans="1:22">
      <c r="A2" s="41" t="s">
        <v>245</v>
      </c>
      <c r="B2" s="43">
        <f>'Individual &amp; Portfolio'!B186</f>
        <v>9.3505972145840836E-3</v>
      </c>
      <c r="C2" s="43">
        <f>'Individual &amp; Portfolio'!C186</f>
        <v>1.4069059620635527E-2</v>
      </c>
      <c r="D2" s="43">
        <f>'Individual &amp; Portfolio'!M186</f>
        <v>7.9341700713275749E-3</v>
      </c>
      <c r="E2" s="43">
        <f>'Individual &amp; Portfolio'!E186</f>
        <v>5.2948698644564402E-3</v>
      </c>
      <c r="F2" s="43">
        <f>'Individual &amp; Portfolio'!N186</f>
        <v>6.1344133265280034E-3</v>
      </c>
      <c r="G2" s="43">
        <f>'Individual &amp; Portfolio'!F186</f>
        <v>4.5509606765229693E-3</v>
      </c>
      <c r="H2" s="43">
        <f>'Individual &amp; Portfolio'!G186</f>
        <v>5.2445468037984897E-3</v>
      </c>
      <c r="I2" s="43">
        <f>'Individual &amp; Portfolio'!H186</f>
        <v>7.3702645107377573E-3</v>
      </c>
      <c r="J2" s="43">
        <f>'Individual &amp; Portfolio'!D186</f>
        <v>6.0365026340341715E-3</v>
      </c>
      <c r="K2" s="43">
        <f>'Individual &amp; Portfolio'!O186</f>
        <v>3.730542643204882E-3</v>
      </c>
      <c r="L2" s="43">
        <f>'Individual &amp; Portfolio'!I186</f>
        <v>2.6810259537101626E-3</v>
      </c>
      <c r="M2" s="43">
        <f>'Individual &amp; Portfolio'!J186</f>
        <v>5.3134738277952516E-3</v>
      </c>
      <c r="N2" s="43">
        <f>'Individual &amp; Portfolio'!K186</f>
        <v>4.6036810148607074E-3</v>
      </c>
      <c r="O2" s="43">
        <f>'Individual &amp; Portfolio'!Q186</f>
        <v>3.1643315668068179E-3</v>
      </c>
      <c r="P2" s="43">
        <f>'Individual &amp; Portfolio'!R186</f>
        <v>3.5371993121273626E-3</v>
      </c>
      <c r="Q2" s="43">
        <f>'Individual &amp; Portfolio'!P186</f>
        <v>3.5600849081020001E-3</v>
      </c>
      <c r="R2" s="43">
        <f>'Individual &amp; Portfolio'!L186</f>
        <v>7.4709407114853044E-3</v>
      </c>
      <c r="S2" s="43">
        <f>'Individual &amp; Portfolio'!S186</f>
        <v>7.3663689717451859E-3</v>
      </c>
    </row>
    <row r="3" spans="1:22">
      <c r="A3" s="41" t="s">
        <v>240</v>
      </c>
      <c r="B3" s="43">
        <f>'Individual &amp; Portfolio'!B187</f>
        <v>3.4700647160113972E-2</v>
      </c>
      <c r="C3" s="43">
        <f>'Individual &amp; Portfolio'!C187</f>
        <v>4.4387977587479838E-2</v>
      </c>
      <c r="D3" s="43">
        <f>'Individual &amp; Portfolio'!M187</f>
        <v>4.5030076812801231E-2</v>
      </c>
      <c r="E3" s="43">
        <f>'Individual &amp; Portfolio'!E187</f>
        <v>4.1179263366650294E-2</v>
      </c>
      <c r="F3" s="43">
        <f>'Individual &amp; Portfolio'!N187</f>
        <v>3.8831469873318827E-2</v>
      </c>
      <c r="G3" s="43">
        <f>'Individual &amp; Portfolio'!F187</f>
        <v>3.9705516296946908E-2</v>
      </c>
      <c r="H3" s="43">
        <f>'Individual &amp; Portfolio'!G187</f>
        <v>4.4798746620324729E-2</v>
      </c>
      <c r="I3" s="43">
        <f>'Individual &amp; Portfolio'!H187</f>
        <v>3.6066653808725667E-2</v>
      </c>
      <c r="J3" s="43">
        <f>'Individual &amp; Portfolio'!D187</f>
        <v>4.7363929219409205E-2</v>
      </c>
      <c r="K3" s="43">
        <f>'Individual &amp; Portfolio'!O187</f>
        <v>4.354699207080906E-2</v>
      </c>
      <c r="L3" s="43">
        <f>'Individual &amp; Portfolio'!I187</f>
        <v>2.8535021154409923E-2</v>
      </c>
      <c r="M3" s="43">
        <f>'Individual &amp; Portfolio'!J187</f>
        <v>3.6437775312366846E-2</v>
      </c>
      <c r="N3" s="43">
        <f>'Individual &amp; Portfolio'!K187</f>
        <v>2.888219027061692E-2</v>
      </c>
      <c r="O3" s="43">
        <f>'Individual &amp; Portfolio'!Q187</f>
        <v>1.2368260954789821E-2</v>
      </c>
      <c r="P3" s="43">
        <f>'Individual &amp; Portfolio'!R187</f>
        <v>2.5214080884826271E-2</v>
      </c>
      <c r="Q3" s="43">
        <f>'Individual &amp; Portfolio'!P187</f>
        <v>1.2486824574848352E-2</v>
      </c>
      <c r="R3" s="43">
        <f>'Individual &amp; Portfolio'!L187</f>
        <v>5.7045690734332639E-2</v>
      </c>
      <c r="S3" s="43">
        <f>'Individual &amp; Portfolio'!S187</f>
        <v>4.5721705096735184E-2</v>
      </c>
    </row>
    <row r="4" spans="1:22">
      <c r="A4" s="6" t="s">
        <v>238</v>
      </c>
      <c r="B4" s="43">
        <f>'Individual &amp; Portfolio'!B188</f>
        <v>7.7729861927200009E-2</v>
      </c>
      <c r="C4" s="43">
        <f>'Individual &amp; Portfolio'!C188</f>
        <v>9.280215382344803E-2</v>
      </c>
      <c r="D4" s="43">
        <f>'Individual &amp; Portfolio'!M188</f>
        <v>0.11381134570170789</v>
      </c>
      <c r="E4" s="43">
        <f>'Individual &amp; Portfolio'!E188</f>
        <v>0.13734397791887068</v>
      </c>
      <c r="F4" s="43">
        <f>'Individual &amp; Portfolio'!N188</f>
        <v>0.13368311874846744</v>
      </c>
      <c r="G4" s="43">
        <f>'Individual &amp; Portfolio'!F188</f>
        <v>0.10446189942543189</v>
      </c>
      <c r="H4" s="43">
        <f>'Individual &amp; Portfolio'!G188</f>
        <v>0.11533179676470252</v>
      </c>
      <c r="I4" s="43">
        <f>'Individual &amp; Portfolio'!H188</f>
        <v>7.860391472670665E-2</v>
      </c>
      <c r="J4" s="43">
        <f>'Individual &amp; Portfolio'!D188</f>
        <v>0.13918716732909195</v>
      </c>
      <c r="K4" s="43">
        <f>'Individual &amp; Portfolio'!O188</f>
        <v>0.11855056248108102</v>
      </c>
      <c r="L4" s="43">
        <f>'Individual &amp; Portfolio'!I188</f>
        <v>5.8578470816801932E-2</v>
      </c>
      <c r="M4" s="43">
        <f>'Individual &amp; Portfolio'!J188</f>
        <v>6.7109001982549307E-2</v>
      </c>
      <c r="N4" s="43">
        <f>'Individual &amp; Portfolio'!K188</f>
        <v>7.0413001654896432E-2</v>
      </c>
      <c r="O4" s="43">
        <f>'Individual &amp; Portfolio'!Q188</f>
        <v>2.7628213751415633E-2</v>
      </c>
      <c r="P4" s="43">
        <f>'Individual &amp; Portfolio'!R188</f>
        <v>7.887301044491557E-2</v>
      </c>
      <c r="Q4" s="43">
        <f>'Individual &amp; Portfolio'!P188</f>
        <v>2.7894909372376916E-2</v>
      </c>
      <c r="R4" s="43">
        <f>'Individual &amp; Portfolio'!L188</f>
        <v>0.1786181632714661</v>
      </c>
      <c r="S4" s="43">
        <f>'Individual &amp; Portfolio'!S188</f>
        <v>0.12451948984555068</v>
      </c>
    </row>
    <row r="5" spans="1:22">
      <c r="A5" s="41" t="s">
        <v>239</v>
      </c>
      <c r="B5" s="43">
        <f>'Individual &amp; Portfolio'!B189</f>
        <v>7.1375179534188385E-2</v>
      </c>
      <c r="C5" s="43">
        <f>'Individual &amp; Portfolio'!C189</f>
        <v>8.9192817672970687E-2</v>
      </c>
      <c r="D5" s="43">
        <f>'Individual &amp; Portfolio'!M189</f>
        <v>9.6821453390028331E-2</v>
      </c>
      <c r="E5" s="43">
        <f>'Individual &amp; Portfolio'!E189</f>
        <v>9.0502421923118345E-2</v>
      </c>
      <c r="F5" s="43">
        <f>'Individual &amp; Portfolio'!N189</f>
        <v>8.4201094059148204E-2</v>
      </c>
      <c r="G5" s="43">
        <f>'Individual &amp; Portfolio'!F189</f>
        <v>8.7817882748573425E-2</v>
      </c>
      <c r="H5" s="43">
        <f>'Individual &amp; Portfolio'!G189</f>
        <v>9.8972922156088244E-2</v>
      </c>
      <c r="I5" s="43">
        <f>'Individual &amp; Portfolio'!H189</f>
        <v>7.6533318900958186E-2</v>
      </c>
      <c r="J5" s="43">
        <f>'Individual &amp; Portfolio'!D189</f>
        <v>0.10414847341175928</v>
      </c>
      <c r="K5" s="43">
        <f>'Individual &amp; Portfolio'!O189</f>
        <v>9.7574909781595123E-2</v>
      </c>
      <c r="L5" s="43">
        <f>'Individual &amp; Portfolio'!I189</f>
        <v>6.3701359844561781E-2</v>
      </c>
      <c r="M5" s="43">
        <f>'Individual &amp; Portfolio'!J189</f>
        <v>7.9453467304907197E-2</v>
      </c>
      <c r="N5" s="43">
        <f>'Individual &amp; Portfolio'!K189</f>
        <v>6.2586340918832015E-2</v>
      </c>
      <c r="O5" s="43">
        <f>'Individual &amp; Portfolio'!Q189</f>
        <v>2.560854601095082E-2</v>
      </c>
      <c r="P5" s="43">
        <f>'Individual &amp; Portfolio'!R189</f>
        <v>5.5119524150182037E-2</v>
      </c>
      <c r="Q5" s="43">
        <f>'Individual &amp; Portfolio'!P189</f>
        <v>2.5488612895117387E-2</v>
      </c>
      <c r="R5" s="43">
        <f>'Individual &amp; Portfolio'!L189</f>
        <v>0.12523718065152073</v>
      </c>
      <c r="S5" s="43">
        <f>'Individual &amp; Portfolio'!S189</f>
        <v>9.8998222477566983E-2</v>
      </c>
    </row>
    <row r="9" spans="1:22">
      <c r="B9" s="1" t="s">
        <v>0</v>
      </c>
      <c r="C9" s="1" t="s">
        <v>1</v>
      </c>
      <c r="D9" s="1" t="s">
        <v>194</v>
      </c>
      <c r="E9" s="1" t="s">
        <v>3</v>
      </c>
      <c r="F9" s="1" t="s">
        <v>195</v>
      </c>
      <c r="G9" s="1" t="s">
        <v>4</v>
      </c>
      <c r="H9" s="1" t="s">
        <v>5</v>
      </c>
      <c r="I9" s="1" t="s">
        <v>6</v>
      </c>
      <c r="J9" s="1" t="s">
        <v>2</v>
      </c>
      <c r="K9" s="1" t="s">
        <v>196</v>
      </c>
      <c r="L9" s="1" t="s">
        <v>7</v>
      </c>
      <c r="M9" s="1" t="s">
        <v>8</v>
      </c>
      <c r="N9" s="1" t="s">
        <v>9</v>
      </c>
      <c r="O9" s="1" t="s">
        <v>198</v>
      </c>
      <c r="P9" s="1" t="s">
        <v>199</v>
      </c>
      <c r="Q9" s="1" t="s">
        <v>197</v>
      </c>
      <c r="R9" s="1" t="s">
        <v>10</v>
      </c>
      <c r="S9" s="1" t="s">
        <v>200</v>
      </c>
      <c r="V9" s="11"/>
    </row>
    <row r="10" spans="1:22">
      <c r="A10" s="4" t="s">
        <v>218</v>
      </c>
      <c r="B10">
        <f>'Individual &amp; Portfolio'!B194</f>
        <v>3326.9443043873039</v>
      </c>
      <c r="C10">
        <f>'Individual &amp; Portfolio'!C194</f>
        <v>3121.9174259673096</v>
      </c>
      <c r="D10">
        <f>'Individual &amp; Portfolio'!M194</f>
        <v>4281.1554921869729</v>
      </c>
      <c r="E10">
        <f>'Individual &amp; Portfolio'!E194</f>
        <v>1351.3258335453365</v>
      </c>
      <c r="F10">
        <f>'Individual &amp; Portfolio'!N194</f>
        <v>5687.7044115299541</v>
      </c>
      <c r="G10">
        <f>'Individual &amp; Portfolio'!F194</f>
        <v>4032.3283136544769</v>
      </c>
      <c r="H10">
        <f>'Individual &amp; Portfolio'!G194</f>
        <v>2782.1354729209861</v>
      </c>
      <c r="I10">
        <f>'Individual &amp; Portfolio'!H194</f>
        <v>4125.6699382204197</v>
      </c>
      <c r="J10">
        <f>'Individual &amp; Portfolio'!D194</f>
        <v>3646.94932135723</v>
      </c>
      <c r="K10">
        <f>'Individual &amp; Portfolio'!O194</f>
        <v>6989.9696836941857</v>
      </c>
      <c r="L10">
        <f>'Individual &amp; Portfolio'!I194</f>
        <v>18881.840183737586</v>
      </c>
      <c r="M10">
        <f>'Individual &amp; Portfolio'!J194</f>
        <v>19134.961957231644</v>
      </c>
      <c r="N10">
        <f>'Individual &amp; Portfolio'!K194</f>
        <v>38313.734741391359</v>
      </c>
      <c r="O10">
        <f>'Individual &amp; Portfolio'!Q194</f>
        <v>35942.422837530554</v>
      </c>
      <c r="P10">
        <f>'Individual &amp; Portfolio'!R194</f>
        <v>33786.437107902915</v>
      </c>
      <c r="Q10">
        <f>'Individual &amp; Portfolio'!P194</f>
        <v>16328.983559007227</v>
      </c>
      <c r="R10">
        <f>'Individual &amp; Portfolio'!L194</f>
        <v>29326.916314152932</v>
      </c>
      <c r="S10">
        <f>'Individual &amp; Portfolio'!S194</f>
        <v>18735.155645274597</v>
      </c>
    </row>
    <row r="11" spans="1:22">
      <c r="A11" s="41" t="s">
        <v>245</v>
      </c>
      <c r="B11">
        <f>'Individual &amp; Portfolio'!B195</f>
        <v>31.108916145680304</v>
      </c>
      <c r="C11">
        <f>'Individual &amp; Portfolio'!C195</f>
        <v>43.922442396635077</v>
      </c>
      <c r="D11">
        <f>'Individual &amp; Portfolio'!M195</f>
        <v>33.967415776809553</v>
      </c>
      <c r="E11">
        <f>'Individual &amp; Portfolio'!E195</f>
        <v>7.1550944331006825</v>
      </c>
      <c r="F11">
        <f>'Individual &amp; Portfolio'!N195</f>
        <v>34.890729739441461</v>
      </c>
      <c r="G11">
        <f>'Individual &amp; Portfolio'!F195</f>
        <v>18.350967590271701</v>
      </c>
      <c r="H11">
        <f>'Individual &amp; Portfolio'!G195</f>
        <v>14.591039702242158</v>
      </c>
      <c r="I11">
        <f>'Individual &amp; Portfolio'!H195</f>
        <v>30.407278728683593</v>
      </c>
      <c r="J11">
        <f>'Individual &amp; Portfolio'!D195</f>
        <v>22.01481918456205</v>
      </c>
      <c r="K11">
        <f>'Individual &amp; Portfolio'!O195</f>
        <v>26.076379979730504</v>
      </c>
      <c r="L11">
        <f>'Individual &amp; Portfolio'!I195</f>
        <v>50.62270358640793</v>
      </c>
      <c r="M11">
        <f>'Individual &amp; Portfolio'!J195</f>
        <v>101.67311955560815</v>
      </c>
      <c r="N11">
        <f>'Individual &amp; Portfolio'!K195</f>
        <v>176.3842132373525</v>
      </c>
      <c r="O11">
        <f>'Individual &amp; Portfolio'!Q195</f>
        <v>113.73374317231621</v>
      </c>
      <c r="P11">
        <f>'Individual &amp; Portfolio'!R195</f>
        <v>119.50936209730858</v>
      </c>
      <c r="Q11">
        <f>'Individual &amp; Portfolio'!P195</f>
        <v>58.132567933067314</v>
      </c>
      <c r="R11">
        <f>'Individual &amp; Portfolio'!L195</f>
        <v>219.09965303372769</v>
      </c>
      <c r="S11">
        <f>'Individual &amp; Portfolio'!S195</f>
        <v>138.01006922616745</v>
      </c>
    </row>
    <row r="12" spans="1:22">
      <c r="A12" s="41" t="s">
        <v>237</v>
      </c>
      <c r="B12">
        <f>'Individual &amp; Portfolio'!B196</f>
        <v>115.44712042789465</v>
      </c>
      <c r="C12">
        <f>'Individual &amp; Portfolio'!C196</f>
        <v>138.57560073379969</v>
      </c>
      <c r="D12">
        <f>'Individual &amp; Portfolio'!M196</f>
        <v>192.78076066072526</v>
      </c>
      <c r="E12">
        <f>'Individual &amp; Portfolio'!E196</f>
        <v>55.646602393721651</v>
      </c>
      <c r="F12">
        <f>'Individual &amp; Portfolio'!N196</f>
        <v>220.86192250466797</v>
      </c>
      <c r="G12">
        <f>'Individual &amp; Portfolio'!F196</f>
        <v>160.10567757244829</v>
      </c>
      <c r="H12">
        <f>'Individual &amp; Portfolio'!G196</f>
        <v>124.63618211480457</v>
      </c>
      <c r="I12">
        <f>'Individual &amp; Portfolio'!H196</f>
        <v>148.79910939086247</v>
      </c>
      <c r="J12">
        <f>'Individual &amp; Portfolio'!D196</f>
        <v>172.73384952353626</v>
      </c>
      <c r="K12">
        <f>'Individual &amp; Portfolio'!O196</f>
        <v>304.39215439102639</v>
      </c>
      <c r="L12">
        <f>'Individual &amp; Portfolio'!I196</f>
        <v>538.79370907713928</v>
      </c>
      <c r="M12">
        <f>'Individual &amp; Portfolio'!J196</f>
        <v>697.23544440829414</v>
      </c>
      <c r="N12">
        <f>'Individual &amp; Portfolio'!K196</f>
        <v>1106.584576778811</v>
      </c>
      <c r="O12">
        <f>'Individual &amp; Portfolio'!Q196</f>
        <v>444.54526500197511</v>
      </c>
      <c r="P12">
        <f>'Individual &amp; Portfolio'!R196</f>
        <v>851.89395804875983</v>
      </c>
      <c r="Q12">
        <f>'Individual &amp; Portfolio'!P196</f>
        <v>203.89715318690614</v>
      </c>
      <c r="R12">
        <f>'Individual &amp; Portfolio'!L196</f>
        <v>1672.9741982488226</v>
      </c>
      <c r="S12">
        <f>'Individual &amp; Portfolio'!S196</f>
        <v>856.60326135467847</v>
      </c>
    </row>
    <row r="13" spans="1:22">
      <c r="A13" s="4" t="s">
        <v>215</v>
      </c>
      <c r="B13">
        <f>'Individual &amp; Portfolio'!B197</f>
        <v>258.60292141950964</v>
      </c>
      <c r="C13">
        <f>'Individual &amp; Portfolio'!C197</f>
        <v>289.72066118872118</v>
      </c>
      <c r="D13">
        <f>'Individual &amp; Portfolio'!M197</f>
        <v>487.244067724057</v>
      </c>
      <c r="E13">
        <f>'Individual &amp; Portfolio'!E197</f>
        <v>185.59646544365023</v>
      </c>
      <c r="F13">
        <f>'Individual &amp; Portfolio'!N197</f>
        <v>760.35006425274094</v>
      </c>
      <c r="G13">
        <f>'Individual &amp; Portfolio'!F197</f>
        <v>421.22467475129537</v>
      </c>
      <c r="H13">
        <f>'Individual &amp; Portfolio'!G197</f>
        <v>320.86868293479273</v>
      </c>
      <c r="I13">
        <f>'Individual &amp; Portfolio'!H197</f>
        <v>324.29380801441494</v>
      </c>
      <c r="J13">
        <f>'Individual &amp; Portfolio'!D197</f>
        <v>507.60854543246705</v>
      </c>
      <c r="K13">
        <f>'Individual &amp; Portfolio'!O197</f>
        <v>828.66483772764968</v>
      </c>
      <c r="L13">
        <f>'Individual &amp; Portfolio'!I197</f>
        <v>1106.0693241705901</v>
      </c>
      <c r="M13">
        <f>'Individual &amp; Portfolio'!J197</f>
        <v>1284.128199923864</v>
      </c>
      <c r="N13">
        <f>'Individual &amp; Portfolio'!K197</f>
        <v>2697.7850677508527</v>
      </c>
      <c r="O13">
        <f>'Individual &amp; Portfolio'!Q197</f>
        <v>993.0249408990569</v>
      </c>
      <c r="P13">
        <f>'Individual &amp; Portfolio'!R197</f>
        <v>2664.8380069081095</v>
      </c>
      <c r="Q13">
        <f>'Individual &amp; Portfolio'!P197</f>
        <v>455.49551652153923</v>
      </c>
      <c r="R13">
        <f>'Individual &amp; Portfolio'!L197</f>
        <v>5238.3199264499908</v>
      </c>
      <c r="S13">
        <f>'Individual &amp; Portfolio'!S197</f>
        <v>2332.892023126582</v>
      </c>
    </row>
    <row r="14" spans="1:22">
      <c r="A14" s="4" t="s">
        <v>213</v>
      </c>
      <c r="B14">
        <f>'Individual &amp; Portfolio'!B198</f>
        <v>237.46124702588932</v>
      </c>
      <c r="C14">
        <f>'Individual &amp; Portfolio'!C198</f>
        <v>278.45261176437214</v>
      </c>
      <c r="D14">
        <f>'Individual &amp; Portfolio'!M198</f>
        <v>414.50769694224482</v>
      </c>
      <c r="E14">
        <f>'Individual &amp; Portfolio'!E198</f>
        <v>122.29826074312965</v>
      </c>
      <c r="F14">
        <f>'Individual &amp; Portfolio'!N198</f>
        <v>478.91093413586583</v>
      </c>
      <c r="G14">
        <f>'Individual &amp; Portfolio'!F198</f>
        <v>354.11053505226164</v>
      </c>
      <c r="H14">
        <f>'Individual &amp; Portfolio'!G198</f>
        <v>275.35607758910055</v>
      </c>
      <c r="I14">
        <f>'Individual &amp; Portfolio'!H198</f>
        <v>315.75121306191983</v>
      </c>
      <c r="J14">
        <f>'Individual &amp; Portfolio'!D198</f>
        <v>379.82420442940702</v>
      </c>
      <c r="K14">
        <f>'Individual &amp; Portfolio'!O198</f>
        <v>682.0456612625452</v>
      </c>
      <c r="L14">
        <f>'Individual &amp; Portfolio'!I198</f>
        <v>1202.7988960717746</v>
      </c>
      <c r="M14">
        <f>'Individual &amp; Portfolio'!J198</f>
        <v>1520.3390742495476</v>
      </c>
      <c r="N14">
        <f>'Individual &amp; Portfolio'!K198</f>
        <v>2397.9164643984177</v>
      </c>
      <c r="O14">
        <f>'Individual &amp; Portfolio'!Q198</f>
        <v>920.43318897995073</v>
      </c>
      <c r="P14">
        <f>'Individual &amp; Portfolio'!R198</f>
        <v>1862.2923361176611</v>
      </c>
      <c r="Q14">
        <f>'Individual &amp; Portfolio'!P198</f>
        <v>416.20314090627136</v>
      </c>
      <c r="R14">
        <f>'Individual &amp; Portfolio'!L198</f>
        <v>3672.820316387601</v>
      </c>
      <c r="S14">
        <f>'Individual &amp; Portfolio'!S198</f>
        <v>1854.7471067227395</v>
      </c>
    </row>
    <row r="15" spans="1:22">
      <c r="A15" s="4" t="s">
        <v>246</v>
      </c>
      <c r="B15">
        <f>'Individual &amp; Portfolio'!B199</f>
        <v>187.15415956827107</v>
      </c>
      <c r="C15">
        <f>'Individual &amp; Portfolio'!C199</f>
        <v>187.94365950032287</v>
      </c>
      <c r="D15">
        <f>'Individual &amp; Portfolio'!M199</f>
        <v>378.7039133528304</v>
      </c>
      <c r="E15">
        <f>'Individual &amp; Portfolio'!E199</f>
        <v>97.289863248378992</v>
      </c>
      <c r="F15">
        <f>'Individual &amp; Portfolio'!N199</f>
        <v>427.16213891200761</v>
      </c>
      <c r="G15">
        <f>'Individual &amp; Portfolio'!F199</f>
        <v>270.12633485971133</v>
      </c>
      <c r="H15">
        <f>'Individual &amp; Portfolio'!G199</f>
        <v>193.64086171269639</v>
      </c>
      <c r="I15">
        <f>'Individual &amp; Portfolio'!H199</f>
        <v>242.24845212388345</v>
      </c>
      <c r="J15">
        <f>'Individual &amp; Portfolio'!D199</f>
        <v>268.36596338959589</v>
      </c>
      <c r="K15">
        <f>'Individual &amp; Portfolio'!O199</f>
        <v>569.22945100932247</v>
      </c>
      <c r="L15">
        <f>'Individual &amp; Portfolio'!I199</f>
        <v>-3.1259929742049617</v>
      </c>
      <c r="M15">
        <f>'Individual &amp; Portfolio'!J199</f>
        <v>122.42583405802708</v>
      </c>
      <c r="N15">
        <f>'Individual &amp; Portfolio'!K199</f>
        <v>689.31879202519644</v>
      </c>
      <c r="O15">
        <f>'Individual &amp; Portfolio'!Q199</f>
        <v>553.16206050026904</v>
      </c>
      <c r="P15">
        <f>'Individual &amp; Portfolio'!R199</f>
        <v>1563.2632100524979</v>
      </c>
      <c r="Q15">
        <f>'Individual &amp; Portfolio'!P199</f>
        <v>315.6719458046976</v>
      </c>
      <c r="R15">
        <f>'Individual &amp; Portfolio'!L199</f>
        <v>2749.2841485182616</v>
      </c>
      <c r="S15">
        <f>'Individual &amp; Portfolio'!S199</f>
        <v>1857.053205037761</v>
      </c>
    </row>
    <row r="16" spans="1:22">
      <c r="A16" s="4"/>
    </row>
    <row r="17" spans="2:21">
      <c r="B17" s="42"/>
      <c r="C17" s="42"/>
      <c r="D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</row>
    <row r="18" spans="2:21">
      <c r="B18" s="42"/>
      <c r="C18" s="42"/>
      <c r="D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2:21">
      <c r="B19" s="42"/>
      <c r="C19" s="42"/>
      <c r="D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</row>
    <row r="20" spans="2:21">
      <c r="B20" s="42"/>
      <c r="C20" s="42"/>
      <c r="D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</row>
    <row r="21" spans="2:21">
      <c r="B21" s="42"/>
      <c r="C21" s="42"/>
      <c r="D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2" spans="2:21">
      <c r="B22" s="42"/>
      <c r="C22" s="42"/>
      <c r="D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61F0-5133-4341-A9D9-49549A30BB2D}">
  <dimension ref="A1:BE207"/>
  <sheetViews>
    <sheetView view="pageBreakPreview" topLeftCell="A201" zoomScale="70" zoomScaleNormal="100" zoomScaleSheetLayoutView="70" workbookViewId="0">
      <selection activeCell="A203" sqref="A203:S207"/>
    </sheetView>
  </sheetViews>
  <sheetFormatPr defaultRowHeight="14.4"/>
  <cols>
    <col min="21" max="21" width="11.578125" bestFit="1" customWidth="1"/>
  </cols>
  <sheetData>
    <row r="1" spans="1:19">
      <c r="A1" t="str">
        <f>'Individual &amp; Portfolio'!A1</f>
        <v>formatted_date</v>
      </c>
      <c r="B1" t="str">
        <f>'Individual &amp; Portfolio'!B1</f>
        <v>SPY</v>
      </c>
      <c r="C1" t="str">
        <f>'Individual &amp; Portfolio'!C1</f>
        <v>QQQ</v>
      </c>
      <c r="D1" t="str">
        <f>'Individual &amp; Portfolio'!M1</f>
        <v>XSP.TO</v>
      </c>
      <c r="E1" t="str">
        <f>'Individual &amp; Portfolio'!E1</f>
        <v>EWC</v>
      </c>
      <c r="F1" t="str">
        <f>'Individual &amp; Portfolio'!N1</f>
        <v>XIU.TO</v>
      </c>
      <c r="G1" t="str">
        <f>'Individual &amp; Portfolio'!F1</f>
        <v>EFA</v>
      </c>
      <c r="H1" t="str">
        <f>'Individual &amp; Portfolio'!G1</f>
        <v>VGK</v>
      </c>
      <c r="I1" t="str">
        <f>'Individual &amp; Portfolio'!H1</f>
        <v>IOO</v>
      </c>
      <c r="J1" t="str">
        <f>'Individual &amp; Portfolio'!D1</f>
        <v>VWO</v>
      </c>
      <c r="K1" t="str">
        <f>'Individual &amp; Portfolio'!O1</f>
        <v>XIN.TO</v>
      </c>
      <c r="L1" t="str">
        <f>'Individual &amp; Portfolio'!I1</f>
        <v>SHY</v>
      </c>
      <c r="M1" t="str">
        <f>'Individual &amp; Portfolio'!J1</f>
        <v>IEF</v>
      </c>
      <c r="N1" t="str">
        <f>'Individual &amp; Portfolio'!K1</f>
        <v>TIP</v>
      </c>
      <c r="O1" t="str">
        <f>'Individual &amp; Portfolio'!Q1</f>
        <v>XGB.TO</v>
      </c>
      <c r="P1" t="str">
        <f>'Individual &amp; Portfolio'!R1</f>
        <v>XRB.TO</v>
      </c>
      <c r="Q1" t="str">
        <f>'Individual &amp; Portfolio'!P1</f>
        <v>XBB.TO</v>
      </c>
      <c r="R1" t="str">
        <f>'Individual &amp; Portfolio'!L1</f>
        <v>IYR</v>
      </c>
      <c r="S1" t="str">
        <f>'Individual &amp; Portfolio'!S1</f>
        <v>XRE.TO</v>
      </c>
    </row>
    <row r="2" spans="1:19">
      <c r="A2" t="str">
        <f>'Individual &amp; Portfolio'!A2</f>
        <v>2006-05-01</v>
      </c>
      <c r="B2">
        <f>'Individual &amp; Portfolio'!B2</f>
        <v>-4.4527918790346448E-2</v>
      </c>
      <c r="C2">
        <f>'Individual &amp; Portfolio'!C2</f>
        <v>-8.6180445327229127E-2</v>
      </c>
      <c r="D2">
        <f>'Individual &amp; Portfolio'!M2</f>
        <v>-3.3332956079860532E-2</v>
      </c>
      <c r="E2">
        <f>'Individual &amp; Portfolio'!E2</f>
        <v>-3.7045648446272228E-2</v>
      </c>
      <c r="F2">
        <f>'Individual &amp; Portfolio'!N2</f>
        <v>-3.2004686818562833E-2</v>
      </c>
      <c r="G2">
        <f>'Individual &amp; Portfolio'!F2</f>
        <v>-5.2505017926033133E-2</v>
      </c>
      <c r="H2">
        <f>'Individual &amp; Portfolio'!G2</f>
        <v>-4.3753413296241828E-2</v>
      </c>
      <c r="I2">
        <f>'Individual &amp; Portfolio'!H2</f>
        <v>-4.3591327745792219E-2</v>
      </c>
      <c r="J2">
        <f>'Individual &amp; Portfolio'!D2</f>
        <v>-0.12609619489467119</v>
      </c>
      <c r="K2">
        <f>'Individual &amp; Portfolio'!O2</f>
        <v>-5.5876540938284418E-2</v>
      </c>
      <c r="L2">
        <f>'Individual &amp; Portfolio'!I2</f>
        <v>-1.317559943731028E-2</v>
      </c>
      <c r="M2">
        <f>'Individual &amp; Portfolio'!J2</f>
        <v>-1.635236336486157E-2</v>
      </c>
      <c r="N2">
        <f>'Individual &amp; Portfolio'!K2</f>
        <v>-1.177028470118624E-2</v>
      </c>
      <c r="O2">
        <f>'Individual &amp; Portfolio'!Q2</f>
        <v>0</v>
      </c>
      <c r="P2">
        <f>'Individual &amp; Portfolio'!R2</f>
        <v>-9.7735823955825696E-3</v>
      </c>
      <c r="Q2">
        <f>'Individual &amp; Portfolio'!P2</f>
        <v>3.8593431224374091E-3</v>
      </c>
      <c r="R2">
        <f>'Individual &amp; Portfolio'!L2</f>
        <v>-4.7415376054421483E-2</v>
      </c>
      <c r="S2">
        <f>'Individual &amp; Portfolio'!S2</f>
        <v>1.4556370694374099E-3</v>
      </c>
    </row>
    <row r="3" spans="1:19">
      <c r="A3" t="str">
        <f>'Individual &amp; Portfolio'!A3</f>
        <v>2006-06-01</v>
      </c>
      <c r="B3">
        <f>'Individual &amp; Portfolio'!B3</f>
        <v>1.0709661284610931E-2</v>
      </c>
      <c r="C3">
        <f>'Individual &amp; Portfolio'!C3</f>
        <v>1.123204880788942E-2</v>
      </c>
      <c r="D3">
        <f>'Individual &amp; Portfolio'!M3</f>
        <v>6.8963058693913837E-3</v>
      </c>
      <c r="E3">
        <f>'Individual &amp; Portfolio'!E3</f>
        <v>-1.0381736814084049E-2</v>
      </c>
      <c r="F3">
        <f>'Individual &amp; Portfolio'!N3</f>
        <v>-1.0369583194419271E-2</v>
      </c>
      <c r="G3">
        <f>'Individual &amp; Portfolio'!F3</f>
        <v>1.1916801906015181E-2</v>
      </c>
      <c r="H3">
        <f>'Individual &amp; Portfolio'!G3</f>
        <v>2.2792890785761299E-2</v>
      </c>
      <c r="I3">
        <f>'Individual &amp; Portfolio'!H3</f>
        <v>1.192458045856104E-2</v>
      </c>
      <c r="J3">
        <f>'Individual &amp; Portfolio'!D3</f>
        <v>1.159167982623077E-2</v>
      </c>
      <c r="K3">
        <f>'Individual &amp; Portfolio'!O3</f>
        <v>1.183656744483663E-2</v>
      </c>
      <c r="L3">
        <f>'Individual &amp; Portfolio'!I3</f>
        <v>1.4860562861376049E-2</v>
      </c>
      <c r="M3">
        <f>'Individual &amp; Portfolio'!J3</f>
        <v>1.484332816199219E-2</v>
      </c>
      <c r="N3">
        <f>'Individual &amp; Portfolio'!K3</f>
        <v>1.6251638372140501E-2</v>
      </c>
      <c r="O3">
        <f>'Individual &amp; Portfolio'!Q3</f>
        <v>0</v>
      </c>
      <c r="P3">
        <f>'Individual &amp; Portfolio'!R3</f>
        <v>-1.714267303252592E-2</v>
      </c>
      <c r="Q3">
        <f>'Individual &amp; Portfolio'!P3</f>
        <v>-1.6777904255743329E-2</v>
      </c>
      <c r="R3">
        <f>'Individual &amp; Portfolio'!L3</f>
        <v>4.9355349710876517E-2</v>
      </c>
      <c r="S3">
        <f>'Individual &amp; Portfolio'!S3</f>
        <v>-5.087014393519218E-3</v>
      </c>
    </row>
    <row r="4" spans="1:19">
      <c r="A4" t="str">
        <f>'Individual &amp; Portfolio'!A4</f>
        <v>2006-07-01</v>
      </c>
      <c r="B4">
        <f>'Individual &amp; Portfolio'!B4</f>
        <v>2.330894723098886E-2</v>
      </c>
      <c r="C4">
        <f>'Individual &amp; Portfolio'!C4</f>
        <v>-2.8772759511722978E-2</v>
      </c>
      <c r="D4">
        <f>'Individual &amp; Portfolio'!M4</f>
        <v>1.245502754901429E-3</v>
      </c>
      <c r="E4">
        <f>'Individual &amp; Portfolio'!E4</f>
        <v>1.554464039377512E-2</v>
      </c>
      <c r="F4">
        <f>'Individual &amp; Portfolio'!N4</f>
        <v>2.303612201763228E-2</v>
      </c>
      <c r="G4">
        <f>'Individual &amp; Portfolio'!F4</f>
        <v>2.2484437772949391E-2</v>
      </c>
      <c r="H4">
        <f>'Individual &amp; Portfolio'!G4</f>
        <v>2.477418432568412E-2</v>
      </c>
      <c r="I4">
        <f>'Individual &amp; Portfolio'!H4</f>
        <v>3.5256718743025939E-2</v>
      </c>
      <c r="J4">
        <f>'Individual &amp; Portfolio'!D4</f>
        <v>3.3040763768357177E-2</v>
      </c>
      <c r="K4">
        <f>'Individual &amp; Portfolio'!O4</f>
        <v>2.4202587215966802E-3</v>
      </c>
      <c r="L4">
        <f>'Individual &amp; Portfolio'!I4</f>
        <v>2.0875761086431851E-2</v>
      </c>
      <c r="M4">
        <f>'Individual &amp; Portfolio'!J4</f>
        <v>3.103948264344281E-2</v>
      </c>
      <c r="N4">
        <f>'Individual &amp; Portfolio'!K4</f>
        <v>2.955925613166932E-2</v>
      </c>
      <c r="O4">
        <f>'Individual &amp; Portfolio'!Q4</f>
        <v>0</v>
      </c>
      <c r="P4">
        <f>'Individual &amp; Portfolio'!R4</f>
        <v>4.4349456445200719E-2</v>
      </c>
      <c r="Q4">
        <f>'Individual &amp; Portfolio'!P4</f>
        <v>3.302654453600784E-2</v>
      </c>
      <c r="R4">
        <f>'Individual &amp; Portfolio'!L4</f>
        <v>6.102296583712441E-2</v>
      </c>
      <c r="S4">
        <f>'Individual &amp; Portfolio'!S4</f>
        <v>5.908516222563498E-2</v>
      </c>
    </row>
    <row r="5" spans="1:19">
      <c r="A5" t="str">
        <f>'Individual &amp; Portfolio'!A5</f>
        <v>2006-08-01</v>
      </c>
      <c r="B5">
        <f>'Individual &amp; Portfolio'!B5</f>
        <v>-1.9471906850778711E-3</v>
      </c>
      <c r="C5">
        <f>'Individual &amp; Portfolio'!C5</f>
        <v>2.333798135876641E-2</v>
      </c>
      <c r="D5">
        <f>'Individual &amp; Portfolio'!M5</f>
        <v>2.1144379068857241E-2</v>
      </c>
      <c r="E5">
        <f>'Individual &amp; Portfolio'!E5</f>
        <v>1.6579956657089449E-2</v>
      </c>
      <c r="F5">
        <f>'Individual &amp; Portfolio'!N5</f>
        <v>2.2209136876460981E-2</v>
      </c>
      <c r="G5">
        <f>'Individual &amp; Portfolio'!F5</f>
        <v>1.630475039706258E-3</v>
      </c>
      <c r="H5">
        <f>'Individual &amp; Portfolio'!G5</f>
        <v>8.4072687856220352E-3</v>
      </c>
      <c r="I5">
        <f>'Individual &amp; Portfolio'!H5</f>
        <v>5.5076436128995709E-3</v>
      </c>
      <c r="J5">
        <f>'Individual &amp; Portfolio'!D5</f>
        <v>-8.7910571071110333E-3</v>
      </c>
      <c r="K5">
        <f>'Individual &amp; Portfolio'!O5</f>
        <v>2.816898914210442E-2</v>
      </c>
      <c r="L5">
        <f>'Individual &amp; Portfolio'!I5</f>
        <v>-1.6041690818955789E-2</v>
      </c>
      <c r="M5">
        <f>'Individual &amp; Portfolio'!J5</f>
        <v>-6.0745469862285573E-3</v>
      </c>
      <c r="N5">
        <f>'Individual &amp; Portfolio'!K5</f>
        <v>-7.0273496303481231E-3</v>
      </c>
      <c r="O5">
        <f>'Individual &amp; Portfolio'!Q5</f>
        <v>0</v>
      </c>
      <c r="P5">
        <f>'Individual &amp; Portfolio'!R5</f>
        <v>1.9467201595375849E-2</v>
      </c>
      <c r="Q5">
        <f>'Individual &amp; Portfolio'!P5</f>
        <v>1.8099592042907009E-2</v>
      </c>
      <c r="R5">
        <f>'Individual &amp; Portfolio'!L5</f>
        <v>5.8355789236406164E-3</v>
      </c>
      <c r="S5">
        <f>'Individual &amp; Portfolio'!S5</f>
        <v>2.9411701961204351E-2</v>
      </c>
    </row>
    <row r="6" spans="1:19">
      <c r="A6" t="str">
        <f>'Individual &amp; Portfolio'!A6</f>
        <v>2006-09-01</v>
      </c>
      <c r="B6">
        <f>'Individual &amp; Portfolio'!B6</f>
        <v>3.4171288742876449E-2</v>
      </c>
      <c r="C6">
        <f>'Individual &amp; Portfolio'!C6</f>
        <v>5.7726164719603679E-2</v>
      </c>
      <c r="D6">
        <f>'Individual &amp; Portfolio'!M6</f>
        <v>2.6796581266866459E-2</v>
      </c>
      <c r="E6">
        <f>'Individual &amp; Portfolio'!E6</f>
        <v>-1.923914532539173E-2</v>
      </c>
      <c r="F6">
        <f>'Individual &amp; Portfolio'!N6</f>
        <v>-1.4581459514187101E-2</v>
      </c>
      <c r="G6">
        <f>'Individual &amp; Portfolio'!F6</f>
        <v>1.3654480641206449E-2</v>
      </c>
      <c r="H6">
        <f>'Individual &amp; Portfolio'!G6</f>
        <v>2.2754489088938179E-2</v>
      </c>
      <c r="I6">
        <f>'Individual &amp; Portfolio'!H6</f>
        <v>2.26079745454324E-2</v>
      </c>
      <c r="J6">
        <f>'Individual &amp; Portfolio'!D6</f>
        <v>2.206646544147195E-2</v>
      </c>
      <c r="K6">
        <f>'Individual &amp; Portfolio'!O6</f>
        <v>1.4090354989405141E-2</v>
      </c>
      <c r="L6">
        <f>'Individual &amp; Portfolio'!I6</f>
        <v>1.5838068018618309E-2</v>
      </c>
      <c r="M6">
        <f>'Individual &amp; Portfolio'!J6</f>
        <v>2.3765506749609418E-2</v>
      </c>
      <c r="N6">
        <f>'Individual &amp; Portfolio'!K6</f>
        <v>1.249266642338687E-2</v>
      </c>
      <c r="O6">
        <f>'Individual &amp; Portfolio'!Q6</f>
        <v>0</v>
      </c>
      <c r="P6">
        <f>'Individual &amp; Portfolio'!R6</f>
        <v>-8.5427304175387242E-3</v>
      </c>
      <c r="Q6">
        <f>'Individual &amp; Portfolio'!P6</f>
        <v>-2.051257766616299E-3</v>
      </c>
      <c r="R6">
        <f>'Individual &amp; Portfolio'!L6</f>
        <v>2.6038939826254159E-2</v>
      </c>
      <c r="S6">
        <f>'Individual &amp; Portfolio'!S6</f>
        <v>4.0135535673693427E-2</v>
      </c>
    </row>
    <row r="7" spans="1:19">
      <c r="A7" t="str">
        <f>'Individual &amp; Portfolio'!A7</f>
        <v>2006-10-01</v>
      </c>
      <c r="B7">
        <f>'Individual &amp; Portfolio'!B7</f>
        <v>4.0505368699728761E-2</v>
      </c>
      <c r="C7">
        <f>'Individual &amp; Portfolio'!C7</f>
        <v>5.258541164355357E-2</v>
      </c>
      <c r="D7">
        <f>'Individual &amp; Portfolio'!M7</f>
        <v>2.9655836382767479E-2</v>
      </c>
      <c r="E7">
        <f>'Individual &amp; Portfolio'!E7</f>
        <v>5.2001676953120857E-2</v>
      </c>
      <c r="F7">
        <f>'Individual &amp; Portfolio'!N7</f>
        <v>4.8887554440894647E-2</v>
      </c>
      <c r="G7">
        <f>'Individual &amp; Portfolio'!F7</f>
        <v>4.1949247988258609E-2</v>
      </c>
      <c r="H7">
        <f>'Individual &amp; Portfolio'!G7</f>
        <v>4.1375680485228328E-2</v>
      </c>
      <c r="I7">
        <f>'Individual &amp; Portfolio'!H7</f>
        <v>3.5574533238247108E-2</v>
      </c>
      <c r="J7">
        <f>'Individual &amp; Portfolio'!D7</f>
        <v>5.5304916752572542E-2</v>
      </c>
      <c r="K7">
        <f>'Individual &amp; Portfolio'!O7</f>
        <v>2.7016457552549999E-2</v>
      </c>
      <c r="L7">
        <f>'Individual &amp; Portfolio'!I7</f>
        <v>8.455029571456274E-3</v>
      </c>
      <c r="M7">
        <f>'Individual &amp; Portfolio'!J7</f>
        <v>9.6883371059934831E-3</v>
      </c>
      <c r="N7">
        <f>'Individual &amp; Portfolio'!K7</f>
        <v>4.6902784688340748E-3</v>
      </c>
      <c r="O7">
        <f>'Individual &amp; Portfolio'!Q7</f>
        <v>0</v>
      </c>
      <c r="P7">
        <f>'Individual &amp; Portfolio'!R7</f>
        <v>-5.0704005114898809E-4</v>
      </c>
      <c r="Q7">
        <f>'Individual &amp; Portfolio'!P7</f>
        <v>1.451990107255563E-2</v>
      </c>
      <c r="R7">
        <f>'Individual &amp; Portfolio'!L7</f>
        <v>7.9237382996753203E-2</v>
      </c>
      <c r="S7">
        <f>'Individual &amp; Portfolio'!S7</f>
        <v>3.1306667494772622E-2</v>
      </c>
    </row>
    <row r="8" spans="1:19">
      <c r="A8" t="str">
        <f>'Individual &amp; Portfolio'!A8</f>
        <v>2006-11-01</v>
      </c>
      <c r="B8">
        <f>'Individual &amp; Portfolio'!B8</f>
        <v>3.8069984809389057E-2</v>
      </c>
      <c r="C8">
        <f>'Individual &amp; Portfolio'!C8</f>
        <v>5.2729548138957798E-2</v>
      </c>
      <c r="D8">
        <f>'Individual &amp; Portfolio'!M8</f>
        <v>1.4401262698874101E-2</v>
      </c>
      <c r="E8">
        <f>'Individual &amp; Portfolio'!E8</f>
        <v>4.333625352916104E-2</v>
      </c>
      <c r="F8">
        <f>'Individual &amp; Portfolio'!N8</f>
        <v>4.3503062368168033E-2</v>
      </c>
      <c r="G8">
        <f>'Individual &amp; Portfolio'!F8</f>
        <v>4.9107460675363201E-2</v>
      </c>
      <c r="H8">
        <f>'Individual &amp; Portfolio'!G8</f>
        <v>5.6091704251122643E-2</v>
      </c>
      <c r="I8">
        <f>'Individual &amp; Portfolio'!H8</f>
        <v>3.958711485675992E-2</v>
      </c>
      <c r="J8">
        <f>'Individual &amp; Portfolio'!D8</f>
        <v>9.2417703498834047E-2</v>
      </c>
      <c r="K8">
        <f>'Individual &amp; Portfolio'!O8</f>
        <v>-2.2548274392912848E-3</v>
      </c>
      <c r="L8">
        <f>'Individual &amp; Portfolio'!I8</f>
        <v>2.271405582021924E-2</v>
      </c>
      <c r="M8">
        <f>'Individual &amp; Portfolio'!J8</f>
        <v>3.1283855621901953E-2</v>
      </c>
      <c r="N8">
        <f>'Individual &amp; Portfolio'!K8</f>
        <v>2.7621776739267911E-2</v>
      </c>
      <c r="O8">
        <f>'Individual &amp; Portfolio'!Q8</f>
        <v>0</v>
      </c>
      <c r="P8">
        <f>'Individual &amp; Portfolio'!R8</f>
        <v>8.6209014967135733E-3</v>
      </c>
      <c r="Q8">
        <f>'Individual &amp; Portfolio'!P8</f>
        <v>1.057623515551431E-2</v>
      </c>
      <c r="R8">
        <f>'Individual &amp; Portfolio'!L8</f>
        <v>6.4911813525311723E-2</v>
      </c>
      <c r="S8">
        <f>'Individual &amp; Portfolio'!S8</f>
        <v>3.2754756851318227E-2</v>
      </c>
    </row>
    <row r="9" spans="1:19">
      <c r="A9" t="str">
        <f>'Individual &amp; Portfolio'!A9</f>
        <v>2006-12-01</v>
      </c>
      <c r="B9">
        <f>'Individual &amp; Portfolio'!B9</f>
        <v>2.885294349772605E-2</v>
      </c>
      <c r="C9">
        <f>'Individual &amp; Portfolio'!C9</f>
        <v>5.3399815612586998E-4</v>
      </c>
      <c r="D9">
        <f>'Individual &amp; Portfolio'!M9</f>
        <v>1.5331734406915711E-2</v>
      </c>
      <c r="E9">
        <f>'Individual &amp; Portfolio'!E9</f>
        <v>3.106591990993834E-3</v>
      </c>
      <c r="F9">
        <f>'Individual &amp; Portfolio'!N9</f>
        <v>1.1678434218049819E-2</v>
      </c>
      <c r="G9">
        <f>'Individual &amp; Portfolio'!F9</f>
        <v>3.1784867694611751E-2</v>
      </c>
      <c r="H9">
        <f>'Individual &amp; Portfolio'!G9</f>
        <v>2.4843456647911211E-2</v>
      </c>
      <c r="I9">
        <f>'Individual &amp; Portfolio'!H9</f>
        <v>2.1761471971013299E-2</v>
      </c>
      <c r="J9">
        <f>'Individual &amp; Portfolio'!D9</f>
        <v>4.3450883939398548E-2</v>
      </c>
      <c r="K9">
        <f>'Individual &amp; Portfolio'!O9</f>
        <v>2.7495231266853049E-2</v>
      </c>
      <c r="L9">
        <f>'Individual &amp; Portfolio'!I9</f>
        <v>1.8606453326464049E-2</v>
      </c>
      <c r="M9">
        <f>'Individual &amp; Portfolio'!J9</f>
        <v>5.0947586637737352E-3</v>
      </c>
      <c r="N9">
        <f>'Individual &amp; Portfolio'!K9</f>
        <v>3.0245394144285949E-3</v>
      </c>
      <c r="O9">
        <f>'Individual &amp; Portfolio'!Q9</f>
        <v>0</v>
      </c>
      <c r="P9">
        <f>'Individual &amp; Portfolio'!R9</f>
        <v>-3.9215609989808782E-2</v>
      </c>
      <c r="Q9">
        <f>'Individual &amp; Portfolio'!P9</f>
        <v>-1.9918587249072361E-2</v>
      </c>
      <c r="R9">
        <f>'Individual &amp; Portfolio'!L9</f>
        <v>-9.9492204411222307E-3</v>
      </c>
      <c r="S9">
        <f>'Individual &amp; Portfolio'!S9</f>
        <v>-9.3282695145046057E-3</v>
      </c>
    </row>
    <row r="10" spans="1:19">
      <c r="A10" t="str">
        <f>'Individual &amp; Portfolio'!A10</f>
        <v>2007-01-01</v>
      </c>
      <c r="B10">
        <f>'Individual &amp; Portfolio'!B10</f>
        <v>2.9102041313391998E-2</v>
      </c>
      <c r="C10">
        <f>'Individual &amp; Portfolio'!C10</f>
        <v>3.074760571689095E-2</v>
      </c>
      <c r="D10">
        <f>'Individual &amp; Portfolio'!M10</f>
        <v>1.295777612517068E-2</v>
      </c>
      <c r="E10">
        <f>'Individual &amp; Portfolio'!E10</f>
        <v>2.041922267420793E-2</v>
      </c>
      <c r="F10">
        <f>'Individual &amp; Portfolio'!N10</f>
        <v>1.240858048952842E-2</v>
      </c>
      <c r="G10">
        <f>'Individual &amp; Portfolio'!F10</f>
        <v>4.3870956794082039E-2</v>
      </c>
      <c r="H10">
        <f>'Individual &amp; Portfolio'!G10</f>
        <v>5.1487809613211637E-2</v>
      </c>
      <c r="I10">
        <f>'Individual &amp; Portfolio'!H10</f>
        <v>3.6397794380447213E-2</v>
      </c>
      <c r="J10">
        <f>'Individual &amp; Portfolio'!D10</f>
        <v>2.6850630165776931E-2</v>
      </c>
      <c r="K10">
        <f>'Individual &amp; Portfolio'!O10</f>
        <v>4.1719455790927507E-2</v>
      </c>
      <c r="L10">
        <f>'Individual &amp; Portfolio'!I10</f>
        <v>1.6606607716932231E-2</v>
      </c>
      <c r="M10">
        <f>'Individual &amp; Portfolio'!J10</f>
        <v>1.075157667123783E-2</v>
      </c>
      <c r="N10">
        <f>'Individual &amp; Portfolio'!K10</f>
        <v>1.0583474304552091E-2</v>
      </c>
      <c r="O10">
        <f>'Individual &amp; Portfolio'!Q10</f>
        <v>1.7127514518806559E-3</v>
      </c>
      <c r="P10">
        <f>'Individual &amp; Portfolio'!R10</f>
        <v>8.4030612299088592E-3</v>
      </c>
      <c r="Q10">
        <f>'Individual &amp; Portfolio'!P10</f>
        <v>8.5159940254599942E-3</v>
      </c>
      <c r="R10">
        <f>'Individual &amp; Portfolio'!L10</f>
        <v>0.1201628259793359</v>
      </c>
      <c r="S10">
        <f>'Individual &amp; Portfolio'!S10</f>
        <v>6.4423551743034047E-2</v>
      </c>
    </row>
    <row r="11" spans="1:19">
      <c r="A11" t="str">
        <f>'Individual &amp; Portfolio'!A11</f>
        <v>2007-02-01</v>
      </c>
      <c r="B11">
        <f>'Individual &amp; Portfolio'!B11</f>
        <v>-2.3872075467778808E-2</v>
      </c>
      <c r="C11">
        <f>'Individual &amp; Portfolio'!C11</f>
        <v>-2.1058166709430611E-2</v>
      </c>
      <c r="D11">
        <f>'Individual &amp; Portfolio'!M11</f>
        <v>-8.8640517576288325E-3</v>
      </c>
      <c r="E11">
        <f>'Individual &amp; Portfolio'!E11</f>
        <v>1.5538683587830171E-3</v>
      </c>
      <c r="F11">
        <f>'Individual &amp; Portfolio'!N11</f>
        <v>-2.3968798304361272E-3</v>
      </c>
      <c r="G11">
        <f>'Individual &amp; Portfolio'!F11</f>
        <v>-5.5466536543862244E-3</v>
      </c>
      <c r="H11">
        <f>'Individual &amp; Portfolio'!G11</f>
        <v>-1.670835668203419E-2</v>
      </c>
      <c r="I11">
        <f>'Individual &amp; Portfolio'!H11</f>
        <v>-2.8426264245744459E-2</v>
      </c>
      <c r="J11">
        <f>'Individual &amp; Portfolio'!D11</f>
        <v>-2.747939354119289E-2</v>
      </c>
      <c r="K11">
        <f>'Individual &amp; Portfolio'!O11</f>
        <v>-1.182799299741466E-2</v>
      </c>
      <c r="L11">
        <f>'Individual &amp; Portfolio'!I11</f>
        <v>-8.5849465981824302E-4</v>
      </c>
      <c r="M11">
        <f>'Individual &amp; Portfolio'!J11</f>
        <v>1.2273366403916521E-2</v>
      </c>
      <c r="N11">
        <f>'Individual &amp; Portfolio'!K11</f>
        <v>1.536581321258468E-2</v>
      </c>
      <c r="O11">
        <f>'Individual &amp; Portfolio'!Q11</f>
        <v>1.3465563958283241E-2</v>
      </c>
      <c r="P11">
        <f>'Individual &amp; Portfolio'!R11</f>
        <v>1.2092799498224499E-2</v>
      </c>
      <c r="Q11">
        <f>'Individual &amp; Portfolio'!P11</f>
        <v>1.484351959707597E-2</v>
      </c>
      <c r="R11">
        <f>'Individual &amp; Portfolio'!L11</f>
        <v>-3.9961308775612332E-2</v>
      </c>
      <c r="S11">
        <f>'Individual &amp; Portfolio'!S11</f>
        <v>4.8386575829357792E-2</v>
      </c>
    </row>
    <row r="12" spans="1:19">
      <c r="A12" t="str">
        <f>'Individual &amp; Portfolio'!A12</f>
        <v>2007-03-01</v>
      </c>
      <c r="B12">
        <f>'Individual &amp; Portfolio'!B12</f>
        <v>-6.6164775356736261E-3</v>
      </c>
      <c r="C12">
        <f>'Individual &amp; Portfolio'!C12</f>
        <v>-9.5511970801716028E-3</v>
      </c>
      <c r="D12">
        <f>'Individual &amp; Portfolio'!M12</f>
        <v>-5.5901204706632068E-4</v>
      </c>
      <c r="E12">
        <f>'Individual &amp; Portfolio'!E12</f>
        <v>1.142566333625572E-2</v>
      </c>
      <c r="F12">
        <f>'Individual &amp; Portfolio'!N12</f>
        <v>7.7412692457752286E-3</v>
      </c>
      <c r="G12">
        <f>'Individual &amp; Portfolio'!F12</f>
        <v>1.4484902648207679E-2</v>
      </c>
      <c r="H12">
        <f>'Individual &amp; Portfolio'!G12</f>
        <v>2.2669129735495511E-2</v>
      </c>
      <c r="I12">
        <f>'Individual &amp; Portfolio'!H12</f>
        <v>-1.9319366788794759E-4</v>
      </c>
      <c r="J12">
        <f>'Individual &amp; Portfolio'!D12</f>
        <v>2.786226058398333E-2</v>
      </c>
      <c r="K12">
        <f>'Individual &amp; Portfolio'!O12</f>
        <v>1.813549984206619E-2</v>
      </c>
      <c r="L12">
        <f>'Individual &amp; Portfolio'!I12</f>
        <v>-9.2871750912413287E-3</v>
      </c>
      <c r="M12">
        <f>'Individual &amp; Portfolio'!J12</f>
        <v>-1.4977098937602349E-2</v>
      </c>
      <c r="N12">
        <f>'Individual &amp; Portfolio'!K12</f>
        <v>-1.361354536023596E-2</v>
      </c>
      <c r="O12">
        <f>'Individual &amp; Portfolio'!Q12</f>
        <v>-1.328665170002508E-2</v>
      </c>
      <c r="P12">
        <f>'Individual &amp; Portfolio'!R12</f>
        <v>3.1169026127451089E-3</v>
      </c>
      <c r="Q12">
        <f>'Individual &amp; Portfolio'!P12</f>
        <v>-1.428617690286227E-2</v>
      </c>
      <c r="R12">
        <f>'Individual &amp; Portfolio'!L12</f>
        <v>-4.6431360795766818E-2</v>
      </c>
      <c r="S12">
        <f>'Individual &amp; Portfolio'!S12</f>
        <v>-5.4130982317787353E-2</v>
      </c>
    </row>
    <row r="13" spans="1:19">
      <c r="A13" t="str">
        <f>'Individual &amp; Portfolio'!A13</f>
        <v>2007-04-01</v>
      </c>
      <c r="B13">
        <f>'Individual &amp; Portfolio'!B13</f>
        <v>8.4489354531052108E-3</v>
      </c>
      <c r="C13">
        <f>'Individual &amp; Portfolio'!C13</f>
        <v>1.6193005306436529E-2</v>
      </c>
      <c r="D13">
        <f>'Individual &amp; Portfolio'!M13</f>
        <v>4.3065000697904983E-2</v>
      </c>
      <c r="E13">
        <f>'Individual &amp; Portfolio'!E13</f>
        <v>2.071069515163337E-2</v>
      </c>
      <c r="F13">
        <f>'Individual &amp; Portfolio'!N13</f>
        <v>2.1492232976555451E-2</v>
      </c>
      <c r="G13">
        <f>'Individual &amp; Portfolio'!F13</f>
        <v>-2.0876694689317969E-3</v>
      </c>
      <c r="H13">
        <f>'Individual &amp; Portfolio'!G13</f>
        <v>1.7194015442382641E-2</v>
      </c>
      <c r="I13">
        <f>'Individual &amp; Portfolio'!H13</f>
        <v>1.4732225156843359E-2</v>
      </c>
      <c r="J13">
        <f>'Individual &amp; Portfolio'!D13</f>
        <v>-1.554859287735022E-3</v>
      </c>
      <c r="K13">
        <f>'Individual &amp; Portfolio'!O13</f>
        <v>2.422497902384757E-2</v>
      </c>
      <c r="L13">
        <f>'Individual &amp; Portfolio'!I13</f>
        <v>-3.5487721667852752E-2</v>
      </c>
      <c r="M13">
        <f>'Individual &amp; Portfolio'!J13</f>
        <v>-3.2871783746256211E-2</v>
      </c>
      <c r="N13">
        <f>'Individual &amp; Portfolio'!K13</f>
        <v>-3.2622676727750537E-2</v>
      </c>
      <c r="O13">
        <f>'Individual &amp; Portfolio'!Q13</f>
        <v>7.4563497366062492E-3</v>
      </c>
      <c r="P13">
        <f>'Individual &amp; Portfolio'!R13</f>
        <v>9.8397281007807091E-3</v>
      </c>
      <c r="Q13">
        <f>'Individual &amp; Portfolio'!P13</f>
        <v>1.0380650327789899E-2</v>
      </c>
      <c r="R13">
        <f>'Individual &amp; Portfolio'!L13</f>
        <v>-2.7819822290456871E-2</v>
      </c>
      <c r="S13">
        <f>'Individual &amp; Portfolio'!S13</f>
        <v>3.4726660293938449E-2</v>
      </c>
    </row>
    <row r="14" spans="1:19">
      <c r="A14" t="str">
        <f>'Individual &amp; Portfolio'!A14</f>
        <v>2007-05-01</v>
      </c>
      <c r="B14">
        <f>'Individual &amp; Portfolio'!B14</f>
        <v>-2.8850706460615831E-3</v>
      </c>
      <c r="C14">
        <f>'Individual &amp; Portfolio'!C14</f>
        <v>-5.1717592351125941E-3</v>
      </c>
      <c r="D14">
        <f>'Individual &amp; Portfolio'!M14</f>
        <v>3.163550662367598E-2</v>
      </c>
      <c r="E14">
        <f>'Individual &amp; Portfolio'!E14</f>
        <v>4.6071969450898857E-2</v>
      </c>
      <c r="F14">
        <f>'Individual &amp; Portfolio'!N14</f>
        <v>5.3522495164924237E-2</v>
      </c>
      <c r="G14">
        <f>'Individual &amp; Portfolio'!F14</f>
        <v>-1.2815848962139831E-2</v>
      </c>
      <c r="H14">
        <f>'Individual &amp; Portfolio'!G14</f>
        <v>-1.502376521431892E-2</v>
      </c>
      <c r="I14">
        <f>'Individual &amp; Portfolio'!H14</f>
        <v>-7.8176576991758617E-3</v>
      </c>
      <c r="J14">
        <f>'Individual &amp; Portfolio'!D14</f>
        <v>2.8601092127999331E-2</v>
      </c>
      <c r="K14">
        <f>'Individual &amp; Portfolio'!O14</f>
        <v>4.0347855162412571E-2</v>
      </c>
      <c r="L14">
        <f>'Individual &amp; Portfolio'!I14</f>
        <v>-3.6140310274738741E-2</v>
      </c>
      <c r="M14">
        <f>'Individual &amp; Portfolio'!J14</f>
        <v>-4.8937165896898893E-2</v>
      </c>
      <c r="N14">
        <f>'Individual &amp; Portfolio'!K14</f>
        <v>-4.8395421132403693E-2</v>
      </c>
      <c r="O14">
        <f>'Individual &amp; Portfolio'!Q14</f>
        <v>-1.2500483872263549E-2</v>
      </c>
      <c r="P14">
        <f>'Individual &amp; Portfolio'!R14</f>
        <v>-2.9231232718249012E-2</v>
      </c>
      <c r="Q14">
        <f>'Individual &amp; Portfolio'!P14</f>
        <v>-1.621308935316168E-2</v>
      </c>
      <c r="R14">
        <f>'Individual &amp; Portfolio'!L14</f>
        <v>-3.4131567431197378E-2</v>
      </c>
      <c r="S14">
        <f>'Individual &amp; Portfolio'!S14</f>
        <v>5.878849905944783E-4</v>
      </c>
    </row>
    <row r="15" spans="1:19">
      <c r="A15" t="str">
        <f>'Individual &amp; Portfolio'!A15</f>
        <v>2007-06-01</v>
      </c>
      <c r="B15">
        <f>'Individual &amp; Portfolio'!B15</f>
        <v>-2.398417606702186E-2</v>
      </c>
      <c r="C15">
        <f>'Individual &amp; Portfolio'!C15</f>
        <v>-1.2465922365773039E-3</v>
      </c>
      <c r="D15">
        <f>'Individual &amp; Portfolio'!M15</f>
        <v>-2.0270558928801141E-2</v>
      </c>
      <c r="E15">
        <f>'Individual &amp; Portfolio'!E15</f>
        <v>-1.3164865161984901E-2</v>
      </c>
      <c r="F15">
        <f>'Individual &amp; Portfolio'!N15</f>
        <v>-9.0236068710733974E-3</v>
      </c>
      <c r="G15">
        <f>'Individual &amp; Portfolio'!F15</f>
        <v>-8.424823209795651E-3</v>
      </c>
      <c r="H15">
        <f>'Individual &amp; Portfolio'!G15</f>
        <v>-8.7393839882256019E-3</v>
      </c>
      <c r="I15">
        <f>'Individual &amp; Portfolio'!H15</f>
        <v>-6.2233256430894723E-3</v>
      </c>
      <c r="J15">
        <f>'Individual &amp; Portfolio'!D15</f>
        <v>3.9993968209964148E-2</v>
      </c>
      <c r="K15">
        <f>'Individual &amp; Portfolio'!O15</f>
        <v>-8.6925143244164227E-3</v>
      </c>
      <c r="L15">
        <f>'Individual &amp; Portfolio'!I15</f>
        <v>-5.6172440620705366E-4</v>
      </c>
      <c r="M15">
        <f>'Individual &amp; Portfolio'!J15</f>
        <v>-1.0134363260142051E-2</v>
      </c>
      <c r="N15">
        <f>'Individual &amp; Portfolio'!K15</f>
        <v>-8.0448962619528164E-3</v>
      </c>
      <c r="O15">
        <f>'Individual &amp; Portfolio'!Q15</f>
        <v>-1.417716148792969E-2</v>
      </c>
      <c r="P15">
        <f>'Individual &amp; Portfolio'!R15</f>
        <v>-3.0639108013782449E-2</v>
      </c>
      <c r="Q15">
        <f>'Individual &amp; Portfolio'!P15</f>
        <v>-1.612893121704095E-2</v>
      </c>
      <c r="R15">
        <f>'Individual &amp; Portfolio'!L15</f>
        <v>-0.1005041158294292</v>
      </c>
      <c r="S15">
        <f>'Individual &amp; Portfolio'!S15</f>
        <v>-5.3498038257698721E-2</v>
      </c>
    </row>
    <row r="16" spans="1:19">
      <c r="A16" t="str">
        <f>'Individual &amp; Portfolio'!A16</f>
        <v>2007-07-01</v>
      </c>
      <c r="B16">
        <f>'Individual &amp; Portfolio'!B16</f>
        <v>-2.503352858238039E-2</v>
      </c>
      <c r="C16">
        <f>'Individual &amp; Portfolio'!C16</f>
        <v>1.4692475711159949E-3</v>
      </c>
      <c r="D16">
        <f>'Individual &amp; Portfolio'!M16</f>
        <v>-2.9177686937129192E-2</v>
      </c>
      <c r="E16">
        <f>'Individual &amp; Portfolio'!E16</f>
        <v>2.1602696016462808E-3</v>
      </c>
      <c r="F16">
        <f>'Individual &amp; Portfolio'!N16</f>
        <v>7.5463466369245502E-3</v>
      </c>
      <c r="G16">
        <f>'Individual &amp; Portfolio'!F16</f>
        <v>-2.0793837735088801E-2</v>
      </c>
      <c r="H16">
        <f>'Individual &amp; Portfolio'!G16</f>
        <v>-2.633060071295024E-2</v>
      </c>
      <c r="I16">
        <f>'Individual &amp; Portfolio'!H16</f>
        <v>-2.0309430431984739E-2</v>
      </c>
      <c r="J16">
        <f>'Individual &amp; Portfolio'!D16</f>
        <v>3.7399320668026308E-2</v>
      </c>
      <c r="K16">
        <f>'Individual &amp; Portfolio'!O16</f>
        <v>-3.8448637686961717E-2</v>
      </c>
      <c r="L16">
        <f>'Individual &amp; Portfolio'!I16</f>
        <v>1.106133462477854E-2</v>
      </c>
      <c r="M16">
        <f>'Individual &amp; Portfolio'!J16</f>
        <v>2.4943099717422701E-2</v>
      </c>
      <c r="N16">
        <f>'Individual &amp; Portfolio'!K16</f>
        <v>2.5290724995286951E-2</v>
      </c>
      <c r="O16">
        <f>'Individual &amp; Portfolio'!Q16</f>
        <v>1.254787004017466E-2</v>
      </c>
      <c r="P16">
        <f>'Individual &amp; Portfolio'!R16</f>
        <v>1.8526317254679459E-2</v>
      </c>
      <c r="Q16">
        <f>'Individual &amp; Portfolio'!P16</f>
        <v>1.4820081002273829E-2</v>
      </c>
      <c r="R16">
        <f>'Individual &amp; Portfolio'!L16</f>
        <v>-7.9974272216413733E-2</v>
      </c>
      <c r="S16">
        <f>'Individual &amp; Portfolio'!S16</f>
        <v>-3.4878682746826477E-2</v>
      </c>
    </row>
    <row r="17" spans="1:19">
      <c r="A17" t="str">
        <f>'Individual &amp; Portfolio'!A17</f>
        <v>2007-08-01</v>
      </c>
      <c r="B17">
        <f>'Individual &amp; Portfolio'!B17</f>
        <v>2.6741764862971969E-3</v>
      </c>
      <c r="C17">
        <f>'Individual &amp; Portfolio'!C17</f>
        <v>1.7879996357242689E-2</v>
      </c>
      <c r="D17">
        <f>'Individual &amp; Portfolio'!M17</f>
        <v>1.1475330539376881E-2</v>
      </c>
      <c r="E17">
        <f>'Individual &amp; Portfolio'!E17</f>
        <v>-8.7035903639395285E-3</v>
      </c>
      <c r="F17">
        <f>'Individual &amp; Portfolio'!N17</f>
        <v>-8.8297205150812408E-3</v>
      </c>
      <c r="G17">
        <f>'Individual &amp; Portfolio'!F17</f>
        <v>-1.6301836525742571E-2</v>
      </c>
      <c r="H17">
        <f>'Individual &amp; Portfolio'!G17</f>
        <v>-7.3597467067356703E-3</v>
      </c>
      <c r="I17">
        <f>'Individual &amp; Portfolio'!H17</f>
        <v>-1.326173844794831E-3</v>
      </c>
      <c r="J17">
        <f>'Individual &amp; Portfolio'!D17</f>
        <v>-1.0135084521785799E-2</v>
      </c>
      <c r="K17">
        <f>'Individual &amp; Portfolio'!O17</f>
        <v>-3.5073601902920748E-3</v>
      </c>
      <c r="L17">
        <f>'Individual &amp; Portfolio'!I17</f>
        <v>3.7314961986356637E-4</v>
      </c>
      <c r="M17">
        <f>'Individual &amp; Portfolio'!J17</f>
        <v>1.233529093636121E-2</v>
      </c>
      <c r="N17">
        <f>'Individual &amp; Portfolio'!K17</f>
        <v>-1.890374974873543E-3</v>
      </c>
      <c r="O17">
        <f>'Individual &amp; Portfolio'!Q17</f>
        <v>1.077471294551202E-2</v>
      </c>
      <c r="P17">
        <f>'Individual &amp; Portfolio'!R17</f>
        <v>-5.420417661295307E-3</v>
      </c>
      <c r="Q17">
        <f>'Individual &amp; Portfolio'!P17</f>
        <v>9.9499952672643666E-3</v>
      </c>
      <c r="R17">
        <f>'Individual &amp; Portfolio'!L17</f>
        <v>4.1999917803839937E-2</v>
      </c>
      <c r="S17">
        <f>'Individual &amp; Portfolio'!S17</f>
        <v>2.019627185487316E-2</v>
      </c>
    </row>
    <row r="18" spans="1:19">
      <c r="A18" t="str">
        <f>'Individual &amp; Portfolio'!A18</f>
        <v>2007-09-01</v>
      </c>
      <c r="B18">
        <f>'Individual &amp; Portfolio'!B18</f>
        <v>-2.815385337595078E-2</v>
      </c>
      <c r="C18">
        <f>'Individual &amp; Portfolio'!C18</f>
        <v>-1.107835805357482E-2</v>
      </c>
      <c r="D18">
        <f>'Individual &amp; Portfolio'!M18</f>
        <v>3.2955235000697643E-2</v>
      </c>
      <c r="E18">
        <f>'Individual &amp; Portfolio'!E18</f>
        <v>2.9038366882704111E-2</v>
      </c>
      <c r="F18">
        <f>'Individual &amp; Portfolio'!N18</f>
        <v>2.6850456630653548E-2</v>
      </c>
      <c r="G18">
        <f>'Individual &amp; Portfolio'!F18</f>
        <v>-9.9492457269758638E-3</v>
      </c>
      <c r="H18">
        <f>'Individual &amp; Portfolio'!G18</f>
        <v>-1.139219269599556E-2</v>
      </c>
      <c r="I18">
        <f>'Individual &amp; Portfolio'!H18</f>
        <v>-1.315373911213036E-2</v>
      </c>
      <c r="J18">
        <f>'Individual &amp; Portfolio'!D18</f>
        <v>3.2487487257372598E-2</v>
      </c>
      <c r="K18">
        <f>'Individual &amp; Portfolio'!O18</f>
        <v>1.6895173600510741E-2</v>
      </c>
      <c r="L18">
        <f>'Individual &amp; Portfolio'!I18</f>
        <v>-5.4772456688568338E-2</v>
      </c>
      <c r="M18">
        <f>'Individual &amp; Portfolio'!J18</f>
        <v>-5.9174364352270192E-2</v>
      </c>
      <c r="N18">
        <f>'Individual &amp; Portfolio'!K18</f>
        <v>-4.7836963664318999E-2</v>
      </c>
      <c r="O18">
        <f>'Individual &amp; Portfolio'!Q18</f>
        <v>-3.0452019065407838E-3</v>
      </c>
      <c r="P18">
        <f>'Individual &amp; Portfolio'!R18</f>
        <v>1.6893646122202011E-2</v>
      </c>
      <c r="Q18">
        <f>'Individual &amp; Portfolio'!P18</f>
        <v>-4.9264661147733202E-3</v>
      </c>
      <c r="R18">
        <f>'Individual &amp; Portfolio'!L18</f>
        <v>-2.987061356139753E-2</v>
      </c>
      <c r="S18">
        <f>'Individual &amp; Portfolio'!S18</f>
        <v>1.9157121436653931E-2</v>
      </c>
    </row>
    <row r="19" spans="1:19">
      <c r="A19" t="str">
        <f>'Individual &amp; Portfolio'!A19</f>
        <v>2007-10-01</v>
      </c>
      <c r="B19">
        <f>'Individual &amp; Portfolio'!B19</f>
        <v>-2.891302773542237E-2</v>
      </c>
      <c r="C19">
        <f>'Individual &amp; Portfolio'!C19</f>
        <v>2.124106480699051E-2</v>
      </c>
      <c r="D19">
        <f>'Individual &amp; Portfolio'!M19</f>
        <v>1.464441673032946E-2</v>
      </c>
      <c r="E19">
        <f>'Individual &amp; Portfolio'!E19</f>
        <v>5.1165049838949761E-2</v>
      </c>
      <c r="F19">
        <f>'Individual &amp; Portfolio'!N19</f>
        <v>4.535049314363615E-2</v>
      </c>
      <c r="G19">
        <f>'Individual &amp; Portfolio'!F19</f>
        <v>-5.9089243886233378E-3</v>
      </c>
      <c r="H19">
        <f>'Individual &amp; Portfolio'!G19</f>
        <v>-1.194885730573358E-3</v>
      </c>
      <c r="I19">
        <f>'Individual &amp; Portfolio'!H19</f>
        <v>-1.78656796538923E-2</v>
      </c>
      <c r="J19">
        <f>'Individual &amp; Portfolio'!D19</f>
        <v>7.7607804865545305E-2</v>
      </c>
      <c r="K19">
        <f>'Individual &amp; Portfolio'!O19</f>
        <v>2.9075952113165601E-2</v>
      </c>
      <c r="L19">
        <f>'Individual &amp; Portfolio'!I19</f>
        <v>-4.1763807084571059E-2</v>
      </c>
      <c r="M19">
        <f>'Individual &amp; Portfolio'!J19</f>
        <v>-3.5901082406978653E-2</v>
      </c>
      <c r="N19">
        <f>'Individual &amp; Portfolio'!K19</f>
        <v>-3.5042028044390487E-2</v>
      </c>
      <c r="O19">
        <f>'Individual &amp; Portfolio'!Q19</f>
        <v>1.6858629819780591E-2</v>
      </c>
      <c r="P19">
        <f>'Individual &amp; Portfolio'!R19</f>
        <v>3.7518314702897899E-3</v>
      </c>
      <c r="Q19">
        <f>'Individual &amp; Portfolio'!P19</f>
        <v>1.7006041909084061E-2</v>
      </c>
      <c r="R19">
        <f>'Individual &amp; Portfolio'!L19</f>
        <v>-3.0599596952467941E-2</v>
      </c>
      <c r="S19">
        <f>'Individual &amp; Portfolio'!S19</f>
        <v>-3.3252003622887938E-2</v>
      </c>
    </row>
    <row r="20" spans="1:19">
      <c r="A20" t="str">
        <f>'Individual &amp; Portfolio'!A20</f>
        <v>2007-11-01</v>
      </c>
      <c r="B20">
        <f>'Individual &amp; Portfolio'!B20</f>
        <v>1.5794155151533259E-2</v>
      </c>
      <c r="C20">
        <f>'Individual &amp; Portfolio'!C20</f>
        <v>-1.4710171987921241E-2</v>
      </c>
      <c r="D20">
        <f>'Individual &amp; Portfolio'!M20</f>
        <v>-4.6391613741126443E-2</v>
      </c>
      <c r="E20">
        <f>'Individual &amp; Portfolio'!E20</f>
        <v>-6.5408297812779126E-2</v>
      </c>
      <c r="F20">
        <f>'Individual &amp; Portfolio'!N20</f>
        <v>-5.3670224729045479E-2</v>
      </c>
      <c r="G20">
        <f>'Individual &amp; Portfolio'!F20</f>
        <v>1.843121537615389E-2</v>
      </c>
      <c r="H20">
        <f>'Individual &amp; Portfolio'!G20</f>
        <v>1.698848128224761E-2</v>
      </c>
      <c r="I20">
        <f>'Individual &amp; Portfolio'!H20</f>
        <v>2.5614719201271011E-2</v>
      </c>
      <c r="J20">
        <f>'Individual &amp; Portfolio'!D20</f>
        <v>-3.3379053447603828E-2</v>
      </c>
      <c r="K20">
        <f>'Individual &amp; Portfolio'!O20</f>
        <v>-4.5408557855054821E-2</v>
      </c>
      <c r="L20">
        <f>'Individual &amp; Portfolio'!I20</f>
        <v>7.5592796871635448E-2</v>
      </c>
      <c r="M20">
        <f>'Individual &amp; Portfolio'!J20</f>
        <v>9.9694738027329421E-2</v>
      </c>
      <c r="N20">
        <f>'Individual &amp; Portfolio'!K20</f>
        <v>0.1012931464013429</v>
      </c>
      <c r="O20">
        <f>'Individual &amp; Portfolio'!Q20</f>
        <v>1.7713106222017942E-2</v>
      </c>
      <c r="P20">
        <f>'Individual &amp; Portfolio'!R20</f>
        <v>-3.7378078451862922E-3</v>
      </c>
      <c r="Q20">
        <f>'Individual &amp; Portfolio'!P20</f>
        <v>1.195944411245531E-2</v>
      </c>
      <c r="R20">
        <f>'Individual &amp; Portfolio'!L20</f>
        <v>-3.9691346681863249E-2</v>
      </c>
      <c r="S20">
        <f>'Individual &amp; Portfolio'!S20</f>
        <v>-3.1433588686589298E-2</v>
      </c>
    </row>
    <row r="21" spans="1:19">
      <c r="A21" t="str">
        <f>'Individual &amp; Portfolio'!A21</f>
        <v>2007-12-01</v>
      </c>
      <c r="B21">
        <f>'Individual &amp; Portfolio'!B21</f>
        <v>-1.92334760026357E-2</v>
      </c>
      <c r="C21">
        <f>'Individual &amp; Portfolio'!C21</f>
        <v>-4.5485465355702406E-3</v>
      </c>
      <c r="D21">
        <f>'Individual &amp; Portfolio'!M21</f>
        <v>-1.7837775409163651E-2</v>
      </c>
      <c r="E21">
        <f>'Individual &amp; Portfolio'!E21</f>
        <v>3.762993365949097E-3</v>
      </c>
      <c r="F21">
        <f>'Individual &amp; Portfolio'!N21</f>
        <v>5.956938863462824E-3</v>
      </c>
      <c r="G21">
        <f>'Individual &amp; Portfolio'!F21</f>
        <v>-5.6636891938627747E-2</v>
      </c>
      <c r="H21">
        <f>'Individual &amp; Portfolio'!G21</f>
        <v>-5.3525687183934467E-2</v>
      </c>
      <c r="I21">
        <f>'Individual &amp; Portfolio'!H21</f>
        <v>-2.8125573684780969E-2</v>
      </c>
      <c r="J21">
        <f>'Individual &amp; Portfolio'!D21</f>
        <v>-3.0499322463641069E-2</v>
      </c>
      <c r="K21">
        <f>'Individual &amp; Portfolio'!O21</f>
        <v>-3.8759776219507207E-2</v>
      </c>
      <c r="L21">
        <f>'Individual &amp; Portfolio'!I21</f>
        <v>-2.831676597581656E-3</v>
      </c>
      <c r="M21">
        <f>'Individual &amp; Portfolio'!J21</f>
        <v>-5.7943084129914446E-3</v>
      </c>
      <c r="N21">
        <f>'Individual &amp; Portfolio'!K21</f>
        <v>-8.1230425192224676E-3</v>
      </c>
      <c r="O21">
        <f>'Individual &amp; Portfolio'!Q21</f>
        <v>-3.4807778485852481E-3</v>
      </c>
      <c r="P21">
        <f>'Individual &amp; Portfolio'!R21</f>
        <v>1.7149384387527219E-2</v>
      </c>
      <c r="Q21">
        <f>'Individual &amp; Portfolio'!P21</f>
        <v>-2.085535836283126E-3</v>
      </c>
      <c r="R21">
        <f>'Individual &amp; Portfolio'!L21</f>
        <v>-6.4322943472717609E-2</v>
      </c>
      <c r="S21">
        <f>'Individual &amp; Portfolio'!S21</f>
        <v>-3.5835655115828091E-2</v>
      </c>
    </row>
    <row r="22" spans="1:19">
      <c r="A22" t="str">
        <f>'Individual &amp; Portfolio'!A22</f>
        <v>2008-01-01</v>
      </c>
      <c r="B22">
        <f>'Individual &amp; Portfolio'!B22</f>
        <v>-5.1971679271897282E-2</v>
      </c>
      <c r="C22">
        <f>'Individual &amp; Portfolio'!C22</f>
        <v>-0.11470920317487431</v>
      </c>
      <c r="D22">
        <f>'Individual &amp; Portfolio'!M22</f>
        <v>-5.0061424839612963E-2</v>
      </c>
      <c r="E22">
        <f>'Individual &amp; Portfolio'!E22</f>
        <v>-4.2130097825294421E-2</v>
      </c>
      <c r="F22">
        <f>'Individual &amp; Portfolio'!N22</f>
        <v>-4.0450096767769887E-2</v>
      </c>
      <c r="G22">
        <f>'Individual &amp; Portfolio'!F22</f>
        <v>-5.1416076584928749E-2</v>
      </c>
      <c r="H22">
        <f>'Individual &amp; Portfolio'!G22</f>
        <v>-5.7426392276424987E-2</v>
      </c>
      <c r="I22">
        <f>'Individual &amp; Portfolio'!H22</f>
        <v>-6.7810598378032605E-2</v>
      </c>
      <c r="J22">
        <f>'Individual &amp; Portfolio'!D22</f>
        <v>-6.9637407119735206E-2</v>
      </c>
      <c r="K22">
        <f>'Individual &amp; Portfolio'!O22</f>
        <v>-8.5962307248475867E-2</v>
      </c>
      <c r="L22">
        <f>'Individual &amp; Portfolio'!I22</f>
        <v>2.723439103484138E-2</v>
      </c>
      <c r="M22">
        <f>'Individual &amp; Portfolio'!J22</f>
        <v>4.4716659797110037E-2</v>
      </c>
      <c r="N22">
        <f>'Individual &amp; Portfolio'!K22</f>
        <v>4.9066710881811033E-2</v>
      </c>
      <c r="O22">
        <f>'Individual &amp; Portfolio'!Q22</f>
        <v>1.5823843485894381E-2</v>
      </c>
      <c r="P22">
        <f>'Individual &amp; Portfolio'!R22</f>
        <v>2.3080779733508638E-3</v>
      </c>
      <c r="Q22">
        <f>'Individual &amp; Portfolio'!P22</f>
        <v>1.6032235939643421E-2</v>
      </c>
      <c r="R22">
        <f>'Individual &amp; Portfolio'!L22</f>
        <v>1.635242330433306E-2</v>
      </c>
      <c r="S22">
        <f>'Individual &amp; Portfolio'!S22</f>
        <v>-3.7990079417744897E-2</v>
      </c>
    </row>
    <row r="23" spans="1:19">
      <c r="A23" t="str">
        <f>'Individual &amp; Portfolio'!A23</f>
        <v>2008-02-01</v>
      </c>
      <c r="B23">
        <f>'Individual &amp; Portfolio'!B23</f>
        <v>-3.9754200307537402E-2</v>
      </c>
      <c r="C23">
        <f>'Individual &amp; Portfolio'!C23</f>
        <v>-6.1895968929944638E-2</v>
      </c>
      <c r="D23">
        <f>'Individual &amp; Portfolio'!M23</f>
        <v>-3.053434006529987E-2</v>
      </c>
      <c r="E23">
        <f>'Individual &amp; Portfolio'!E23</f>
        <v>4.2036443219614313E-2</v>
      </c>
      <c r="F23">
        <f>'Individual &amp; Portfolio'!N23</f>
        <v>3.3592028385213357E-2</v>
      </c>
      <c r="G23">
        <f>'Individual &amp; Portfolio'!F23</f>
        <v>-2.4364097632886161E-2</v>
      </c>
      <c r="H23">
        <f>'Individual &amp; Portfolio'!G23</f>
        <v>-1.717577161979866E-2</v>
      </c>
      <c r="I23">
        <f>'Individual &amp; Portfolio'!H23</f>
        <v>-3.4810928399270802E-2</v>
      </c>
      <c r="J23">
        <f>'Individual &amp; Portfolio'!D23</f>
        <v>1.407852684800126E-2</v>
      </c>
      <c r="K23">
        <f>'Individual &amp; Portfolio'!O23</f>
        <v>-2.868833019389572E-2</v>
      </c>
      <c r="L23">
        <f>'Individual &amp; Portfolio'!I23</f>
        <v>-6.730324102660501E-3</v>
      </c>
      <c r="M23">
        <f>'Individual &amp; Portfolio'!J23</f>
        <v>-5.1834158694714638E-3</v>
      </c>
      <c r="N23">
        <f>'Individual &amp; Portfolio'!K23</f>
        <v>-5.3754822496282486E-3</v>
      </c>
      <c r="O23">
        <f>'Individual &amp; Portfolio'!Q23</f>
        <v>9.9261631984510768E-3</v>
      </c>
      <c r="P23">
        <f>'Individual &amp; Portfolio'!R23</f>
        <v>2.3404201407139391E-2</v>
      </c>
      <c r="Q23">
        <f>'Individual &amp; Portfolio'!P23</f>
        <v>1.213622528630243E-2</v>
      </c>
      <c r="R23">
        <f>'Individual &amp; Portfolio'!L23</f>
        <v>-5.5646077282678792E-2</v>
      </c>
      <c r="S23">
        <f>'Individual &amp; Portfolio'!S23</f>
        <v>-2.2418590138073569E-3</v>
      </c>
    </row>
    <row r="24" spans="1:19">
      <c r="A24" t="str">
        <f>'Individual &amp; Portfolio'!A24</f>
        <v>2008-03-01</v>
      </c>
      <c r="B24">
        <f>'Individual &amp; Portfolio'!B24</f>
        <v>2.444323788846026E-2</v>
      </c>
      <c r="C24">
        <f>'Individual &amp; Portfolio'!C24</f>
        <v>5.7428128025218239E-2</v>
      </c>
      <c r="D24">
        <f>'Individual &amp; Portfolio'!M24</f>
        <v>-4.2398160289143227E-3</v>
      </c>
      <c r="E24">
        <f>'Individual &amp; Portfolio'!E24</f>
        <v>-1.6364622663348701E-2</v>
      </c>
      <c r="F24">
        <f>'Individual &amp; Portfolio'!N24</f>
        <v>-1.8750118037331061E-2</v>
      </c>
      <c r="G24">
        <f>'Individual &amp; Portfolio'!F24</f>
        <v>4.3157089394081798E-2</v>
      </c>
      <c r="H24">
        <f>'Individual &amp; Portfolio'!G24</f>
        <v>5.2420579391337041E-2</v>
      </c>
      <c r="I24">
        <f>'Individual &amp; Portfolio'!H24</f>
        <v>4.5978545975746021E-2</v>
      </c>
      <c r="J24">
        <f>'Individual &amp; Portfolio'!D24</f>
        <v>6.022304789810029E-4</v>
      </c>
      <c r="K24">
        <f>'Individual &amp; Portfolio'!O24</f>
        <v>-2.2363022182739108E-2</v>
      </c>
      <c r="L24">
        <f>'Individual &amp; Portfolio'!I24</f>
        <v>4.2178836228806249E-2</v>
      </c>
      <c r="M24">
        <f>'Individual &amp; Portfolio'!J24</f>
        <v>5.2738417476740462E-2</v>
      </c>
      <c r="N24">
        <f>'Individual &amp; Portfolio'!K24</f>
        <v>3.7822920338947068E-2</v>
      </c>
      <c r="O24">
        <f>'Individual &amp; Portfolio'!Q24</f>
        <v>6.386969051358049E-3</v>
      </c>
      <c r="P24">
        <f>'Individual &amp; Portfolio'!R24</f>
        <v>4.0540674373922947E-2</v>
      </c>
      <c r="Q24">
        <f>'Individual &amp; Portfolio'!P24</f>
        <v>-2.3985483554034288E-3</v>
      </c>
      <c r="R24">
        <f>'Individual &amp; Portfolio'!L24</f>
        <v>7.3261051850649128E-2</v>
      </c>
      <c r="S24">
        <f>'Individual &amp; Portfolio'!S24</f>
        <v>-6.7420641591020569E-3</v>
      </c>
    </row>
    <row r="25" spans="1:19">
      <c r="A25" t="str">
        <f>'Individual &amp; Portfolio'!A25</f>
        <v>2008-04-01</v>
      </c>
      <c r="B25">
        <f>'Individual &amp; Portfolio'!B25</f>
        <v>3.5084468259588997E-2</v>
      </c>
      <c r="C25">
        <f>'Individual &amp; Portfolio'!C25</f>
        <v>6.2435492973829332E-2</v>
      </c>
      <c r="D25">
        <f>'Individual &amp; Portfolio'!M25</f>
        <v>5.0486565483040868E-2</v>
      </c>
      <c r="E25">
        <f>'Individual &amp; Portfolio'!E25</f>
        <v>5.2864076062017817E-2</v>
      </c>
      <c r="F25">
        <f>'Individual &amp; Portfolio'!N25</f>
        <v>6.468024618833268E-2</v>
      </c>
      <c r="G25">
        <f>'Individual &amp; Portfolio'!F25</f>
        <v>3.6590476046151947E-2</v>
      </c>
      <c r="H25">
        <f>'Individual &amp; Portfolio'!G25</f>
        <v>2.3429484126866958E-2</v>
      </c>
      <c r="I25">
        <f>'Individual &amp; Portfolio'!H25</f>
        <v>3.450837965103859E-2</v>
      </c>
      <c r="J25">
        <f>'Individual &amp; Portfolio'!D25</f>
        <v>6.6039016163351505E-2</v>
      </c>
      <c r="K25">
        <f>'Individual &amp; Portfolio'!O25</f>
        <v>6.2149725037397463E-2</v>
      </c>
      <c r="L25">
        <f>'Individual &amp; Portfolio'!I25</f>
        <v>-2.5255327200301769E-2</v>
      </c>
      <c r="M25">
        <f>'Individual &amp; Portfolio'!J25</f>
        <v>-4.0934274944932847E-2</v>
      </c>
      <c r="N25">
        <f>'Individual &amp; Portfolio'!K25</f>
        <v>-3.7339161259928873E-2</v>
      </c>
      <c r="O25">
        <f>'Individual &amp; Portfolio'!Q25</f>
        <v>-7.1489668734614487E-4</v>
      </c>
      <c r="P25">
        <f>'Individual &amp; Portfolio'!R25</f>
        <v>-1.8481760150898752E-2</v>
      </c>
      <c r="Q25">
        <f>'Individual &amp; Portfolio'!P25</f>
        <v>5.0069297485122446E-3</v>
      </c>
      <c r="R25">
        <f>'Individual &amp; Portfolio'!L25</f>
        <v>5.1817894286749322E-2</v>
      </c>
      <c r="S25">
        <f>'Individual &amp; Portfolio'!S25</f>
        <v>3.6813871474468129E-2</v>
      </c>
    </row>
    <row r="26" spans="1:19">
      <c r="A26" t="str">
        <f>'Individual &amp; Portfolio'!A26</f>
        <v>2008-05-01</v>
      </c>
      <c r="B26">
        <f>'Individual &amp; Portfolio'!B26</f>
        <v>7.1473475272632037E-4</v>
      </c>
      <c r="C26">
        <f>'Individual &amp; Portfolio'!C26</f>
        <v>4.4281460292622032E-2</v>
      </c>
      <c r="D26">
        <f>'Individual &amp; Portfolio'!M26</f>
        <v>1.042268142979208E-2</v>
      </c>
      <c r="E26">
        <f>'Individual &amp; Portfolio'!E26</f>
        <v>6.3256328303535447E-2</v>
      </c>
      <c r="F26">
        <f>'Individual &amp; Portfolio'!N26</f>
        <v>6.4461851566222084E-2</v>
      </c>
      <c r="G26">
        <f>'Individual &amp; Portfolio'!F26</f>
        <v>-2.4838737807257871E-3</v>
      </c>
      <c r="H26">
        <f>'Individual &amp; Portfolio'!G26</f>
        <v>-7.5792191704220357E-3</v>
      </c>
      <c r="I26">
        <f>'Individual &amp; Portfolio'!H26</f>
        <v>-2.061265576463844E-2</v>
      </c>
      <c r="J26">
        <f>'Individual &amp; Portfolio'!D26</f>
        <v>3.4097514846618271E-3</v>
      </c>
      <c r="K26">
        <f>'Individual &amp; Portfolio'!O26</f>
        <v>1.9097630823516901E-2</v>
      </c>
      <c r="L26">
        <f>'Individual &amp; Portfolio'!I26</f>
        <v>-1.7456572770526591E-2</v>
      </c>
      <c r="M26">
        <f>'Individual &amp; Portfolio'!J26</f>
        <v>-3.1465132947981478E-2</v>
      </c>
      <c r="N26">
        <f>'Individual &amp; Portfolio'!K26</f>
        <v>-5.7390993011974256E-3</v>
      </c>
      <c r="O26">
        <f>'Individual &amp; Portfolio'!Q26</f>
        <v>0</v>
      </c>
      <c r="P26">
        <f>'Individual &amp; Portfolio'!R26</f>
        <v>3.1552208560736927E-2</v>
      </c>
      <c r="Q26">
        <f>'Individual &amp; Portfolio'!P26</f>
        <v>-3.4552363909279288E-4</v>
      </c>
      <c r="R26">
        <f>'Individual &amp; Portfolio'!L26</f>
        <v>-6.1722855711380253E-3</v>
      </c>
      <c r="S26">
        <f>'Individual &amp; Portfolio'!S26</f>
        <v>2.4193612446546501E-2</v>
      </c>
    </row>
    <row r="27" spans="1:19">
      <c r="A27" t="str">
        <f>'Individual &amp; Portfolio'!A27</f>
        <v>2008-06-01</v>
      </c>
      <c r="B27">
        <f>'Individual &amp; Portfolio'!B27</f>
        <v>-6.4644448194470128E-2</v>
      </c>
      <c r="C27">
        <f>'Individual &amp; Portfolio'!C27</f>
        <v>-7.3511282543429868E-2</v>
      </c>
      <c r="D27">
        <f>'Individual &amp; Portfolio'!M27</f>
        <v>-9.5129049569528945E-2</v>
      </c>
      <c r="E27">
        <f>'Individual &amp; Portfolio'!E27</f>
        <v>-2.844039305706314E-2</v>
      </c>
      <c r="F27">
        <f>'Individual &amp; Portfolio'!N27</f>
        <v>-2.655069490827033E-2</v>
      </c>
      <c r="G27">
        <f>'Individual &amp; Portfolio'!F27</f>
        <v>-8.1747445178986244E-2</v>
      </c>
      <c r="H27">
        <f>'Individual &amp; Portfolio'!G27</f>
        <v>-6.6440427232224097E-2</v>
      </c>
      <c r="I27">
        <f>'Individual &amp; Portfolio'!H27</f>
        <v>-7.1819837499045414E-2</v>
      </c>
      <c r="J27">
        <f>'Individual &amp; Portfolio'!D27</f>
        <v>-7.4856392446811415E-2</v>
      </c>
      <c r="K27">
        <f>'Individual &amp; Portfolio'!O27</f>
        <v>-0.11323771920176021</v>
      </c>
      <c r="L27">
        <f>'Individual &amp; Portfolio'!I27</f>
        <v>2.7511814598417009E-2</v>
      </c>
      <c r="M27">
        <f>'Individual &amp; Portfolio'!J27</f>
        <v>3.7126509327699557E-2</v>
      </c>
      <c r="N27">
        <f>'Individual &amp; Portfolio'!K27</f>
        <v>4.0354510405110622E-2</v>
      </c>
      <c r="O27">
        <f>'Individual &amp; Portfolio'!Q27</f>
        <v>-8.3911872665093368E-3</v>
      </c>
      <c r="P27">
        <f>'Individual &amp; Portfolio'!R27</f>
        <v>1.67735533241864E-2</v>
      </c>
      <c r="Q27">
        <f>'Individual &amp; Portfolio'!P27</f>
        <v>-8.9836690514919493E-3</v>
      </c>
      <c r="R27">
        <f>'Individual &amp; Portfolio'!L27</f>
        <v>-0.1018665474692366</v>
      </c>
      <c r="S27">
        <f>'Individual &amp; Portfolio'!S27</f>
        <v>-6.8002469205623584E-2</v>
      </c>
    </row>
    <row r="28" spans="1:19">
      <c r="A28" t="str">
        <f>'Individual &amp; Portfolio'!A28</f>
        <v>2008-07-01</v>
      </c>
      <c r="B28">
        <f>'Individual &amp; Portfolio'!B28</f>
        <v>-2.187693051909356E-4</v>
      </c>
      <c r="C28">
        <f>'Individual &amp; Portfolio'!C28</f>
        <v>1.0975058641364169E-2</v>
      </c>
      <c r="D28">
        <f>'Individual &amp; Portfolio'!M28</f>
        <v>1.028710489783258E-4</v>
      </c>
      <c r="E28">
        <f>'Individual &amp; Portfolio'!E28</f>
        <v>-4.7650774525071833E-2</v>
      </c>
      <c r="F28">
        <f>'Individual &amp; Portfolio'!N28</f>
        <v>-4.5417925536056947E-2</v>
      </c>
      <c r="G28">
        <f>'Individual &amp; Portfolio'!F28</f>
        <v>-1.1136307368768691E-2</v>
      </c>
      <c r="H28">
        <f>'Individual &amp; Portfolio'!G28</f>
        <v>-2.5091071179010219E-2</v>
      </c>
      <c r="I28">
        <f>'Individual &amp; Portfolio'!H28</f>
        <v>1.2635552601749421E-2</v>
      </c>
      <c r="J28">
        <f>'Individual &amp; Portfolio'!D28</f>
        <v>-4.3577086105017981E-2</v>
      </c>
      <c r="K28">
        <f>'Individual &amp; Portfolio'!O28</f>
        <v>-9.2694990548540801E-3</v>
      </c>
      <c r="L28">
        <f>'Individual &amp; Portfolio'!I28</f>
        <v>8.233188073401676E-3</v>
      </c>
      <c r="M28">
        <f>'Individual &amp; Portfolio'!J28</f>
        <v>1.125961919817753E-2</v>
      </c>
      <c r="N28">
        <f>'Individual &amp; Portfolio'!K28</f>
        <v>-1.2931565884035661E-3</v>
      </c>
      <c r="O28">
        <f>'Individual &amp; Portfolio'!Q28</f>
        <v>1.7817854666515091E-2</v>
      </c>
      <c r="P28">
        <f>'Individual &amp; Portfolio'!R28</f>
        <v>1.1825156237498691E-2</v>
      </c>
      <c r="Q28">
        <f>'Individual &amp; Portfolio'!P28</f>
        <v>1.9110256015596901E-2</v>
      </c>
      <c r="R28">
        <f>'Individual &amp; Portfolio'!L28</f>
        <v>3.9032079214366362E-2</v>
      </c>
      <c r="S28">
        <f>'Individual &amp; Portfolio'!S28</f>
        <v>1.648417886306097E-3</v>
      </c>
    </row>
    <row r="29" spans="1:19">
      <c r="A29" t="str">
        <f>'Individual &amp; Portfolio'!A29</f>
        <v>2008-08-01</v>
      </c>
      <c r="B29">
        <f>'Individual &amp; Portfolio'!B29</f>
        <v>5.4257651710318822E-2</v>
      </c>
      <c r="C29">
        <f>'Individual &amp; Portfolio'!C29</f>
        <v>5.328633477757827E-2</v>
      </c>
      <c r="D29">
        <f>'Individual &amp; Portfolio'!M29</f>
        <v>1.6591989718723669E-2</v>
      </c>
      <c r="E29">
        <f>'Individual &amp; Portfolio'!E29</f>
        <v>6.0898292003714882E-3</v>
      </c>
      <c r="F29">
        <f>'Individual &amp; Portfolio'!N29</f>
        <v>1.0026982613079881E-2</v>
      </c>
      <c r="G29">
        <f>'Individual &amp; Portfolio'!F29</f>
        <v>-5.8859437556346714E-3</v>
      </c>
      <c r="H29">
        <f>'Individual &amp; Portfolio'!G29</f>
        <v>-1.70552148637626E-3</v>
      </c>
      <c r="I29">
        <f>'Individual &amp; Portfolio'!H29</f>
        <v>2.2436489959758669E-2</v>
      </c>
      <c r="J29">
        <f>'Individual &amp; Portfolio'!D29</f>
        <v>-4.3977915792075988E-2</v>
      </c>
      <c r="K29">
        <f>'Individual &amp; Portfolio'!O29</f>
        <v>8.2950263720065198E-3</v>
      </c>
      <c r="L29">
        <f>'Individual &amp; Portfolio'!I29</f>
        <v>4.2467884530238198E-2</v>
      </c>
      <c r="M29">
        <f>'Individual &amp; Portfolio'!J29</f>
        <v>5.3933151672350021E-2</v>
      </c>
      <c r="N29">
        <f>'Individual &amp; Portfolio'!K29</f>
        <v>4.417880770354321E-2</v>
      </c>
      <c r="O29">
        <f>'Individual &amp; Portfolio'!Q29</f>
        <v>1.038070765855781E-2</v>
      </c>
      <c r="P29">
        <f>'Individual &amp; Portfolio'!R29</f>
        <v>5.3396966416914271E-3</v>
      </c>
      <c r="Q29">
        <f>'Individual &amp; Portfolio'!P29</f>
        <v>5.5381036493207247E-3</v>
      </c>
      <c r="R29">
        <f>'Individual &amp; Portfolio'!L29</f>
        <v>5.7044448078700238E-2</v>
      </c>
      <c r="S29">
        <f>'Individual &amp; Portfolio'!S29</f>
        <v>4.8324353295766231E-2</v>
      </c>
    </row>
    <row r="30" spans="1:19">
      <c r="A30" t="str">
        <f>'Individual &amp; Portfolio'!A30</f>
        <v>2008-09-01</v>
      </c>
      <c r="B30">
        <f>'Individual &amp; Portfolio'!B30</f>
        <v>-9.8538255425276278E-2</v>
      </c>
      <c r="C30">
        <f>'Individual &amp; Portfolio'!C30</f>
        <v>-0.15553639713098419</v>
      </c>
      <c r="D30">
        <f>'Individual &amp; Portfolio'!M30</f>
        <v>-8.2862355912363461E-2</v>
      </c>
      <c r="E30">
        <f>'Individual &amp; Portfolio'!E30</f>
        <v>-0.13216546170755669</v>
      </c>
      <c r="F30">
        <f>'Individual &amp; Portfolio'!N30</f>
        <v>-0.1297818323357707</v>
      </c>
      <c r="G30">
        <f>'Individual &amp; Portfolio'!F30</f>
        <v>-0.113527873384051</v>
      </c>
      <c r="H30">
        <f>'Individual &amp; Portfolio'!G30</f>
        <v>-0.12811696102526249</v>
      </c>
      <c r="I30">
        <f>'Individual &amp; Portfolio'!H30</f>
        <v>-7.7469886999377846E-2</v>
      </c>
      <c r="J30">
        <f>'Individual &amp; Portfolio'!D30</f>
        <v>-0.1550743275196107</v>
      </c>
      <c r="K30">
        <f>'Individual &amp; Portfolio'!O30</f>
        <v>-9.0950637625045516E-2</v>
      </c>
      <c r="L30">
        <f>'Individual &amp; Portfolio'!I30</f>
        <v>9.1105659774555203E-3</v>
      </c>
      <c r="M30">
        <f>'Individual &amp; Portfolio'!J30</f>
        <v>-3.2264974307716349E-4</v>
      </c>
      <c r="N30">
        <f>'Individual &amp; Portfolio'!K30</f>
        <v>-3.823974899372995E-2</v>
      </c>
      <c r="O30">
        <f>'Individual &amp; Portfolio'!Q30</f>
        <v>-2.8376027876566901E-2</v>
      </c>
      <c r="P30">
        <f>'Individual &amp; Portfolio'!R30</f>
        <v>-9.7054808295760631E-2</v>
      </c>
      <c r="Q30">
        <f>'Individual &amp; Portfolio'!P30</f>
        <v>-3.029266201129455E-2</v>
      </c>
      <c r="R30">
        <f>'Individual &amp; Portfolio'!L30</f>
        <v>-2.2412872414149802E-2</v>
      </c>
      <c r="S30">
        <f>'Individual &amp; Portfolio'!S30</f>
        <v>-0.1040892302808936</v>
      </c>
    </row>
    <row r="31" spans="1:19">
      <c r="A31" t="str">
        <f>'Individual &amp; Portfolio'!A31</f>
        <v>2008-10-01</v>
      </c>
      <c r="B31">
        <f>'Individual &amp; Portfolio'!B31</f>
        <v>-4.8302291167622413E-2</v>
      </c>
      <c r="C31">
        <f>'Individual &amp; Portfolio'!C31</f>
        <v>-4.1265991502619233E-2</v>
      </c>
      <c r="D31">
        <f>'Individual &amp; Portfolio'!M31</f>
        <v>-0.20876096607726041</v>
      </c>
      <c r="E31">
        <f>'Individual &amp; Portfolio'!E31</f>
        <v>-0.17465398996687381</v>
      </c>
      <c r="F31">
        <f>'Individual &amp; Portfolio'!N31</f>
        <v>-0.16455874298786941</v>
      </c>
      <c r="G31">
        <f>'Individual &amp; Portfolio'!F31</f>
        <v>-0.10270101421437269</v>
      </c>
      <c r="H31">
        <f>'Individual &amp; Portfolio'!G31</f>
        <v>-0.11396646381038909</v>
      </c>
      <c r="I31">
        <f>'Individual &amp; Portfolio'!H31</f>
        <v>-3.9339464207999719E-2</v>
      </c>
      <c r="J31">
        <f>'Individual &amp; Portfolio'!D31</f>
        <v>-0.17558231599444191</v>
      </c>
      <c r="K31">
        <f>'Individual &amp; Portfolio'!O31</f>
        <v>-0.1855202882845636</v>
      </c>
      <c r="L31">
        <f>'Individual &amp; Portfolio'!I31</f>
        <v>0.14536975793187129</v>
      </c>
      <c r="M31">
        <f>'Individual &amp; Portfolio'!J31</f>
        <v>0.1235279218918592</v>
      </c>
      <c r="N31">
        <f>'Individual &amp; Portfolio'!K31</f>
        <v>4.1514296499559622E-2</v>
      </c>
      <c r="O31">
        <f>'Individual &amp; Portfolio'!Q31</f>
        <v>1.842341233904143E-3</v>
      </c>
      <c r="P31">
        <f>'Individual &amp; Portfolio'!R31</f>
        <v>-4.4919952270558561E-2</v>
      </c>
      <c r="Q31">
        <f>'Individual &amp; Portfolio'!P31</f>
        <v>1.1081949113695979E-3</v>
      </c>
      <c r="R31">
        <f>'Individual &amp; Portfolio'!L31</f>
        <v>-0.2115226764383229</v>
      </c>
      <c r="S31">
        <f>'Individual &amp; Portfolio'!S31</f>
        <v>-0.21161691220014139</v>
      </c>
    </row>
    <row r="32" spans="1:19">
      <c r="A32" t="str">
        <f>'Individual &amp; Portfolio'!A32</f>
        <v>2008-11-01</v>
      </c>
      <c r="B32">
        <f>'Individual &amp; Portfolio'!B32</f>
        <v>-4.1275015481605948E-2</v>
      </c>
      <c r="C32">
        <f>'Individual &amp; Portfolio'!C32</f>
        <v>-8.7663463234841865E-2</v>
      </c>
      <c r="D32">
        <f>'Individual &amp; Portfolio'!M32</f>
        <v>-4.844290342791302E-2</v>
      </c>
      <c r="E32">
        <f>'Individual &amp; Portfolio'!E32</f>
        <v>-8.0760421516868575E-2</v>
      </c>
      <c r="F32">
        <f>'Individual &amp; Portfolio'!N32</f>
        <v>-6.4386383521108703E-2</v>
      </c>
      <c r="G32">
        <f>'Individual &amp; Portfolio'!F32</f>
        <v>-3.5208631625156861E-2</v>
      </c>
      <c r="H32">
        <f>'Individual &amp; Portfolio'!G32</f>
        <v>-4.5622190212790903E-2</v>
      </c>
      <c r="I32">
        <f>'Individual &amp; Portfolio'!H32</f>
        <v>-4.1572497936191437E-2</v>
      </c>
      <c r="J32">
        <f>'Individual &amp; Portfolio'!D32</f>
        <v>-5.8655440982364637E-2</v>
      </c>
      <c r="K32">
        <f>'Individual &amp; Portfolio'!O32</f>
        <v>-3.0865751850407408E-3</v>
      </c>
      <c r="L32">
        <f>'Individual &amp; Portfolio'!I32</f>
        <v>4.12834599027323E-2</v>
      </c>
      <c r="M32">
        <f>'Individual &amp; Portfolio'!J32</f>
        <v>0.1101141106895225</v>
      </c>
      <c r="N32">
        <f>'Individual &amp; Portfolio'!K32</f>
        <v>4.7761724351171868E-2</v>
      </c>
      <c r="O32">
        <f>'Individual &amp; Portfolio'!Q32</f>
        <v>2.8456015850058861E-2</v>
      </c>
      <c r="P32">
        <f>'Individual &amp; Portfolio'!R32</f>
        <v>-1.7917022502277221E-2</v>
      </c>
      <c r="Q32">
        <f>'Individual &amp; Portfolio'!P32</f>
        <v>2.4408070635544291E-2</v>
      </c>
      <c r="R32">
        <f>'Individual &amp; Portfolio'!L32</f>
        <v>-0.19162219469260111</v>
      </c>
      <c r="S32">
        <f>'Individual &amp; Portfolio'!S32</f>
        <v>-9.0129120999963175E-2</v>
      </c>
    </row>
    <row r="33" spans="1:19">
      <c r="A33" t="str">
        <f>'Individual &amp; Portfolio'!A33</f>
        <v>2008-12-01</v>
      </c>
      <c r="B33">
        <f>'Individual &amp; Portfolio'!B33</f>
        <v>-1.9305264030545891E-2</v>
      </c>
      <c r="C33">
        <f>'Individual &amp; Portfolio'!C33</f>
        <v>-8.9785312045509436E-5</v>
      </c>
      <c r="D33">
        <f>'Individual &amp; Portfolio'!M33</f>
        <v>-3.1818325644787697E-2</v>
      </c>
      <c r="E33">
        <f>'Individual &amp; Portfolio'!E33</f>
        <v>-2.6244105929760231E-3</v>
      </c>
      <c r="F33">
        <f>'Individual &amp; Portfolio'!N33</f>
        <v>-2.5806710301956141E-2</v>
      </c>
      <c r="G33">
        <f>'Individual &amp; Portfolio'!F33</f>
        <v>5.2499878005797473E-2</v>
      </c>
      <c r="H33">
        <f>'Individual &amp; Portfolio'!G33</f>
        <v>-2.8029881173732951E-2</v>
      </c>
      <c r="I33">
        <f>'Individual &amp; Portfolio'!H33</f>
        <v>2.4564059883442901E-3</v>
      </c>
      <c r="J33">
        <f>'Individual &amp; Portfolio'!D33</f>
        <v>2.0210631989396881E-3</v>
      </c>
      <c r="K33">
        <f>'Individual &amp; Portfolio'!O33</f>
        <v>-2.8482976875492508E-2</v>
      </c>
      <c r="L33">
        <f>'Individual &amp; Portfolio'!I33</f>
        <v>-1.8741097387453109E-2</v>
      </c>
      <c r="M33">
        <f>'Individual &amp; Portfolio'!J33</f>
        <v>2.6067735054044361E-2</v>
      </c>
      <c r="N33">
        <f>'Individual &amp; Portfolio'!K33</f>
        <v>4.2738520914003653E-2</v>
      </c>
      <c r="O33">
        <f>'Individual &amp; Portfolio'!Q33</f>
        <v>3.4584642903827678E-2</v>
      </c>
      <c r="P33">
        <f>'Individual &amp; Portfolio'!R33</f>
        <v>5.0170996996933059E-2</v>
      </c>
      <c r="Q33">
        <f>'Individual &amp; Portfolio'!P33</f>
        <v>2.067243251428974E-2</v>
      </c>
      <c r="R33">
        <f>'Individual &amp; Portfolio'!L33</f>
        <v>9.1988256261153367E-2</v>
      </c>
      <c r="S33">
        <f>'Individual &amp; Portfolio'!S33</f>
        <v>-3.537683807280545E-2</v>
      </c>
    </row>
    <row r="34" spans="1:19">
      <c r="A34" t="str">
        <f>'Individual &amp; Portfolio'!A34</f>
        <v>2009-01-01</v>
      </c>
      <c r="B34">
        <f>'Individual &amp; Portfolio'!B34</f>
        <v>-5.9442316784353848E-2</v>
      </c>
      <c r="C34">
        <f>'Individual &amp; Portfolio'!C34</f>
        <v>-5.3503319910298552E-3</v>
      </c>
      <c r="D34">
        <f>'Individual &amp; Portfolio'!M34</f>
        <v>-8.2629341789932309E-2</v>
      </c>
      <c r="E34">
        <f>'Individual &amp; Portfolio'!E34</f>
        <v>-6.2343871467496204E-3</v>
      </c>
      <c r="F34">
        <f>'Individual &amp; Portfolio'!N34</f>
        <v>-2.5327024548492009E-2</v>
      </c>
      <c r="G34">
        <f>'Individual &amp; Portfolio'!F34</f>
        <v>-0.11196883111468429</v>
      </c>
      <c r="H34">
        <f>'Individual &amp; Portfolio'!G34</f>
        <v>-5.4476104798847458E-2</v>
      </c>
      <c r="I34">
        <f>'Individual &amp; Portfolio'!H34</f>
        <v>-0.1002752189885994</v>
      </c>
      <c r="J34">
        <f>'Individual &amp; Portfolio'!D34</f>
        <v>-2.609012480436923E-2</v>
      </c>
      <c r="K34">
        <f>'Individual &amp; Portfolio'!O34</f>
        <v>-9.6239628919598141E-2</v>
      </c>
      <c r="L34">
        <f>'Individual &amp; Portfolio'!I34</f>
        <v>1.938752243030506E-2</v>
      </c>
      <c r="M34">
        <f>'Individual &amp; Portfolio'!J34</f>
        <v>-1.6167703051077401E-2</v>
      </c>
      <c r="N34">
        <f>'Individual &amp; Portfolio'!K34</f>
        <v>1.603888812113663E-2</v>
      </c>
      <c r="O34">
        <f>'Individual &amp; Portfolio'!Q34</f>
        <v>-6.1488298974438083E-3</v>
      </c>
      <c r="P34">
        <f>'Individual &amp; Portfolio'!R34</f>
        <v>-6.2111349627486101E-3</v>
      </c>
      <c r="Q34">
        <f>'Individual &amp; Portfolio'!P34</f>
        <v>-1.9901559590146389E-3</v>
      </c>
      <c r="R34">
        <f>'Individual &amp; Portfolio'!L34</f>
        <v>-0.1224630943639503</v>
      </c>
      <c r="S34">
        <f>'Individual &amp; Portfolio'!S34</f>
        <v>3.4565620750187653E-2</v>
      </c>
    </row>
    <row r="35" spans="1:19">
      <c r="A35" t="str">
        <f>'Individual &amp; Portfolio'!A35</f>
        <v>2009-02-01</v>
      </c>
      <c r="B35">
        <f>'Individual &amp; Portfolio'!B35</f>
        <v>-8.2678679734833449E-2</v>
      </c>
      <c r="C35">
        <f>'Individual &amp; Portfolio'!C35</f>
        <v>-2.6358593184344969E-2</v>
      </c>
      <c r="D35">
        <f>'Individual &amp; Portfolio'!M35</f>
        <v>-0.1084951785213997</v>
      </c>
      <c r="E35">
        <f>'Individual &amp; Portfolio'!E35</f>
        <v>-7.1330271681067203E-2</v>
      </c>
      <c r="F35">
        <f>'Individual &amp; Portfolio'!N35</f>
        <v>-6.0975300517662201E-2</v>
      </c>
      <c r="G35">
        <f>'Individual &amp; Portfolio'!F35</f>
        <v>-7.9006329983002943E-2</v>
      </c>
      <c r="H35">
        <f>'Individual &amp; Portfolio'!G35</f>
        <v>-7.8909884747784931E-2</v>
      </c>
      <c r="I35">
        <f>'Individual &amp; Portfolio'!H35</f>
        <v>-8.3438453985318906E-2</v>
      </c>
      <c r="J35">
        <f>'Individual &amp; Portfolio'!D35</f>
        <v>3.3394741076240302E-3</v>
      </c>
      <c r="K35">
        <f>'Individual &amp; Portfolio'!O35</f>
        <v>-7.4047932475884815E-2</v>
      </c>
      <c r="L35">
        <f>'Individual &amp; Portfolio'!I35</f>
        <v>2.4582214571146951E-2</v>
      </c>
      <c r="M35">
        <f>'Individual &amp; Portfolio'!J35</f>
        <v>1.7333984614881452E-2</v>
      </c>
      <c r="N35">
        <f>'Individual &amp; Portfolio'!K35</f>
        <v>5.1666033255934876E-3</v>
      </c>
      <c r="O35">
        <f>'Individual &amp; Portfolio'!Q35</f>
        <v>1.9406476642473971E-3</v>
      </c>
      <c r="P35">
        <f>'Individual &amp; Portfolio'!R35</f>
        <v>-1.666672049633677E-2</v>
      </c>
      <c r="Q35">
        <f>'Individual &amp; Portfolio'!P35</f>
        <v>9.7391249337730468E-3</v>
      </c>
      <c r="R35">
        <f>'Individual &amp; Portfolio'!L35</f>
        <v>-0.17556783491342209</v>
      </c>
      <c r="S35">
        <f>'Individual &amp; Portfolio'!S35</f>
        <v>-7.2481937744747094E-2</v>
      </c>
    </row>
    <row r="36" spans="1:19">
      <c r="A36" t="str">
        <f>'Individual &amp; Portfolio'!A36</f>
        <v>2009-03-01</v>
      </c>
      <c r="B36">
        <f>'Individual &amp; Portfolio'!B36</f>
        <v>6.8668936034965267E-2</v>
      </c>
      <c r="C36">
        <f>'Individual &amp; Portfolio'!C36</f>
        <v>9.4235072210843818E-2</v>
      </c>
      <c r="D36">
        <f>'Individual &amp; Portfolio'!M36</f>
        <v>8.0367434830020956E-2</v>
      </c>
      <c r="E36">
        <f>'Individual &amp; Portfolio'!E36</f>
        <v>8.3747148411418726E-2</v>
      </c>
      <c r="F36">
        <f>'Individual &amp; Portfolio'!N36</f>
        <v>7.4675476693796483E-2</v>
      </c>
      <c r="G36">
        <f>'Individual &amp; Portfolio'!F36</f>
        <v>7.6913213084660814E-2</v>
      </c>
      <c r="H36">
        <f>'Individual &amp; Portfolio'!G36</f>
        <v>7.002298657408379E-2</v>
      </c>
      <c r="I36">
        <f>'Individual &amp; Portfolio'!H36</f>
        <v>7.6616674828145381E-2</v>
      </c>
      <c r="J36">
        <f>'Individual &amp; Portfolio'!D36</f>
        <v>0.1167899534912273</v>
      </c>
      <c r="K36">
        <f>'Individual &amp; Portfolio'!O36</f>
        <v>5.407471212312509E-2</v>
      </c>
      <c r="L36">
        <f>'Individual &amp; Portfolio'!I36</f>
        <v>-1.391386704560738E-3</v>
      </c>
      <c r="M36">
        <f>'Individual &amp; Portfolio'!J36</f>
        <v>2.663578063160843E-2</v>
      </c>
      <c r="N36">
        <f>'Individual &amp; Portfolio'!K36</f>
        <v>5.2223352738744122E-2</v>
      </c>
      <c r="O36">
        <f>'Individual &amp; Portfolio'!Q36</f>
        <v>4.3587062683787536E-3</v>
      </c>
      <c r="P36">
        <f>'Individual &amp; Portfolio'!R36</f>
        <v>9.1525630502622413E-2</v>
      </c>
      <c r="Q36">
        <f>'Individual &amp; Portfolio'!P36</f>
        <v>5.8561475942631169E-3</v>
      </c>
      <c r="R36">
        <f>'Individual &amp; Portfolio'!L36</f>
        <v>6.1912633585441412E-3</v>
      </c>
      <c r="S36">
        <f>'Individual &amp; Portfolio'!S36</f>
        <v>-3.7085629798142228E-2</v>
      </c>
    </row>
    <row r="37" spans="1:19">
      <c r="A37" t="str">
        <f>'Individual &amp; Portfolio'!A37</f>
        <v>2009-04-01</v>
      </c>
      <c r="B37">
        <f>'Individual &amp; Portfolio'!B37</f>
        <v>4.7379351563169747E-2</v>
      </c>
      <c r="C37">
        <f>'Individual &amp; Portfolio'!C37</f>
        <v>7.1276084574091847E-2</v>
      </c>
      <c r="D37">
        <f>'Individual &amp; Portfolio'!M37</f>
        <v>9.24546919015794E-2</v>
      </c>
      <c r="E37">
        <f>'Individual &amp; Portfolio'!E37</f>
        <v>7.6991129198940245E-2</v>
      </c>
      <c r="F37">
        <f>'Individual &amp; Portfolio'!N37</f>
        <v>8.3779037833521031E-2</v>
      </c>
      <c r="G37">
        <f>'Individual &amp; Portfolio'!F37</f>
        <v>5.4924363687090423E-2</v>
      </c>
      <c r="H37">
        <f>'Individual &amp; Portfolio'!G37</f>
        <v>7.0505459745602073E-2</v>
      </c>
      <c r="I37">
        <f>'Individual &amp; Portfolio'!H37</f>
        <v>3.148660569148487E-2</v>
      </c>
      <c r="J37">
        <f>'Individual &amp; Portfolio'!D37</f>
        <v>0.1109797283434286</v>
      </c>
      <c r="K37">
        <f>'Individual &amp; Portfolio'!O37</f>
        <v>9.8265885628420646E-2</v>
      </c>
      <c r="L37">
        <f>'Individual &amp; Portfolio'!I37</f>
        <v>-5.5732907920163499E-2</v>
      </c>
      <c r="M37">
        <f>'Individual &amp; Portfolio'!J37</f>
        <v>-8.0205003453243773E-2</v>
      </c>
      <c r="N37">
        <f>'Individual &amp; Portfolio'!K37</f>
        <v>-7.5307427825244466E-2</v>
      </c>
      <c r="O37">
        <f>'Individual &amp; Portfolio'!Q37</f>
        <v>7.8855379792175384E-3</v>
      </c>
      <c r="P37">
        <f>'Individual &amp; Portfolio'!R37</f>
        <v>-2.7950839222799281E-2</v>
      </c>
      <c r="Q37">
        <f>'Individual &amp; Portfolio'!P37</f>
        <v>9.7966242565743489E-3</v>
      </c>
      <c r="R37">
        <f>'Individual &amp; Portfolio'!L37</f>
        <v>0.25373630492720678</v>
      </c>
      <c r="S37">
        <f>'Individual &amp; Portfolio'!S37</f>
        <v>0.11074048210488981</v>
      </c>
    </row>
    <row r="38" spans="1:19">
      <c r="A38" t="str">
        <f>'Individual &amp; Portfolio'!A38</f>
        <v>2009-05-01</v>
      </c>
      <c r="B38">
        <f>'Individual &amp; Portfolio'!B38</f>
        <v>-3.3577850651954073E-2</v>
      </c>
      <c r="C38">
        <f>'Individual &amp; Portfolio'!C38</f>
        <v>-5.765057454692768E-2</v>
      </c>
      <c r="D38">
        <f>'Individual &amp; Portfolio'!M38</f>
        <v>5.0583772531349602E-2</v>
      </c>
      <c r="E38">
        <f>'Individual &amp; Portfolio'!E38</f>
        <v>0.12547903001533631</v>
      </c>
      <c r="F38">
        <f>'Individual &amp; Portfolio'!N38</f>
        <v>0.1257023244638755</v>
      </c>
      <c r="G38">
        <f>'Individual &amp; Portfolio'!F38</f>
        <v>3.3498384914734558E-2</v>
      </c>
      <c r="H38">
        <f>'Individual &amp; Portfolio'!G38</f>
        <v>4.330586466484676E-2</v>
      </c>
      <c r="I38">
        <f>'Individual &amp; Portfolio'!H38</f>
        <v>6.9917802538237428E-3</v>
      </c>
      <c r="J38">
        <f>'Individual &amp; Portfolio'!D38</f>
        <v>7.6390385368201974E-2</v>
      </c>
      <c r="K38">
        <f>'Individual &amp; Portfolio'!O38</f>
        <v>5.2631407741271952E-2</v>
      </c>
      <c r="L38">
        <f>'Individual &amp; Portfolio'!I38</f>
        <v>-8.6725442914712625E-2</v>
      </c>
      <c r="M38">
        <f>'Individual &amp; Portfolio'!J38</f>
        <v>-0.1060345759225103</v>
      </c>
      <c r="N38">
        <f>'Individual &amp; Portfolio'!K38</f>
        <v>-7.0206334764451706E-2</v>
      </c>
      <c r="O38">
        <f>'Individual &amp; Portfolio'!Q38</f>
        <v>-1.4017044839730651E-2</v>
      </c>
      <c r="P38">
        <f>'Individual &amp; Portfolio'!R38</f>
        <v>1.011730064475169E-2</v>
      </c>
      <c r="Q38">
        <f>'Individual &amp; Portfolio'!P38</f>
        <v>0</v>
      </c>
      <c r="R38">
        <f>'Individual &amp; Portfolio'!L38</f>
        <v>-6.6198079935678278E-2</v>
      </c>
      <c r="S38">
        <f>'Individual &amp; Portfolio'!S38</f>
        <v>0.1430369746633835</v>
      </c>
    </row>
    <row r="39" spans="1:19">
      <c r="A39" t="str">
        <f>'Individual &amp; Portfolio'!A39</f>
        <v>2009-06-01</v>
      </c>
      <c r="B39">
        <f>'Individual &amp; Portfolio'!B39</f>
        <v>5.946383244233755E-2</v>
      </c>
      <c r="C39">
        <f>'Individual &amp; Portfolio'!C39</f>
        <v>9.6280870458803625E-2</v>
      </c>
      <c r="D39">
        <f>'Individual &amp; Portfolio'!M39</f>
        <v>-1.203719825623706E-2</v>
      </c>
      <c r="E39">
        <f>'Individual &amp; Portfolio'!E39</f>
        <v>-1.1391303134456691E-2</v>
      </c>
      <c r="F39">
        <f>'Individual &amp; Portfolio'!N39</f>
        <v>-1.3724177525595181E-2</v>
      </c>
      <c r="G39">
        <f>'Individual &amp; Portfolio'!F39</f>
        <v>2.9298208977765139E-2</v>
      </c>
      <c r="H39">
        <f>'Individual &amp; Portfolio'!G39</f>
        <v>4.1076183587335668E-2</v>
      </c>
      <c r="I39">
        <f>'Individual &amp; Portfolio'!H39</f>
        <v>3.4672267098925243E-2</v>
      </c>
      <c r="J39">
        <f>'Individual &amp; Portfolio'!D39</f>
        <v>3.9999557952322913E-2</v>
      </c>
      <c r="K39">
        <f>'Individual &amp; Portfolio'!O39</f>
        <v>-3.000002114395639E-2</v>
      </c>
      <c r="L39">
        <f>'Individual &amp; Portfolio'!I39</f>
        <v>6.5596653897666002E-2</v>
      </c>
      <c r="M39">
        <f>'Individual &amp; Portfolio'!J39</f>
        <v>6.0222941240970052E-2</v>
      </c>
      <c r="N39">
        <f>'Individual &amp; Portfolio'!K39</f>
        <v>7.1010117574218823E-2</v>
      </c>
      <c r="O39">
        <f>'Individual &amp; Portfolio'!Q39</f>
        <v>2.4518652820404441E-3</v>
      </c>
      <c r="P39">
        <f>'Individual &amp; Portfolio'!R39</f>
        <v>1.001609119142355E-2</v>
      </c>
      <c r="Q39">
        <f>'Individual &amp; Portfolio'!P39</f>
        <v>2.400312806875915E-3</v>
      </c>
      <c r="R39">
        <f>'Individual &amp; Portfolio'!L39</f>
        <v>2.4132481475438231E-2</v>
      </c>
      <c r="S39">
        <f>'Individual &amp; Portfolio'!S39</f>
        <v>1.3171679976732079E-2</v>
      </c>
    </row>
    <row r="40" spans="1:19">
      <c r="A40" t="str">
        <f>'Individual &amp; Portfolio'!A40</f>
        <v>2009-07-01</v>
      </c>
      <c r="B40">
        <f>'Individual &amp; Portfolio'!B40</f>
        <v>2.9326395745741252E-3</v>
      </c>
      <c r="C40">
        <f>'Individual &amp; Portfolio'!C40</f>
        <v>7.6147438359455144E-3</v>
      </c>
      <c r="D40">
        <f>'Individual &amp; Portfolio'!M40</f>
        <v>8.4302916818001616E-2</v>
      </c>
      <c r="E40">
        <f>'Individual &amp; Portfolio'!E40</f>
        <v>5.3119317620526678E-2</v>
      </c>
      <c r="F40">
        <f>'Individual &amp; Portfolio'!N40</f>
        <v>5.0263141053709333E-2</v>
      </c>
      <c r="G40">
        <f>'Individual &amp; Portfolio'!F40</f>
        <v>4.2951080979647623E-2</v>
      </c>
      <c r="H40">
        <f>'Individual &amp; Portfolio'!G40</f>
        <v>3.3354654391620331E-2</v>
      </c>
      <c r="I40">
        <f>'Individual &amp; Portfolio'!H40</f>
        <v>3.7789103905316868E-2</v>
      </c>
      <c r="J40">
        <f>'Individual &amp; Portfolio'!D40</f>
        <v>2.9266779736090601E-2</v>
      </c>
      <c r="K40">
        <f>'Individual &amp; Portfolio'!O40</f>
        <v>9.4971913414071629E-2</v>
      </c>
      <c r="L40">
        <f>'Individual &amp; Portfolio'!I40</f>
        <v>-7.0709554744576297E-2</v>
      </c>
      <c r="M40">
        <f>'Individual &amp; Portfolio'!J40</f>
        <v>-6.4037100403003699E-2</v>
      </c>
      <c r="N40">
        <f>'Individual &amp; Portfolio'!K40</f>
        <v>-7.1294055240476606E-2</v>
      </c>
      <c r="O40">
        <f>'Individual &amp; Portfolio'!Q40</f>
        <v>1.052485853492335E-2</v>
      </c>
      <c r="P40">
        <f>'Individual &amp; Portfolio'!R40</f>
        <v>4.8166024708127697E-2</v>
      </c>
      <c r="Q40">
        <f>'Individual &amp; Portfolio'!P40</f>
        <v>1.574422948750431E-2</v>
      </c>
      <c r="R40">
        <f>'Individual &amp; Portfolio'!L40</f>
        <v>4.1787021974849743E-2</v>
      </c>
      <c r="S40">
        <f>'Individual &amp; Portfolio'!S40</f>
        <v>6.7950285646135367E-2</v>
      </c>
    </row>
    <row r="41" spans="1:19">
      <c r="A41" t="str">
        <f>'Individual &amp; Portfolio'!A41</f>
        <v>2009-08-01</v>
      </c>
      <c r="B41">
        <f>'Individual &amp; Portfolio'!B41</f>
        <v>5.1842485423907902E-2</v>
      </c>
      <c r="C41">
        <f>'Individual &amp; Portfolio'!C41</f>
        <v>2.9285196832369961E-2</v>
      </c>
      <c r="D41">
        <f>'Individual &amp; Portfolio'!M41</f>
        <v>3.3130065870449421E-2</v>
      </c>
      <c r="E41">
        <f>'Individual &amp; Portfolio'!E41</f>
        <v>-3.2328650767022848E-3</v>
      </c>
      <c r="F41">
        <f>'Individual &amp; Portfolio'!N41</f>
        <v>-1.8201391153284121E-3</v>
      </c>
      <c r="G41">
        <f>'Individual &amp; Portfolio'!F41</f>
        <v>6.0049491862491422E-2</v>
      </c>
      <c r="H41">
        <f>'Individual &amp; Portfolio'!G41</f>
        <v>7.0009708134210147E-2</v>
      </c>
      <c r="I41">
        <f>'Individual &amp; Portfolio'!H41</f>
        <v>5.4998979249676339E-2</v>
      </c>
      <c r="J41">
        <f>'Individual &amp; Portfolio'!D41</f>
        <v>7.1854717657726663E-3</v>
      </c>
      <c r="K41">
        <f>'Individual &amp; Portfolio'!O41</f>
        <v>3.9497234421801197E-2</v>
      </c>
      <c r="L41">
        <f>'Individual &amp; Portfolio'!I41</f>
        <v>1.8521158169307439E-2</v>
      </c>
      <c r="M41">
        <f>'Individual &amp; Portfolio'!J41</f>
        <v>2.1996290954536809E-2</v>
      </c>
      <c r="N41">
        <f>'Individual &amp; Portfolio'!K41</f>
        <v>2.2489450199529859E-2</v>
      </c>
      <c r="O41">
        <f>'Individual &amp; Portfolio'!Q41</f>
        <v>8.3093284766444508E-3</v>
      </c>
      <c r="P41">
        <f>'Individual &amp; Portfolio'!R41</f>
        <v>-7.0564804371184842E-3</v>
      </c>
      <c r="Q41">
        <f>'Individual &amp; Portfolio'!P41</f>
        <v>7.8314063874607154E-3</v>
      </c>
      <c r="R41">
        <f>'Individual &amp; Portfolio'!L41</f>
        <v>0.14820706215305651</v>
      </c>
      <c r="S41">
        <f>'Individual &amp; Portfolio'!S41</f>
        <v>8.0041949793758116E-2</v>
      </c>
    </row>
    <row r="42" spans="1:19">
      <c r="A42" t="str">
        <f>'Individual &amp; Portfolio'!A42</f>
        <v>2009-09-01</v>
      </c>
      <c r="B42">
        <f>'Individual &amp; Portfolio'!B42</f>
        <v>6.5285725109118786E-3</v>
      </c>
      <c r="C42">
        <f>'Individual &amp; Portfolio'!C42</f>
        <v>3.0857597393957329E-2</v>
      </c>
      <c r="D42">
        <f>'Individual &amp; Portfolio'!M42</f>
        <v>3.2911054231354209E-2</v>
      </c>
      <c r="E42">
        <f>'Individual &amp; Portfolio'!E42</f>
        <v>4.6513669119854439E-2</v>
      </c>
      <c r="F42">
        <f>'Individual &amp; Portfolio'!N42</f>
        <v>3.5866428925818372E-2</v>
      </c>
      <c r="G42">
        <f>'Individual &amp; Portfolio'!F42</f>
        <v>1.3772100404694679E-2</v>
      </c>
      <c r="H42">
        <f>'Individual &amp; Portfolio'!G42</f>
        <v>2.376101176144374E-2</v>
      </c>
      <c r="I42">
        <f>'Individual &amp; Portfolio'!H42</f>
        <v>1.4478188473169951E-2</v>
      </c>
      <c r="J42">
        <f>'Individual &amp; Portfolio'!D42</f>
        <v>7.3971012032928218E-2</v>
      </c>
      <c r="K42">
        <f>'Individual &amp; Portfolio'!O42</f>
        <v>2.0149721399226331E-2</v>
      </c>
      <c r="L42">
        <f>'Individual &amp; Portfolio'!I42</f>
        <v>-2.0950011225250861E-2</v>
      </c>
      <c r="M42">
        <f>'Individual &amp; Portfolio'!J42</f>
        <v>-1.223745142153743E-2</v>
      </c>
      <c r="N42">
        <f>'Individual &amp; Portfolio'!K42</f>
        <v>-8.3609255837199248E-3</v>
      </c>
      <c r="O42">
        <f>'Individual &amp; Portfolio'!Q42</f>
        <v>-4.8533611395051862E-4</v>
      </c>
      <c r="P42">
        <f>'Individual &amp; Portfolio'!R42</f>
        <v>2.5379285134270462E-3</v>
      </c>
      <c r="Q42">
        <f>'Individual &amp; Portfolio'!P42</f>
        <v>2.3637377995175961E-3</v>
      </c>
      <c r="R42">
        <f>'Individual &amp; Portfolio'!L42</f>
        <v>2.699415064588306E-2</v>
      </c>
      <c r="S42">
        <f>'Individual &amp; Portfolio'!S42</f>
        <v>5.8710087574380232E-2</v>
      </c>
    </row>
    <row r="43" spans="1:19">
      <c r="A43" t="str">
        <f>'Individual &amp; Portfolio'!A43</f>
        <v>2009-10-01</v>
      </c>
      <c r="B43">
        <f>'Individual &amp; Portfolio'!B43</f>
        <v>-4.0406736221686454E-3</v>
      </c>
      <c r="C43">
        <f>'Individual &amp; Portfolio'!C43</f>
        <v>-1.9241478182328579E-2</v>
      </c>
      <c r="D43">
        <f>'Individual &amp; Portfolio'!M43</f>
        <v>-1.388868522937714E-2</v>
      </c>
      <c r="E43">
        <f>'Individual &amp; Portfolio'!E43</f>
        <v>-5.3985344697679682E-2</v>
      </c>
      <c r="F43">
        <f>'Individual &amp; Portfolio'!N43</f>
        <v>-4.0629140898384319E-2</v>
      </c>
      <c r="G43">
        <f>'Individual &amp; Portfolio'!F43</f>
        <v>-1.4838817534515771E-2</v>
      </c>
      <c r="H43">
        <f>'Individual &amp; Portfolio'!G43</f>
        <v>-1.541851775081471E-2</v>
      </c>
      <c r="I43">
        <f>'Individual &amp; Portfolio'!H43</f>
        <v>-9.5480658978974731E-4</v>
      </c>
      <c r="J43">
        <f>'Individual &amp; Portfolio'!D43</f>
        <v>-1.3726272745447909E-2</v>
      </c>
      <c r="K43">
        <f>'Individual &amp; Portfolio'!O43</f>
        <v>-3.0473985624669301E-2</v>
      </c>
      <c r="L43">
        <f>'Individual &amp; Portfolio'!I43</f>
        <v>1.209071625486224E-2</v>
      </c>
      <c r="M43">
        <f>'Individual &amp; Portfolio'!J43</f>
        <v>9.3416566261852463E-3</v>
      </c>
      <c r="N43">
        <f>'Individual &amp; Portfolio'!K43</f>
        <v>3.1091470113864039E-2</v>
      </c>
      <c r="O43">
        <f>'Individual &amp; Portfolio'!Q43</f>
        <v>7.3927497362402672E-3</v>
      </c>
      <c r="P43">
        <f>'Individual &amp; Portfolio'!R43</f>
        <v>3.1392640407775341E-2</v>
      </c>
      <c r="Q43">
        <f>'Individual &amp; Portfolio'!P43</f>
        <v>1.007347347386744E-2</v>
      </c>
      <c r="R43">
        <f>'Individual &amp; Portfolio'!L43</f>
        <v>-3.0949048218588019E-2</v>
      </c>
      <c r="S43">
        <f>'Individual &amp; Portfolio'!S43</f>
        <v>-1.088473901085407E-2</v>
      </c>
    </row>
    <row r="44" spans="1:19">
      <c r="A44" t="str">
        <f>'Individual &amp; Portfolio'!A44</f>
        <v>2009-11-01</v>
      </c>
      <c r="B44">
        <f>'Individual &amp; Portfolio'!B44</f>
        <v>3.5948792810406749E-2</v>
      </c>
      <c r="C44">
        <f>'Individual &amp; Portfolio'!C44</f>
        <v>3.7773417531646203E-2</v>
      </c>
      <c r="D44">
        <f>'Individual &amp; Portfolio'!M44</f>
        <v>5.9651955430263692E-2</v>
      </c>
      <c r="E44">
        <f>'Individual &amp; Portfolio'!E44</f>
        <v>6.0116676694150328E-2</v>
      </c>
      <c r="F44">
        <f>'Individual &amp; Portfolio'!N44</f>
        <v>5.9077070152086193E-2</v>
      </c>
      <c r="G44">
        <f>'Individual &amp; Portfolio'!F44</f>
        <v>1.409560667026266E-2</v>
      </c>
      <c r="H44">
        <f>'Individual &amp; Portfolio'!G44</f>
        <v>2.0067694815336431E-2</v>
      </c>
      <c r="I44">
        <f>'Individual &amp; Portfolio'!H44</f>
        <v>2.971456932638716E-2</v>
      </c>
      <c r="J44">
        <f>'Individual &amp; Portfolio'!D44</f>
        <v>4.590402575821062E-2</v>
      </c>
      <c r="K44">
        <f>'Individual &amp; Portfolio'!O44</f>
        <v>1.746220726929049E-2</v>
      </c>
      <c r="L44">
        <f>'Individual &amp; Portfolio'!I44</f>
        <v>-1.935409105316532E-2</v>
      </c>
      <c r="M44">
        <f>'Individual &amp; Portfolio'!J44</f>
        <v>-1.0107200096259429E-2</v>
      </c>
      <c r="N44">
        <f>'Individual &amp; Portfolio'!K44</f>
        <v>3.0616592038956719E-4</v>
      </c>
      <c r="O44">
        <f>'Individual &amp; Portfolio'!Q44</f>
        <v>1.3618946041558781E-2</v>
      </c>
      <c r="P44">
        <f>'Individual &amp; Portfolio'!R44</f>
        <v>4.9090190984169002E-3</v>
      </c>
      <c r="Q44">
        <f>'Individual &amp; Portfolio'!P44</f>
        <v>1.349543414280463E-2</v>
      </c>
      <c r="R44">
        <f>'Individual &amp; Portfolio'!L44</f>
        <v>4.4896792503821947E-2</v>
      </c>
      <c r="S44">
        <f>'Individual &amp; Portfolio'!S44</f>
        <v>1.306008124371005E-2</v>
      </c>
    </row>
    <row r="45" spans="1:19">
      <c r="A45" t="str">
        <f>'Individual &amp; Portfolio'!A45</f>
        <v>2009-12-01</v>
      </c>
      <c r="B45">
        <f>'Individual &amp; Portfolio'!B45</f>
        <v>1.210460727445906E-2</v>
      </c>
      <c r="C45">
        <f>'Individual &amp; Portfolio'!C45</f>
        <v>4.8680634640397853E-2</v>
      </c>
      <c r="D45">
        <f>'Individual &amp; Portfolio'!M45</f>
        <v>7.0368297119802747E-3</v>
      </c>
      <c r="E45">
        <f>'Individual &amp; Portfolio'!E45</f>
        <v>1.466658435552448E-2</v>
      </c>
      <c r="F45">
        <f>'Individual &amp; Portfolio'!N45</f>
        <v>9.2971584770014104E-3</v>
      </c>
      <c r="G45">
        <f>'Individual &amp; Portfolio'!F45</f>
        <v>-3.5012063185758668E-3</v>
      </c>
      <c r="H45">
        <f>'Individual &amp; Portfolio'!G45</f>
        <v>-4.1457791372030102E-2</v>
      </c>
      <c r="I45">
        <f>'Individual &amp; Portfolio'!H45</f>
        <v>-1.0062083346843441E-2</v>
      </c>
      <c r="J45">
        <f>'Individual &amp; Portfolio'!D45</f>
        <v>1.5825319389855871E-2</v>
      </c>
      <c r="K45">
        <f>'Individual &amp; Portfolio'!O45</f>
        <v>2.4599275939487519E-2</v>
      </c>
      <c r="L45">
        <f>'Individual &amp; Portfolio'!I45</f>
        <v>-1.551339834916887E-2</v>
      </c>
      <c r="M45">
        <f>'Individual &amp; Portfolio'!J45</f>
        <v>-4.1346525267698109E-2</v>
      </c>
      <c r="N45">
        <f>'Individual &amp; Portfolio'!K45</f>
        <v>-2.3323172028521522E-2</v>
      </c>
      <c r="O45">
        <f>'Individual &amp; Portfolio'!Q45</f>
        <v>-2.7351624965400782E-2</v>
      </c>
      <c r="P45">
        <f>'Individual &amp; Portfolio'!R45</f>
        <v>3.9083055271580402E-3</v>
      </c>
      <c r="Q45">
        <f>'Individual &amp; Portfolio'!P45</f>
        <v>-2.4633986229358858E-2</v>
      </c>
      <c r="R45">
        <f>'Individual &amp; Portfolio'!L45</f>
        <v>5.5971499098779187E-2</v>
      </c>
      <c r="S45">
        <f>'Individual &amp; Portfolio'!S45</f>
        <v>6.8140207700880362E-2</v>
      </c>
    </row>
    <row r="46" spans="1:19">
      <c r="A46" t="str">
        <f>'Individual &amp; Portfolio'!A46</f>
        <v>2010-01-01</v>
      </c>
      <c r="B46">
        <f>'Individual &amp; Portfolio'!B46</f>
        <v>-1.6606227210722021E-2</v>
      </c>
      <c r="C46">
        <f>'Individual &amp; Portfolio'!C46</f>
        <v>-4.9070626046968102E-2</v>
      </c>
      <c r="D46">
        <f>'Individual &amp; Portfolio'!M46</f>
        <v>-2.8141317835130301E-2</v>
      </c>
      <c r="E46">
        <f>'Individual &amp; Portfolio'!E46</f>
        <v>-4.8976359407191472E-2</v>
      </c>
      <c r="F46">
        <f>'Individual &amp; Portfolio'!N46</f>
        <v>-5.3515344199231651E-2</v>
      </c>
      <c r="G46">
        <f>'Individual &amp; Portfolio'!F46</f>
        <v>-2.7626752156484798E-2</v>
      </c>
      <c r="H46">
        <f>'Individual &amp; Portfolio'!G46</f>
        <v>-1.1339795468867431E-2</v>
      </c>
      <c r="I46">
        <f>'Individual &amp; Portfolio'!H46</f>
        <v>-3.2080413505798488E-2</v>
      </c>
      <c r="J46">
        <f>'Individual &amp; Portfolio'!D46</f>
        <v>-4.0463026558402608E-2</v>
      </c>
      <c r="K46">
        <f>'Individual &amp; Portfolio'!O46</f>
        <v>-2.1739004644718899E-2</v>
      </c>
      <c r="L46">
        <f>'Individual &amp; Portfolio'!I46</f>
        <v>3.1243722216771411E-2</v>
      </c>
      <c r="M46">
        <f>'Individual &amp; Portfolio'!J46</f>
        <v>4.3328050387188448E-2</v>
      </c>
      <c r="N46">
        <f>'Individual &amp; Portfolio'!K46</f>
        <v>3.4948511059592402E-2</v>
      </c>
      <c r="O46">
        <f>'Individual &amp; Portfolio'!Q46</f>
        <v>2.7838014317954629E-2</v>
      </c>
      <c r="P46">
        <f>'Individual &amp; Portfolio'!R46</f>
        <v>2.2395078608411941E-2</v>
      </c>
      <c r="Q46">
        <f>'Individual &amp; Portfolio'!P46</f>
        <v>2.775996071372577E-2</v>
      </c>
      <c r="R46">
        <f>'Individual &amp; Portfolio'!L46</f>
        <v>-2.9601190286784321E-2</v>
      </c>
      <c r="S46">
        <f>'Individual &amp; Portfolio'!S46</f>
        <v>3.5022130198258949E-2</v>
      </c>
    </row>
    <row r="47" spans="1:19">
      <c r="A47" t="str">
        <f>'Individual &amp; Portfolio'!A47</f>
        <v>2010-02-01</v>
      </c>
      <c r="B47">
        <f>'Individual &amp; Portfolio'!B47</f>
        <v>1.4588017348916569E-2</v>
      </c>
      <c r="C47">
        <f>'Individual &amp; Portfolio'!C47</f>
        <v>2.9192899885667419E-2</v>
      </c>
      <c r="D47">
        <f>'Individual &amp; Portfolio'!M47</f>
        <v>3.1400919930794753E-2</v>
      </c>
      <c r="E47">
        <f>'Individual &amp; Portfolio'!E47</f>
        <v>4.3074173871858523E-2</v>
      </c>
      <c r="F47">
        <f>'Individual &amp; Portfolio'!N47</f>
        <v>4.8959319866091811E-2</v>
      </c>
      <c r="G47">
        <f>'Individual &amp; Portfolio'!F47</f>
        <v>-1.3479871676882251E-2</v>
      </c>
      <c r="H47">
        <f>'Individual &amp; Portfolio'!G47</f>
        <v>-2.1517571381127309E-2</v>
      </c>
      <c r="I47">
        <f>'Individual &amp; Portfolio'!H47</f>
        <v>-8.49895596010386E-3</v>
      </c>
      <c r="J47">
        <f>'Individual &amp; Portfolio'!D47</f>
        <v>2.4203727779703592E-3</v>
      </c>
      <c r="K47">
        <f>'Individual &amp; Portfolio'!O47</f>
        <v>1.2173943268980469E-2</v>
      </c>
      <c r="L47">
        <f>'Individual &amp; Portfolio'!I47</f>
        <v>-1.551659276691086E-2</v>
      </c>
      <c r="M47">
        <f>'Individual &amp; Portfolio'!J47</f>
        <v>-1.610455879015105E-2</v>
      </c>
      <c r="N47">
        <f>'Individual &amp; Portfolio'!K47</f>
        <v>-3.0840914158019591E-2</v>
      </c>
      <c r="O47">
        <f>'Individual &amp; Portfolio'!Q47</f>
        <v>-4.8488566653714932E-4</v>
      </c>
      <c r="P47">
        <f>'Individual &amp; Portfolio'!R47</f>
        <v>-1.2524346946200859E-2</v>
      </c>
      <c r="Q47">
        <f>'Individual &amp; Portfolio'!P47</f>
        <v>1.3445090569690339E-3</v>
      </c>
      <c r="R47">
        <f>'Individual &amp; Portfolio'!L47</f>
        <v>3.7587147987734548E-2</v>
      </c>
      <c r="S47">
        <f>'Individual &amp; Portfolio'!S47</f>
        <v>1.436999361552505E-2</v>
      </c>
    </row>
    <row r="48" spans="1:19">
      <c r="A48" t="str">
        <f>'Individual &amp; Portfolio'!A48</f>
        <v>2010-03-01</v>
      </c>
      <c r="B48">
        <f>'Individual &amp; Portfolio'!B48</f>
        <v>2.11368201675175E-2</v>
      </c>
      <c r="C48">
        <f>'Individual &amp; Portfolio'!C48</f>
        <v>3.9917646195434031E-2</v>
      </c>
      <c r="D48">
        <f>'Individual &amp; Portfolio'!M48</f>
        <v>5.698683631086654E-2</v>
      </c>
      <c r="E48">
        <f>'Individual &amp; Portfolio'!E48</f>
        <v>4.110598334225557E-2</v>
      </c>
      <c r="F48">
        <f>'Individual &amp; Portfolio'!N48</f>
        <v>3.2089081927148433E-2</v>
      </c>
      <c r="G48">
        <f>'Individual &amp; Portfolio'!F48</f>
        <v>2.8216776969360421E-2</v>
      </c>
      <c r="H48">
        <f>'Individual &amp; Portfolio'!G48</f>
        <v>2.938053235956373E-2</v>
      </c>
      <c r="I48">
        <f>'Individual &amp; Portfolio'!H48</f>
        <v>2.4464518238731529E-2</v>
      </c>
      <c r="J48">
        <f>'Individual &amp; Portfolio'!D48</f>
        <v>4.5637388525593403E-2</v>
      </c>
      <c r="K48">
        <f>'Individual &amp; Portfolio'!O48</f>
        <v>6.8155639202653662E-2</v>
      </c>
      <c r="L48">
        <f>'Individual &amp; Portfolio'!I48</f>
        <v>-3.5996023498369167E-2</v>
      </c>
      <c r="M48">
        <f>'Individual &amp; Portfolio'!J48</f>
        <v>-4.31201706377633E-2</v>
      </c>
      <c r="N48">
        <f>'Individual &amp; Portfolio'!K48</f>
        <v>-3.1682407727602453E-2</v>
      </c>
      <c r="O48">
        <f>'Individual &amp; Portfolio'!Q48</f>
        <v>-1.893241803314949E-2</v>
      </c>
      <c r="P48">
        <f>'Individual &amp; Portfolio'!R48</f>
        <v>7.3172065535775932E-3</v>
      </c>
      <c r="Q48">
        <f>'Individual &amp; Portfolio'!P48</f>
        <v>-1.8456637461225719E-2</v>
      </c>
      <c r="R48">
        <f>'Individual &amp; Portfolio'!L48</f>
        <v>5.0490066586053477E-2</v>
      </c>
      <c r="S48">
        <f>'Individual &amp; Portfolio'!S48</f>
        <v>-5.0004033478355803E-3</v>
      </c>
    </row>
    <row r="49" spans="1:38">
      <c r="A49" t="str">
        <f>'Individual &amp; Portfolio'!A49</f>
        <v>2010-04-01</v>
      </c>
      <c r="B49">
        <f>'Individual &amp; Portfolio'!B49</f>
        <v>2.2061809400315321E-2</v>
      </c>
      <c r="C49">
        <f>'Individual &amp; Portfolio'!C49</f>
        <v>2.5935999240230601E-2</v>
      </c>
      <c r="D49">
        <f>'Individual &amp; Portfolio'!M49</f>
        <v>1.4770906486055059E-2</v>
      </c>
      <c r="E49">
        <f>'Individual &amp; Portfolio'!E49</f>
        <v>1.385614294014403E-2</v>
      </c>
      <c r="F49">
        <f>'Individual &amp; Portfolio'!N49</f>
        <v>2.172807938058385E-2</v>
      </c>
      <c r="G49">
        <f>'Individual &amp; Portfolio'!F49</f>
        <v>-2.5748575824749431E-2</v>
      </c>
      <c r="H49">
        <f>'Individual &amp; Portfolio'!G49</f>
        <v>-3.5748083418332688E-2</v>
      </c>
      <c r="I49">
        <f>'Individual &amp; Portfolio'!H49</f>
        <v>-2.0057303696403461E-2</v>
      </c>
      <c r="J49">
        <f>'Individual &amp; Portfolio'!D49</f>
        <v>2.234154556917112E-4</v>
      </c>
      <c r="K49">
        <f>'Individual &amp; Portfolio'!O49</f>
        <v>-2.2520030461498419E-2</v>
      </c>
      <c r="L49">
        <f>'Individual &amp; Portfolio'!I49</f>
        <v>5.3089972246076478E-3</v>
      </c>
      <c r="M49">
        <f>'Individual &amp; Portfolio'!J49</f>
        <v>1.8767774691648361E-2</v>
      </c>
      <c r="N49">
        <f>'Individual &amp; Portfolio'!K49</f>
        <v>2.3241303305800098E-2</v>
      </c>
      <c r="O49">
        <f>'Individual &amp; Portfolio'!Q49</f>
        <v>6.5260629267176462E-3</v>
      </c>
      <c r="P49">
        <f>'Individual &amp; Portfolio'!R49</f>
        <v>1.3559081346187661E-2</v>
      </c>
      <c r="Q49">
        <f>'Individual &amp; Portfolio'!P49</f>
        <v>1.02636778899079E-2</v>
      </c>
      <c r="R49">
        <f>'Individual &amp; Portfolio'!L49</f>
        <v>7.6781431608481165E-2</v>
      </c>
      <c r="S49">
        <f>'Individual &amp; Portfolio'!S49</f>
        <v>3.2747179159033017E-2</v>
      </c>
    </row>
    <row r="50" spans="1:38">
      <c r="A50" t="str">
        <f>'Individual &amp; Portfolio'!A50</f>
        <v>2010-05-01</v>
      </c>
      <c r="B50">
        <f>'Individual &amp; Portfolio'!B50</f>
        <v>-5.6757665919721867E-2</v>
      </c>
      <c r="C50">
        <f>'Individual &amp; Portfolio'!C50</f>
        <v>-5.1090677414310497E-2</v>
      </c>
      <c r="D50">
        <f>'Individual &amp; Portfolio'!M50</f>
        <v>-8.0058091493098171E-2</v>
      </c>
      <c r="E50">
        <f>'Individual &amp; Portfolio'!E50</f>
        <v>-5.0115475020796267E-2</v>
      </c>
      <c r="F50">
        <f>'Individual &amp; Portfolio'!N50</f>
        <v>-3.3983524697786649E-2</v>
      </c>
      <c r="G50">
        <f>'Individual &amp; Portfolio'!F50</f>
        <v>-9.0031759806460721E-2</v>
      </c>
      <c r="H50">
        <f>'Individual &amp; Portfolio'!G50</f>
        <v>-9.5735616276203306E-2</v>
      </c>
      <c r="I50">
        <f>'Individual &amp; Portfolio'!H50</f>
        <v>-7.5327564584587559E-2</v>
      </c>
      <c r="J50">
        <f>'Individual &amp; Portfolio'!D50</f>
        <v>-6.9380383275262192E-2</v>
      </c>
      <c r="K50">
        <f>'Individual &amp; Portfolio'!O50</f>
        <v>-6.7471232511154389E-2</v>
      </c>
      <c r="L50">
        <f>'Individual &amp; Portfolio'!I50</f>
        <v>2.9323450061509829E-2</v>
      </c>
      <c r="M50">
        <f>'Individual &amp; Portfolio'!J50</f>
        <v>5.4540943686965937E-2</v>
      </c>
      <c r="N50">
        <f>'Individual &amp; Portfolio'!K50</f>
        <v>2.9422307172637611E-2</v>
      </c>
      <c r="O50">
        <f>'Individual &amp; Portfolio'!Q50</f>
        <v>1.935441423432183E-2</v>
      </c>
      <c r="P50">
        <f>'Individual &amp; Portfolio'!R50</f>
        <v>-9.5539924522025643E-4</v>
      </c>
      <c r="Q50">
        <f>'Individual &amp; Portfolio'!P50</f>
        <v>6.8382255373020673E-3</v>
      </c>
      <c r="R50">
        <f>'Individual &amp; Portfolio'!L50</f>
        <v>-3.3580837581248302E-2</v>
      </c>
      <c r="S50">
        <f>'Individual &amp; Portfolio'!S50</f>
        <v>-2.6187119279176389E-2</v>
      </c>
    </row>
    <row r="51" spans="1:38">
      <c r="A51" t="str">
        <f>'Individual &amp; Portfolio'!A51</f>
        <v>2010-06-01</v>
      </c>
      <c r="B51">
        <f>'Individual &amp; Portfolio'!B51</f>
        <v>-3.858813173246034E-2</v>
      </c>
      <c r="C51">
        <f>'Individual &amp; Portfolio'!C51</f>
        <v>-4.5867624349341551E-2</v>
      </c>
      <c r="D51">
        <f>'Individual &amp; Portfolio'!M51</f>
        <v>-6.3291165703750152E-2</v>
      </c>
      <c r="E51">
        <f>'Individual &amp; Portfolio'!E51</f>
        <v>-3.1909450889240583E-2</v>
      </c>
      <c r="F51">
        <f>'Individual &amp; Portfolio'!N51</f>
        <v>-4.1522281030631943E-2</v>
      </c>
      <c r="G51">
        <f>'Individual &amp; Portfolio'!F51</f>
        <v>-1.9464565950607641E-2</v>
      </c>
      <c r="H51">
        <f>'Individual &amp; Portfolio'!G51</f>
        <v>1.9899650485306619E-3</v>
      </c>
      <c r="I51">
        <f>'Individual &amp; Portfolio'!H51</f>
        <v>-3.5810754628967878E-2</v>
      </c>
      <c r="J51">
        <f>'Individual &amp; Portfolio'!D51</f>
        <v>1.309423925159958E-2</v>
      </c>
      <c r="K51">
        <f>'Individual &amp; Portfolio'!O51</f>
        <v>-5.2941014763296053E-2</v>
      </c>
      <c r="L51">
        <f>'Individual &amp; Portfolio'!I51</f>
        <v>2.3051796204549561E-2</v>
      </c>
      <c r="M51">
        <f>'Individual &amp; Portfolio'!J51</f>
        <v>4.9975511953562979E-2</v>
      </c>
      <c r="N51">
        <f>'Individual &amp; Portfolio'!K51</f>
        <v>2.8051144523630441E-2</v>
      </c>
      <c r="O51">
        <f>'Individual &amp; Portfolio'!Q51</f>
        <v>6.3294381881944251E-3</v>
      </c>
      <c r="P51">
        <f>'Individual &amp; Portfolio'!R51</f>
        <v>5.260662562116547E-3</v>
      </c>
      <c r="Q51">
        <f>'Individual &amp; Portfolio'!P51</f>
        <v>9.8465492416510703E-3</v>
      </c>
      <c r="R51">
        <f>'Individual &amp; Portfolio'!L51</f>
        <v>-3.718596131574492E-2</v>
      </c>
      <c r="S51">
        <f>'Individual &amp; Portfolio'!S51</f>
        <v>1.681621965282432E-3</v>
      </c>
    </row>
    <row r="52" spans="1:38">
      <c r="A52" t="str">
        <f>'Individual &amp; Portfolio'!A52</f>
        <v>2010-07-01</v>
      </c>
      <c r="B52">
        <f>'Individual &amp; Portfolio'!B52</f>
        <v>3.9745511148330248E-2</v>
      </c>
      <c r="C52">
        <f>'Individual &amp; Portfolio'!C52</f>
        <v>4.2985996521067049E-2</v>
      </c>
      <c r="D52">
        <f>'Individual &amp; Portfolio'!M52</f>
        <v>7.6285020803294357E-2</v>
      </c>
      <c r="E52">
        <f>'Individual &amp; Portfolio'!E52</f>
        <v>4.5329077542132001E-2</v>
      </c>
      <c r="F52">
        <f>'Individual &amp; Portfolio'!N52</f>
        <v>4.1451762527894287E-2</v>
      </c>
      <c r="G52">
        <f>'Individual &amp; Portfolio'!F52</f>
        <v>0.1000415527102327</v>
      </c>
      <c r="H52">
        <f>'Individual &amp; Portfolio'!G52</f>
        <v>0.10604379923401</v>
      </c>
      <c r="I52">
        <f>'Individual &amp; Portfolio'!H52</f>
        <v>9.0701215874792185E-2</v>
      </c>
      <c r="J52">
        <f>'Individual &amp; Portfolio'!D52</f>
        <v>6.7593389373715729E-2</v>
      </c>
      <c r="K52">
        <f>'Individual &amp; Portfolio'!O52</f>
        <v>8.1319604548015567E-2</v>
      </c>
      <c r="L52">
        <f>'Individual &amp; Portfolio'!I52</f>
        <v>-2.9480181735072941E-2</v>
      </c>
      <c r="M52">
        <f>'Individual &amp; Portfolio'!J52</f>
        <v>-2.2330273083044361E-2</v>
      </c>
      <c r="N52">
        <f>'Individual &amp; Portfolio'!K52</f>
        <v>-3.1291496496516753E-2</v>
      </c>
      <c r="O52">
        <f>'Individual &amp; Portfolio'!Q52</f>
        <v>1.12310380423033E-2</v>
      </c>
      <c r="P52">
        <f>'Individual &amp; Portfolio'!R52</f>
        <v>-7.8171918716191113E-3</v>
      </c>
      <c r="Q52">
        <f>'Individual &amp; Portfolio'!P52</f>
        <v>1.368752942725671E-2</v>
      </c>
      <c r="R52">
        <f>'Individual &amp; Portfolio'!L52</f>
        <v>6.8905176703258686E-2</v>
      </c>
      <c r="S52">
        <f>'Individual &amp; Portfolio'!S52</f>
        <v>7.8058680178990647E-2</v>
      </c>
    </row>
    <row r="53" spans="1:38">
      <c r="A53" t="str">
        <f>'Individual &amp; Portfolio'!A53</f>
        <v>2010-08-01</v>
      </c>
      <c r="B53">
        <f>'Individual &amp; Portfolio'!B53</f>
        <v>-1.650473994155166E-2</v>
      </c>
      <c r="C53">
        <f>'Individual &amp; Portfolio'!C53</f>
        <v>-2.3012575845718249E-2</v>
      </c>
      <c r="D53">
        <f>'Individual &amp; Portfolio'!M53</f>
        <v>-4.6640385838429887E-2</v>
      </c>
      <c r="E53">
        <f>'Individual &amp; Portfolio'!E53</f>
        <v>8.1848939341728766E-3</v>
      </c>
      <c r="F53">
        <f>'Individual &amp; Portfolio'!N53</f>
        <v>1.569750846953788E-2</v>
      </c>
      <c r="G53">
        <f>'Individual &amp; Portfolio'!F53</f>
        <v>-9.2654883827988366E-3</v>
      </c>
      <c r="H53">
        <f>'Individual &amp; Portfolio'!G53</f>
        <v>-1.7309405716574581E-2</v>
      </c>
      <c r="I53">
        <f>'Individual &amp; Portfolio'!H53</f>
        <v>-1.5928667162049881E-2</v>
      </c>
      <c r="J53">
        <f>'Individual &amp; Portfolio'!D53</f>
        <v>3.4995942431870208E-3</v>
      </c>
      <c r="K53">
        <f>'Individual &amp; Portfolio'!O53</f>
        <v>-3.2088723872582207E-2</v>
      </c>
      <c r="L53">
        <f>'Individual &amp; Portfolio'!I53</f>
        <v>3.2302155157400307E-2</v>
      </c>
      <c r="M53">
        <f>'Individual &amp; Portfolio'!J53</f>
        <v>6.4339487670183049E-2</v>
      </c>
      <c r="N53">
        <f>'Individual &amp; Portfolio'!K53</f>
        <v>5.068250604145752E-2</v>
      </c>
      <c r="O53">
        <f>'Individual &amp; Portfolio'!Q53</f>
        <v>1.6100989250623639E-2</v>
      </c>
      <c r="P53">
        <f>'Individual &amp; Portfolio'!R53</f>
        <v>3.6354791740939703E-2</v>
      </c>
      <c r="Q53">
        <f>'Individual &amp; Portfolio'!P53</f>
        <v>1.6093655148146091E-2</v>
      </c>
      <c r="R53">
        <f>'Individual &amp; Portfolio'!L53</f>
        <v>1.6457645572528049E-2</v>
      </c>
      <c r="S53">
        <f>'Individual &amp; Portfolio'!S53</f>
        <v>4.9169837585249621E-2</v>
      </c>
    </row>
    <row r="54" spans="1:38">
      <c r="A54" t="str">
        <f>'Individual &amp; Portfolio'!A54</f>
        <v>2010-09-01</v>
      </c>
      <c r="B54">
        <f>'Individual &amp; Portfolio'!B54</f>
        <v>5.4930214336755823E-2</v>
      </c>
      <c r="C54">
        <f>'Individual &amp; Portfolio'!C54</f>
        <v>9.9057204361781448E-2</v>
      </c>
      <c r="D54">
        <f>'Individual &amp; Portfolio'!M54</f>
        <v>8.5406506098681501E-2</v>
      </c>
      <c r="E54">
        <f>'Individual &amp; Portfolio'!E54</f>
        <v>4.538519858319634E-2</v>
      </c>
      <c r="F54">
        <f>'Individual &amp; Portfolio'!N54</f>
        <v>2.690347158719231E-2</v>
      </c>
      <c r="G54">
        <f>'Individual &amp; Portfolio'!F54</f>
        <v>7.0473042920782047E-2</v>
      </c>
      <c r="H54">
        <f>'Individual &amp; Portfolio'!G54</f>
        <v>8.2994051139589242E-2</v>
      </c>
      <c r="I54">
        <f>'Individual &amp; Portfolio'!H54</f>
        <v>5.6483253904084929E-2</v>
      </c>
      <c r="J54">
        <f>'Individual &amp; Portfolio'!D54</f>
        <v>8.4582915181574014E-2</v>
      </c>
      <c r="K54">
        <f>'Individual &amp; Portfolio'!O54</f>
        <v>5.1235835683991933E-2</v>
      </c>
      <c r="L54">
        <f>'Individual &amp; Portfolio'!I54</f>
        <v>-2.5426337635005791E-2</v>
      </c>
      <c r="M54">
        <f>'Individual &amp; Portfolio'!J54</f>
        <v>-2.6488200574510509E-2</v>
      </c>
      <c r="N54">
        <f>'Individual &amp; Portfolio'!K54</f>
        <v>-1.7446807832116051E-2</v>
      </c>
      <c r="O54">
        <f>'Individual &amp; Portfolio'!Q54</f>
        <v>8.3182209059005086E-3</v>
      </c>
      <c r="P54">
        <f>'Individual &amp; Portfolio'!R54</f>
        <v>2.4789562316624551E-2</v>
      </c>
      <c r="Q54">
        <f>'Individual &amp; Portfolio'!P54</f>
        <v>6.333762122815223E-3</v>
      </c>
      <c r="R54">
        <f>'Individual &amp; Portfolio'!L54</f>
        <v>9.6836211004145412E-3</v>
      </c>
      <c r="S54">
        <f>'Individual &amp; Portfolio'!S54</f>
        <v>5.6303257293576658E-2</v>
      </c>
    </row>
    <row r="55" spans="1:38">
      <c r="A55" t="str">
        <f>'Individual &amp; Portfolio'!A55</f>
        <v>2010-10-01</v>
      </c>
      <c r="B55">
        <f>'Individual &amp; Portfolio'!B55</f>
        <v>3.9956364933668942E-2</v>
      </c>
      <c r="C55">
        <f>'Individual &amp; Portfolio'!C55</f>
        <v>6.1984652089188692E-2</v>
      </c>
      <c r="D55">
        <f>'Individual &amp; Portfolio'!M55</f>
        <v>3.8197136358337318E-2</v>
      </c>
      <c r="E55">
        <f>'Individual &amp; Portfolio'!E55</f>
        <v>2.799135192573066E-2</v>
      </c>
      <c r="F55">
        <f>'Individual &amp; Portfolio'!N55</f>
        <v>2.7021623991660079E-2</v>
      </c>
      <c r="G55">
        <f>'Individual &amp; Portfolio'!F55</f>
        <v>3.4272272050906771E-2</v>
      </c>
      <c r="H55">
        <f>'Individual &amp; Portfolio'!G55</f>
        <v>4.5028274336352592E-2</v>
      </c>
      <c r="I55">
        <f>'Individual &amp; Portfolio'!H55</f>
        <v>3.9371219323914193E-2</v>
      </c>
      <c r="J55">
        <f>'Individual &amp; Portfolio'!D55</f>
        <v>2.7258928766281439E-2</v>
      </c>
      <c r="K55">
        <f>'Individual &amp; Portfolio'!O55</f>
        <v>1.9495339694132419E-2</v>
      </c>
      <c r="L55">
        <f>'Individual &amp; Portfolio'!I55</f>
        <v>-1.3987662467789259E-3</v>
      </c>
      <c r="M55">
        <f>'Individual &amp; Portfolio'!J55</f>
        <v>-3.5799045290308969E-3</v>
      </c>
      <c r="N55">
        <f>'Individual &amp; Portfolio'!K55</f>
        <v>2.002617899046899E-2</v>
      </c>
      <c r="O55">
        <f>'Individual &amp; Portfolio'!Q55</f>
        <v>2.295707090369747E-3</v>
      </c>
      <c r="P55">
        <f>'Individual &amp; Portfolio'!R55</f>
        <v>1.7800105076201111E-2</v>
      </c>
      <c r="Q55">
        <f>'Individual &amp; Portfolio'!P55</f>
        <v>4.9089141640672462E-3</v>
      </c>
      <c r="R55">
        <f>'Individual &amp; Portfolio'!L55</f>
        <v>4.4558517366615202E-2</v>
      </c>
      <c r="S55">
        <f>'Individual &amp; Portfolio'!S55</f>
        <v>1.257114499347645E-2</v>
      </c>
    </row>
    <row r="56" spans="1:38">
      <c r="A56" t="str">
        <f>'Individual &amp; Portfolio'!A56</f>
        <v>2010-11-01</v>
      </c>
      <c r="B56">
        <f>'Individual &amp; Portfolio'!B56</f>
        <v>-8.5009657871801814E-3</v>
      </c>
      <c r="C56">
        <f>'Individual &amp; Portfolio'!C56</f>
        <v>-1.0211104050327879E-2</v>
      </c>
      <c r="D56">
        <f>'Individual &amp; Portfolio'!M56</f>
        <v>7.3592150439183435E-4</v>
      </c>
      <c r="E56">
        <f>'Individual &amp; Portfolio'!E56</f>
        <v>5.5556611320302096E-3</v>
      </c>
      <c r="F56">
        <f>'Individual &amp; Portfolio'!N56</f>
        <v>2.075391199750087E-2</v>
      </c>
      <c r="G56">
        <f>'Individual &amp; Portfolio'!F56</f>
        <v>-5.6328118407994683E-2</v>
      </c>
      <c r="H56">
        <f>'Individual &amp; Portfolio'!G56</f>
        <v>-8.591941644551726E-2</v>
      </c>
      <c r="I56">
        <f>'Individual &amp; Portfolio'!H56</f>
        <v>-4.5627221026847131E-2</v>
      </c>
      <c r="J56">
        <f>'Individual &amp; Portfolio'!D56</f>
        <v>-3.6636172166568781E-2</v>
      </c>
      <c r="K56">
        <f>'Individual &amp; Portfolio'!O56</f>
        <v>-6.1866649107928939E-3</v>
      </c>
      <c r="L56">
        <f>'Individual &amp; Portfolio'!I56</f>
        <v>-1.055505286543512E-2</v>
      </c>
      <c r="M56">
        <f>'Individual &amp; Portfolio'!J56</f>
        <v>-1.7432526487714539E-2</v>
      </c>
      <c r="N56">
        <f>'Individual &amp; Portfolio'!K56</f>
        <v>-2.6305116774535401E-2</v>
      </c>
      <c r="O56">
        <f>'Individual &amp; Portfolio'!Q56</f>
        <v>-1.087089028838739E-2</v>
      </c>
      <c r="P56">
        <f>'Individual &amp; Portfolio'!R56</f>
        <v>-3.1390764362851931E-3</v>
      </c>
      <c r="Q56">
        <f>'Individual &amp; Portfolio'!P56</f>
        <v>-1.228188520265139E-2</v>
      </c>
      <c r="R56">
        <f>'Individual &amp; Portfolio'!L56</f>
        <v>-2.419596433957583E-2</v>
      </c>
      <c r="S56">
        <f>'Individual &amp; Portfolio'!S56</f>
        <v>-3.9378712075000433E-2</v>
      </c>
    </row>
    <row r="57" spans="1:38">
      <c r="A57" t="str">
        <f>'Individual &amp; Portfolio'!A57</f>
        <v>2010-12-01</v>
      </c>
      <c r="B57">
        <f>'Individual &amp; Portfolio'!B57</f>
        <v>4.0759613216787782E-2</v>
      </c>
      <c r="C57">
        <f>'Individual &amp; Portfolio'!C57</f>
        <v>2.5291363059255941E-2</v>
      </c>
      <c r="D57">
        <f>'Individual &amp; Portfolio'!M57</f>
        <v>6.2499947586645899E-2</v>
      </c>
      <c r="E57">
        <f>'Individual &amp; Portfolio'!E57</f>
        <v>3.651059069594198E-2</v>
      </c>
      <c r="F57">
        <f>'Individual &amp; Portfolio'!N57</f>
        <v>3.2102143926229683E-2</v>
      </c>
      <c r="G57">
        <f>'Individual &amp; Portfolio'!F57</f>
        <v>5.2244099028354578E-2</v>
      </c>
      <c r="H57">
        <f>'Individual &amp; Portfolio'!G57</f>
        <v>2.188992275352053E-2</v>
      </c>
      <c r="I57">
        <f>'Individual &amp; Portfolio'!H57</f>
        <v>4.1912409862819848E-2</v>
      </c>
      <c r="J57">
        <f>'Individual &amp; Portfolio'!D57</f>
        <v>3.6877523042787352E-2</v>
      </c>
      <c r="K57">
        <f>'Individual &amp; Portfolio'!O57</f>
        <v>4.3010620618578972E-2</v>
      </c>
      <c r="L57">
        <f>'Individual &amp; Portfolio'!I57</f>
        <v>-2.1693763214154619E-2</v>
      </c>
      <c r="M57">
        <f>'Individual &amp; Portfolio'!J57</f>
        <v>-5.5543261839536062E-2</v>
      </c>
      <c r="N57">
        <f>'Individual &amp; Portfolio'!K57</f>
        <v>-3.4678698838795603E-2</v>
      </c>
      <c r="O57">
        <f>'Individual &amp; Portfolio'!Q57</f>
        <v>-1.6779480488477989E-3</v>
      </c>
      <c r="P57">
        <f>'Individual &amp; Portfolio'!R57</f>
        <v>-4.4989578187404339E-4</v>
      </c>
      <c r="Q57">
        <f>'Individual &amp; Portfolio'!P57</f>
        <v>2.7512414298964671E-3</v>
      </c>
      <c r="R57">
        <f>'Individual &amp; Portfolio'!L57</f>
        <v>1.4576577902718711E-2</v>
      </c>
      <c r="S57">
        <f>'Individual &amp; Portfolio'!S57</f>
        <v>1.1237658475981901E-2</v>
      </c>
    </row>
    <row r="58" spans="1:38">
      <c r="A58" t="str">
        <f>'Individual &amp; Portfolio'!A58</f>
        <v>2011-01-01</v>
      </c>
      <c r="B58">
        <f>'Individual &amp; Portfolio'!B58</f>
        <v>3.1460222849537089E-2</v>
      </c>
      <c r="C58">
        <f>'Individual &amp; Portfolio'!C58</f>
        <v>3.3099666943839479E-2</v>
      </c>
      <c r="D58">
        <f>'Individual &amp; Portfolio'!M58</f>
        <v>2.6817642916942441E-2</v>
      </c>
      <c r="E58">
        <f>'Individual &amp; Portfolio'!E58</f>
        <v>2.2840960169426609E-2</v>
      </c>
      <c r="F58">
        <f>'Individual &amp; Portfolio'!N58</f>
        <v>2.0541933154631261E-2</v>
      </c>
      <c r="G58">
        <f>'Individual &amp; Portfolio'!F58</f>
        <v>3.3347772188981883E-2</v>
      </c>
      <c r="H58">
        <f>'Individual &amp; Portfolio'!G58</f>
        <v>8.8897332830051523E-2</v>
      </c>
      <c r="I58">
        <f>'Individual &amp; Portfolio'!H58</f>
        <v>4.5418159965003202E-2</v>
      </c>
      <c r="J58">
        <f>'Individual &amp; Portfolio'!D58</f>
        <v>-1.503132634301607E-2</v>
      </c>
      <c r="K58">
        <f>'Individual &amp; Portfolio'!O58</f>
        <v>1.73186981903144E-2</v>
      </c>
      <c r="L58">
        <f>'Individual &amp; Portfolio'!I58</f>
        <v>5.5919541037683373E-3</v>
      </c>
      <c r="M58">
        <f>'Individual &amp; Portfolio'!J58</f>
        <v>7.6123755316761521E-3</v>
      </c>
      <c r="N58">
        <f>'Individual &amp; Portfolio'!K58</f>
        <v>6.9993766876674801E-3</v>
      </c>
      <c r="O58">
        <f>'Individual &amp; Portfolio'!Q58</f>
        <v>-7.1833009123449809E-3</v>
      </c>
      <c r="P58">
        <f>'Individual &amp; Portfolio'!R58</f>
        <v>-2.760994617175172E-2</v>
      </c>
      <c r="Q58">
        <f>'Individual &amp; Portfolio'!P58</f>
        <v>-6.38272187973421E-3</v>
      </c>
      <c r="R58">
        <f>'Individual &amp; Portfolio'!L58</f>
        <v>4.9748953355750691E-2</v>
      </c>
      <c r="S58">
        <f>'Individual &amp; Portfolio'!S58</f>
        <v>4.2373902351100057E-2</v>
      </c>
    </row>
    <row r="59" spans="1:38">
      <c r="A59" t="str">
        <f>'Individual &amp; Portfolio'!A59</f>
        <v>2011-02-01</v>
      </c>
      <c r="B59">
        <f>'Individual &amp; Portfolio'!B59</f>
        <v>9.2379055983382585E-3</v>
      </c>
      <c r="C59">
        <f>'Individual &amp; Portfolio'!C59</f>
        <v>6.1850094368556263E-3</v>
      </c>
      <c r="D59">
        <f>'Individual &amp; Portfolio'!M59</f>
        <v>3.3288004888123668E-2</v>
      </c>
      <c r="E59">
        <f>'Individual &amp; Portfolio'!E59</f>
        <v>4.9544666900638079E-2</v>
      </c>
      <c r="F59">
        <f>'Individual &amp; Portfolio'!N59</f>
        <v>4.5454592749349487E-2</v>
      </c>
      <c r="G59">
        <f>'Individual &amp; Portfolio'!F59</f>
        <v>9.9799299088039195E-3</v>
      </c>
      <c r="H59">
        <f>'Individual &amp; Portfolio'!G59</f>
        <v>5.8243238289192867E-3</v>
      </c>
      <c r="I59">
        <f>'Individual &amp; Portfolio'!H59</f>
        <v>5.9549696895795368E-3</v>
      </c>
      <c r="J59">
        <f>'Individual &amp; Portfolio'!D59</f>
        <v>-2.6321684751612121E-2</v>
      </c>
      <c r="K59">
        <f>'Individual &amp; Portfolio'!O59</f>
        <v>2.6301669095538879E-2</v>
      </c>
      <c r="L59">
        <f>'Individual &amp; Portfolio'!I59</f>
        <v>-2.6615099482819479E-2</v>
      </c>
      <c r="M59">
        <f>'Individual &amp; Portfolio'!J59</f>
        <v>-2.911440283445332E-2</v>
      </c>
      <c r="N59">
        <f>'Individual &amp; Portfolio'!K59</f>
        <v>-1.9110997574123819E-2</v>
      </c>
      <c r="O59">
        <f>'Individual &amp; Portfolio'!Q59</f>
        <v>9.7712357837065333E-4</v>
      </c>
      <c r="P59">
        <f>'Individual &amp; Portfolio'!R59</f>
        <v>2.2461316521394711E-2</v>
      </c>
      <c r="Q59">
        <f>'Individual &amp; Portfolio'!P59</f>
        <v>5.6978589002620872E-4</v>
      </c>
      <c r="R59">
        <f>'Individual &amp; Portfolio'!L59</f>
        <v>1.9446655256108562E-2</v>
      </c>
      <c r="S59">
        <f>'Individual &amp; Portfolio'!S59</f>
        <v>4.1065309625791357E-2</v>
      </c>
    </row>
    <row r="60" spans="1:38">
      <c r="A60" t="str">
        <f>'Individual &amp; Portfolio'!A60</f>
        <v>2011-03-01</v>
      </c>
      <c r="B60">
        <f>'Individual &amp; Portfolio'!B60</f>
        <v>-1.0419294821656931E-2</v>
      </c>
      <c r="C60">
        <f>'Individual &amp; Portfolio'!C60</f>
        <v>-1.2088923382164499E-2</v>
      </c>
      <c r="D60">
        <f>'Individual &amp; Portfolio'!M60</f>
        <v>1.315003379938728E-3</v>
      </c>
      <c r="E60">
        <f>'Individual &amp; Portfolio'!E60</f>
        <v>-8.0108496325531631E-3</v>
      </c>
      <c r="F60">
        <f>'Individual &amp; Portfolio'!N60</f>
        <v>-1.074767381198127E-2</v>
      </c>
      <c r="G60">
        <f>'Individual &amp; Portfolio'!F60</f>
        <v>-2.9973793964486739E-2</v>
      </c>
      <c r="H60">
        <f>'Individual &amp; Portfolio'!G60</f>
        <v>-1.646334744754685E-2</v>
      </c>
      <c r="I60">
        <f>'Individual &amp; Portfolio'!H60</f>
        <v>-2.2101933089252009E-2</v>
      </c>
      <c r="J60">
        <f>'Individual &amp; Portfolio'!D60</f>
        <v>4.814767180075652E-2</v>
      </c>
      <c r="K60">
        <f>'Individual &amp; Portfolio'!O60</f>
        <v>-2.9288671647408782E-2</v>
      </c>
      <c r="L60">
        <f>'Individual &amp; Portfolio'!I60</f>
        <v>-7.4498940571559036E-3</v>
      </c>
      <c r="M60">
        <f>'Individual &amp; Portfolio'!J60</f>
        <v>-7.5846477566466897E-3</v>
      </c>
      <c r="N60">
        <f>'Individual &amp; Portfolio'!K60</f>
        <v>4.572960469775067E-3</v>
      </c>
      <c r="O60">
        <f>'Individual &amp; Portfolio'!Q60</f>
        <v>2.456465272473674E-3</v>
      </c>
      <c r="P60">
        <f>'Individual &amp; Portfolio'!R60</f>
        <v>1.6475838827820551E-2</v>
      </c>
      <c r="Q60">
        <f>'Individual &amp; Portfolio'!P60</f>
        <v>1.2969400046205499E-3</v>
      </c>
      <c r="R60">
        <f>'Individual &amp; Portfolio'!L60</f>
        <v>-2.5597175683765631E-2</v>
      </c>
      <c r="S60">
        <f>'Individual &amp; Portfolio'!S60</f>
        <v>4.5955865395958202E-2</v>
      </c>
    </row>
    <row r="61" spans="1:38">
      <c r="A61" t="str">
        <f>'Individual &amp; Portfolio'!A61</f>
        <v>2011-04-01</v>
      </c>
      <c r="B61">
        <f>'Individual &amp; Portfolio'!B61</f>
        <v>1.077351667296123E-2</v>
      </c>
      <c r="C61">
        <f>'Individual &amp; Portfolio'!C61</f>
        <v>7.5956371278373958E-3</v>
      </c>
      <c r="D61">
        <f>'Individual &amp; Portfolio'!M61</f>
        <v>2.757687314063317E-2</v>
      </c>
      <c r="E61">
        <f>'Individual &amp; Portfolio'!E61</f>
        <v>-1.9305747956659621E-2</v>
      </c>
      <c r="F61">
        <f>'Individual &amp; Portfolio'!N61</f>
        <v>-5.0400459014847687E-3</v>
      </c>
      <c r="G61">
        <f>'Individual &amp; Portfolio'!F61</f>
        <v>3.3099725505850268E-2</v>
      </c>
      <c r="H61">
        <f>'Individual &amp; Portfolio'!G61</f>
        <v>5.9408759519556709E-2</v>
      </c>
      <c r="I61">
        <f>'Individual &amp; Portfolio'!H61</f>
        <v>3.0907607969772769E-2</v>
      </c>
      <c r="J61">
        <f>'Individual &amp; Portfolio'!D61</f>
        <v>1.1044078433587901E-2</v>
      </c>
      <c r="K61">
        <f>'Individual &amp; Portfolio'!O61</f>
        <v>1.939656832294423E-2</v>
      </c>
      <c r="L61">
        <f>'Individual &amp; Portfolio'!I61</f>
        <v>-1.6772185772073841E-2</v>
      </c>
      <c r="M61">
        <f>'Individual &amp; Portfolio'!J61</f>
        <v>-4.2687400561960409E-3</v>
      </c>
      <c r="N61">
        <f>'Individual &amp; Portfolio'!K61</f>
        <v>-1.475710664156971E-3</v>
      </c>
      <c r="O61">
        <f>'Individual &amp; Portfolio'!Q61</f>
        <v>5.5734481166251904E-3</v>
      </c>
      <c r="P61">
        <f>'Individual &amp; Portfolio'!R61</f>
        <v>3.0166631363411689E-2</v>
      </c>
      <c r="Q61">
        <f>'Individual &amp; Portfolio'!P61</f>
        <v>6.7526486431648269E-3</v>
      </c>
      <c r="R61">
        <f>'Individual &amp; Portfolio'!L61</f>
        <v>3.2605661746763159E-2</v>
      </c>
      <c r="S61">
        <f>'Individual &amp; Portfolio'!S61</f>
        <v>-3.826538685133607E-3</v>
      </c>
      <c r="U61" t="str">
        <f t="shared" ref="U61:AL61" si="0">B1</f>
        <v>SPY</v>
      </c>
      <c r="V61" t="str">
        <f t="shared" si="0"/>
        <v>QQQ</v>
      </c>
      <c r="W61" t="str">
        <f t="shared" si="0"/>
        <v>XSP.TO</v>
      </c>
      <c r="X61" t="str">
        <f t="shared" si="0"/>
        <v>EWC</v>
      </c>
      <c r="Y61" t="str">
        <f t="shared" si="0"/>
        <v>XIU.TO</v>
      </c>
      <c r="Z61" t="str">
        <f t="shared" si="0"/>
        <v>EFA</v>
      </c>
      <c r="AA61" t="str">
        <f t="shared" si="0"/>
        <v>VGK</v>
      </c>
      <c r="AB61" t="str">
        <f t="shared" si="0"/>
        <v>IOO</v>
      </c>
      <c r="AC61" t="str">
        <f t="shared" si="0"/>
        <v>VWO</v>
      </c>
      <c r="AD61" t="str">
        <f t="shared" si="0"/>
        <v>XIN.TO</v>
      </c>
      <c r="AE61" t="str">
        <f t="shared" si="0"/>
        <v>SHY</v>
      </c>
      <c r="AF61" t="str">
        <f t="shared" si="0"/>
        <v>IEF</v>
      </c>
      <c r="AG61" t="str">
        <f t="shared" si="0"/>
        <v>TIP</v>
      </c>
      <c r="AH61" t="str">
        <f t="shared" si="0"/>
        <v>XGB.TO</v>
      </c>
      <c r="AI61" t="str">
        <f t="shared" si="0"/>
        <v>XRB.TO</v>
      </c>
      <c r="AJ61" t="str">
        <f t="shared" si="0"/>
        <v>XBB.TO</v>
      </c>
      <c r="AK61" t="str">
        <f t="shared" si="0"/>
        <v>IYR</v>
      </c>
      <c r="AL61" t="str">
        <f t="shared" si="0"/>
        <v>XRE.TO</v>
      </c>
    </row>
    <row r="62" spans="1:38">
      <c r="A62" t="str">
        <f>'Individual &amp; Portfolio'!A62</f>
        <v>2011-05-01</v>
      </c>
      <c r="B62">
        <f>'Individual &amp; Portfolio'!B62</f>
        <v>1.6319773233390181E-2</v>
      </c>
      <c r="C62">
        <f>'Individual &amp; Portfolio'!C62</f>
        <v>1.531983233464285E-2</v>
      </c>
      <c r="D62">
        <f>'Individual &amp; Portfolio'!M62</f>
        <v>-1.086258756241854E-2</v>
      </c>
      <c r="E62">
        <f>'Individual &amp; Portfolio'!E62</f>
        <v>3.4465898802618078E-3</v>
      </c>
      <c r="F62">
        <f>'Individual &amp; Portfolio'!N62</f>
        <v>-8.4875820537467783E-3</v>
      </c>
      <c r="G62">
        <f>'Individual &amp; Portfolio'!F62</f>
        <v>5.1710204402173332E-3</v>
      </c>
      <c r="H62">
        <f>'Individual &amp; Portfolio'!G62</f>
        <v>-1.379611982030182E-3</v>
      </c>
      <c r="I62">
        <f>'Individual &amp; Portfolio'!H62</f>
        <v>1.1356882491633251E-3</v>
      </c>
      <c r="J62">
        <f>'Individual &amp; Portfolio'!D62</f>
        <v>-2.420074300763075E-3</v>
      </c>
      <c r="K62">
        <f>'Individual &amp; Portfolio'!O62</f>
        <v>-1.4270722785519E-2</v>
      </c>
      <c r="L62">
        <f>'Individual &amp; Portfolio'!I62</f>
        <v>3.160345968994771E-2</v>
      </c>
      <c r="M62">
        <f>'Individual &amp; Portfolio'!J62</f>
        <v>5.3721734535211903E-2</v>
      </c>
      <c r="N62">
        <f>'Individual &amp; Portfolio'!K62</f>
        <v>3.0567601150748299E-2</v>
      </c>
      <c r="O62">
        <f>'Individual &amp; Portfolio'!Q62</f>
        <v>1.65990640648912E-2</v>
      </c>
      <c r="P62">
        <f>'Individual &amp; Portfolio'!R62</f>
        <v>1.0926708617372769E-2</v>
      </c>
      <c r="Q62">
        <f>'Individual &amp; Portfolio'!P62</f>
        <v>1.5179944306847441E-2</v>
      </c>
      <c r="R62">
        <f>'Individual &amp; Portfolio'!L62</f>
        <v>3.8262014168092502E-2</v>
      </c>
      <c r="S62">
        <f>'Individual &amp; Portfolio'!S62</f>
        <v>1.217374349721112E-2</v>
      </c>
      <c r="U62">
        <f>-(AVERAGE(B2:B61)+_xlfn.NORM.S.INV(0.01)*_xlfn.STDEV.S(B2:B61))</f>
        <v>8.6349971716088922E-2</v>
      </c>
      <c r="V62">
        <f t="shared" ref="V62:AL62" si="1">-(AVERAGE(C2:C61)+_xlfn.NORM.S.INV(0.01)*_xlfn.STDEV.S(C2:C61))</f>
        <v>0.11221237368837778</v>
      </c>
      <c r="W62">
        <f t="shared" si="1"/>
        <v>0.12308952500484623</v>
      </c>
      <c r="X62">
        <f t="shared" si="1"/>
        <v>0.11229515746135134</v>
      </c>
      <c r="Y62">
        <f t="shared" si="1"/>
        <v>0.10622518578491955</v>
      </c>
      <c r="Z62">
        <f t="shared" si="1"/>
        <v>0.1089966058326402</v>
      </c>
      <c r="AA62">
        <f t="shared" si="1"/>
        <v>0.11448097898170168</v>
      </c>
      <c r="AB62">
        <f t="shared" si="1"/>
        <v>9.4027794099733858E-2</v>
      </c>
      <c r="AC62">
        <f t="shared" si="1"/>
        <v>0.12603799026778539</v>
      </c>
      <c r="AD62">
        <f t="shared" si="1"/>
        <v>0.12219757346778475</v>
      </c>
      <c r="AE62">
        <f t="shared" si="1"/>
        <v>8.2085238723542703E-2</v>
      </c>
      <c r="AF62">
        <f t="shared" si="1"/>
        <v>9.6565525512629036E-2</v>
      </c>
      <c r="AG62">
        <f t="shared" si="1"/>
        <v>7.9035685084480597E-2</v>
      </c>
      <c r="AH62">
        <f t="shared" si="1"/>
        <v>2.4567771262695961E-2</v>
      </c>
      <c r="AI62">
        <f t="shared" si="1"/>
        <v>5.7592526617031091E-2</v>
      </c>
      <c r="AJ62">
        <f t="shared" si="1"/>
        <v>2.5416147647641857E-2</v>
      </c>
      <c r="AK62">
        <f t="shared" si="1"/>
        <v>0.17825162636485198</v>
      </c>
      <c r="AL62">
        <f t="shared" si="1"/>
        <v>0.12053758384630529</v>
      </c>
    </row>
    <row r="63" spans="1:38">
      <c r="A63" t="str">
        <f>'Individual &amp; Portfolio'!A63</f>
        <v>2011-06-01</v>
      </c>
      <c r="B63">
        <f>'Individual &amp; Portfolio'!B63</f>
        <v>-3.0995412303735041E-2</v>
      </c>
      <c r="C63">
        <f>'Individual &amp; Portfolio'!C63</f>
        <v>-3.1715097786790047E-2</v>
      </c>
      <c r="D63">
        <f>'Individual &amp; Portfolio'!M63</f>
        <v>-2.196383146651015E-2</v>
      </c>
      <c r="E63">
        <f>'Individual &amp; Portfolio'!E63</f>
        <v>-4.651313496450471E-2</v>
      </c>
      <c r="F63">
        <f>'Individual &amp; Portfolio'!N63</f>
        <v>-3.7764082694766388E-2</v>
      </c>
      <c r="G63">
        <f>'Individual &amp; Portfolio'!F63</f>
        <v>-4.0125871443988832E-2</v>
      </c>
      <c r="H63">
        <f>'Individual &amp; Portfolio'!G63</f>
        <v>-3.013632177173731E-2</v>
      </c>
      <c r="I63">
        <f>'Individual &amp; Portfolio'!H63</f>
        <v>-4.0190806801919332E-2</v>
      </c>
      <c r="J63">
        <f>'Individual &amp; Portfolio'!D63</f>
        <v>-1.9364871775108261E-2</v>
      </c>
      <c r="K63">
        <f>'Individual &amp; Portfolio'!O63</f>
        <v>-2.7881792401223241E-2</v>
      </c>
      <c r="L63">
        <f>'Individual &amp; Portfolio'!I63</f>
        <v>-9.526231692868925E-3</v>
      </c>
      <c r="M63">
        <f>'Individual &amp; Portfolio'!J63</f>
        <v>-1.4453280454713391E-2</v>
      </c>
      <c r="N63">
        <f>'Individual &amp; Portfolio'!K63</f>
        <v>-6.1361897176286373E-3</v>
      </c>
      <c r="O63">
        <f>'Individual &amp; Portfolio'!Q63</f>
        <v>8.2405797620976884E-4</v>
      </c>
      <c r="P63">
        <f>'Individual &amp; Portfolio'!R63</f>
        <v>-6.9174648130740923E-3</v>
      </c>
      <c r="Q63">
        <f>'Individual &amp; Portfolio'!P63</f>
        <v>-2.0774700740044949E-4</v>
      </c>
      <c r="R63">
        <f>'Individual &amp; Portfolio'!L63</f>
        <v>-4.8912984800830617E-2</v>
      </c>
      <c r="S63">
        <f>'Individual &amp; Portfolio'!S63</f>
        <v>-4.5891347088080634E-3</v>
      </c>
      <c r="U63">
        <f t="shared" ref="U63:U126" si="2">-(AVERAGE(B3:B62)+_xlfn.NORM.S.INV(0.01)*_xlfn.STDEV.S(B3:B62))</f>
        <v>8.4368766809226961E-2</v>
      </c>
      <c r="V63">
        <f t="shared" ref="V63:V126" si="3">-(AVERAGE(C3:C62)+_xlfn.NORM.S.INV(0.01)*_xlfn.STDEV.S(C3:C62))</f>
        <v>0.10720859927273858</v>
      </c>
      <c r="W63">
        <f t="shared" ref="W63:W126" si="4">-(AVERAGE(D3:D62)+_xlfn.NORM.S.INV(0.01)*_xlfn.STDEV.S(D3:D62))</f>
        <v>0.1223204475993772</v>
      </c>
      <c r="X63">
        <f t="shared" ref="X63:X126" si="5">-(AVERAGE(E3:E62)+_xlfn.NORM.S.INV(0.01)*_xlfn.STDEV.S(E3:E62))</f>
        <v>0.11091809686156388</v>
      </c>
      <c r="Y63">
        <f t="shared" ref="Y63:Y126" si="6">-(AVERAGE(F3:F62)+_xlfn.NORM.S.INV(0.01)*_xlfn.STDEV.S(F3:F62))</f>
        <v>0.10532863770633664</v>
      </c>
      <c r="Z63">
        <f t="shared" ref="Z63:Z126" si="7">-(AVERAGE(G3:G62)+_xlfn.NORM.S.INV(0.01)*_xlfn.STDEV.S(G3:G62))</f>
        <v>0.10687729466517684</v>
      </c>
      <c r="AA63">
        <f t="shared" ref="AA63:AA126" si="8">-(AVERAGE(H3:H62)+_xlfn.NORM.S.INV(0.01)*_xlfn.STDEV.S(H3:H62))</f>
        <v>0.11297163358441981</v>
      </c>
      <c r="AB63">
        <f t="shared" ref="AB63:AB126" si="9">-(AVERAGE(I3:I62)+_xlfn.NORM.S.INV(0.01)*_xlfn.STDEV.S(I3:I62))</f>
        <v>9.2324772772962652E-2</v>
      </c>
      <c r="AC63">
        <f t="shared" ref="AC63:AC126" si="10">-(AVERAGE(J3:J62)+_xlfn.NORM.S.INV(0.01)*_xlfn.STDEV.S(J3:J62))</f>
        <v>0.11768398211274925</v>
      </c>
      <c r="AD63">
        <f t="shared" ref="AD63:AD126" si="11">-(AVERAGE(K3:K62)+_xlfn.NORM.S.INV(0.01)*_xlfn.STDEV.S(K3:K62))</f>
        <v>0.1204399498345959</v>
      </c>
      <c r="AE63">
        <f t="shared" ref="AE63:AE126" si="12">-(AVERAGE(L3:L62)+_xlfn.NORM.S.INV(0.01)*_xlfn.STDEV.S(L3:L62))</f>
        <v>8.1712230433567207E-2</v>
      </c>
      <c r="AF63">
        <f t="shared" ref="AF63:AF126" si="13">-(AVERAGE(M3:M62)+_xlfn.NORM.S.INV(0.01)*_xlfn.STDEV.S(M3:M62))</f>
        <v>9.6288302802062867E-2</v>
      </c>
      <c r="AG63">
        <f t="shared" ref="AG63:AG126" si="14">-(AVERAGE(N3:N62)+_xlfn.NORM.S.INV(0.01)*_xlfn.STDEV.S(N3:N62))</f>
        <v>7.8597102841786337E-2</v>
      </c>
      <c r="AH63">
        <f t="shared" ref="AH63:AH126" si="15">-(AVERAGE(O3:O62)+_xlfn.NORM.S.INV(0.01)*_xlfn.STDEV.S(O3:O62))</f>
        <v>2.4555350554281204E-2</v>
      </c>
      <c r="AI63">
        <f t="shared" ref="AI63:AI126" si="16">-(AVERAGE(P3:P62)+_xlfn.NORM.S.INV(0.01)*_xlfn.STDEV.S(P3:P62))</f>
        <v>5.7103116837934995E-2</v>
      </c>
      <c r="AJ63">
        <f t="shared" ref="AJ63:AJ126" si="17">-(AVERAGE(Q3:Q62)+_xlfn.NORM.S.INV(0.01)*_xlfn.STDEV.S(Q3:Q62))</f>
        <v>2.5405244629955134E-2</v>
      </c>
      <c r="AK63">
        <f t="shared" ref="AK63:AK126" si="18">-(AVERAGE(R3:R62)+_xlfn.NORM.S.INV(0.01)*_xlfn.STDEV.S(R3:R62))</f>
        <v>0.17650861651342231</v>
      </c>
      <c r="AL63">
        <f t="shared" ref="AL63:AL126" si="19">-(AVERAGE(S3:S62)+_xlfn.NORM.S.INV(0.01)*_xlfn.STDEV.S(S3:S62))</f>
        <v>0.12034742218891582</v>
      </c>
    </row>
    <row r="64" spans="1:38">
      <c r="A64" t="str">
        <f>'Individual &amp; Portfolio'!A64</f>
        <v>2011-07-01</v>
      </c>
      <c r="B64">
        <f>'Individual &amp; Portfolio'!B64</f>
        <v>-3.3266591972230919E-2</v>
      </c>
      <c r="C64">
        <f>'Individual &amp; Portfolio'!C64</f>
        <v>1.8394101526220119E-4</v>
      </c>
      <c r="D64">
        <f>'Individual &amp; Portfolio'!M64</f>
        <v>-1.301488122840966E-2</v>
      </c>
      <c r="E64">
        <f>'Individual &amp; Portfolio'!E64</f>
        <v>-3.4620583599116787E-2</v>
      </c>
      <c r="F64">
        <f>'Individual &amp; Portfolio'!N64</f>
        <v>-3.041165342313679E-2</v>
      </c>
      <c r="G64">
        <f>'Individual &amp; Portfolio'!F64</f>
        <v>-2.311932637423075E-2</v>
      </c>
      <c r="H64">
        <f>'Individual &amp; Portfolio'!G64</f>
        <v>-6.3509408996855088E-2</v>
      </c>
      <c r="I64">
        <f>'Individual &amp; Portfolio'!H64</f>
        <v>-2.699937432764021E-2</v>
      </c>
      <c r="J64">
        <f>'Individual &amp; Portfolio'!D64</f>
        <v>-2.445579330250891E-2</v>
      </c>
      <c r="K64">
        <f>'Individual &amp; Portfolio'!O64</f>
        <v>-2.0723018105019531E-2</v>
      </c>
      <c r="L64">
        <f>'Individual &amp; Portfolio'!I64</f>
        <v>-1.553333387206768E-2</v>
      </c>
      <c r="M64">
        <f>'Individual &amp; Portfolio'!J64</f>
        <v>1.283162398489668E-2</v>
      </c>
      <c r="N64">
        <f>'Individual &amp; Portfolio'!K64</f>
        <v>2.259479950261278E-2</v>
      </c>
      <c r="O64">
        <f>'Individual &amp; Portfolio'!Q64</f>
        <v>1.9704097967889082E-2</v>
      </c>
      <c r="P64">
        <f>'Individual &amp; Portfolio'!R64</f>
        <v>4.8012025056014762E-2</v>
      </c>
      <c r="Q64">
        <f>'Individual &amp; Portfolio'!P64</f>
        <v>2.170118876492055E-2</v>
      </c>
      <c r="R64">
        <f>'Individual &amp; Portfolio'!L64</f>
        <v>-7.3196695013587609E-3</v>
      </c>
      <c r="S64">
        <f>'Individual &amp; Portfolio'!S64</f>
        <v>4.7996781262182866E-3</v>
      </c>
      <c r="U64">
        <f t="shared" si="2"/>
        <v>8.5559306006849981E-2</v>
      </c>
      <c r="V64">
        <f t="shared" si="3"/>
        <v>0.10848856500053917</v>
      </c>
      <c r="W64">
        <f t="shared" si="4"/>
        <v>0.12299738822671907</v>
      </c>
      <c r="X64">
        <f t="shared" si="5"/>
        <v>0.11247704555985846</v>
      </c>
      <c r="Y64">
        <f t="shared" si="6"/>
        <v>0.10645776320231697</v>
      </c>
      <c r="Z64">
        <f t="shared" si="7"/>
        <v>0.10837010756280319</v>
      </c>
      <c r="AA64">
        <f t="shared" si="8"/>
        <v>0.11405539059618078</v>
      </c>
      <c r="AB64">
        <f t="shared" si="9"/>
        <v>9.394543695711724E-2</v>
      </c>
      <c r="AC64">
        <f t="shared" si="10"/>
        <v>0.11847310098119351</v>
      </c>
      <c r="AD64">
        <f t="shared" si="11"/>
        <v>0.12129495111839216</v>
      </c>
      <c r="AE64">
        <f t="shared" si="12"/>
        <v>8.2095311329406034E-2</v>
      </c>
      <c r="AF64">
        <f t="shared" si="13"/>
        <v>9.6904049740614923E-2</v>
      </c>
      <c r="AG64">
        <f t="shared" si="14"/>
        <v>7.8941200667621184E-2</v>
      </c>
      <c r="AH64">
        <f t="shared" si="15"/>
        <v>2.4533089202415412E-2</v>
      </c>
      <c r="AI64">
        <f t="shared" si="16"/>
        <v>5.6668041067780443E-2</v>
      </c>
      <c r="AJ64">
        <f t="shared" si="17"/>
        <v>2.4453847003242865E-2</v>
      </c>
      <c r="AK64">
        <f t="shared" si="18"/>
        <v>0.1782623496141125</v>
      </c>
      <c r="AL64">
        <f t="shared" si="19"/>
        <v>0.12033442249483392</v>
      </c>
    </row>
    <row r="65" spans="1:38">
      <c r="A65" t="str">
        <f>'Individual &amp; Portfolio'!A65</f>
        <v>2011-08-01</v>
      </c>
      <c r="B65">
        <f>'Individual &amp; Portfolio'!B65</f>
        <v>-2.6115463781699159E-2</v>
      </c>
      <c r="C65">
        <f>'Individual &amp; Portfolio'!C65</f>
        <v>-2.169841445301246E-2</v>
      </c>
      <c r="D65">
        <f>'Individual &amp; Portfolio'!M65</f>
        <v>-5.4545571567409579E-2</v>
      </c>
      <c r="E65">
        <f>'Individual &amp; Portfolio'!E65</f>
        <v>-4.4340552722299531E-3</v>
      </c>
      <c r="F65">
        <f>'Individual &amp; Portfolio'!N65</f>
        <v>-6.5178190498215161E-3</v>
      </c>
      <c r="G65">
        <f>'Individual &amp; Portfolio'!F65</f>
        <v>-5.9683463555576972E-2</v>
      </c>
      <c r="H65">
        <f>'Individual &amp; Portfolio'!G65</f>
        <v>-6.5108862313784432E-2</v>
      </c>
      <c r="I65">
        <f>'Individual &amp; Portfolio'!H65</f>
        <v>-4.9058780052560591E-2</v>
      </c>
      <c r="J65">
        <f>'Individual &amp; Portfolio'!D65</f>
        <v>-6.3088110137740405E-2</v>
      </c>
      <c r="K65">
        <f>'Individual &amp; Portfolio'!O65</f>
        <v>-9.0960964147906553E-2</v>
      </c>
      <c r="L65">
        <f>'Individual &amp; Portfolio'!I65</f>
        <v>3.4093348361324827E-2</v>
      </c>
      <c r="M65">
        <f>'Individual &amp; Portfolio'!J65</f>
        <v>7.8470504623721959E-2</v>
      </c>
      <c r="N65">
        <f>'Individual &amp; Portfolio'!K65</f>
        <v>3.8983386399775499E-2</v>
      </c>
      <c r="O65">
        <f>'Individual &amp; Portfolio'!Q65</f>
        <v>1.505593389912163E-2</v>
      </c>
      <c r="P65">
        <f>'Individual &amp; Portfolio'!R65</f>
        <v>-1.257847840315951E-2</v>
      </c>
      <c r="Q65">
        <f>'Individual &amp; Portfolio'!P65</f>
        <v>1.334204875286926E-2</v>
      </c>
      <c r="R65">
        <f>'Individual &amp; Portfolio'!L65</f>
        <v>-2.420215117763869E-2</v>
      </c>
      <c r="S65">
        <f>'Individual &amp; Portfolio'!S65</f>
        <v>-1.006184704066526E-2</v>
      </c>
      <c r="U65">
        <f t="shared" si="2"/>
        <v>8.6811665850293998E-2</v>
      </c>
      <c r="V65">
        <f t="shared" si="3"/>
        <v>0.10753397621094202</v>
      </c>
      <c r="W65">
        <f t="shared" si="4"/>
        <v>0.1233106651362896</v>
      </c>
      <c r="X65">
        <f t="shared" si="5"/>
        <v>0.113866204632581</v>
      </c>
      <c r="Y65">
        <f t="shared" si="6"/>
        <v>0.1077351336561911</v>
      </c>
      <c r="Z65">
        <f t="shared" si="7"/>
        <v>0.10911075259804914</v>
      </c>
      <c r="AA65">
        <f t="shared" si="8"/>
        <v>0.11687983336924355</v>
      </c>
      <c r="AB65">
        <f t="shared" si="9"/>
        <v>9.4711735967308863E-2</v>
      </c>
      <c r="AC65">
        <f t="shared" si="10"/>
        <v>0.11956635741646678</v>
      </c>
      <c r="AD65">
        <f t="shared" si="11"/>
        <v>0.12180376089861093</v>
      </c>
      <c r="AE65">
        <f t="shared" si="12"/>
        <v>8.2646841642972271E-2</v>
      </c>
      <c r="AF65">
        <f t="shared" si="13"/>
        <v>9.6922666390745219E-2</v>
      </c>
      <c r="AG65">
        <f t="shared" si="14"/>
        <v>7.8883691440499129E-2</v>
      </c>
      <c r="AH65">
        <f t="shared" si="15"/>
        <v>2.4593721098944622E-2</v>
      </c>
      <c r="AI65">
        <f t="shared" si="16"/>
        <v>5.6824623323917786E-2</v>
      </c>
      <c r="AJ65">
        <f t="shared" si="17"/>
        <v>2.3825570988208752E-2</v>
      </c>
      <c r="AK65">
        <f t="shared" si="18"/>
        <v>0.17850382251453914</v>
      </c>
      <c r="AL65">
        <f t="shared" si="19"/>
        <v>0.12030870921321521</v>
      </c>
    </row>
    <row r="66" spans="1:38">
      <c r="A66" t="str">
        <f>'Individual &amp; Portfolio'!A66</f>
        <v>2011-09-01</v>
      </c>
      <c r="B66">
        <f>'Individual &amp; Portfolio'!B66</f>
        <v>-1.8678113761993801E-2</v>
      </c>
      <c r="C66">
        <f>'Individual &amp; Portfolio'!C66</f>
        <v>1.0507659428775851E-2</v>
      </c>
      <c r="D66">
        <f>'Individual &amp; Portfolio'!M66</f>
        <v>-7.6922984513194126E-2</v>
      </c>
      <c r="E66">
        <f>'Individual &amp; Portfolio'!E66</f>
        <v>-9.6052368813997702E-2</v>
      </c>
      <c r="F66">
        <f>'Individual &amp; Portfolio'!N66</f>
        <v>-8.9119910659764434E-2</v>
      </c>
      <c r="G66">
        <f>'Individual &amp; Portfolio'!F66</f>
        <v>-5.4582045094399227E-2</v>
      </c>
      <c r="H66">
        <f>'Individual &amp; Portfolio'!G66</f>
        <v>-6.9740023020175901E-2</v>
      </c>
      <c r="I66">
        <f>'Individual &amp; Portfolio'!H66</f>
        <v>-2.7108031376431248E-2</v>
      </c>
      <c r="J66">
        <f>'Individual &amp; Portfolio'!D66</f>
        <v>-0.13546054950662459</v>
      </c>
      <c r="K66">
        <f>'Individual &amp; Portfolio'!O66</f>
        <v>-6.9855422384047516E-2</v>
      </c>
      <c r="L66">
        <f>'Individual &amp; Portfolio'!I66</f>
        <v>5.8996729529258163E-2</v>
      </c>
      <c r="M66">
        <f>'Individual &amp; Portfolio'!J66</f>
        <v>8.3901459186092708E-2</v>
      </c>
      <c r="N66">
        <f>'Individual &amp; Portfolio'!K66</f>
        <v>6.5219309754511956E-2</v>
      </c>
      <c r="O66">
        <f>'Individual &amp; Portfolio'!Q66</f>
        <v>1.8211019904778469E-2</v>
      </c>
      <c r="P66">
        <f>'Individual &amp; Portfolio'!R66</f>
        <v>1.4012783424639959E-2</v>
      </c>
      <c r="Q66">
        <f>'Individual &amp; Portfolio'!P66</f>
        <v>1.650176362827693E-2</v>
      </c>
      <c r="R66">
        <f>'Individual &amp; Portfolio'!L66</f>
        <v>-6.3205337725236399E-2</v>
      </c>
      <c r="S66">
        <f>'Individual &amp; Portfolio'!S66</f>
        <v>1.50592595895116E-4</v>
      </c>
      <c r="U66">
        <f t="shared" si="2"/>
        <v>8.7560461346084084E-2</v>
      </c>
      <c r="V66">
        <f t="shared" si="3"/>
        <v>0.10846617430639821</v>
      </c>
      <c r="W66">
        <f t="shared" si="4"/>
        <v>0.12553098360282783</v>
      </c>
      <c r="X66">
        <f t="shared" si="5"/>
        <v>0.11418302603339921</v>
      </c>
      <c r="Y66">
        <f t="shared" si="6"/>
        <v>0.10813500677327138</v>
      </c>
      <c r="Z66">
        <f t="shared" si="7"/>
        <v>0.11154708732412209</v>
      </c>
      <c r="AA66">
        <f t="shared" si="8"/>
        <v>0.11965848715549784</v>
      </c>
      <c r="AB66">
        <f t="shared" si="9"/>
        <v>9.6706287635102611E-2</v>
      </c>
      <c r="AC66">
        <f t="shared" si="10"/>
        <v>0.12213366942788821</v>
      </c>
      <c r="AD66">
        <f t="shared" si="11"/>
        <v>0.12632330552490426</v>
      </c>
      <c r="AE66">
        <f t="shared" si="12"/>
        <v>8.222951384837153E-2</v>
      </c>
      <c r="AF66">
        <f t="shared" si="13"/>
        <v>9.7859554924185507E-2</v>
      </c>
      <c r="AG66">
        <f t="shared" si="14"/>
        <v>7.8729090381660691E-2</v>
      </c>
      <c r="AH66">
        <f t="shared" si="15"/>
        <v>2.4510934375465886E-2</v>
      </c>
      <c r="AI66">
        <f t="shared" si="16"/>
        <v>5.7454334141110217E-2</v>
      </c>
      <c r="AJ66">
        <f t="shared" si="17"/>
        <v>2.3732908926543478E-2</v>
      </c>
      <c r="AK66">
        <f t="shared" si="18"/>
        <v>0.17915071145782471</v>
      </c>
      <c r="AL66">
        <f t="shared" si="19"/>
        <v>0.12089614599710337</v>
      </c>
    </row>
    <row r="67" spans="1:38">
      <c r="A67" t="str">
        <f>'Individual &amp; Portfolio'!A67</f>
        <v>2011-10-01</v>
      </c>
      <c r="B67">
        <f>'Individual &amp; Portfolio'!B67</f>
        <v>6.8024169994303607E-2</v>
      </c>
      <c r="C67">
        <f>'Individual &amp; Portfolio'!C67</f>
        <v>5.9576511553341982E-2</v>
      </c>
      <c r="D67">
        <f>'Individual &amp; Portfolio'!M67</f>
        <v>0.1080245604107619</v>
      </c>
      <c r="E67">
        <f>'Individual &amp; Portfolio'!E67</f>
        <v>6.1318322953759719E-2</v>
      </c>
      <c r="F67">
        <f>'Individual &amp; Portfolio'!N67</f>
        <v>5.8883084944441277E-2</v>
      </c>
      <c r="G67">
        <f>'Individual &amp; Portfolio'!F67</f>
        <v>5.0195350365158653E-2</v>
      </c>
      <c r="H67">
        <f>'Individual &amp; Portfolio'!G67</f>
        <v>7.6947453371586372E-2</v>
      </c>
      <c r="I67">
        <f>'Individual &amp; Portfolio'!H67</f>
        <v>6.0696066234725787E-2</v>
      </c>
      <c r="J67">
        <f>'Individual &amp; Portfolio'!D67</f>
        <v>0.11036560408858991</v>
      </c>
      <c r="K67">
        <f>'Individual &amp; Portfolio'!O67</f>
        <v>7.7807951414552656E-2</v>
      </c>
      <c r="L67">
        <f>'Individual &amp; Portfolio'!I67</f>
        <v>-4.1648770811478553E-2</v>
      </c>
      <c r="M67">
        <f>'Individual &amp; Portfolio'!J67</f>
        <v>-5.415293205189875E-2</v>
      </c>
      <c r="N67">
        <f>'Individual &amp; Portfolio'!K67</f>
        <v>-2.3592460307178879E-2</v>
      </c>
      <c r="O67">
        <f>'Individual &amp; Portfolio'!Q67</f>
        <v>-3.8677493011497481E-3</v>
      </c>
      <c r="P67">
        <f>'Individual &amp; Portfolio'!R67</f>
        <v>2.973188428075435E-2</v>
      </c>
      <c r="Q67">
        <f>'Individual &amp; Portfolio'!P67</f>
        <v>-3.8077986251208169E-3</v>
      </c>
      <c r="R67">
        <f>'Individual &amp; Portfolio'!L67</f>
        <v>9.6019582399868408E-2</v>
      </c>
      <c r="S67">
        <f>'Individual &amp; Portfolio'!S67</f>
        <v>1.586242169636698E-2</v>
      </c>
      <c r="U67">
        <f t="shared" si="2"/>
        <v>8.7943628226079873E-2</v>
      </c>
      <c r="V67">
        <f t="shared" si="3"/>
        <v>0.10814272931386136</v>
      </c>
      <c r="W67">
        <f t="shared" si="4"/>
        <v>0.12907614236717352</v>
      </c>
      <c r="X67">
        <f t="shared" si="5"/>
        <v>0.11904175447501177</v>
      </c>
      <c r="Y67">
        <f t="shared" si="6"/>
        <v>0.1127030110425199</v>
      </c>
      <c r="Z67">
        <f t="shared" si="7"/>
        <v>0.1136916336396953</v>
      </c>
      <c r="AA67">
        <f t="shared" si="8"/>
        <v>0.12268195503189799</v>
      </c>
      <c r="AB67">
        <f t="shared" si="9"/>
        <v>9.7538284298185854E-2</v>
      </c>
      <c r="AC67">
        <f t="shared" si="10"/>
        <v>0.13151224728036751</v>
      </c>
      <c r="AD67">
        <f t="shared" si="11"/>
        <v>0.12915229006079157</v>
      </c>
      <c r="AE67">
        <f t="shared" si="12"/>
        <v>8.3153964610710757E-2</v>
      </c>
      <c r="AF67">
        <f t="shared" si="13"/>
        <v>9.9350763230275363E-2</v>
      </c>
      <c r="AG67">
        <f t="shared" si="14"/>
        <v>7.9810115299132886E-2</v>
      </c>
      <c r="AH67">
        <f t="shared" si="15"/>
        <v>2.4484593207834422E-2</v>
      </c>
      <c r="AI67">
        <f t="shared" si="16"/>
        <v>5.6990291217299795E-2</v>
      </c>
      <c r="AJ67">
        <f t="shared" si="17"/>
        <v>2.3577162843740489E-2</v>
      </c>
      <c r="AK67">
        <f t="shared" si="18"/>
        <v>0.18145456345615629</v>
      </c>
      <c r="AL67">
        <f t="shared" si="19"/>
        <v>0.12117103693740221</v>
      </c>
    </row>
    <row r="68" spans="1:38">
      <c r="A68" t="str">
        <f>'Individual &amp; Portfolio'!A68</f>
        <v>2011-11-01</v>
      </c>
      <c r="B68">
        <f>'Individual &amp; Portfolio'!B68</f>
        <v>3.4442303184304628E-2</v>
      </c>
      <c r="C68">
        <f>'Individual &amp; Portfolio'!C68</f>
        <v>1.0702621111159379E-2</v>
      </c>
      <c r="D68">
        <f>'Individual &amp; Portfolio'!M68</f>
        <v>-4.8747286966901449E-3</v>
      </c>
      <c r="E68">
        <f>'Individual &amp; Portfolio'!E68</f>
        <v>9.9747036152795232E-3</v>
      </c>
      <c r="F68">
        <f>'Individual &amp; Portfolio'!N68</f>
        <v>-4.5636222484319866E-3</v>
      </c>
      <c r="G68">
        <f>'Individual &amp; Portfolio'!F68</f>
        <v>1.605771488309737E-2</v>
      </c>
      <c r="H68">
        <f>'Individual &amp; Portfolio'!G68</f>
        <v>8.8965570152805817E-3</v>
      </c>
      <c r="I68">
        <f>'Individual &amp; Portfolio'!H68</f>
        <v>2.0468731050498071E-2</v>
      </c>
      <c r="J68">
        <f>'Individual &amp; Portfolio'!D68</f>
        <v>2.0906053949256039E-2</v>
      </c>
      <c r="K68">
        <f>'Individual &amp; Portfolio'!O68</f>
        <v>-1.2556790975621901E-3</v>
      </c>
      <c r="L68">
        <f>'Individual &amp; Portfolio'!I68</f>
        <v>3.9143273228730013E-2</v>
      </c>
      <c r="M68">
        <f>'Individual &amp; Portfolio'!J68</f>
        <v>4.467428981729693E-2</v>
      </c>
      <c r="N68">
        <f>'Individual &amp; Portfolio'!K68</f>
        <v>4.2469997986780188E-2</v>
      </c>
      <c r="O68">
        <f>'Individual &amp; Portfolio'!Q68</f>
        <v>8.7504978270744882E-3</v>
      </c>
      <c r="P68">
        <f>'Individual &amp; Portfolio'!R68</f>
        <v>1.992709377147062E-2</v>
      </c>
      <c r="Q68">
        <f>'Individual &amp; Portfolio'!P68</f>
        <v>7.8974039514312366E-3</v>
      </c>
      <c r="R68">
        <f>'Individual &amp; Portfolio'!L68</f>
        <v>5.5716637782743383E-4</v>
      </c>
      <c r="S68">
        <f>'Individual &amp; Portfolio'!S68</f>
        <v>2.797704234833431E-2</v>
      </c>
      <c r="U68">
        <f t="shared" si="2"/>
        <v>8.909570660600967E-2</v>
      </c>
      <c r="V68">
        <f t="shared" si="3"/>
        <v>0.10831781862077398</v>
      </c>
      <c r="W68">
        <f t="shared" si="4"/>
        <v>0.13166330157883577</v>
      </c>
      <c r="X68">
        <f t="shared" si="5"/>
        <v>0.11926542808099902</v>
      </c>
      <c r="Y68">
        <f t="shared" si="6"/>
        <v>0.11293831675892717</v>
      </c>
      <c r="Z68">
        <f t="shared" si="7"/>
        <v>0.11389207498977516</v>
      </c>
      <c r="AA68">
        <f t="shared" si="8"/>
        <v>0.12378821839113424</v>
      </c>
      <c r="AB68">
        <f t="shared" si="9"/>
        <v>9.8337894217835703E-2</v>
      </c>
      <c r="AC68">
        <f t="shared" si="10"/>
        <v>0.13351236871606431</v>
      </c>
      <c r="AD68">
        <f t="shared" si="11"/>
        <v>0.13047002433719906</v>
      </c>
      <c r="AE68">
        <f t="shared" si="12"/>
        <v>8.4987063675576027E-2</v>
      </c>
      <c r="AF68">
        <f t="shared" si="13"/>
        <v>0.10197870527198273</v>
      </c>
      <c r="AG68">
        <f t="shared" si="14"/>
        <v>8.0721092844207809E-2</v>
      </c>
      <c r="AH68">
        <f t="shared" si="15"/>
        <v>2.4627069461985337E-2</v>
      </c>
      <c r="AI68">
        <f t="shared" si="16"/>
        <v>5.6873828156610337E-2</v>
      </c>
      <c r="AJ68">
        <f t="shared" si="17"/>
        <v>2.3842147166877058E-2</v>
      </c>
      <c r="AK68">
        <f t="shared" si="18"/>
        <v>0.18193335645621495</v>
      </c>
      <c r="AL68">
        <f t="shared" si="19"/>
        <v>0.12123341526870542</v>
      </c>
    </row>
    <row r="69" spans="1:38">
      <c r="A69" t="str">
        <f>'Individual &amp; Portfolio'!A69</f>
        <v>2011-12-01</v>
      </c>
      <c r="B69">
        <f>'Individual &amp; Portfolio'!B69</f>
        <v>-7.4182149524916197E-3</v>
      </c>
      <c r="C69">
        <f>'Individual &amp; Portfolio'!C69</f>
        <v>-2.1268874905257081E-2</v>
      </c>
      <c r="D69">
        <f>'Individual &amp; Portfolio'!M69</f>
        <v>1.3996135502294389E-3</v>
      </c>
      <c r="E69">
        <f>'Individual &amp; Portfolio'!E69</f>
        <v>-4.2411217331764887E-2</v>
      </c>
      <c r="F69">
        <f>'Individual &amp; Portfolio'!N69</f>
        <v>-2.1776621602622389E-2</v>
      </c>
      <c r="G69">
        <f>'Individual &amp; Portfolio'!F69</f>
        <v>-4.4442308762001947E-2</v>
      </c>
      <c r="H69">
        <f>'Individual &amp; Portfolio'!G69</f>
        <v>-7.7577985321338083E-2</v>
      </c>
      <c r="I69">
        <f>'Individual &amp; Portfolio'!H69</f>
        <v>-1.8061223337607069E-2</v>
      </c>
      <c r="J69">
        <f>'Individual &amp; Portfolio'!D69</f>
        <v>-7.4658479471506944E-2</v>
      </c>
      <c r="K69">
        <f>'Individual &amp; Portfolio'!O69</f>
        <v>-1.634168251552226E-2</v>
      </c>
      <c r="L69">
        <f>'Individual &amp; Portfolio'!I69</f>
        <v>-1.13584322174477E-2</v>
      </c>
      <c r="M69">
        <f>'Individual &amp; Portfolio'!J69</f>
        <v>6.4697471677594987E-3</v>
      </c>
      <c r="N69">
        <f>'Individual &amp; Portfolio'!K69</f>
        <v>-8.8118610139541476E-3</v>
      </c>
      <c r="O69">
        <f>'Individual &amp; Portfolio'!Q69</f>
        <v>1.9748913181826921E-2</v>
      </c>
      <c r="P69">
        <f>'Individual &amp; Portfolio'!R69</f>
        <v>2.9505289519209828E-2</v>
      </c>
      <c r="Q69">
        <f>'Individual &amp; Portfolio'!P69</f>
        <v>1.7800349030289819E-2</v>
      </c>
      <c r="R69">
        <f>'Individual &amp; Portfolio'!L69</f>
        <v>1.8487680752589331E-2</v>
      </c>
      <c r="S69">
        <f>'Individual &amp; Portfolio'!S69</f>
        <v>2.1995517629420421E-2</v>
      </c>
      <c r="U69">
        <f t="shared" si="2"/>
        <v>8.9014536214809689E-2</v>
      </c>
      <c r="V69">
        <f t="shared" si="3"/>
        <v>0.10808423183270058</v>
      </c>
      <c r="W69">
        <f t="shared" si="4"/>
        <v>0.13191151892729855</v>
      </c>
      <c r="X69">
        <f t="shared" si="5"/>
        <v>0.1192127078802951</v>
      </c>
      <c r="Y69">
        <f t="shared" si="6"/>
        <v>0.11310326758507444</v>
      </c>
      <c r="Z69">
        <f t="shared" si="7"/>
        <v>0.11345018825692911</v>
      </c>
      <c r="AA69">
        <f t="shared" si="8"/>
        <v>0.12328169771231043</v>
      </c>
      <c r="AB69">
        <f t="shared" si="9"/>
        <v>9.806454034493034E-2</v>
      </c>
      <c r="AC69">
        <f t="shared" si="10"/>
        <v>0.1321694564814743</v>
      </c>
      <c r="AD69">
        <f t="shared" si="11"/>
        <v>0.13045570896606323</v>
      </c>
      <c r="AE69">
        <f t="shared" si="12"/>
        <v>8.5217457097993096E-2</v>
      </c>
      <c r="AF69">
        <f t="shared" si="13"/>
        <v>0.10212014523526469</v>
      </c>
      <c r="AG69">
        <f t="shared" si="14"/>
        <v>8.0952841500918277E-2</v>
      </c>
      <c r="AH69">
        <f t="shared" si="15"/>
        <v>2.4478236283298777E-2</v>
      </c>
      <c r="AI69">
        <f t="shared" si="16"/>
        <v>5.6818420873382069E-2</v>
      </c>
      <c r="AJ69">
        <f t="shared" si="17"/>
        <v>2.3845705577863231E-2</v>
      </c>
      <c r="AK69">
        <f t="shared" si="18"/>
        <v>0.18187922611574134</v>
      </c>
      <c r="AL69">
        <f t="shared" si="19"/>
        <v>0.12122868749051761</v>
      </c>
    </row>
    <row r="70" spans="1:38">
      <c r="A70" t="str">
        <f>'Individual &amp; Portfolio'!A70</f>
        <v>2012-01-01</v>
      </c>
      <c r="B70">
        <f>'Individual &amp; Portfolio'!B70</f>
        <v>3.4536571077275369E-2</v>
      </c>
      <c r="C70">
        <f>'Individual &amp; Portfolio'!C70</f>
        <v>6.9239424164066588E-2</v>
      </c>
      <c r="D70">
        <f>'Individual &amp; Portfolio'!M70</f>
        <v>5.5195640207931662E-2</v>
      </c>
      <c r="E70">
        <f>'Individual &amp; Portfolio'!E70</f>
        <v>5.2859185504488648E-2</v>
      </c>
      <c r="F70">
        <f>'Individual &amp; Portfolio'!N70</f>
        <v>5.069218728458269E-2</v>
      </c>
      <c r="G70">
        <f>'Individual &amp; Portfolio'!F70</f>
        <v>4.6662855771298917E-2</v>
      </c>
      <c r="H70">
        <f>'Individual &amp; Portfolio'!G70</f>
        <v>8.4355050604950188E-2</v>
      </c>
      <c r="I70">
        <f>'Individual &amp; Portfolio'!H70</f>
        <v>3.9055260503459747E-2</v>
      </c>
      <c r="J70">
        <f>'Individual &amp; Portfolio'!D70</f>
        <v>0.11434977094594601</v>
      </c>
      <c r="K70">
        <f>'Individual &amp; Portfolio'!O70</f>
        <v>4.7231743080404343E-2</v>
      </c>
      <c r="L70">
        <f>'Individual &amp; Portfolio'!I70</f>
        <v>-1.5752511294522931E-2</v>
      </c>
      <c r="M70">
        <f>'Individual &amp; Portfolio'!J70</f>
        <v>-5.3663785196753633E-3</v>
      </c>
      <c r="N70">
        <f>'Individual &amp; Portfolio'!K70</f>
        <v>7.0142602485780969E-3</v>
      </c>
      <c r="O70">
        <f>'Individual &amp; Portfolio'!Q70</f>
        <v>1.543779196679917E-3</v>
      </c>
      <c r="P70">
        <f>'Individual &amp; Portfolio'!R70</f>
        <v>8.5682343604309708E-3</v>
      </c>
      <c r="Q70">
        <f>'Individual &amp; Portfolio'!P70</f>
        <v>3.7528425586705878E-3</v>
      </c>
      <c r="R70">
        <f>'Individual &amp; Portfolio'!L70</f>
        <v>5.8273170356026638E-2</v>
      </c>
      <c r="S70">
        <f>'Individual &amp; Portfolio'!S70</f>
        <v>1.5772728454383381E-2</v>
      </c>
      <c r="U70">
        <f t="shared" si="2"/>
        <v>8.9155443062737649E-2</v>
      </c>
      <c r="V70">
        <f t="shared" si="3"/>
        <v>0.10870163975959396</v>
      </c>
      <c r="W70">
        <f t="shared" si="4"/>
        <v>0.13205306251895468</v>
      </c>
      <c r="X70">
        <f t="shared" si="5"/>
        <v>0.12070670358247085</v>
      </c>
      <c r="Y70">
        <f t="shared" si="6"/>
        <v>0.11385027869184221</v>
      </c>
      <c r="Z70">
        <f t="shared" si="7"/>
        <v>0.11484313181231942</v>
      </c>
      <c r="AA70">
        <f t="shared" si="8"/>
        <v>0.12668492952354121</v>
      </c>
      <c r="AB70">
        <f t="shared" si="9"/>
        <v>9.8549380725566113E-2</v>
      </c>
      <c r="AC70">
        <f t="shared" si="10"/>
        <v>0.13555991699347042</v>
      </c>
      <c r="AD70">
        <f t="shared" si="11"/>
        <v>0.1308369600787985</v>
      </c>
      <c r="AE70">
        <f t="shared" si="12"/>
        <v>8.5657046784016783E-2</v>
      </c>
      <c r="AF70">
        <f t="shared" si="13"/>
        <v>0.10209691741752591</v>
      </c>
      <c r="AG70">
        <f t="shared" si="14"/>
        <v>8.1248615894184001E-2</v>
      </c>
      <c r="AH70">
        <f t="shared" si="15"/>
        <v>2.4468860155757974E-2</v>
      </c>
      <c r="AI70">
        <f t="shared" si="16"/>
        <v>5.4492191249731065E-2</v>
      </c>
      <c r="AJ70">
        <f t="shared" si="17"/>
        <v>2.249329419719669E-2</v>
      </c>
      <c r="AK70">
        <f t="shared" si="18"/>
        <v>0.18149578532601052</v>
      </c>
      <c r="AL70">
        <f t="shared" si="19"/>
        <v>0.12071152348742255</v>
      </c>
    </row>
    <row r="71" spans="1:38">
      <c r="A71" t="str">
        <f>'Individual &amp; Portfolio'!A71</f>
        <v>2012-02-01</v>
      </c>
      <c r="B71">
        <f>'Individual &amp; Portfolio'!B71</f>
        <v>3.4349930716646382E-2</v>
      </c>
      <c r="C71">
        <f>'Individual &amp; Portfolio'!C71</f>
        <v>5.486534242375174E-2</v>
      </c>
      <c r="D71">
        <f>'Individual &amp; Portfolio'!M71</f>
        <v>4.2140243929229097E-2</v>
      </c>
      <c r="E71">
        <f>'Individual &amp; Portfolio'!E71</f>
        <v>2.3412694637302781E-2</v>
      </c>
      <c r="F71">
        <f>'Individual &amp; Portfolio'!N71</f>
        <v>1.402138289985411E-2</v>
      </c>
      <c r="G71">
        <f>'Individual &amp; Portfolio'!F71</f>
        <v>3.9232921523436597E-2</v>
      </c>
      <c r="H71">
        <f>'Individual &amp; Portfolio'!G71</f>
        <v>4.5096257417165157E-2</v>
      </c>
      <c r="I71">
        <f>'Individual &amp; Portfolio'!H71</f>
        <v>2.8976363869046121E-2</v>
      </c>
      <c r="J71">
        <f>'Individual &amp; Portfolio'!D71</f>
        <v>4.5184002757499009E-2</v>
      </c>
      <c r="K71">
        <f>'Individual &amp; Portfolio'!O71</f>
        <v>5.1755816782044217E-2</v>
      </c>
      <c r="L71">
        <f>'Individual &amp; Portfolio'!I71</f>
        <v>-1.043727003307693E-2</v>
      </c>
      <c r="M71">
        <f>'Individual &amp; Portfolio'!J71</f>
        <v>-2.1340550531826041E-2</v>
      </c>
      <c r="N71">
        <f>'Individual &amp; Portfolio'!K71</f>
        <v>-1.4409824801677301E-2</v>
      </c>
      <c r="O71">
        <f>'Individual &amp; Portfolio'!Q71</f>
        <v>-6.9890617364544161E-3</v>
      </c>
      <c r="P71">
        <f>'Individual &amp; Portfolio'!R71</f>
        <v>-1.550987230927048E-2</v>
      </c>
      <c r="Q71">
        <f>'Individual &amp; Portfolio'!P71</f>
        <v>-4.4366451416767427E-3</v>
      </c>
      <c r="R71">
        <f>'Individual &amp; Portfolio'!L71</f>
        <v>-1.5554039849307481E-2</v>
      </c>
      <c r="S71">
        <f>'Individual &amp; Portfolio'!S71</f>
        <v>3.280638112998302E-2</v>
      </c>
      <c r="U71">
        <f t="shared" si="2"/>
        <v>8.9256177853049248E-2</v>
      </c>
      <c r="V71">
        <f t="shared" si="3"/>
        <v>0.10949444485677354</v>
      </c>
      <c r="W71">
        <f t="shared" si="4"/>
        <v>0.13237343650101377</v>
      </c>
      <c r="X71">
        <f t="shared" si="5"/>
        <v>0.1210148705327219</v>
      </c>
      <c r="Y71">
        <f t="shared" si="6"/>
        <v>0.11410224847182041</v>
      </c>
      <c r="Z71">
        <f t="shared" si="7"/>
        <v>0.11491381853403396</v>
      </c>
      <c r="AA71">
        <f t="shared" si="8"/>
        <v>0.12794315733876871</v>
      </c>
      <c r="AB71">
        <f t="shared" si="9"/>
        <v>9.8609448898393001E-2</v>
      </c>
      <c r="AC71">
        <f t="shared" si="10"/>
        <v>0.13806725951894661</v>
      </c>
      <c r="AD71">
        <f t="shared" si="11"/>
        <v>0.13094735381679756</v>
      </c>
      <c r="AE71">
        <f t="shared" si="12"/>
        <v>8.6222945724360636E-2</v>
      </c>
      <c r="AF71">
        <f t="shared" si="13"/>
        <v>0.10240974499631834</v>
      </c>
      <c r="AG71">
        <f t="shared" si="14"/>
        <v>8.1292817119496041E-2</v>
      </c>
      <c r="AH71">
        <f t="shared" si="15"/>
        <v>2.4473395428127306E-2</v>
      </c>
      <c r="AI71">
        <f t="shared" si="16"/>
        <v>5.448969682335892E-2</v>
      </c>
      <c r="AJ71">
        <f t="shared" si="17"/>
        <v>2.2555732503785706E-2</v>
      </c>
      <c r="AK71">
        <f t="shared" si="18"/>
        <v>0.17961530611952892</v>
      </c>
      <c r="AL71">
        <f t="shared" si="19"/>
        <v>0.12031838786955787</v>
      </c>
    </row>
    <row r="72" spans="1:38">
      <c r="A72" t="str">
        <f>'Individual &amp; Portfolio'!A72</f>
        <v>2012-03-01</v>
      </c>
      <c r="B72">
        <f>'Individual &amp; Portfolio'!B72</f>
        <v>3.1802463443797453E-2</v>
      </c>
      <c r="C72">
        <f>'Individual &amp; Portfolio'!C72</f>
        <v>5.2977477208343782E-2</v>
      </c>
      <c r="D72">
        <f>'Individual &amp; Portfolio'!M72</f>
        <v>3.2092544699852787E-2</v>
      </c>
      <c r="E72">
        <f>'Individual &amp; Portfolio'!E72</f>
        <v>-1.949578932080076E-2</v>
      </c>
      <c r="F72">
        <f>'Individual &amp; Portfolio'!N72</f>
        <v>-1.991169112620339E-2</v>
      </c>
      <c r="G72">
        <f>'Individual &amp; Portfolio'!F72</f>
        <v>8.255523934406428E-3</v>
      </c>
      <c r="H72">
        <f>'Individual &amp; Portfolio'!G72</f>
        <v>4.6842873781853811E-3</v>
      </c>
      <c r="I72">
        <f>'Individual &amp; Portfolio'!H72</f>
        <v>1.5852410846922241E-2</v>
      </c>
      <c r="J72">
        <f>'Individual &amp; Portfolio'!D72</f>
        <v>-2.206502884396444E-2</v>
      </c>
      <c r="K72">
        <f>'Individual &amp; Portfolio'!O72</f>
        <v>7.6159490659650766E-3</v>
      </c>
      <c r="L72">
        <f>'Individual &amp; Portfolio'!I72</f>
        <v>3.2097282100618241E-3</v>
      </c>
      <c r="M72">
        <f>'Individual &amp; Portfolio'!J72</f>
        <v>-1.177048712343964E-2</v>
      </c>
      <c r="N72">
        <f>'Individual &amp; Portfolio'!K72</f>
        <v>-4.5985895448856784E-3</v>
      </c>
      <c r="O72">
        <f>'Individual &amp; Portfolio'!Q72</f>
        <v>-4.3170379490490296E-3</v>
      </c>
      <c r="P72">
        <f>'Individual &amp; Portfolio'!R72</f>
        <v>-7.4831135371064006E-3</v>
      </c>
      <c r="Q72">
        <f>'Individual &amp; Portfolio'!P72</f>
        <v>-3.5591671850302431E-3</v>
      </c>
      <c r="R72">
        <f>'Individual &amp; Portfolio'!L72</f>
        <v>4.0091549214762427E-2</v>
      </c>
      <c r="S72">
        <f>'Individual &amp; Portfolio'!S72</f>
        <v>1.272402544731932E-4</v>
      </c>
      <c r="U72">
        <f t="shared" si="2"/>
        <v>8.8678614749067228E-2</v>
      </c>
      <c r="V72">
        <f t="shared" si="3"/>
        <v>0.10895562804204161</v>
      </c>
      <c r="W72">
        <f t="shared" si="4"/>
        <v>0.13210873922527019</v>
      </c>
      <c r="X72">
        <f t="shared" si="5"/>
        <v>0.12081917885162378</v>
      </c>
      <c r="Y72">
        <f t="shared" si="6"/>
        <v>0.11387036575516493</v>
      </c>
      <c r="Z72">
        <f t="shared" si="7"/>
        <v>0.11496669679301587</v>
      </c>
      <c r="AA72">
        <f t="shared" si="8"/>
        <v>0.12776852051787166</v>
      </c>
      <c r="AB72">
        <f t="shared" si="9"/>
        <v>9.7813034225966447E-2</v>
      </c>
      <c r="AC72">
        <f t="shared" si="10"/>
        <v>0.13711675165978432</v>
      </c>
      <c r="AD72">
        <f t="shared" si="11"/>
        <v>0.13104631970375946</v>
      </c>
      <c r="AE72">
        <f t="shared" si="12"/>
        <v>8.6448150235257676E-2</v>
      </c>
      <c r="AF72">
        <f t="shared" si="13"/>
        <v>0.10325585587875849</v>
      </c>
      <c r="AG72">
        <f t="shared" si="14"/>
        <v>8.1916755385479031E-2</v>
      </c>
      <c r="AH72">
        <f t="shared" si="15"/>
        <v>2.4908364117997912E-2</v>
      </c>
      <c r="AI72">
        <f t="shared" si="16"/>
        <v>5.5312972492664876E-2</v>
      </c>
      <c r="AJ72">
        <f t="shared" si="17"/>
        <v>2.2855288071096054E-2</v>
      </c>
      <c r="AK72">
        <f t="shared" si="18"/>
        <v>0.1788892240977904</v>
      </c>
      <c r="AL72">
        <f t="shared" si="19"/>
        <v>0.12017827544786389</v>
      </c>
    </row>
    <row r="73" spans="1:38">
      <c r="A73" t="str">
        <f>'Individual &amp; Portfolio'!A73</f>
        <v>2012-04-01</v>
      </c>
      <c r="B73">
        <f>'Individual &amp; Portfolio'!B73</f>
        <v>-1.9127425040602501E-2</v>
      </c>
      <c r="C73">
        <f>'Individual &amp; Portfolio'!C73</f>
        <v>-2.6692675804238512E-2</v>
      </c>
      <c r="D73">
        <f>'Individual &amp; Portfolio'!M73</f>
        <v>-6.2190246517800363E-3</v>
      </c>
      <c r="E73">
        <f>'Individual &amp; Portfolio'!E73</f>
        <v>-1.615000186522508E-2</v>
      </c>
      <c r="F73">
        <f>'Individual &amp; Portfolio'!N73</f>
        <v>-4.7994994216760117E-4</v>
      </c>
      <c r="G73">
        <f>'Individual &amp; Portfolio'!F73</f>
        <v>-3.7263015645059849E-2</v>
      </c>
      <c r="H73">
        <f>'Individual &amp; Portfolio'!G73</f>
        <v>-4.1374890724695253E-2</v>
      </c>
      <c r="I73">
        <f>'Individual &amp; Portfolio'!H73</f>
        <v>-3.6324681132628663E-2</v>
      </c>
      <c r="J73">
        <f>'Individual &amp; Portfolio'!D73</f>
        <v>-3.7425502717740811E-2</v>
      </c>
      <c r="K73">
        <f>'Individual &amp; Portfolio'!O73</f>
        <v>-2.9069646823426831E-2</v>
      </c>
      <c r="L73">
        <f>'Individual &amp; Portfolio'!I73</f>
        <v>-1.4803559373959271E-2</v>
      </c>
      <c r="M73">
        <f>'Individual &amp; Portfolio'!J73</f>
        <v>7.7270487750007444E-3</v>
      </c>
      <c r="N73">
        <f>'Individual &amp; Portfolio'!K73</f>
        <v>-2.0531646551561482E-3</v>
      </c>
      <c r="O73">
        <f>'Individual &amp; Portfolio'!Q73</f>
        <v>-1.2871285912802179E-3</v>
      </c>
      <c r="P73">
        <f>'Individual &amp; Portfolio'!R73</f>
        <v>-8.3332884808974272E-3</v>
      </c>
      <c r="Q73">
        <f>'Individual &amp; Portfolio'!P73</f>
        <v>1.426128499320223E-3</v>
      </c>
      <c r="R73">
        <f>'Individual &amp; Portfolio'!L73</f>
        <v>1.7339197473862811E-2</v>
      </c>
      <c r="S73">
        <f>'Individual &amp; Portfolio'!S73</f>
        <v>3.4037495187339013E-2</v>
      </c>
      <c r="U73">
        <f t="shared" si="2"/>
        <v>8.8557789725193112E-2</v>
      </c>
      <c r="V73">
        <f t="shared" si="3"/>
        <v>0.1086903461414373</v>
      </c>
      <c r="W73">
        <f t="shared" si="4"/>
        <v>0.13190260667928735</v>
      </c>
      <c r="X73">
        <f t="shared" si="5"/>
        <v>0.12147483342591725</v>
      </c>
      <c r="Y73">
        <f t="shared" si="6"/>
        <v>0.11451759391268831</v>
      </c>
      <c r="Z73">
        <f t="shared" si="7"/>
        <v>0.11498961550291054</v>
      </c>
      <c r="AA73">
        <f t="shared" si="8"/>
        <v>0.12783172620322536</v>
      </c>
      <c r="AB73">
        <f t="shared" si="9"/>
        <v>9.7697077177293132E-2</v>
      </c>
      <c r="AC73">
        <f t="shared" si="10"/>
        <v>0.13796945038972663</v>
      </c>
      <c r="AD73">
        <f t="shared" si="11"/>
        <v>0.13108818572774542</v>
      </c>
      <c r="AE73">
        <f t="shared" si="12"/>
        <v>8.6188324427515381E-2</v>
      </c>
      <c r="AF73">
        <f t="shared" si="13"/>
        <v>0.10315188435005677</v>
      </c>
      <c r="AG73">
        <f t="shared" si="14"/>
        <v>8.1637472622585736E-2</v>
      </c>
      <c r="AH73">
        <f t="shared" si="15"/>
        <v>2.4381580960677544E-2</v>
      </c>
      <c r="AI73">
        <f t="shared" si="16"/>
        <v>5.5630999436011665E-2</v>
      </c>
      <c r="AJ73">
        <f t="shared" si="17"/>
        <v>2.2182380208126254E-2</v>
      </c>
      <c r="AK73">
        <f t="shared" si="18"/>
        <v>0.1773780871158176</v>
      </c>
      <c r="AL73">
        <f t="shared" si="19"/>
        <v>0.11796780666760456</v>
      </c>
    </row>
    <row r="74" spans="1:38">
      <c r="A74" t="str">
        <f>'Individual &amp; Portfolio'!A74</f>
        <v>2012-05-01</v>
      </c>
      <c r="B74">
        <f>'Individual &amp; Portfolio'!B74</f>
        <v>-1.2910339537861139E-2</v>
      </c>
      <c r="C74">
        <f>'Individual &amp; Portfolio'!C74</f>
        <v>-2.3775037031934291E-2</v>
      </c>
      <c r="D74">
        <f>'Individual &amp; Portfolio'!M74</f>
        <v>-6.0700709032892597E-2</v>
      </c>
      <c r="E74">
        <f>'Individual &amp; Portfolio'!E74</f>
        <v>-6.2412215916571978E-2</v>
      </c>
      <c r="F74">
        <f>'Individual &amp; Portfolio'!N74</f>
        <v>-6.2571189638710001E-2</v>
      </c>
      <c r="G74">
        <f>'Individual &amp; Portfolio'!F74</f>
        <v>-6.6873718584314124E-2</v>
      </c>
      <c r="H74">
        <f>'Individual &amp; Portfolio'!G74</f>
        <v>-7.556198415564519E-2</v>
      </c>
      <c r="I74">
        <f>'Individual &amp; Portfolio'!H74</f>
        <v>-4.3856336893566827E-2</v>
      </c>
      <c r="J74">
        <f>'Individual &amp; Portfolio'!D74</f>
        <v>-6.1865895396823863E-2</v>
      </c>
      <c r="K74">
        <f>'Individual &amp; Portfolio'!O74</f>
        <v>-7.245530681703638E-2</v>
      </c>
      <c r="L74">
        <f>'Individual &amp; Portfolio'!I74</f>
        <v>5.0780251531693521E-2</v>
      </c>
      <c r="M74">
        <f>'Individual &amp; Portfolio'!J74</f>
        <v>8.0427018087940283E-2</v>
      </c>
      <c r="N74">
        <f>'Individual &amp; Portfolio'!K74</f>
        <v>6.9723838695886275E-2</v>
      </c>
      <c r="O74">
        <f>'Individual &amp; Portfolio'!Q74</f>
        <v>2.2586701108855859E-2</v>
      </c>
      <c r="P74">
        <f>'Individual &amp; Portfolio'!R74</f>
        <v>4.5617961572436583E-2</v>
      </c>
      <c r="Q74">
        <f>'Individual &amp; Portfolio'!P74</f>
        <v>1.9033050538948659E-2</v>
      </c>
      <c r="R74">
        <f>'Individual &amp; Portfolio'!L74</f>
        <v>5.9558099273577803E-3</v>
      </c>
      <c r="S74">
        <f>'Individual &amp; Portfolio'!S74</f>
        <v>1.370987861503137E-3</v>
      </c>
      <c r="U74">
        <f t="shared" si="2"/>
        <v>8.9160800654588826E-2</v>
      </c>
      <c r="V74">
        <f t="shared" si="3"/>
        <v>0.10979849015495761</v>
      </c>
      <c r="W74">
        <f t="shared" si="4"/>
        <v>0.13211797976455333</v>
      </c>
      <c r="X74">
        <f t="shared" si="5"/>
        <v>0.12206761988097954</v>
      </c>
      <c r="Y74">
        <f t="shared" si="6"/>
        <v>0.11473815864569432</v>
      </c>
      <c r="Z74">
        <f t="shared" si="7"/>
        <v>0.11601332244786175</v>
      </c>
      <c r="AA74">
        <f t="shared" si="8"/>
        <v>0.12912851498827474</v>
      </c>
      <c r="AB74">
        <f t="shared" si="9"/>
        <v>9.896174504011887E-2</v>
      </c>
      <c r="AC74">
        <f t="shared" si="10"/>
        <v>0.13908658329182641</v>
      </c>
      <c r="AD74">
        <f t="shared" si="11"/>
        <v>0.13187103974196368</v>
      </c>
      <c r="AE74">
        <f t="shared" si="12"/>
        <v>8.5269198642852234E-2</v>
      </c>
      <c r="AF74">
        <f t="shared" si="13"/>
        <v>0.10184852976148638</v>
      </c>
      <c r="AG74">
        <f t="shared" si="14"/>
        <v>8.0408073478341918E-2</v>
      </c>
      <c r="AH74">
        <f t="shared" si="15"/>
        <v>2.4569587586394728E-2</v>
      </c>
      <c r="AI74">
        <f t="shared" si="16"/>
        <v>5.6090950779185939E-2</v>
      </c>
      <c r="AJ74">
        <f t="shared" si="17"/>
        <v>2.2298339650681329E-2</v>
      </c>
      <c r="AK74">
        <f t="shared" si="18"/>
        <v>0.17651497675060349</v>
      </c>
      <c r="AL74">
        <f t="shared" si="19"/>
        <v>0.11796494856271074</v>
      </c>
    </row>
    <row r="75" spans="1:38">
      <c r="A75" t="str">
        <f>'Individual &amp; Portfolio'!A75</f>
        <v>2012-06-01</v>
      </c>
      <c r="B75">
        <f>'Individual &amp; Portfolio'!B75</f>
        <v>2.215040834899229E-2</v>
      </c>
      <c r="C75">
        <f>'Individual &amp; Portfolio'!C75</f>
        <v>2.0788987692045291E-2</v>
      </c>
      <c r="D75">
        <f>'Individual &amp; Portfolio'!M75</f>
        <v>3.1978416665894072E-2</v>
      </c>
      <c r="E75">
        <f>'Individual &amp; Portfolio'!E75</f>
        <v>7.6557598731290533E-3</v>
      </c>
      <c r="F75">
        <f>'Individual &amp; Portfolio'!N75</f>
        <v>7.8885121217728837E-3</v>
      </c>
      <c r="G75">
        <f>'Individual &amp; Portfolio'!F75</f>
        <v>3.2859917818634177E-2</v>
      </c>
      <c r="H75">
        <f>'Individual &amp; Portfolio'!G75</f>
        <v>6.8993694590385735E-2</v>
      </c>
      <c r="I75">
        <f>'Individual &amp; Portfolio'!H75</f>
        <v>2.4959209417029889E-2</v>
      </c>
      <c r="J75">
        <f>'Individual &amp; Portfolio'!D75</f>
        <v>3.6980292704895668E-2</v>
      </c>
      <c r="K75">
        <f>'Individual &amp; Portfolio'!O75</f>
        <v>3.163350049249547E-2</v>
      </c>
      <c r="L75">
        <f>'Individual &amp; Portfolio'!I75</f>
        <v>-1.3580982257175861E-2</v>
      </c>
      <c r="M75">
        <f>'Individual &amp; Portfolio'!J75</f>
        <v>-1.6698854538976349E-2</v>
      </c>
      <c r="N75">
        <f>'Individual &amp; Portfolio'!K75</f>
        <v>-2.223853355394623E-2</v>
      </c>
      <c r="O75">
        <f>'Individual &amp; Portfolio'!Q75</f>
        <v>1.109681481732405E-3</v>
      </c>
      <c r="P75">
        <f>'Individual &amp; Portfolio'!R75</f>
        <v>-1.3011800743670031E-2</v>
      </c>
      <c r="Q75">
        <f>'Individual &amp; Portfolio'!P75</f>
        <v>1.4476545937305301E-3</v>
      </c>
      <c r="R75">
        <f>'Individual &amp; Portfolio'!L75</f>
        <v>3.124717650534858E-2</v>
      </c>
      <c r="S75">
        <f>'Individual &amp; Portfolio'!S75</f>
        <v>1.9560710525233341E-2</v>
      </c>
      <c r="U75">
        <f t="shared" si="2"/>
        <v>8.9403247761001017E-2</v>
      </c>
      <c r="V75">
        <f t="shared" si="3"/>
        <v>0.11040694131588309</v>
      </c>
      <c r="W75">
        <f t="shared" si="4"/>
        <v>0.13454938650610035</v>
      </c>
      <c r="X75">
        <f t="shared" si="5"/>
        <v>0.12455628480607395</v>
      </c>
      <c r="Y75">
        <f t="shared" si="6"/>
        <v>0.11716934285928997</v>
      </c>
      <c r="Z75">
        <f t="shared" si="7"/>
        <v>0.1184419411253952</v>
      </c>
      <c r="AA75">
        <f t="shared" si="8"/>
        <v>0.1318991149823088</v>
      </c>
      <c r="AB75">
        <f t="shared" si="9"/>
        <v>0.1003424186011401</v>
      </c>
      <c r="AC75">
        <f t="shared" si="10"/>
        <v>0.14166838980527782</v>
      </c>
      <c r="AD75">
        <f t="shared" si="11"/>
        <v>0.13452903903600938</v>
      </c>
      <c r="AE75">
        <f t="shared" si="12"/>
        <v>8.4303853149599053E-2</v>
      </c>
      <c r="AF75">
        <f t="shared" si="13"/>
        <v>0.10064635425637102</v>
      </c>
      <c r="AG75">
        <f t="shared" si="14"/>
        <v>7.9042365995906014E-2</v>
      </c>
      <c r="AH75">
        <f t="shared" si="15"/>
        <v>2.4007468403219691E-2</v>
      </c>
      <c r="AI75">
        <f t="shared" si="16"/>
        <v>5.4961670958959583E-2</v>
      </c>
      <c r="AJ75">
        <f t="shared" si="17"/>
        <v>2.1274838314634018E-2</v>
      </c>
      <c r="AK75">
        <f t="shared" si="18"/>
        <v>0.17554922908440654</v>
      </c>
      <c r="AL75">
        <f t="shared" si="19"/>
        <v>0.11794887269922988</v>
      </c>
    </row>
    <row r="76" spans="1:38">
      <c r="A76" t="str">
        <f>'Individual &amp; Portfolio'!A76</f>
        <v>2012-07-01</v>
      </c>
      <c r="B76">
        <f>'Individual &amp; Portfolio'!B76</f>
        <v>1.3248072862253051E-3</v>
      </c>
      <c r="C76">
        <f>'Individual &amp; Portfolio'!C76</f>
        <v>-3.3768619067228172E-3</v>
      </c>
      <c r="D76">
        <f>'Individual &amp; Portfolio'!M76</f>
        <v>2.1203802446754679E-2</v>
      </c>
      <c r="E76">
        <f>'Individual &amp; Portfolio'!E76</f>
        <v>9.9443271255810206E-3</v>
      </c>
      <c r="F76">
        <f>'Individual &amp; Portfolio'!N76</f>
        <v>1.316915491370318E-2</v>
      </c>
      <c r="G76">
        <f>'Individual &amp; Portfolio'!F76</f>
        <v>8.2593058581301726E-3</v>
      </c>
      <c r="H76">
        <f>'Individual &amp; Portfolio'!G76</f>
        <v>-1.226478642527684E-2</v>
      </c>
      <c r="I76">
        <f>'Individual &amp; Portfolio'!H76</f>
        <v>1.0480278370839089E-2</v>
      </c>
      <c r="J76">
        <f>'Individual &amp; Portfolio'!D76</f>
        <v>-1.351066706857817E-2</v>
      </c>
      <c r="K76">
        <f>'Individual &amp; Portfolio'!O76</f>
        <v>2.0787366456401331E-2</v>
      </c>
      <c r="L76">
        <f>'Individual &amp; Portfolio'!I76</f>
        <v>-1.3288700649539459E-2</v>
      </c>
      <c r="M76">
        <f>'Individual &amp; Portfolio'!J76</f>
        <v>-1.5960804144862231E-3</v>
      </c>
      <c r="N76">
        <f>'Individual &amp; Portfolio'!K76</f>
        <v>5.4926342598919931E-3</v>
      </c>
      <c r="O76">
        <f>'Individual &amp; Portfolio'!Q76</f>
        <v>3.8721001425994221E-3</v>
      </c>
      <c r="P76">
        <f>'Individual &amp; Portfolio'!R76</f>
        <v>2.1717321593274441E-2</v>
      </c>
      <c r="Q76">
        <f>'Individual &amp; Portfolio'!P76</f>
        <v>6.905024920331515E-3</v>
      </c>
      <c r="R76">
        <f>'Individual &amp; Portfolio'!L76</f>
        <v>1.6355574711905959E-2</v>
      </c>
      <c r="S76">
        <f>'Individual &amp; Portfolio'!S76</f>
        <v>3.5549542824825808E-2</v>
      </c>
      <c r="U76">
        <f t="shared" si="2"/>
        <v>8.8606429952708135E-2</v>
      </c>
      <c r="V76">
        <f t="shared" si="3"/>
        <v>0.1101084571413582</v>
      </c>
      <c r="W76">
        <f t="shared" si="4"/>
        <v>0.13392035256027454</v>
      </c>
      <c r="X76">
        <f t="shared" si="5"/>
        <v>0.12417371585301859</v>
      </c>
      <c r="Y76">
        <f t="shared" si="6"/>
        <v>0.11687868367522199</v>
      </c>
      <c r="Z76">
        <f t="shared" si="7"/>
        <v>0.11834800564523891</v>
      </c>
      <c r="AA76">
        <f t="shared" si="8"/>
        <v>0.13261142641012125</v>
      </c>
      <c r="AB76">
        <f t="shared" si="9"/>
        <v>0.10018908535941046</v>
      </c>
      <c r="AC76">
        <f t="shared" si="10"/>
        <v>0.14164594161076263</v>
      </c>
      <c r="AD76">
        <f t="shared" si="11"/>
        <v>0.1343974103482268</v>
      </c>
      <c r="AE76">
        <f t="shared" si="12"/>
        <v>8.4654344484247773E-2</v>
      </c>
      <c r="AF76">
        <f t="shared" si="13"/>
        <v>0.1008746145628675</v>
      </c>
      <c r="AG76">
        <f t="shared" si="14"/>
        <v>7.9610220531158432E-2</v>
      </c>
      <c r="AH76">
        <f t="shared" si="15"/>
        <v>2.3179603047425154E-2</v>
      </c>
      <c r="AI76">
        <f t="shared" si="16"/>
        <v>5.3896963742225835E-2</v>
      </c>
      <c r="AJ76">
        <f t="shared" si="17"/>
        <v>2.019381199144319E-2</v>
      </c>
      <c r="AK76">
        <f t="shared" si="18"/>
        <v>0.17084828298421356</v>
      </c>
      <c r="AL76">
        <f t="shared" si="19"/>
        <v>0.1154404458603867</v>
      </c>
    </row>
    <row r="77" spans="1:38">
      <c r="A77" t="str">
        <f>'Individual &amp; Portfolio'!A77</f>
        <v>2012-08-01</v>
      </c>
      <c r="B77">
        <f>'Individual &amp; Portfolio'!B77</f>
        <v>1.6095736024091419E-2</v>
      </c>
      <c r="C77">
        <f>'Individual &amp; Portfolio'!C77</f>
        <v>4.2660888606481873E-2</v>
      </c>
      <c r="D77">
        <f>'Individual &amp; Portfolio'!M77</f>
        <v>2.2915301169282198E-2</v>
      </c>
      <c r="E77">
        <f>'Individual &amp; Portfolio'!E77</f>
        <v>3.6885002882967921E-2</v>
      </c>
      <c r="F77">
        <f>'Individual &amp; Portfolio'!N77</f>
        <v>2.994023034193383E-2</v>
      </c>
      <c r="G77">
        <f>'Individual &amp; Portfolio'!F77</f>
        <v>2.2982572253249071E-2</v>
      </c>
      <c r="H77">
        <f>'Individual &amp; Portfolio'!G77</f>
        <v>3.7630046603559508E-2</v>
      </c>
      <c r="I77">
        <f>'Individual &amp; Portfolio'!H77</f>
        <v>1.3634977943513871E-2</v>
      </c>
      <c r="J77">
        <f>'Individual &amp; Portfolio'!D77</f>
        <v>-6.2599817532705826E-3</v>
      </c>
      <c r="K77">
        <f>'Individual &amp; Portfolio'!O77</f>
        <v>2.062515831214351E-2</v>
      </c>
      <c r="L77">
        <f>'Individual &amp; Portfolio'!I77</f>
        <v>-8.6670593104523075E-3</v>
      </c>
      <c r="M77">
        <f>'Individual &amp; Portfolio'!J77</f>
        <v>-9.9001790230107689E-3</v>
      </c>
      <c r="N77">
        <f>'Individual &amp; Portfolio'!K77</f>
        <v>-8.2538081990728429E-3</v>
      </c>
      <c r="O77">
        <f>'Individual &amp; Portfolio'!Q77</f>
        <v>-3.8800075837996939E-4</v>
      </c>
      <c r="P77">
        <f>'Individual &amp; Portfolio'!R77</f>
        <v>-1.1481177358200201E-2</v>
      </c>
      <c r="Q77">
        <f>'Individual &amp; Portfolio'!P77</f>
        <v>-1.5081467610429391E-3</v>
      </c>
      <c r="R77">
        <f>'Individual &amp; Portfolio'!L77</f>
        <v>-5.707777433133443E-3</v>
      </c>
      <c r="S77">
        <f>'Individual &amp; Portfolio'!S77</f>
        <v>-4.8544121972304838E-4</v>
      </c>
      <c r="U77">
        <f t="shared" si="2"/>
        <v>8.7835812847277067E-2</v>
      </c>
      <c r="V77">
        <f t="shared" si="3"/>
        <v>0.11021570892306737</v>
      </c>
      <c r="W77">
        <f t="shared" si="4"/>
        <v>0.13294320348697247</v>
      </c>
      <c r="X77">
        <f t="shared" si="5"/>
        <v>0.1240800586941776</v>
      </c>
      <c r="Y77">
        <f t="shared" si="6"/>
        <v>0.11682932576227242</v>
      </c>
      <c r="Z77">
        <f t="shared" si="7"/>
        <v>0.11783181558857314</v>
      </c>
      <c r="AA77">
        <f t="shared" si="8"/>
        <v>0.13223031405005464</v>
      </c>
      <c r="AB77">
        <f t="shared" si="9"/>
        <v>9.9607723582266106E-2</v>
      </c>
      <c r="AC77">
        <f t="shared" si="10"/>
        <v>0.14212038211056177</v>
      </c>
      <c r="AD77">
        <f t="shared" si="11"/>
        <v>0.13330252124552935</v>
      </c>
      <c r="AE77">
        <f t="shared" si="12"/>
        <v>8.514908947310626E-2</v>
      </c>
      <c r="AF77">
        <f t="shared" si="13"/>
        <v>0.10123001642941847</v>
      </c>
      <c r="AG77">
        <f t="shared" si="14"/>
        <v>7.9752404776309613E-2</v>
      </c>
      <c r="AH77">
        <f t="shared" si="15"/>
        <v>2.3243371796158041E-2</v>
      </c>
      <c r="AI77">
        <f t="shared" si="16"/>
        <v>5.3900767540220197E-2</v>
      </c>
      <c r="AJ77">
        <f t="shared" si="17"/>
        <v>2.0175757384654758E-2</v>
      </c>
      <c r="AK77">
        <f t="shared" si="18"/>
        <v>0.16743532006805195</v>
      </c>
      <c r="AL77">
        <f t="shared" si="19"/>
        <v>0.1138620592101908</v>
      </c>
    </row>
    <row r="78" spans="1:38">
      <c r="A78" t="str">
        <f>'Individual &amp; Portfolio'!A78</f>
        <v>2012-09-01</v>
      </c>
      <c r="B78">
        <f>'Individual &amp; Portfolio'!B78</f>
        <v>1.132902499099875E-2</v>
      </c>
      <c r="C78">
        <f>'Individual &amp; Portfolio'!C78</f>
        <v>-2.44549703148722E-3</v>
      </c>
      <c r="D78">
        <f>'Individual &amp; Portfolio'!M78</f>
        <v>2.426876592514771E-2</v>
      </c>
      <c r="E78">
        <f>'Individual &amp; Portfolio'!E78</f>
        <v>2.728682912921165E-2</v>
      </c>
      <c r="F78">
        <f>'Individual &amp; Portfolio'!N78</f>
        <v>2.3837222208940471E-2</v>
      </c>
      <c r="G78">
        <f>'Individual &amp; Portfolio'!F78</f>
        <v>1.849313595980329E-2</v>
      </c>
      <c r="H78">
        <f>'Individual &amp; Portfolio'!G78</f>
        <v>-2.237880048656216E-3</v>
      </c>
      <c r="I78">
        <f>'Individual &amp; Portfolio'!H78</f>
        <v>1.9192744094092221E-2</v>
      </c>
      <c r="J78">
        <f>'Individual &amp; Portfolio'!D78</f>
        <v>3.1391580058392383E-2</v>
      </c>
      <c r="K78">
        <f>'Individual &amp; Portfolio'!O78</f>
        <v>1.6534071510238221E-2</v>
      </c>
      <c r="L78">
        <f>'Individual &amp; Portfolio'!I78</f>
        <v>-8.2219072616394051E-3</v>
      </c>
      <c r="M78">
        <f>'Individual &amp; Portfolio'!J78</f>
        <v>-1.176764738527214E-2</v>
      </c>
      <c r="N78">
        <f>'Individual &amp; Portfolio'!K78</f>
        <v>-3.3354255035089602E-3</v>
      </c>
      <c r="O78">
        <f>'Individual &amp; Portfolio'!Q78</f>
        <v>5.2113700165206112E-3</v>
      </c>
      <c r="P78">
        <f>'Individual &amp; Portfolio'!R78</f>
        <v>5.419969762624488E-3</v>
      </c>
      <c r="Q78">
        <f>'Individual &amp; Portfolio'!P78</f>
        <v>5.0044371271227286E-3</v>
      </c>
      <c r="R78">
        <f>'Individual &amp; Portfolio'!L78</f>
        <v>-2.7296888329248481E-2</v>
      </c>
      <c r="S78">
        <f>'Individual &amp; Portfolio'!S78</f>
        <v>3.5393529991041279E-3</v>
      </c>
      <c r="U78">
        <f t="shared" si="2"/>
        <v>8.773443246464642E-2</v>
      </c>
      <c r="V78">
        <f t="shared" si="3"/>
        <v>0.11027419389720486</v>
      </c>
      <c r="W78">
        <f t="shared" si="4"/>
        <v>0.13288388420450245</v>
      </c>
      <c r="X78">
        <f t="shared" si="5"/>
        <v>0.12378684712524479</v>
      </c>
      <c r="Y78">
        <f t="shared" si="6"/>
        <v>0.11648332045008965</v>
      </c>
      <c r="Z78">
        <f t="shared" si="7"/>
        <v>0.11742137346184303</v>
      </c>
      <c r="AA78">
        <f t="shared" si="8"/>
        <v>0.13210754418744095</v>
      </c>
      <c r="AB78">
        <f t="shared" si="9"/>
        <v>9.9475891017852772E-2</v>
      </c>
      <c r="AC78">
        <f t="shared" si="10"/>
        <v>0.14203494837894334</v>
      </c>
      <c r="AD78">
        <f t="shared" si="11"/>
        <v>0.13314607927898703</v>
      </c>
      <c r="AE78">
        <f t="shared" si="12"/>
        <v>8.5358899077033812E-2</v>
      </c>
      <c r="AF78">
        <f t="shared" si="13"/>
        <v>0.10171609135708161</v>
      </c>
      <c r="AG78">
        <f t="shared" si="14"/>
        <v>7.9935306022851885E-2</v>
      </c>
      <c r="AH78">
        <f t="shared" si="15"/>
        <v>2.342776958336338E-2</v>
      </c>
      <c r="AI78">
        <f t="shared" si="16"/>
        <v>5.41494607485139E-2</v>
      </c>
      <c r="AJ78">
        <f t="shared" si="17"/>
        <v>2.0414398425967217E-2</v>
      </c>
      <c r="AK78">
        <f t="shared" si="18"/>
        <v>0.16786738234068066</v>
      </c>
      <c r="AL78">
        <f t="shared" si="19"/>
        <v>0.11418470947203484</v>
      </c>
    </row>
    <row r="79" spans="1:38">
      <c r="A79" t="str">
        <f>'Individual &amp; Portfolio'!A79</f>
        <v>2012-10-01</v>
      </c>
      <c r="B79">
        <f>'Individual &amp; Portfolio'!B79</f>
        <v>2.344162545001582E-3</v>
      </c>
      <c r="C79">
        <f>'Individual &amp; Portfolio'!C79</f>
        <v>-3.5366084099264887E-2</v>
      </c>
      <c r="D79">
        <f>'Individual &amp; Portfolio'!M79</f>
        <v>-1.7618367645511831E-2</v>
      </c>
      <c r="E79">
        <f>'Individual &amp; Portfolio'!E79</f>
        <v>1.5502403822127199E-2</v>
      </c>
      <c r="F79">
        <f>'Individual &amp; Portfolio'!N79</f>
        <v>2.2422859720933271E-2</v>
      </c>
      <c r="G79">
        <f>'Individual &amp; Portfolio'!F79</f>
        <v>2.6615493378794541E-2</v>
      </c>
      <c r="H79">
        <f>'Individual &amp; Portfolio'!G79</f>
        <v>5.7190103935449432E-2</v>
      </c>
      <c r="I79">
        <f>'Individual &amp; Portfolio'!H79</f>
        <v>1.7618126337736181E-2</v>
      </c>
      <c r="J79">
        <f>'Individual &amp; Portfolio'!D79</f>
        <v>2.2490169753365041E-2</v>
      </c>
      <c r="K79">
        <f>'Individual &amp; Portfolio'!O79</f>
        <v>1.2048103816348689E-2</v>
      </c>
      <c r="L79">
        <f>'Individual &amp; Portfolio'!I79</f>
        <v>1.4828763378875291E-2</v>
      </c>
      <c r="M79">
        <f>'Individual &amp; Portfolio'!J79</f>
        <v>1.156708140382778E-2</v>
      </c>
      <c r="N79">
        <f>'Individual &amp; Portfolio'!K79</f>
        <v>2.1840998384746731E-2</v>
      </c>
      <c r="O79">
        <f>'Individual &amp; Portfolio'!Q79</f>
        <v>-3.4501366966870339E-3</v>
      </c>
      <c r="P79">
        <f>'Individual &amp; Portfolio'!R79</f>
        <v>-3.8505250492141259E-3</v>
      </c>
      <c r="Q79">
        <f>'Individual &amp; Portfolio'!P79</f>
        <v>-1.205658442652302E-4</v>
      </c>
      <c r="R79">
        <f>'Individual &amp; Portfolio'!L79</f>
        <v>1.7606935583834419E-2</v>
      </c>
      <c r="S79">
        <f>'Individual &amp; Portfolio'!S79</f>
        <v>-1.5043082449147651E-2</v>
      </c>
      <c r="U79">
        <f t="shared" si="2"/>
        <v>8.6688317298827089E-2</v>
      </c>
      <c r="V79">
        <f t="shared" si="3"/>
        <v>0.11004083756607569</v>
      </c>
      <c r="W79">
        <f t="shared" si="4"/>
        <v>0.13286085445311452</v>
      </c>
      <c r="X79">
        <f t="shared" si="5"/>
        <v>0.12378043922214294</v>
      </c>
      <c r="Y79">
        <f t="shared" si="6"/>
        <v>0.11647613028976911</v>
      </c>
      <c r="Z79">
        <f t="shared" si="7"/>
        <v>0.117132314124058</v>
      </c>
      <c r="AA79">
        <f t="shared" si="8"/>
        <v>0.13193550851803953</v>
      </c>
      <c r="AB79">
        <f t="shared" si="9"/>
        <v>9.9083115105596781E-2</v>
      </c>
      <c r="AC79">
        <f t="shared" si="10"/>
        <v>0.14203075322930442</v>
      </c>
      <c r="AD79">
        <f t="shared" si="11"/>
        <v>0.13314636013384645</v>
      </c>
      <c r="AE79">
        <f t="shared" si="12"/>
        <v>8.2910616845921672E-2</v>
      </c>
      <c r="AF79">
        <f t="shared" si="13"/>
        <v>9.9192881019772153E-2</v>
      </c>
      <c r="AG79">
        <f t="shared" si="14"/>
        <v>7.7655620504752332E-2</v>
      </c>
      <c r="AH79">
        <f t="shared" si="15"/>
        <v>2.3182526057273146E-2</v>
      </c>
      <c r="AI79">
        <f t="shared" si="16"/>
        <v>5.4285312134099539E-2</v>
      </c>
      <c r="AJ79">
        <f t="shared" si="17"/>
        <v>2.0059153396526502E-2</v>
      </c>
      <c r="AK79">
        <f t="shared" si="18"/>
        <v>0.16778023593032512</v>
      </c>
      <c r="AL79">
        <f t="shared" si="19"/>
        <v>0.11440734636367733</v>
      </c>
    </row>
    <row r="80" spans="1:38">
      <c r="A80" t="str">
        <f>'Individual &amp; Portfolio'!A80</f>
        <v>2012-11-01</v>
      </c>
      <c r="B80">
        <f>'Individual &amp; Portfolio'!B80</f>
        <v>-8.9017058095330892E-4</v>
      </c>
      <c r="C80">
        <f>'Individual &amp; Portfolio'!C80</f>
        <v>6.4890574046432281E-3</v>
      </c>
      <c r="D80">
        <f>'Individual &amp; Portfolio'!M80</f>
        <v>4.9474705615724091E-3</v>
      </c>
      <c r="E80">
        <f>'Individual &amp; Portfolio'!E80</f>
        <v>-1.9764292629031122E-2</v>
      </c>
      <c r="F80">
        <f>'Individual &amp; Portfolio'!N80</f>
        <v>-1.6778479240245451E-2</v>
      </c>
      <c r="G80">
        <f>'Individual &amp; Portfolio'!F80</f>
        <v>2.1114654405633759E-2</v>
      </c>
      <c r="H80">
        <f>'Individual &amp; Portfolio'!G80</f>
        <v>1.8075752228237981E-2</v>
      </c>
      <c r="I80">
        <f>'Individual &amp; Portfolio'!H80</f>
        <v>-1.111046443498354E-3</v>
      </c>
      <c r="J80">
        <f>'Individual &amp; Portfolio'!D80</f>
        <v>6.1780338056038886E-3</v>
      </c>
      <c r="K80">
        <f>'Individual &amp; Portfolio'!O80</f>
        <v>3.4523831236154663E-2</v>
      </c>
      <c r="L80">
        <f>'Individual &amp; Portfolio'!I80</f>
        <v>-6.019576384416192E-3</v>
      </c>
      <c r="M80">
        <f>'Individual &amp; Portfolio'!J80</f>
        <v>3.1710933432747002E-3</v>
      </c>
      <c r="N80">
        <f>'Individual &amp; Portfolio'!K80</f>
        <v>-3.3506690135898238E-3</v>
      </c>
      <c r="O80">
        <f>'Individual &amp; Portfolio'!Q80</f>
        <v>5.134734503517091E-3</v>
      </c>
      <c r="P80">
        <f>'Individual &amp; Portfolio'!R80</f>
        <v>1.31426630103586E-2</v>
      </c>
      <c r="Q80">
        <f>'Individual &amp; Portfolio'!P80</f>
        <v>4.530455159375002E-3</v>
      </c>
      <c r="R80">
        <f>'Individual &amp; Portfolio'!L80</f>
        <v>-1.225661908916242E-2</v>
      </c>
      <c r="S80">
        <f>'Individual &amp; Portfolio'!S80</f>
        <v>-1.8248717333424699E-2</v>
      </c>
      <c r="U80">
        <f t="shared" si="2"/>
        <v>8.5680304174349284E-2</v>
      </c>
      <c r="V80">
        <f t="shared" si="3"/>
        <v>0.1115653508170875</v>
      </c>
      <c r="W80">
        <f t="shared" si="4"/>
        <v>0.13343552817831075</v>
      </c>
      <c r="X80">
        <f t="shared" si="5"/>
        <v>0.12350258978877406</v>
      </c>
      <c r="Y80">
        <f t="shared" si="6"/>
        <v>0.11626290054060022</v>
      </c>
      <c r="Z80">
        <f t="shared" si="7"/>
        <v>0.11694740924351314</v>
      </c>
      <c r="AA80">
        <f t="shared" si="8"/>
        <v>0.13226280700300641</v>
      </c>
      <c r="AB80">
        <f t="shared" si="9"/>
        <v>9.8528396146355751E-2</v>
      </c>
      <c r="AC80">
        <f t="shared" si="10"/>
        <v>0.14114768938365951</v>
      </c>
      <c r="AD80">
        <f t="shared" si="11"/>
        <v>0.13311037926275865</v>
      </c>
      <c r="AE80">
        <f t="shared" si="12"/>
        <v>8.0948410701356777E-2</v>
      </c>
      <c r="AF80">
        <f t="shared" si="13"/>
        <v>9.756369520916941E-2</v>
      </c>
      <c r="AG80">
        <f t="shared" si="14"/>
        <v>7.5838056919810062E-2</v>
      </c>
      <c r="AH80">
        <f t="shared" si="15"/>
        <v>2.3410403922618322E-2</v>
      </c>
      <c r="AI80">
        <f t="shared" si="16"/>
        <v>5.4499343469562464E-2</v>
      </c>
      <c r="AJ80">
        <f t="shared" si="17"/>
        <v>2.0151167065652502E-2</v>
      </c>
      <c r="AK80">
        <f t="shared" si="18"/>
        <v>0.1667067472176447</v>
      </c>
      <c r="AL80">
        <f t="shared" si="19"/>
        <v>0.11366234612879524</v>
      </c>
    </row>
    <row r="81" spans="1:38">
      <c r="A81" t="str">
        <f>'Individual &amp; Portfolio'!A81</f>
        <v>2012-12-01</v>
      </c>
      <c r="B81">
        <f>'Individual &amp; Portfolio'!B81</f>
        <v>3.2406704120273582E-3</v>
      </c>
      <c r="C81">
        <f>'Individual &amp; Portfolio'!C81</f>
        <v>-8.7876837753643189E-3</v>
      </c>
      <c r="D81">
        <f>'Individual &amp; Portfolio'!M81</f>
        <v>-1.230846440645861E-3</v>
      </c>
      <c r="E81">
        <f>'Individual &amp; Portfolio'!E81</f>
        <v>1.1740417339606511E-2</v>
      </c>
      <c r="F81">
        <f>'Individual &amp; Portfolio'!N81</f>
        <v>1.9340042873715602E-2</v>
      </c>
      <c r="G81">
        <f>'Individual &amp; Portfolio'!F81</f>
        <v>3.3959158217387257E-2</v>
      </c>
      <c r="H81">
        <f>'Individual &amp; Portfolio'!G81</f>
        <v>3.6204036301630049E-2</v>
      </c>
      <c r="I81">
        <f>'Individual &amp; Portfolio'!H81</f>
        <v>1.877064433361442E-2</v>
      </c>
      <c r="J81">
        <f>'Individual &amp; Portfolio'!D81</f>
        <v>6.122699654967767E-2</v>
      </c>
      <c r="K81">
        <f>'Individual &amp; Portfolio'!O81</f>
        <v>3.1645287235672732E-2</v>
      </c>
      <c r="L81">
        <f>'Individual &amp; Portfolio'!I81</f>
        <v>1.172497354865021E-3</v>
      </c>
      <c r="M81">
        <f>'Individual &amp; Portfolio'!J81</f>
        <v>-9.3172372637183587E-3</v>
      </c>
      <c r="N81">
        <f>'Individual &amp; Portfolio'!K81</f>
        <v>-8.4490967125760985E-3</v>
      </c>
      <c r="O81">
        <f>'Individual &amp; Portfolio'!Q81</f>
        <v>-1.6833453960838349E-3</v>
      </c>
      <c r="P81">
        <f>'Individual &amp; Portfolio'!R81</f>
        <v>-1.6405846328361621E-2</v>
      </c>
      <c r="Q81">
        <f>'Individual &amp; Portfolio'!P81</f>
        <v>-2.374815134383534E-3</v>
      </c>
      <c r="R81">
        <f>'Individual &amp; Portfolio'!L81</f>
        <v>1.7776353869280111E-2</v>
      </c>
      <c r="S81">
        <f>'Individual &amp; Portfolio'!S81</f>
        <v>4.4496600456399582E-2</v>
      </c>
      <c r="U81">
        <f t="shared" si="2"/>
        <v>8.5858767890537674E-2</v>
      </c>
      <c r="V81">
        <f t="shared" si="3"/>
        <v>0.11104876863377251</v>
      </c>
      <c r="W81">
        <f t="shared" si="4"/>
        <v>0.13183406744632789</v>
      </c>
      <c r="X81">
        <f t="shared" si="5"/>
        <v>0.12127675198343187</v>
      </c>
      <c r="Y81">
        <f t="shared" si="6"/>
        <v>0.1145981699022016</v>
      </c>
      <c r="Z81">
        <f t="shared" si="7"/>
        <v>0.11695181032359203</v>
      </c>
      <c r="AA81">
        <f t="shared" si="8"/>
        <v>0.13226033597527037</v>
      </c>
      <c r="AB81">
        <f t="shared" si="9"/>
        <v>9.8636613164347284E-2</v>
      </c>
      <c r="AC81">
        <f t="shared" si="10"/>
        <v>0.14014760120252795</v>
      </c>
      <c r="AD81">
        <f t="shared" si="11"/>
        <v>0.13175456794734694</v>
      </c>
      <c r="AE81">
        <f t="shared" si="12"/>
        <v>7.9454238547847778E-2</v>
      </c>
      <c r="AF81">
        <f t="shared" si="13"/>
        <v>9.5490200602760977E-2</v>
      </c>
      <c r="AG81">
        <f t="shared" si="14"/>
        <v>7.2627848342676479E-2</v>
      </c>
      <c r="AH81">
        <f t="shared" si="15"/>
        <v>2.3346230283324339E-2</v>
      </c>
      <c r="AI81">
        <f t="shared" si="16"/>
        <v>5.4140619472407843E-2</v>
      </c>
      <c r="AJ81">
        <f t="shared" si="17"/>
        <v>2.0190433986252095E-2</v>
      </c>
      <c r="AK81">
        <f t="shared" si="18"/>
        <v>0.16579930196439227</v>
      </c>
      <c r="AL81">
        <f t="shared" si="19"/>
        <v>0.11311240236741985</v>
      </c>
    </row>
    <row r="82" spans="1:38">
      <c r="A82" t="str">
        <f>'Individual &amp; Portfolio'!A82</f>
        <v>2013-01-01</v>
      </c>
      <c r="B82">
        <f>'Individual &amp; Portfolio'!B82</f>
        <v>6.6950280857554612E-2</v>
      </c>
      <c r="C82">
        <f>'Individual &amp; Portfolio'!C82</f>
        <v>4.0532744959951739E-2</v>
      </c>
      <c r="D82">
        <f>'Individual &amp; Portfolio'!M82</f>
        <v>6.4186848347035586E-2</v>
      </c>
      <c r="E82">
        <f>'Individual &amp; Portfolio'!E82</f>
        <v>3.8199042375027359E-2</v>
      </c>
      <c r="F82">
        <f>'Individual &amp; Portfolio'!N82</f>
        <v>2.748105260131006E-2</v>
      </c>
      <c r="G82">
        <f>'Individual &amp; Portfolio'!F82</f>
        <v>5.6870057636551508E-2</v>
      </c>
      <c r="H82">
        <f>'Individual &amp; Portfolio'!G82</f>
        <v>5.9416196974800828E-2</v>
      </c>
      <c r="I82">
        <f>'Individual &amp; Portfolio'!H82</f>
        <v>7.122692352703508E-2</v>
      </c>
      <c r="J82">
        <f>'Individual &amp; Portfolio'!D82</f>
        <v>1.8932185067304541E-2</v>
      </c>
      <c r="K82">
        <f>'Individual &amp; Portfolio'!O82</f>
        <v>5.4496497720368353E-2</v>
      </c>
      <c r="L82">
        <f>'Individual &amp; Portfolio'!I82</f>
        <v>8.4525765724281499E-3</v>
      </c>
      <c r="M82">
        <f>'Individual &amp; Portfolio'!J82</f>
        <v>-2.533575599708016E-3</v>
      </c>
      <c r="N82">
        <f>'Individual &amp; Portfolio'!K82</f>
        <v>6.6608617521277669E-3</v>
      </c>
      <c r="O82">
        <f>'Individual &amp; Portfolio'!Q82</f>
        <v>-9.5045947318447288E-3</v>
      </c>
      <c r="P82">
        <f>'Individual &amp; Portfolio'!R82</f>
        <v>-2.3164025622380399E-2</v>
      </c>
      <c r="Q82">
        <f>'Individual &amp; Portfolio'!P82</f>
        <v>-6.5588489627625979E-3</v>
      </c>
      <c r="R82">
        <f>'Individual &amp; Portfolio'!L82</f>
        <v>6.1267941759486577E-2</v>
      </c>
      <c r="S82">
        <f>'Individual &amp; Portfolio'!S82</f>
        <v>4.8294623596272226E-3</v>
      </c>
      <c r="U82">
        <f t="shared" si="2"/>
        <v>8.5252941447422279E-2</v>
      </c>
      <c r="V82">
        <f t="shared" si="3"/>
        <v>0.11116105741915559</v>
      </c>
      <c r="W82">
        <f t="shared" si="4"/>
        <v>0.13143732242554448</v>
      </c>
      <c r="X82">
        <f t="shared" si="5"/>
        <v>0.12118535745368143</v>
      </c>
      <c r="Y82">
        <f t="shared" si="6"/>
        <v>0.11449571220505321</v>
      </c>
      <c r="Z82">
        <f t="shared" si="7"/>
        <v>0.1147735005305153</v>
      </c>
      <c r="AA82">
        <f t="shared" si="8"/>
        <v>0.1303425813858072</v>
      </c>
      <c r="AB82">
        <f t="shared" si="9"/>
        <v>9.7691448409371828E-2</v>
      </c>
      <c r="AC82">
        <f t="shared" si="10"/>
        <v>0.13949923861554181</v>
      </c>
      <c r="AD82">
        <f t="shared" si="11"/>
        <v>0.13059241171163977</v>
      </c>
      <c r="AE82">
        <f t="shared" si="12"/>
        <v>7.9373009710130393E-2</v>
      </c>
      <c r="AF82">
        <f t="shared" si="13"/>
        <v>9.5595161333853595E-2</v>
      </c>
      <c r="AG82">
        <f t="shared" si="14"/>
        <v>7.2638764074485343E-2</v>
      </c>
      <c r="AH82">
        <f t="shared" si="15"/>
        <v>2.3273588057185463E-2</v>
      </c>
      <c r="AI82">
        <f t="shared" si="16"/>
        <v>5.5060539734985342E-2</v>
      </c>
      <c r="AJ82">
        <f t="shared" si="17"/>
        <v>2.0202902504496086E-2</v>
      </c>
      <c r="AK82">
        <f t="shared" si="18"/>
        <v>0.16315611737627683</v>
      </c>
      <c r="AL82">
        <f t="shared" si="19"/>
        <v>0.11147863751336026</v>
      </c>
    </row>
    <row r="83" spans="1:38">
      <c r="A83" t="str">
        <f>'Individual &amp; Portfolio'!A83</f>
        <v>2013-02-01</v>
      </c>
      <c r="B83">
        <f>'Individual &amp; Portfolio'!B83</f>
        <v>3.4232582537935263E-2</v>
      </c>
      <c r="C83">
        <f>'Individual &amp; Portfolio'!C83</f>
        <v>2.4716093151997631E-2</v>
      </c>
      <c r="D83">
        <f>'Individual &amp; Portfolio'!M83</f>
        <v>1.28731767144632E-2</v>
      </c>
      <c r="E83">
        <f>'Individual &amp; Portfolio'!E83</f>
        <v>-1.7884166910572259E-3</v>
      </c>
      <c r="F83">
        <f>'Individual &amp; Portfolio'!N83</f>
        <v>1.638442583190591E-2</v>
      </c>
      <c r="G83">
        <f>'Individual &amp; Portfolio'!F83</f>
        <v>8.0448547639200285E-3</v>
      </c>
      <c r="H83">
        <f>'Individual &amp; Portfolio'!G83</f>
        <v>-1.3484552188374081E-2</v>
      </c>
      <c r="I83">
        <f>'Individual &amp; Portfolio'!H83</f>
        <v>1.072315987835837E-2</v>
      </c>
      <c r="J83">
        <f>'Individual &amp; Portfolio'!D83</f>
        <v>-2.8598656898861652E-3</v>
      </c>
      <c r="K83">
        <f>'Individual &amp; Portfolio'!O83</f>
        <v>1.6533387618546062E-2</v>
      </c>
      <c r="L83">
        <f>'Individual &amp; Portfolio'!I83</f>
        <v>2.1567071311875411E-2</v>
      </c>
      <c r="M83">
        <f>'Individual &amp; Portfolio'!J83</f>
        <v>3.1406398030069171E-2</v>
      </c>
      <c r="N83">
        <f>'Individual &amp; Portfolio'!K83</f>
        <v>2.3148779230170561E-2</v>
      </c>
      <c r="O83">
        <f>'Individual &amp; Portfolio'!Q83</f>
        <v>7.9237092564081735E-3</v>
      </c>
      <c r="P83">
        <f>'Individual &amp; Portfolio'!R83</f>
        <v>-8.0184689207274396E-4</v>
      </c>
      <c r="Q83">
        <f>'Individual &amp; Portfolio'!P83</f>
        <v>9.7514203222064388E-3</v>
      </c>
      <c r="R83">
        <f>'Individual &amp; Portfolio'!L83</f>
        <v>3.4107728070897458E-2</v>
      </c>
      <c r="S83">
        <f>'Individual &amp; Portfolio'!S83</f>
        <v>6.8144349117862379E-3</v>
      </c>
      <c r="U83">
        <f t="shared" si="2"/>
        <v>8.3832678152543347E-2</v>
      </c>
      <c r="V83">
        <f t="shared" si="3"/>
        <v>0.10306325766961877</v>
      </c>
      <c r="W83">
        <f t="shared" si="4"/>
        <v>0.12993354926246983</v>
      </c>
      <c r="X83">
        <f t="shared" si="5"/>
        <v>0.11963383620808393</v>
      </c>
      <c r="Y83">
        <f t="shared" si="6"/>
        <v>0.11290916139119618</v>
      </c>
      <c r="Z83">
        <f t="shared" si="7"/>
        <v>0.11325465323808445</v>
      </c>
      <c r="AA83">
        <f t="shared" si="8"/>
        <v>0.12850329532933755</v>
      </c>
      <c r="AB83">
        <f t="shared" si="9"/>
        <v>9.5523911315266288E-2</v>
      </c>
      <c r="AC83">
        <f t="shared" si="10"/>
        <v>0.1364276483809764</v>
      </c>
      <c r="AD83">
        <f t="shared" si="11"/>
        <v>0.1268572460489012</v>
      </c>
      <c r="AE83">
        <f t="shared" si="12"/>
        <v>7.935751912409994E-2</v>
      </c>
      <c r="AF83">
        <f t="shared" si="13"/>
        <v>9.5774205570113957E-2</v>
      </c>
      <c r="AG83">
        <f t="shared" si="14"/>
        <v>7.2248524436555286E-2</v>
      </c>
      <c r="AH83">
        <f t="shared" si="15"/>
        <v>2.380386047831003E-2</v>
      </c>
      <c r="AI83">
        <f t="shared" si="16"/>
        <v>5.6140290746068182E-2</v>
      </c>
      <c r="AJ83">
        <f t="shared" si="17"/>
        <v>2.0589001968360752E-2</v>
      </c>
      <c r="AK83">
        <f t="shared" si="18"/>
        <v>0.16319031769772782</v>
      </c>
      <c r="AL83">
        <f t="shared" si="19"/>
        <v>0.10989438974154528</v>
      </c>
    </row>
    <row r="84" spans="1:38">
      <c r="A84" t="str">
        <f>'Individual &amp; Portfolio'!A84</f>
        <v>2013-03-01</v>
      </c>
      <c r="B84">
        <f>'Individual &amp; Portfolio'!B84</f>
        <v>2.7316308689027569E-2</v>
      </c>
      <c r="C84">
        <f>'Individual &amp; Portfolio'!C84</f>
        <v>2.1841896293524291E-2</v>
      </c>
      <c r="D84">
        <f>'Individual &amp; Portfolio'!M84</f>
        <v>3.6395329031630119E-2</v>
      </c>
      <c r="E84">
        <f>'Individual &amp; Portfolio'!E84</f>
        <v>4.3525815465861317E-3</v>
      </c>
      <c r="F84">
        <f>'Individual &amp; Portfolio'!N84</f>
        <v>-1.4508130645975229E-2</v>
      </c>
      <c r="G84">
        <f>'Individual &amp; Portfolio'!F84</f>
        <v>7.1138687990954796E-3</v>
      </c>
      <c r="H84">
        <f>'Individual &amp; Portfolio'!G84</f>
        <v>-7.2780785633471679E-3</v>
      </c>
      <c r="I84">
        <f>'Individual &amp; Portfolio'!H84</f>
        <v>1.281207649281968E-2</v>
      </c>
      <c r="J84">
        <f>'Individual &amp; Portfolio'!D84</f>
        <v>-1.9800889800151041E-2</v>
      </c>
      <c r="K84">
        <f>'Individual &amp; Portfolio'!O84</f>
        <v>1.888795408988941E-2</v>
      </c>
      <c r="L84">
        <f>'Individual &amp; Portfolio'!I84</f>
        <v>-5.4985360795245519E-3</v>
      </c>
      <c r="M84">
        <f>'Individual &amp; Portfolio'!J84</f>
        <v>-2.8780489406473602E-3</v>
      </c>
      <c r="N84">
        <f>'Individual &amp; Portfolio'!K84</f>
        <v>-3.727698298275461E-3</v>
      </c>
      <c r="O84">
        <f>'Individual &amp; Portfolio'!Q84</f>
        <v>5.1943542748484886E-3</v>
      </c>
      <c r="P84">
        <f>'Individual &amp; Portfolio'!R84</f>
        <v>1.123144766791029E-2</v>
      </c>
      <c r="Q84">
        <f>'Individual &amp; Portfolio'!P84</f>
        <v>3.6416757880430861E-3</v>
      </c>
      <c r="R84">
        <f>'Individual &amp; Portfolio'!L84</f>
        <v>1.398406212197489E-2</v>
      </c>
      <c r="S84">
        <f>'Individual &amp; Portfolio'!S84</f>
        <v>1.5674161625733869E-3</v>
      </c>
      <c r="U84">
        <f t="shared" si="2"/>
        <v>8.2029606435259597E-2</v>
      </c>
      <c r="V84">
        <f t="shared" si="3"/>
        <v>9.9626298209102085E-2</v>
      </c>
      <c r="W84">
        <f t="shared" si="4"/>
        <v>0.12884587822533317</v>
      </c>
      <c r="X84">
        <f t="shared" si="5"/>
        <v>0.11976023312594235</v>
      </c>
      <c r="Y84">
        <f t="shared" si="6"/>
        <v>0.11288625639411591</v>
      </c>
      <c r="Z84">
        <f t="shared" si="7"/>
        <v>0.11248421373774027</v>
      </c>
      <c r="AA84">
        <f t="shared" si="8"/>
        <v>0.12839975669115944</v>
      </c>
      <c r="AB84">
        <f t="shared" si="9"/>
        <v>9.4155420086548078E-2</v>
      </c>
      <c r="AC84">
        <f t="shared" si="10"/>
        <v>0.13667820955901763</v>
      </c>
      <c r="AD84">
        <f t="shared" si="11"/>
        <v>0.12591897967111826</v>
      </c>
      <c r="AE84">
        <f t="shared" si="12"/>
        <v>7.9047052079719182E-2</v>
      </c>
      <c r="AF84">
        <f t="shared" si="13"/>
        <v>9.5377325540666941E-2</v>
      </c>
      <c r="AG84">
        <f t="shared" si="14"/>
        <v>7.1880961346123054E-2</v>
      </c>
      <c r="AH84">
        <f t="shared" si="15"/>
        <v>2.3806513926692099E-2</v>
      </c>
      <c r="AI84">
        <f t="shared" si="16"/>
        <v>5.6383826769448378E-2</v>
      </c>
      <c r="AJ84">
        <f t="shared" si="17"/>
        <v>2.0574132089212153E-2</v>
      </c>
      <c r="AK84">
        <f t="shared" si="18"/>
        <v>0.16079911090533552</v>
      </c>
      <c r="AL84">
        <f t="shared" si="19"/>
        <v>0.10968575836198165</v>
      </c>
    </row>
    <row r="85" spans="1:38">
      <c r="A85" t="str">
        <f>'Individual &amp; Portfolio'!A85</f>
        <v>2013-04-01</v>
      </c>
      <c r="B85">
        <f>'Individual &amp; Portfolio'!B85</f>
        <v>1.79608026733411E-2</v>
      </c>
      <c r="C85">
        <f>'Individual &amp; Portfolio'!C85</f>
        <v>2.193919625892193E-2</v>
      </c>
      <c r="D85">
        <f>'Individual &amp; Portfolio'!M85</f>
        <v>2.1181432659053149E-2</v>
      </c>
      <c r="E85">
        <f>'Individual &amp; Portfolio'!E85</f>
        <v>-2.2740086628317061E-2</v>
      </c>
      <c r="F85">
        <f>'Individual &amp; Portfolio'!N85</f>
        <v>-1.747504755498264E-2</v>
      </c>
      <c r="G85">
        <f>'Individual &amp; Portfolio'!F85</f>
        <v>4.4252605340825417E-2</v>
      </c>
      <c r="H85">
        <f>'Individual &amp; Portfolio'!G85</f>
        <v>4.4503003225233588E-2</v>
      </c>
      <c r="I85">
        <f>'Individual &amp; Portfolio'!H85</f>
        <v>3.013978986920662E-2</v>
      </c>
      <c r="J85">
        <f>'Individual &amp; Portfolio'!D85</f>
        <v>1.5677018740007261E-2</v>
      </c>
      <c r="K85">
        <f>'Individual &amp; Portfolio'!O85</f>
        <v>4.4798881624220632E-2</v>
      </c>
      <c r="L85">
        <f>'Individual &amp; Portfolio'!I85</f>
        <v>-4.9669890490439128E-3</v>
      </c>
      <c r="M85">
        <f>'Individual &amp; Portfolio'!J85</f>
        <v>9.3486298273248725E-3</v>
      </c>
      <c r="N85">
        <f>'Individual &amp; Portfolio'!K85</f>
        <v>1.565177549152752E-3</v>
      </c>
      <c r="O85">
        <f>'Individual &amp; Portfolio'!Q85</f>
        <v>9.6776375397233938E-3</v>
      </c>
      <c r="P85">
        <f>'Individual &amp; Portfolio'!R85</f>
        <v>2.221349327582289E-2</v>
      </c>
      <c r="Q85">
        <f>'Individual &amp; Portfolio'!P85</f>
        <v>1.1427863341215041E-2</v>
      </c>
      <c r="R85">
        <f>'Individual &amp; Portfolio'!L85</f>
        <v>6.0260278471703899E-2</v>
      </c>
      <c r="S85">
        <f>'Individual &amp; Portfolio'!S85</f>
        <v>4.882030334289067E-2</v>
      </c>
      <c r="U85">
        <f t="shared" si="2"/>
        <v>8.2044082654280134E-2</v>
      </c>
      <c r="V85">
        <f t="shared" si="3"/>
        <v>9.9318817043324972E-2</v>
      </c>
      <c r="W85">
        <f t="shared" si="4"/>
        <v>0.1285076861848429</v>
      </c>
      <c r="X85">
        <f t="shared" si="5"/>
        <v>0.11929463542265417</v>
      </c>
      <c r="Y85">
        <f t="shared" si="6"/>
        <v>0.11275167955000356</v>
      </c>
      <c r="Z85">
        <f t="shared" si="7"/>
        <v>0.11236733909585789</v>
      </c>
      <c r="AA85">
        <f t="shared" si="8"/>
        <v>0.12844381599910829</v>
      </c>
      <c r="AB85">
        <f t="shared" si="9"/>
        <v>9.3848513844513815E-2</v>
      </c>
      <c r="AC85">
        <f t="shared" si="10"/>
        <v>0.13718007455594572</v>
      </c>
      <c r="AD85">
        <f t="shared" si="11"/>
        <v>0.12517180574159273</v>
      </c>
      <c r="AE85">
        <f t="shared" si="12"/>
        <v>7.8972056173209584E-2</v>
      </c>
      <c r="AF85">
        <f t="shared" si="13"/>
        <v>9.5379507745804989E-2</v>
      </c>
      <c r="AG85">
        <f t="shared" si="14"/>
        <v>7.2009337656846237E-2</v>
      </c>
      <c r="AH85">
        <f t="shared" si="15"/>
        <v>2.3820214213389042E-2</v>
      </c>
      <c r="AI85">
        <f t="shared" si="16"/>
        <v>5.6030847571844657E-2</v>
      </c>
      <c r="AJ85">
        <f t="shared" si="17"/>
        <v>2.0384165431057675E-2</v>
      </c>
      <c r="AK85">
        <f t="shared" si="18"/>
        <v>0.16063658592168009</v>
      </c>
      <c r="AL85">
        <f t="shared" si="19"/>
        <v>0.10946252317314012</v>
      </c>
    </row>
    <row r="86" spans="1:38">
      <c r="A86" t="str">
        <f>'Individual &amp; Portfolio'!A86</f>
        <v>2013-05-01</v>
      </c>
      <c r="B86">
        <f>'Individual &amp; Portfolio'!B86</f>
        <v>4.2327506699411772E-2</v>
      </c>
      <c r="C86">
        <f>'Individual &amp; Portfolio'!C86</f>
        <v>5.471498002319608E-2</v>
      </c>
      <c r="D86">
        <f>'Individual &amp; Portfolio'!M86</f>
        <v>2.4563324514308649E-2</v>
      </c>
      <c r="E86">
        <f>'Individual &amp; Portfolio'!E86</f>
        <v>7.7469692194624962E-3</v>
      </c>
      <c r="F86">
        <f>'Individual &amp; Portfolio'!N86</f>
        <v>2.2396288743015361E-2</v>
      </c>
      <c r="G86">
        <f>'Individual &amp; Portfolio'!F86</f>
        <v>-1.245650886077765E-2</v>
      </c>
      <c r="H86">
        <f>'Individual &amp; Portfolio'!G86</f>
        <v>1.8484324429621779E-2</v>
      </c>
      <c r="I86">
        <f>'Individual &amp; Portfolio'!H86</f>
        <v>2.4665415964276519E-2</v>
      </c>
      <c r="J86">
        <f>'Individual &amp; Portfolio'!D86</f>
        <v>-3.3373039511664593E-2</v>
      </c>
      <c r="K86">
        <f>'Individual &amp; Portfolio'!O86</f>
        <v>-3.9428902409578406E-3</v>
      </c>
      <c r="L86">
        <f>'Individual &amp; Portfolio'!I86</f>
        <v>1.6936261917948951E-2</v>
      </c>
      <c r="M86">
        <f>'Individual &amp; Portfolio'!J86</f>
        <v>-1.3222562250272411E-2</v>
      </c>
      <c r="N86">
        <f>'Individual &amp; Portfolio'!K86</f>
        <v>-2.625487348540656E-2</v>
      </c>
      <c r="O86">
        <f>'Individual &amp; Portfolio'!Q86</f>
        <v>-1.6328332946748621E-2</v>
      </c>
      <c r="P86">
        <f>'Individual &amp; Portfolio'!R86</f>
        <v>-4.8894014705215372E-2</v>
      </c>
      <c r="Q86">
        <f>'Individual &amp; Portfolio'!P86</f>
        <v>-1.510038035470285E-2</v>
      </c>
      <c r="R86">
        <f>'Individual &amp; Portfolio'!L86</f>
        <v>-4.7834351261976993E-2</v>
      </c>
      <c r="S86">
        <f>'Individual &amp; Portfolio'!S86</f>
        <v>-5.8409315619765263E-2</v>
      </c>
      <c r="U86">
        <f t="shared" si="2"/>
        <v>8.1943379160493476E-2</v>
      </c>
      <c r="V86">
        <f t="shared" si="3"/>
        <v>9.8849621734675264E-2</v>
      </c>
      <c r="W86">
        <f t="shared" si="4"/>
        <v>0.1283525132507049</v>
      </c>
      <c r="X86">
        <f t="shared" si="5"/>
        <v>0.11975903333394085</v>
      </c>
      <c r="Y86">
        <f t="shared" si="6"/>
        <v>0.11267153631979128</v>
      </c>
      <c r="Z86">
        <f t="shared" si="7"/>
        <v>0.11248922237725216</v>
      </c>
      <c r="AA86">
        <f t="shared" si="8"/>
        <v>0.12860518335267962</v>
      </c>
      <c r="AB86">
        <f t="shared" si="9"/>
        <v>9.3793934389498707E-2</v>
      </c>
      <c r="AC86">
        <f t="shared" si="10"/>
        <v>0.13672168964241005</v>
      </c>
      <c r="AD86">
        <f t="shared" si="11"/>
        <v>0.12478808594671861</v>
      </c>
      <c r="AE86">
        <f t="shared" si="12"/>
        <v>7.8239500019702771E-2</v>
      </c>
      <c r="AF86">
        <f t="shared" si="13"/>
        <v>9.3525660636005134E-2</v>
      </c>
      <c r="AG86">
        <f t="shared" si="14"/>
        <v>7.0270296260361326E-2</v>
      </c>
      <c r="AH86">
        <f t="shared" si="15"/>
        <v>2.3653679931569822E-2</v>
      </c>
      <c r="AI86">
        <f t="shared" si="16"/>
        <v>5.5078769839281311E-2</v>
      </c>
      <c r="AJ86">
        <f t="shared" si="17"/>
        <v>2.0357655646780132E-2</v>
      </c>
      <c r="AK86">
        <f t="shared" si="18"/>
        <v>0.16071930398342182</v>
      </c>
      <c r="AL86">
        <f t="shared" si="19"/>
        <v>0.10955359425090205</v>
      </c>
    </row>
    <row r="87" spans="1:38">
      <c r="A87" t="str">
        <f>'Individual &amp; Portfolio'!A87</f>
        <v>2013-06-01</v>
      </c>
      <c r="B87">
        <f>'Individual &amp; Portfolio'!B87</f>
        <v>2.3788561202238161E-3</v>
      </c>
      <c r="C87">
        <f>'Individual &amp; Portfolio'!C87</f>
        <v>-6.2947516446614227E-3</v>
      </c>
      <c r="D87">
        <f>'Individual &amp; Portfolio'!M87</f>
        <v>-2.2908741789913201E-2</v>
      </c>
      <c r="E87">
        <f>'Individual &amp; Portfolio'!E87</f>
        <v>-3.6880778337566089E-2</v>
      </c>
      <c r="F87">
        <f>'Individual &amp; Portfolio'!N87</f>
        <v>-4.3811496695018493E-2</v>
      </c>
      <c r="G87">
        <f>'Individual &amp; Portfolio'!F87</f>
        <v>-2.5784386974361469E-2</v>
      </c>
      <c r="H87">
        <f>'Individual &amp; Portfolio'!G87</f>
        <v>-4.3104763094650389E-2</v>
      </c>
      <c r="I87">
        <f>'Individual &amp; Portfolio'!H87</f>
        <v>-2.363369926401326E-2</v>
      </c>
      <c r="J87">
        <f>'Individual &amp; Portfolio'!D87</f>
        <v>-4.6300348746001967E-2</v>
      </c>
      <c r="K87">
        <f>'Individual &amp; Portfolio'!O87</f>
        <v>-4.502715041448746E-2</v>
      </c>
      <c r="L87">
        <f>'Individual &amp; Portfolio'!I87</f>
        <v>2.0306474423697599E-2</v>
      </c>
      <c r="M87">
        <f>'Individual &amp; Portfolio'!J87</f>
        <v>-4.8003544992489822E-3</v>
      </c>
      <c r="N87">
        <f>'Individual &amp; Portfolio'!K87</f>
        <v>-1.7484056626322349E-2</v>
      </c>
      <c r="O87">
        <f>'Individual &amp; Portfolio'!Q87</f>
        <v>-2.238469915109453E-2</v>
      </c>
      <c r="P87">
        <f>'Individual &amp; Portfolio'!R87</f>
        <v>-8.7311471403423102E-2</v>
      </c>
      <c r="Q87">
        <f>'Individual &amp; Portfolio'!P87</f>
        <v>-2.2682442317707E-2</v>
      </c>
      <c r="R87">
        <f>'Individual &amp; Portfolio'!L87</f>
        <v>-1.2291347416486629E-2</v>
      </c>
      <c r="S87">
        <f>'Individual &amp; Portfolio'!S87</f>
        <v>-6.0710581251605562E-2</v>
      </c>
      <c r="U87">
        <f t="shared" si="2"/>
        <v>8.1958675092845407E-2</v>
      </c>
      <c r="V87">
        <f t="shared" si="3"/>
        <v>9.9038820485027837E-2</v>
      </c>
      <c r="W87">
        <f t="shared" si="4"/>
        <v>0.12824938031985625</v>
      </c>
      <c r="X87">
        <f t="shared" si="5"/>
        <v>0.11917757275231204</v>
      </c>
      <c r="Y87">
        <f t="shared" si="6"/>
        <v>0.11190773852756492</v>
      </c>
      <c r="Z87">
        <f t="shared" si="7"/>
        <v>0.11271874198124021</v>
      </c>
      <c r="AA87">
        <f t="shared" si="8"/>
        <v>0.12826645140746332</v>
      </c>
      <c r="AB87">
        <f t="shared" si="9"/>
        <v>9.3030180820584701E-2</v>
      </c>
      <c r="AC87">
        <f t="shared" si="10"/>
        <v>0.1377277650061389</v>
      </c>
      <c r="AD87">
        <f t="shared" si="11"/>
        <v>0.12504583718261272</v>
      </c>
      <c r="AE87">
        <f t="shared" si="12"/>
        <v>7.7560992554778843E-2</v>
      </c>
      <c r="AF87">
        <f t="shared" si="13"/>
        <v>9.2731286202878571E-2</v>
      </c>
      <c r="AG87">
        <f t="shared" si="14"/>
        <v>7.114668180953683E-2</v>
      </c>
      <c r="AH87">
        <f t="shared" si="15"/>
        <v>2.4580843621579081E-2</v>
      </c>
      <c r="AI87">
        <f t="shared" si="16"/>
        <v>5.8155647263071035E-2</v>
      </c>
      <c r="AJ87">
        <f t="shared" si="17"/>
        <v>2.1262931772569712E-2</v>
      </c>
      <c r="AK87">
        <f t="shared" si="18"/>
        <v>0.16218934454690492</v>
      </c>
      <c r="AL87">
        <f t="shared" si="19"/>
        <v>0.11264462906153912</v>
      </c>
    </row>
    <row r="88" spans="1:38">
      <c r="A88" t="str">
        <f>'Individual &amp; Portfolio'!A88</f>
        <v>2013-07-01</v>
      </c>
      <c r="B88">
        <f>'Individual &amp; Portfolio'!B88</f>
        <v>3.5099742582386018E-2</v>
      </c>
      <c r="C88">
        <f>'Individual &amp; Portfolio'!C88</f>
        <v>4.4166940641068519E-2</v>
      </c>
      <c r="D88">
        <f>'Individual &amp; Portfolio'!M88</f>
        <v>6.0079456451064488E-2</v>
      </c>
      <c r="E88">
        <f>'Individual &amp; Portfolio'!E88</f>
        <v>4.6565182183716747E-2</v>
      </c>
      <c r="F88">
        <f>'Individual &amp; Portfolio'!N88</f>
        <v>3.6100829907999898E-2</v>
      </c>
      <c r="G88">
        <f>'Individual &amp; Portfolio'!F88</f>
        <v>5.2070611078706142E-2</v>
      </c>
      <c r="H88">
        <f>'Individual &amp; Portfolio'!G88</f>
        <v>7.4570558261368936E-2</v>
      </c>
      <c r="I88">
        <f>'Individual &amp; Portfolio'!H88</f>
        <v>4.3809349128304031E-2</v>
      </c>
      <c r="J88">
        <f>'Individual &amp; Portfolio'!D88</f>
        <v>-7.7068693283521839E-4</v>
      </c>
      <c r="K88">
        <f>'Individual &amp; Portfolio'!O88</f>
        <v>5.6818554085735988E-2</v>
      </c>
      <c r="L88">
        <f>'Individual &amp; Portfolio'!I88</f>
        <v>-1.935230012071687E-2</v>
      </c>
      <c r="M88">
        <f>'Individual &amp; Portfolio'!J88</f>
        <v>-2.4404161205916711E-2</v>
      </c>
      <c r="N88">
        <f>'Individual &amp; Portfolio'!K88</f>
        <v>-1.0943302465789119E-2</v>
      </c>
      <c r="O88">
        <f>'Individual &amp; Portfolio'!Q88</f>
        <v>9.5402418890722096E-4</v>
      </c>
      <c r="P88">
        <f>'Individual &amp; Portfolio'!R88</f>
        <v>2.852509256006797E-2</v>
      </c>
      <c r="Q88">
        <f>'Individual &amp; Portfolio'!P88</f>
        <v>2.630043068304166E-3</v>
      </c>
      <c r="R88">
        <f>'Individual &amp; Portfolio'!L88</f>
        <v>-9.3766494843556814E-3</v>
      </c>
      <c r="S88">
        <f>'Individual &amp; Portfolio'!S88</f>
        <v>-2.6066294944308451E-2</v>
      </c>
      <c r="U88">
        <f t="shared" si="2"/>
        <v>7.8180331314972887E-2</v>
      </c>
      <c r="V88">
        <f t="shared" si="3"/>
        <v>9.5065550476713528E-2</v>
      </c>
      <c r="W88">
        <f t="shared" si="4"/>
        <v>0.12381703626943119</v>
      </c>
      <c r="X88">
        <f t="shared" si="5"/>
        <v>0.11952813955830047</v>
      </c>
      <c r="Y88">
        <f t="shared" si="6"/>
        <v>0.11269224227721436</v>
      </c>
      <c r="Z88">
        <f t="shared" si="7"/>
        <v>0.10928226960686389</v>
      </c>
      <c r="AA88">
        <f t="shared" si="8"/>
        <v>0.12695198181347112</v>
      </c>
      <c r="AB88">
        <f t="shared" si="9"/>
        <v>8.9852674953221773E-2</v>
      </c>
      <c r="AC88">
        <f t="shared" si="10"/>
        <v>0.13608150535673516</v>
      </c>
      <c r="AD88">
        <f t="shared" si="11"/>
        <v>0.11985693107880462</v>
      </c>
      <c r="AE88">
        <f t="shared" si="12"/>
        <v>7.750582061027525E-2</v>
      </c>
      <c r="AF88">
        <f t="shared" si="13"/>
        <v>9.3068793742764E-2</v>
      </c>
      <c r="AG88">
        <f t="shared" si="14"/>
        <v>7.166772709471908E-2</v>
      </c>
      <c r="AH88">
        <f t="shared" si="15"/>
        <v>2.5668287474810071E-2</v>
      </c>
      <c r="AI88">
        <f t="shared" si="16"/>
        <v>6.5612445008437589E-2</v>
      </c>
      <c r="AJ88">
        <f t="shared" si="17"/>
        <v>2.246014495599729E-2</v>
      </c>
      <c r="AK88">
        <f t="shared" si="18"/>
        <v>0.15752177318666377</v>
      </c>
      <c r="AL88">
        <f t="shared" si="19"/>
        <v>0.11211724715867724</v>
      </c>
    </row>
    <row r="89" spans="1:38">
      <c r="A89" t="str">
        <f>'Individual &amp; Portfolio'!A89</f>
        <v>2013-08-01</v>
      </c>
      <c r="B89">
        <f>'Individual &amp; Portfolio'!B89</f>
        <v>-7.3212335161300102E-3</v>
      </c>
      <c r="C89">
        <f>'Individual &amp; Portfolio'!C89</f>
        <v>1.932094215108027E-2</v>
      </c>
      <c r="D89">
        <f>'Individual &amp; Portfolio'!M89</f>
        <v>-3.0036464891864071E-2</v>
      </c>
      <c r="E89">
        <f>'Individual &amp; Portfolio'!E89</f>
        <v>1.4483192110056329E-2</v>
      </c>
      <c r="F89">
        <f>'Individual &amp; Portfolio'!N89</f>
        <v>1.949847296647755E-2</v>
      </c>
      <c r="G89">
        <f>'Individual &amp; Portfolio'!F89</f>
        <v>3.3630150954724321E-3</v>
      </c>
      <c r="H89">
        <f>'Individual &amp; Portfolio'!G89</f>
        <v>8.3580500555744397E-3</v>
      </c>
      <c r="I89">
        <f>'Individual &amp; Portfolio'!H89</f>
        <v>-6.3743685574951803E-3</v>
      </c>
      <c r="J89">
        <f>'Individual &amp; Portfolio'!D89</f>
        <v>-1.173542040698905E-2</v>
      </c>
      <c r="K89">
        <f>'Individual &amp; Portfolio'!O89</f>
        <v>-1.888625343129624E-2</v>
      </c>
      <c r="L89">
        <f>'Individual &amp; Portfolio'!I89</f>
        <v>2.2366068289693342E-2</v>
      </c>
      <c r="M89">
        <f>'Individual &amp; Portfolio'!J89</f>
        <v>8.7880610999688802E-3</v>
      </c>
      <c r="N89">
        <f>'Individual &amp; Portfolio'!K89</f>
        <v>5.3974695382092994E-3</v>
      </c>
      <c r="O89">
        <f>'Individual &amp; Portfolio'!Q89</f>
        <v>-8.1061938926724197E-3</v>
      </c>
      <c r="P89">
        <f>'Individual &amp; Portfolio'!R89</f>
        <v>-7.8947365922451551E-3</v>
      </c>
      <c r="Q89">
        <f>'Individual &amp; Portfolio'!P89</f>
        <v>-7.2715795428635044E-3</v>
      </c>
      <c r="R89">
        <f>'Individual &amp; Portfolio'!L89</f>
        <v>-4.3479372569620978E-2</v>
      </c>
      <c r="S89">
        <f>'Individual &amp; Portfolio'!S89</f>
        <v>-3.4468745392145062E-2</v>
      </c>
      <c r="U89">
        <f t="shared" si="2"/>
        <v>7.7986090068128261E-2</v>
      </c>
      <c r="V89">
        <f t="shared" si="3"/>
        <v>9.5016439146957815E-2</v>
      </c>
      <c r="W89">
        <f t="shared" si="4"/>
        <v>0.12384845092570196</v>
      </c>
      <c r="X89">
        <f t="shared" si="5"/>
        <v>0.11789676386345961</v>
      </c>
      <c r="Y89">
        <f t="shared" si="6"/>
        <v>0.11098262437371886</v>
      </c>
      <c r="Z89">
        <f t="shared" si="7"/>
        <v>0.10920813345909229</v>
      </c>
      <c r="AA89">
        <f t="shared" si="8"/>
        <v>0.12692508314761725</v>
      </c>
      <c r="AB89">
        <f t="shared" si="9"/>
        <v>9.0082633240962606E-2</v>
      </c>
      <c r="AC89">
        <f t="shared" si="10"/>
        <v>0.13468514339806401</v>
      </c>
      <c r="AD89">
        <f t="shared" si="11"/>
        <v>0.11986196787321503</v>
      </c>
      <c r="AE89">
        <f t="shared" si="12"/>
        <v>7.8215302021172675E-2</v>
      </c>
      <c r="AF89">
        <f t="shared" si="13"/>
        <v>9.4080555044213032E-2</v>
      </c>
      <c r="AG89">
        <f t="shared" si="14"/>
        <v>7.1951627142083779E-2</v>
      </c>
      <c r="AH89">
        <f t="shared" si="15"/>
        <v>2.5651404598381819E-2</v>
      </c>
      <c r="AI89">
        <f t="shared" si="16"/>
        <v>6.5694888202738624E-2</v>
      </c>
      <c r="AJ89">
        <f t="shared" si="17"/>
        <v>2.2357405376468194E-2</v>
      </c>
      <c r="AK89">
        <f t="shared" si="18"/>
        <v>0.15814517616510695</v>
      </c>
      <c r="AL89">
        <f t="shared" si="19"/>
        <v>0.11303259425755567</v>
      </c>
    </row>
    <row r="90" spans="1:38">
      <c r="A90" t="str">
        <f>'Individual &amp; Portfolio'!A90</f>
        <v>2013-09-01</v>
      </c>
      <c r="B90">
        <f>'Individual &amp; Portfolio'!B90</f>
        <v>4.2471760466604716E-3</v>
      </c>
      <c r="C90">
        <f>'Individual &amp; Portfolio'!C90</f>
        <v>2.238375430837047E-2</v>
      </c>
      <c r="D90">
        <f>'Individual &amp; Portfolio'!M90</f>
        <v>3.0966591840501989E-2</v>
      </c>
      <c r="E90">
        <f>'Individual &amp; Portfolio'!E90</f>
        <v>1.104206751357073E-2</v>
      </c>
      <c r="F90">
        <f>'Individual &amp; Portfolio'!N90</f>
        <v>4.3717370286191493E-3</v>
      </c>
      <c r="G90">
        <f>'Individual &amp; Portfolio'!F90</f>
        <v>5.4728031831362323E-2</v>
      </c>
      <c r="H90">
        <f>'Individual &amp; Portfolio'!G90</f>
        <v>4.4497150586748857E-2</v>
      </c>
      <c r="I90">
        <f>'Individual &amp; Portfolio'!H90</f>
        <v>2.2681443453318909E-2</v>
      </c>
      <c r="J90">
        <f>'Individual &amp; Portfolio'!D90</f>
        <v>4.0684173316038352E-2</v>
      </c>
      <c r="K90">
        <f>'Individual &amp; Portfolio'!O90</f>
        <v>5.2684773100747602E-2</v>
      </c>
      <c r="L90">
        <f>'Individual &amp; Portfolio'!I90</f>
        <v>-1.9632443443794001E-2</v>
      </c>
      <c r="M90">
        <f>'Individual &amp; Portfolio'!J90</f>
        <v>-3.8756518859039968E-3</v>
      </c>
      <c r="N90">
        <f>'Individual &amp; Portfolio'!K90</f>
        <v>-4.9438564990252898E-3</v>
      </c>
      <c r="O90">
        <f>'Individual &amp; Portfolio'!Q90</f>
        <v>8.3285448517995686E-3</v>
      </c>
      <c r="P90">
        <f>'Individual &amp; Portfolio'!R90</f>
        <v>-1.149424187328651E-2</v>
      </c>
      <c r="Q90">
        <f>'Individual &amp; Portfolio'!P90</f>
        <v>5.8365630018351036E-3</v>
      </c>
      <c r="R90">
        <f>'Individual &amp; Portfolio'!L90</f>
        <v>2.5462886737568362E-3</v>
      </c>
      <c r="S90">
        <f>'Individual &amp; Portfolio'!S90</f>
        <v>2.8257916072774059E-2</v>
      </c>
      <c r="U90">
        <f t="shared" si="2"/>
        <v>7.7905792981472891E-2</v>
      </c>
      <c r="V90">
        <f t="shared" si="3"/>
        <v>9.4806869776916325E-2</v>
      </c>
      <c r="W90">
        <f t="shared" si="4"/>
        <v>0.12504002970333938</v>
      </c>
      <c r="X90">
        <f t="shared" si="5"/>
        <v>0.11781595546116767</v>
      </c>
      <c r="Y90">
        <f t="shared" si="6"/>
        <v>0.11092828302316644</v>
      </c>
      <c r="Z90">
        <f t="shared" si="7"/>
        <v>0.10902666601014468</v>
      </c>
      <c r="AA90">
        <f t="shared" si="8"/>
        <v>0.12676216054813244</v>
      </c>
      <c r="AB90">
        <f t="shared" si="9"/>
        <v>9.0440891023801984E-2</v>
      </c>
      <c r="AC90">
        <f t="shared" si="10"/>
        <v>0.13349405826337093</v>
      </c>
      <c r="AD90">
        <f t="shared" si="11"/>
        <v>0.12046250801906655</v>
      </c>
      <c r="AE90">
        <f t="shared" si="12"/>
        <v>7.7848269264196426E-2</v>
      </c>
      <c r="AF90">
        <f t="shared" si="13"/>
        <v>9.3754628343392571E-2</v>
      </c>
      <c r="AG90">
        <f t="shared" si="14"/>
        <v>7.1627388849124646E-2</v>
      </c>
      <c r="AH90">
        <f t="shared" si="15"/>
        <v>2.6092273207515962E-2</v>
      </c>
      <c r="AI90">
        <f t="shared" si="16"/>
        <v>6.6004655507390458E-2</v>
      </c>
      <c r="AJ90">
        <f t="shared" si="17"/>
        <v>2.2785294607262172E-2</v>
      </c>
      <c r="AK90">
        <f t="shared" si="18"/>
        <v>0.1598180823582209</v>
      </c>
      <c r="AL90">
        <f t="shared" si="19"/>
        <v>0.11451980190944194</v>
      </c>
    </row>
    <row r="91" spans="1:38">
      <c r="A91" t="str">
        <f>'Individual &amp; Portfolio'!A91</f>
        <v>2013-10-01</v>
      </c>
      <c r="B91">
        <f>'Individual &amp; Portfolio'!B91</f>
        <v>6.8331598203114075E-2</v>
      </c>
      <c r="C91">
        <f>'Individual &amp; Portfolio'!C91</f>
        <v>6.9666520786808128E-2</v>
      </c>
      <c r="D91">
        <f>'Individual &amp; Portfolio'!M91</f>
        <v>4.7643962382448057E-2</v>
      </c>
      <c r="E91">
        <f>'Individual &amp; Portfolio'!E91</f>
        <v>5.378384400967029E-2</v>
      </c>
      <c r="F91">
        <f>'Individual &amp; Portfolio'!N91</f>
        <v>5.7269701581796451E-2</v>
      </c>
      <c r="G91">
        <f>'Individual &amp; Portfolio'!F91</f>
        <v>4.9224014425917277E-2</v>
      </c>
      <c r="H91">
        <f>'Individual &amp; Portfolio'!G91</f>
        <v>6.2537231786698788E-2</v>
      </c>
      <c r="I91">
        <f>'Individual &amp; Portfolio'!H91</f>
        <v>5.9741167726265587E-2</v>
      </c>
      <c r="J91">
        <f>'Individual &amp; Portfolio'!D91</f>
        <v>6.8981580779616358E-2</v>
      </c>
      <c r="K91">
        <f>'Individual &amp; Portfolio'!O91</f>
        <v>3.4167366894175322E-2</v>
      </c>
      <c r="L91">
        <f>'Individual &amp; Portfolio'!I91</f>
        <v>1.679646365440934E-2</v>
      </c>
      <c r="M91">
        <f>'Individual &amp; Portfolio'!J91</f>
        <v>2.4005743891698739E-2</v>
      </c>
      <c r="N91">
        <f>'Individual &amp; Portfolio'!K91</f>
        <v>2.0114772065312311E-2</v>
      </c>
      <c r="O91">
        <f>'Individual &amp; Portfolio'!Q91</f>
        <v>9.6511942000279127E-3</v>
      </c>
      <c r="P91">
        <f>'Individual &amp; Portfolio'!R91</f>
        <v>2.6833404427979879E-2</v>
      </c>
      <c r="Q91">
        <f>'Individual &amp; Portfolio'!P91</f>
        <v>1.144171651983172E-2</v>
      </c>
      <c r="R91">
        <f>'Individual &amp; Portfolio'!L91</f>
        <v>6.3878444230411224E-2</v>
      </c>
      <c r="S91">
        <f>'Individual &amp; Portfolio'!S91</f>
        <v>2.9623574439635592E-2</v>
      </c>
      <c r="U91">
        <f t="shared" si="2"/>
        <v>6.9874109760868164E-2</v>
      </c>
      <c r="V91">
        <f t="shared" si="3"/>
        <v>7.8890712416127079E-2</v>
      </c>
      <c r="W91">
        <f t="shared" si="4"/>
        <v>0.12052419822594065</v>
      </c>
      <c r="X91">
        <f t="shared" si="5"/>
        <v>0.10826381151872504</v>
      </c>
      <c r="Y91">
        <f t="shared" si="6"/>
        <v>0.10130160326510734</v>
      </c>
      <c r="Z91">
        <f t="shared" si="7"/>
        <v>0.10152416209882892</v>
      </c>
      <c r="AA91">
        <f t="shared" si="8"/>
        <v>0.11813520052010847</v>
      </c>
      <c r="AB91">
        <f t="shared" si="9"/>
        <v>8.5618810388627398E-2</v>
      </c>
      <c r="AC91">
        <f t="shared" si="10"/>
        <v>0.12187322213869992</v>
      </c>
      <c r="AD91">
        <f t="shared" si="11"/>
        <v>0.1156689466338746</v>
      </c>
      <c r="AE91">
        <f t="shared" si="12"/>
        <v>7.8552572052838318E-2</v>
      </c>
      <c r="AF91">
        <f t="shared" si="13"/>
        <v>9.3837483119832837E-2</v>
      </c>
      <c r="AG91">
        <f t="shared" si="14"/>
        <v>7.0026828237841274E-2</v>
      </c>
      <c r="AH91">
        <f t="shared" si="15"/>
        <v>2.3876917277684893E-2</v>
      </c>
      <c r="AI91">
        <f t="shared" si="16"/>
        <v>5.7623457860169112E-2</v>
      </c>
      <c r="AJ91">
        <f t="shared" si="17"/>
        <v>2.0059636325470993E-2</v>
      </c>
      <c r="AK91">
        <f t="shared" si="18"/>
        <v>0.15918033337855469</v>
      </c>
      <c r="AL91">
        <f t="shared" si="19"/>
        <v>0.10756509799408427</v>
      </c>
    </row>
    <row r="92" spans="1:38">
      <c r="A92" t="str">
        <f>'Individual &amp; Portfolio'!A92</f>
        <v>2013-11-01</v>
      </c>
      <c r="B92">
        <f>'Individual &amp; Portfolio'!B92</f>
        <v>4.3281311482393107E-2</v>
      </c>
      <c r="C92">
        <f>'Individual &amp; Portfolio'!C92</f>
        <v>4.9232767510020148E-2</v>
      </c>
      <c r="D92">
        <f>'Individual &amp; Portfolio'!M92</f>
        <v>2.768143304104953E-2</v>
      </c>
      <c r="E92">
        <f>'Individual &amp; Portfolio'!E92</f>
        <v>3.9328559566251808E-3</v>
      </c>
      <c r="F92">
        <f>'Individual &amp; Portfolio'!N92</f>
        <v>8.81773450536949E-3</v>
      </c>
      <c r="G92">
        <f>'Individual &amp; Portfolio'!F92</f>
        <v>1.87876546372201E-2</v>
      </c>
      <c r="H92">
        <f>'Individual &amp; Portfolio'!G92</f>
        <v>2.3601085359364001E-2</v>
      </c>
      <c r="I92">
        <f>'Individual &amp; Portfolio'!H92</f>
        <v>3.4993192061130607E-2</v>
      </c>
      <c r="J92">
        <f>'Individual &amp; Portfolio'!D92</f>
        <v>3.8127532874645538E-3</v>
      </c>
      <c r="K92">
        <f>'Individual &amp; Portfolio'!O92</f>
        <v>1.814798848385735E-2</v>
      </c>
      <c r="L92">
        <f>'Individual &amp; Portfolio'!I92</f>
        <v>1.4186100363416051E-2</v>
      </c>
      <c r="M92">
        <f>'Individual &amp; Portfolio'!J92</f>
        <v>4.3027596649454214E-3</v>
      </c>
      <c r="N92">
        <f>'Individual &amp; Portfolio'!K92</f>
        <v>1.9145560710314151E-3</v>
      </c>
      <c r="O92">
        <f>'Individual &amp; Portfolio'!Q92</f>
        <v>-5.2016060644332063E-3</v>
      </c>
      <c r="P92">
        <f>'Individual &amp; Portfolio'!R92</f>
        <v>-2.5261181874795868E-2</v>
      </c>
      <c r="Q92">
        <f>'Individual &amp; Portfolio'!P92</f>
        <v>-2.575992645036385E-3</v>
      </c>
      <c r="R92">
        <f>'Individual &amp; Portfolio'!L92</f>
        <v>-3.3759524537217978E-2</v>
      </c>
      <c r="S92">
        <f>'Individual &amp; Portfolio'!S92</f>
        <v>-2.250317389070966E-2</v>
      </c>
      <c r="U92">
        <f t="shared" si="2"/>
        <v>6.8065759059768291E-2</v>
      </c>
      <c r="V92">
        <f t="shared" si="3"/>
        <v>7.7091292810160084E-2</v>
      </c>
      <c r="W92">
        <f t="shared" si="4"/>
        <v>9.8446786203772105E-2</v>
      </c>
      <c r="X92">
        <f t="shared" si="5"/>
        <v>9.1334776512378299E-2</v>
      </c>
      <c r="Y92">
        <f t="shared" si="6"/>
        <v>8.5428338199996012E-2</v>
      </c>
      <c r="Z92">
        <f t="shared" si="7"/>
        <v>9.4563732444913673E-2</v>
      </c>
      <c r="AA92">
        <f t="shared" si="8"/>
        <v>0.11082528705679552</v>
      </c>
      <c r="AB92">
        <f t="shared" si="9"/>
        <v>8.4392106204430481E-2</v>
      </c>
      <c r="AC92">
        <f t="shared" si="10"/>
        <v>0.1065584024305436</v>
      </c>
      <c r="AD92">
        <f t="shared" si="11"/>
        <v>9.7384479803366605E-2</v>
      </c>
      <c r="AE92">
        <f t="shared" si="12"/>
        <v>6.7700603372343196E-2</v>
      </c>
      <c r="AF92">
        <f t="shared" si="13"/>
        <v>8.8851480921306542E-2</v>
      </c>
      <c r="AG92">
        <f t="shared" si="14"/>
        <v>6.9675812619756264E-2</v>
      </c>
      <c r="AH92">
        <f t="shared" si="15"/>
        <v>2.3792978569631099E-2</v>
      </c>
      <c r="AI92">
        <f t="shared" si="16"/>
        <v>5.485636347037063E-2</v>
      </c>
      <c r="AJ92">
        <f t="shared" si="17"/>
        <v>1.9953621223181041E-2</v>
      </c>
      <c r="AK92">
        <f t="shared" si="18"/>
        <v>0.14148895822444824</v>
      </c>
      <c r="AL92">
        <f t="shared" si="19"/>
        <v>8.2221406156711446E-2</v>
      </c>
    </row>
    <row r="93" spans="1:38">
      <c r="A93" t="str">
        <f>'Individual &amp; Portfolio'!A93</f>
        <v>2013-12-01</v>
      </c>
      <c r="B93">
        <f>'Individual &amp; Portfolio'!B93</f>
        <v>2.3093572550472619E-2</v>
      </c>
      <c r="C93">
        <f>'Individual &amp; Portfolio'!C93</f>
        <v>2.8733817827784058E-2</v>
      </c>
      <c r="D93">
        <f>'Individual &amp; Portfolio'!M93</f>
        <v>1.731594581875728E-2</v>
      </c>
      <c r="E93">
        <f>'Individual &amp; Portfolio'!E93</f>
        <v>5.0653706463577031E-3</v>
      </c>
      <c r="F93">
        <f>'Individual &amp; Portfolio'!N93</f>
        <v>1.23392440891279E-2</v>
      </c>
      <c r="G93">
        <f>'Individual &amp; Portfolio'!F93</f>
        <v>1.5670497167032501E-2</v>
      </c>
      <c r="H93">
        <f>'Individual &amp; Portfolio'!G93</f>
        <v>2.7823921661775719E-2</v>
      </c>
      <c r="I93">
        <f>'Individual &amp; Portfolio'!H93</f>
        <v>1.050235661821786E-2</v>
      </c>
      <c r="J93">
        <f>'Individual &amp; Portfolio'!D93</f>
        <v>-5.5656760418176798E-3</v>
      </c>
      <c r="K93">
        <f>'Individual &amp; Portfolio'!O93</f>
        <v>-1.3711809627983129E-3</v>
      </c>
      <c r="L93">
        <f>'Individual &amp; Portfolio'!I93</f>
        <v>6.2529293630997351E-4</v>
      </c>
      <c r="M93">
        <f>'Individual &amp; Portfolio'!J93</f>
        <v>-1.9968444977463862E-2</v>
      </c>
      <c r="N93">
        <f>'Individual &amp; Portfolio'!K93</f>
        <v>-1.167627104640356E-2</v>
      </c>
      <c r="O93">
        <f>'Individual &amp; Portfolio'!Q93</f>
        <v>-5.7663469328134154E-3</v>
      </c>
      <c r="P93">
        <f>'Individual &amp; Portfolio'!R93</f>
        <v>-2.1894640765039001E-2</v>
      </c>
      <c r="Q93">
        <f>'Individual &amp; Portfolio'!P93</f>
        <v>-3.615798009339088E-3</v>
      </c>
      <c r="R93">
        <f>'Individual &amp; Portfolio'!L93</f>
        <v>2.335386080704716E-3</v>
      </c>
      <c r="S93">
        <f>'Individual &amp; Portfolio'!S93</f>
        <v>2.6880567562410859E-2</v>
      </c>
      <c r="U93">
        <f t="shared" si="2"/>
        <v>6.5686726214026742E-2</v>
      </c>
      <c r="V93">
        <f t="shared" si="3"/>
        <v>6.9883573419233236E-2</v>
      </c>
      <c r="W93">
        <f t="shared" si="4"/>
        <v>9.5728984812949613E-2</v>
      </c>
      <c r="X93">
        <f t="shared" si="5"/>
        <v>8.6191721035172253E-2</v>
      </c>
      <c r="Y93">
        <f t="shared" si="6"/>
        <v>8.1582357458848731E-2</v>
      </c>
      <c r="Z93">
        <f t="shared" si="7"/>
        <v>9.2866658438658309E-2</v>
      </c>
      <c r="AA93">
        <f t="shared" si="8"/>
        <v>0.10859537726703507</v>
      </c>
      <c r="AB93">
        <f t="shared" si="9"/>
        <v>8.2287638202886898E-2</v>
      </c>
      <c r="AC93">
        <f t="shared" si="10"/>
        <v>0.10364040922440421</v>
      </c>
      <c r="AD93">
        <f t="shared" si="11"/>
        <v>9.7023099990155043E-2</v>
      </c>
      <c r="AE93">
        <f t="shared" si="12"/>
        <v>6.7073409648021151E-2</v>
      </c>
      <c r="AF93">
        <f t="shared" si="13"/>
        <v>8.4666463456872357E-2</v>
      </c>
      <c r="AG93">
        <f t="shared" si="14"/>
        <v>6.9215630238275885E-2</v>
      </c>
      <c r="AH93">
        <f t="shared" si="15"/>
        <v>2.3464021991510986E-2</v>
      </c>
      <c r="AI93">
        <f t="shared" si="16"/>
        <v>5.5284862294349014E-2</v>
      </c>
      <c r="AJ93">
        <f t="shared" si="17"/>
        <v>1.9740814351150396E-2</v>
      </c>
      <c r="AK93">
        <f t="shared" si="18"/>
        <v>0.12648685413312355</v>
      </c>
      <c r="AL93">
        <f t="shared" si="19"/>
        <v>7.640768894350275E-2</v>
      </c>
    </row>
    <row r="94" spans="1:38">
      <c r="A94" t="str">
        <f>'Individual &amp; Portfolio'!A94</f>
        <v>2014-01-01</v>
      </c>
      <c r="B94">
        <f>'Individual &amp; Portfolio'!B94</f>
        <v>1.6542799768835881E-2</v>
      </c>
      <c r="C94">
        <f>'Individual &amp; Portfolio'!C94</f>
        <v>3.1123281709417801E-2</v>
      </c>
      <c r="D94">
        <f>'Individual &amp; Portfolio'!M94</f>
        <v>-2.523948306921386E-2</v>
      </c>
      <c r="E94">
        <f>'Individual &amp; Portfolio'!E94</f>
        <v>1.7632668877531451E-2</v>
      </c>
      <c r="F94">
        <f>'Individual &amp; Portfolio'!N94</f>
        <v>8.6298709181644728E-3</v>
      </c>
      <c r="G94">
        <f>'Individual &amp; Portfolio'!F94</f>
        <v>2.0949904800684478E-3</v>
      </c>
      <c r="H94">
        <f>'Individual &amp; Portfolio'!G94</f>
        <v>4.2394072307991859E-3</v>
      </c>
      <c r="I94">
        <f>'Individual &amp; Portfolio'!H94</f>
        <v>6.2564933280504498E-3</v>
      </c>
      <c r="J94">
        <f>'Individual &amp; Portfolio'!D94</f>
        <v>-3.5223166059342732E-2</v>
      </c>
      <c r="K94">
        <f>'Individual &amp; Portfolio'!O94</f>
        <v>-3.3535698072877929E-2</v>
      </c>
      <c r="L94">
        <f>'Individual &amp; Portfolio'!I94</f>
        <v>5.0602500984722187E-2</v>
      </c>
      <c r="M94">
        <f>'Individual &amp; Portfolio'!J94</f>
        <v>8.3623335109968222E-2</v>
      </c>
      <c r="N94">
        <f>'Individual &amp; Portfolio'!K94</f>
        <v>7.0885030448581299E-2</v>
      </c>
      <c r="O94">
        <f>'Individual &amp; Portfolio'!Q94</f>
        <v>2.788240299009059E-2</v>
      </c>
      <c r="P94">
        <f>'Individual &amp; Portfolio'!R94</f>
        <v>5.5909403638763733E-2</v>
      </c>
      <c r="Q94">
        <f>'Individual &amp; Portfolio'!P94</f>
        <v>2.435291813317941E-2</v>
      </c>
      <c r="R94">
        <f>'Individual &amp; Portfolio'!L94</f>
        <v>9.4199522308108019E-2</v>
      </c>
      <c r="S94">
        <f>'Individual &amp; Portfolio'!S94</f>
        <v>3.3294376162849031E-3</v>
      </c>
      <c r="U94">
        <f t="shared" si="2"/>
        <v>6.448071684740056E-2</v>
      </c>
      <c r="V94">
        <f t="shared" si="3"/>
        <v>6.9315499426327851E-2</v>
      </c>
      <c r="W94">
        <f t="shared" si="4"/>
        <v>9.4051649586647232E-2</v>
      </c>
      <c r="X94">
        <f t="shared" si="5"/>
        <v>8.6006582617890071E-2</v>
      </c>
      <c r="Y94">
        <f t="shared" si="6"/>
        <v>8.0336932712737355E-2</v>
      </c>
      <c r="Z94">
        <f t="shared" si="7"/>
        <v>9.2619794129232075E-2</v>
      </c>
      <c r="AA94">
        <f t="shared" si="8"/>
        <v>0.1072185800219797</v>
      </c>
      <c r="AB94">
        <f t="shared" si="9"/>
        <v>8.2140136154814136E-2</v>
      </c>
      <c r="AC94">
        <f t="shared" si="10"/>
        <v>0.10384363123896932</v>
      </c>
      <c r="AD94">
        <f t="shared" si="11"/>
        <v>9.6019494505966849E-2</v>
      </c>
      <c r="AE94">
        <f t="shared" si="12"/>
        <v>6.653595359189475E-2</v>
      </c>
      <c r="AF94">
        <f t="shared" si="13"/>
        <v>8.5344943829542483E-2</v>
      </c>
      <c r="AG94">
        <f t="shared" si="14"/>
        <v>6.9235667548078458E-2</v>
      </c>
      <c r="AH94">
        <f t="shared" si="15"/>
        <v>2.2537259672688242E-2</v>
      </c>
      <c r="AI94">
        <f t="shared" si="16"/>
        <v>5.5564993893232772E-2</v>
      </c>
      <c r="AJ94">
        <f t="shared" si="17"/>
        <v>1.9719696395064542E-2</v>
      </c>
      <c r="AK94">
        <f t="shared" si="18"/>
        <v>0.12594765212238548</v>
      </c>
      <c r="AL94">
        <f t="shared" si="19"/>
        <v>7.4110789495522605E-2</v>
      </c>
    </row>
    <row r="95" spans="1:38">
      <c r="A95" t="str">
        <f>'Individual &amp; Portfolio'!A95</f>
        <v>2014-02-01</v>
      </c>
      <c r="B95">
        <f>'Individual &amp; Portfolio'!B95</f>
        <v>4.2432893801964237E-2</v>
      </c>
      <c r="C95">
        <f>'Individual &amp; Portfolio'!C95</f>
        <v>4.4089469959184058E-2</v>
      </c>
      <c r="D95">
        <f>'Individual &amp; Portfolio'!M95</f>
        <v>4.5009811759268992E-2</v>
      </c>
      <c r="E95">
        <f>'Individual &amp; Portfolio'!E95</f>
        <v>4.1674159008750163E-2</v>
      </c>
      <c r="F95">
        <f>'Individual &amp; Portfolio'!N95</f>
        <v>3.9434054266016538E-2</v>
      </c>
      <c r="G95">
        <f>'Individual &amp; Portfolio'!F95</f>
        <v>5.8181613941891808E-2</v>
      </c>
      <c r="H95">
        <f>'Individual &amp; Portfolio'!G95</f>
        <v>7.0261914310732143E-2</v>
      </c>
      <c r="I95">
        <f>'Individual &amp; Portfolio'!H95</f>
        <v>4.783406685911995E-2</v>
      </c>
      <c r="J95">
        <f>'Individual &amp; Portfolio'!D95</f>
        <v>2.9342585734029921E-2</v>
      </c>
      <c r="K95">
        <f>'Individual &amp; Portfolio'!O95</f>
        <v>4.3021077076254237E-2</v>
      </c>
      <c r="L95">
        <f>'Individual &amp; Portfolio'!I95</f>
        <v>-2.8309715564148741E-3</v>
      </c>
      <c r="M95">
        <f>'Individual &amp; Portfolio'!J95</f>
        <v>-1.095970355895703E-3</v>
      </c>
      <c r="N95">
        <f>'Individual &amp; Portfolio'!K95</f>
        <v>1.405278584883707E-3</v>
      </c>
      <c r="O95">
        <f>'Individual &amp; Portfolio'!Q95</f>
        <v>2.9381081437871441E-3</v>
      </c>
      <c r="P95">
        <f>'Individual &amp; Portfolio'!R95</f>
        <v>4.3839258051838748E-3</v>
      </c>
      <c r="Q95">
        <f>'Individual &amp; Portfolio'!P95</f>
        <v>3.6397139649610999E-3</v>
      </c>
      <c r="R95">
        <f>'Individual &amp; Portfolio'!L95</f>
        <v>4.4420514124015709E-2</v>
      </c>
      <c r="S95">
        <f>'Individual &amp; Portfolio'!S95</f>
        <v>3.3951411669012499E-2</v>
      </c>
      <c r="U95">
        <f t="shared" si="2"/>
        <v>6.0036541793142606E-2</v>
      </c>
      <c r="V95">
        <f t="shared" si="3"/>
        <v>6.852005199383146E-2</v>
      </c>
      <c r="W95">
        <f t="shared" si="4"/>
        <v>8.9713067251082218E-2</v>
      </c>
      <c r="X95">
        <f t="shared" si="5"/>
        <v>8.5529061445393739E-2</v>
      </c>
      <c r="Y95">
        <f t="shared" si="6"/>
        <v>7.9147218787497142E-2</v>
      </c>
      <c r="Z95">
        <f t="shared" si="7"/>
        <v>8.3839414089089945E-2</v>
      </c>
      <c r="AA95">
        <f t="shared" si="8"/>
        <v>0.10457178405140514</v>
      </c>
      <c r="AB95">
        <f t="shared" si="9"/>
        <v>7.4078545910109206E-2</v>
      </c>
      <c r="AC95">
        <f t="shared" si="10"/>
        <v>0.10429787854971191</v>
      </c>
      <c r="AD95">
        <f t="shared" si="11"/>
        <v>9.0823820788259541E-2</v>
      </c>
      <c r="AE95">
        <f t="shared" si="12"/>
        <v>6.7556059561914197E-2</v>
      </c>
      <c r="AF95">
        <f t="shared" si="13"/>
        <v>8.7019907503128421E-2</v>
      </c>
      <c r="AG95">
        <f t="shared" si="14"/>
        <v>7.1130179860026219E-2</v>
      </c>
      <c r="AH95">
        <f t="shared" si="15"/>
        <v>2.2913704108791483E-2</v>
      </c>
      <c r="AI95">
        <f t="shared" si="16"/>
        <v>5.6318152577349762E-2</v>
      </c>
      <c r="AJ95">
        <f t="shared" si="17"/>
        <v>2.0006500879273765E-2</v>
      </c>
      <c r="AK95">
        <f t="shared" si="18"/>
        <v>0.11824618768474175</v>
      </c>
      <c r="AL95">
        <f t="shared" si="19"/>
        <v>7.454113314791419E-2</v>
      </c>
    </row>
    <row r="96" spans="1:38">
      <c r="A96" t="str">
        <f>'Individual &amp; Portfolio'!A96</f>
        <v>2014-03-01</v>
      </c>
      <c r="B96">
        <f>'Individual &amp; Portfolio'!B96</f>
        <v>-2.7227361806090311E-3</v>
      </c>
      <c r="C96">
        <f>'Individual &amp; Portfolio'!C96</f>
        <v>-3.1921367691095333E-2</v>
      </c>
      <c r="D96">
        <f>'Individual &amp; Portfolio'!M96</f>
        <v>8.8949837924097164E-3</v>
      </c>
      <c r="E96">
        <f>'Individual &amp; Portfolio'!E96</f>
        <v>6.0340481854390671E-3</v>
      </c>
      <c r="F96">
        <f>'Individual &amp; Portfolio'!N96</f>
        <v>5.3497612801129968E-3</v>
      </c>
      <c r="G96">
        <f>'Individual &amp; Portfolio'!F96</f>
        <v>-1.112440433126616E-2</v>
      </c>
      <c r="H96">
        <f>'Individual &amp; Portfolio'!G96</f>
        <v>-2.767518973010763E-2</v>
      </c>
      <c r="I96">
        <f>'Individual &amp; Portfolio'!H96</f>
        <v>2.320316659807586E-3</v>
      </c>
      <c r="J96">
        <f>'Individual &amp; Portfolio'!D96</f>
        <v>3.6607957203625752E-2</v>
      </c>
      <c r="K96">
        <f>'Individual &amp; Portfolio'!O96</f>
        <v>-2.291466355275662E-3</v>
      </c>
      <c r="L96">
        <f>'Individual &amp; Portfolio'!I96</f>
        <v>-7.5850180661276578E-3</v>
      </c>
      <c r="M96">
        <f>'Individual &amp; Portfolio'!J96</f>
        <v>-1.204634029855634E-2</v>
      </c>
      <c r="N96">
        <f>'Individual &amp; Portfolio'!K96</f>
        <v>-1.185149029652832E-2</v>
      </c>
      <c r="O96">
        <f>'Individual &amp; Portfolio'!Q96</f>
        <v>-1.8338083059625809E-3</v>
      </c>
      <c r="P96">
        <f>'Individual &amp; Portfolio'!R96</f>
        <v>3.492075155566932E-3</v>
      </c>
      <c r="Q96">
        <f>'Individual &amp; Portfolio'!P96</f>
        <v>-1.230697110991108E-3</v>
      </c>
      <c r="R96">
        <f>'Individual &amp; Portfolio'!L96</f>
        <v>-1.6445919419006749E-2</v>
      </c>
      <c r="S96">
        <f>'Individual &amp; Portfolio'!S96</f>
        <v>1.3961964984810621E-2</v>
      </c>
      <c r="U96">
        <f t="shared" si="2"/>
        <v>5.2336606970043199E-2</v>
      </c>
      <c r="V96">
        <f t="shared" si="3"/>
        <v>6.6613506485411061E-2</v>
      </c>
      <c r="W96">
        <f t="shared" si="4"/>
        <v>8.0504925907747563E-2</v>
      </c>
      <c r="X96">
        <f t="shared" si="5"/>
        <v>8.0859992499742461E-2</v>
      </c>
      <c r="Y96">
        <f t="shared" si="6"/>
        <v>7.5227766176221053E-2</v>
      </c>
      <c r="Z96">
        <f t="shared" si="7"/>
        <v>7.8624081542593774E-2</v>
      </c>
      <c r="AA96">
        <f t="shared" si="8"/>
        <v>0.10004383714429975</v>
      </c>
      <c r="AB96">
        <f t="shared" si="9"/>
        <v>6.7648815938530879E-2</v>
      </c>
      <c r="AC96">
        <f t="shared" si="10"/>
        <v>0.10397787562339289</v>
      </c>
      <c r="AD96">
        <f t="shared" si="11"/>
        <v>8.604245658116183E-2</v>
      </c>
      <c r="AE96">
        <f t="shared" si="12"/>
        <v>6.7579121744083079E-2</v>
      </c>
      <c r="AF96">
        <f t="shared" si="13"/>
        <v>8.7218314120576304E-2</v>
      </c>
      <c r="AG96">
        <f t="shared" si="14"/>
        <v>7.119234289158928E-2</v>
      </c>
      <c r="AH96">
        <f t="shared" si="15"/>
        <v>2.28938688002722E-2</v>
      </c>
      <c r="AI96">
        <f t="shared" si="16"/>
        <v>5.5582838393173746E-2</v>
      </c>
      <c r="AJ96">
        <f t="shared" si="17"/>
        <v>2.0050131470293393E-2</v>
      </c>
      <c r="AK96">
        <f t="shared" si="18"/>
        <v>0.10141522965492118</v>
      </c>
      <c r="AL96">
        <f t="shared" si="19"/>
        <v>6.8792095377080642E-2</v>
      </c>
    </row>
    <row r="97" spans="1:38">
      <c r="A97" t="str">
        <f>'Individual &amp; Portfolio'!A97</f>
        <v>2014-04-01</v>
      </c>
      <c r="B97">
        <f>'Individual &amp; Portfolio'!B97</f>
        <v>2.425446366220108E-3</v>
      </c>
      <c r="C97">
        <f>'Individual &amp; Portfolio'!C97</f>
        <v>-9.7753816940253646E-3</v>
      </c>
      <c r="D97">
        <f>'Individual &amp; Portfolio'!M97</f>
        <v>7.4247036467431906E-3</v>
      </c>
      <c r="E97">
        <f>'Individual &amp; Portfolio'!E97</f>
        <v>2.433651188820973E-2</v>
      </c>
      <c r="F97">
        <f>'Individual &amp; Portfolio'!N97</f>
        <v>2.8479404406042571E-2</v>
      </c>
      <c r="G97">
        <f>'Individual &amp; Portfolio'!F97</f>
        <v>7.6498539922209563E-3</v>
      </c>
      <c r="H97">
        <f>'Individual &amp; Portfolio'!G97</f>
        <v>3.2912736130466858E-2</v>
      </c>
      <c r="I97">
        <f>'Individual &amp; Portfolio'!H97</f>
        <v>1.1880048372961969E-2</v>
      </c>
      <c r="J97">
        <f>'Individual &amp; Portfolio'!D97</f>
        <v>2.6240522692704271E-3</v>
      </c>
      <c r="K97">
        <f>'Individual &amp; Portfolio'!O97</f>
        <v>7.8090892351179164E-3</v>
      </c>
      <c r="L97">
        <f>'Individual &amp; Portfolio'!I97</f>
        <v>-7.836351531194663E-3</v>
      </c>
      <c r="M97">
        <f>'Individual &amp; Portfolio'!J97</f>
        <v>-1.601391077466485E-3</v>
      </c>
      <c r="N97">
        <f>'Individual &amp; Portfolio'!K97</f>
        <v>4.2163493345459546E-3</v>
      </c>
      <c r="O97">
        <f>'Individual &amp; Portfolio'!Q97</f>
        <v>3.7888340096075002E-3</v>
      </c>
      <c r="P97">
        <f>'Individual &amp; Portfolio'!R97</f>
        <v>1.348415570585559E-2</v>
      </c>
      <c r="Q97">
        <f>'Individual &amp; Portfolio'!P97</f>
        <v>4.6239110717454226E-3</v>
      </c>
      <c r="R97">
        <f>'Individual &amp; Portfolio'!L97</f>
        <v>3.2915248007491682E-2</v>
      </c>
      <c r="S97">
        <f>'Individual &amp; Portfolio'!S97</f>
        <v>2.077155336351999E-2</v>
      </c>
      <c r="U97">
        <f t="shared" si="2"/>
        <v>5.1754978853393245E-2</v>
      </c>
      <c r="V97">
        <f t="shared" si="3"/>
        <v>6.6947281276042506E-2</v>
      </c>
      <c r="W97">
        <f t="shared" si="4"/>
        <v>7.9805302772957609E-2</v>
      </c>
      <c r="X97">
        <f t="shared" si="5"/>
        <v>7.9461047691123568E-2</v>
      </c>
      <c r="Y97">
        <f t="shared" si="6"/>
        <v>7.4221869584871841E-2</v>
      </c>
      <c r="Z97">
        <f t="shared" si="7"/>
        <v>7.8167324732068499E-2</v>
      </c>
      <c r="AA97">
        <f t="shared" si="8"/>
        <v>0.10105151389342883</v>
      </c>
      <c r="AB97">
        <f t="shared" si="9"/>
        <v>6.6464418694548139E-2</v>
      </c>
      <c r="AC97">
        <f t="shared" si="10"/>
        <v>0.10099703567412344</v>
      </c>
      <c r="AD97">
        <f t="shared" si="11"/>
        <v>8.6194582705257206E-2</v>
      </c>
      <c r="AE97">
        <f t="shared" si="12"/>
        <v>6.7712514724394074E-2</v>
      </c>
      <c r="AF97">
        <f t="shared" si="13"/>
        <v>8.7648168976013074E-2</v>
      </c>
      <c r="AG97">
        <f t="shared" si="14"/>
        <v>7.0857117355071039E-2</v>
      </c>
      <c r="AH97">
        <f t="shared" si="15"/>
        <v>2.3041493824737497E-2</v>
      </c>
      <c r="AI97">
        <f t="shared" si="16"/>
        <v>5.1339689012215931E-2</v>
      </c>
      <c r="AJ97">
        <f t="shared" si="17"/>
        <v>2.0215416435251703E-2</v>
      </c>
      <c r="AK97">
        <f t="shared" si="18"/>
        <v>0.10220901176163366</v>
      </c>
      <c r="AL97">
        <f t="shared" si="19"/>
        <v>6.632205695429888E-2</v>
      </c>
    </row>
    <row r="98" spans="1:38">
      <c r="A98" t="str">
        <f>'Individual &amp; Portfolio'!A98</f>
        <v>2014-05-01</v>
      </c>
      <c r="B98">
        <f>'Individual &amp; Portfolio'!B98</f>
        <v>1.3752345145225281E-2</v>
      </c>
      <c r="C98">
        <f>'Individual &amp; Portfolio'!C98</f>
        <v>3.5202639377271527E-2</v>
      </c>
      <c r="D98">
        <f>'Individual &amp; Portfolio'!M98</f>
        <v>2.3491450878453168E-2</v>
      </c>
      <c r="E98">
        <f>'Individual &amp; Portfolio'!E98</f>
        <v>-4.0488696087146447E-3</v>
      </c>
      <c r="F98">
        <f>'Individual &amp; Portfolio'!N98</f>
        <v>4.731409109099971E-4</v>
      </c>
      <c r="G98">
        <f>'Individual &amp; Portfolio'!F98</f>
        <v>6.567760769550457E-3</v>
      </c>
      <c r="H98">
        <f>'Individual &amp; Portfolio'!G98</f>
        <v>-1.5439190905806031E-3</v>
      </c>
      <c r="I98">
        <f>'Individual &amp; Portfolio'!H98</f>
        <v>-1.7613420145048411E-3</v>
      </c>
      <c r="J98">
        <f>'Individual &amp; Portfolio'!D98</f>
        <v>2.149488996320037E-2</v>
      </c>
      <c r="K98">
        <f>'Individual &amp; Portfolio'!O98</f>
        <v>2.643582919684628E-2</v>
      </c>
      <c r="L98">
        <f>'Individual &amp; Portfolio'!I98</f>
        <v>-7.4683219517579502E-3</v>
      </c>
      <c r="M98">
        <f>'Individual &amp; Portfolio'!J98</f>
        <v>8.8172390274088297E-3</v>
      </c>
      <c r="N98">
        <f>'Individual &amp; Portfolio'!K98</f>
        <v>8.2937128674434035E-3</v>
      </c>
      <c r="O98">
        <f>'Individual &amp; Portfolio'!Q98</f>
        <v>1.318622675279024E-2</v>
      </c>
      <c r="P98">
        <f>'Individual &amp; Portfolio'!R98</f>
        <v>2.575084669273164E-2</v>
      </c>
      <c r="Q98">
        <f>'Individual &amp; Portfolio'!P98</f>
        <v>1.180800999456832E-2</v>
      </c>
      <c r="R98">
        <f>'Individual &amp; Portfolio'!L98</f>
        <v>1.847118335088771E-2</v>
      </c>
      <c r="S98">
        <f>'Individual &amp; Portfolio'!S98</f>
        <v>9.0578092264042009E-3</v>
      </c>
      <c r="U98">
        <f t="shared" si="2"/>
        <v>5.1813615764950735E-2</v>
      </c>
      <c r="V98">
        <f t="shared" si="3"/>
        <v>6.7023343655013126E-2</v>
      </c>
      <c r="W98">
        <f t="shared" si="4"/>
        <v>7.8370625318948769E-2</v>
      </c>
      <c r="X98">
        <f t="shared" si="5"/>
        <v>7.8086753885898474E-2</v>
      </c>
      <c r="Y98">
        <f t="shared" si="6"/>
        <v>7.2321167448597484E-2</v>
      </c>
      <c r="Z98">
        <f t="shared" si="7"/>
        <v>7.7928341227794878E-2</v>
      </c>
      <c r="AA98">
        <f t="shared" si="8"/>
        <v>0.10047046058375925</v>
      </c>
      <c r="AB98">
        <f t="shared" si="9"/>
        <v>6.6536622905115042E-2</v>
      </c>
      <c r="AC98">
        <f t="shared" si="10"/>
        <v>9.8412708505726768E-2</v>
      </c>
      <c r="AD98">
        <f t="shared" si="11"/>
        <v>8.3928675256552732E-2</v>
      </c>
      <c r="AE98">
        <f t="shared" si="12"/>
        <v>6.4827923008021843E-2</v>
      </c>
      <c r="AF98">
        <f t="shared" si="13"/>
        <v>8.2782126238371848E-2</v>
      </c>
      <c r="AG98">
        <f t="shared" si="14"/>
        <v>6.559664570502162E-2</v>
      </c>
      <c r="AH98">
        <f t="shared" si="15"/>
        <v>2.3072535016726039E-2</v>
      </c>
      <c r="AI98">
        <f t="shared" si="16"/>
        <v>4.9796705484139163E-2</v>
      </c>
      <c r="AJ98">
        <f t="shared" si="17"/>
        <v>2.0238016936803362E-2</v>
      </c>
      <c r="AK98">
        <f t="shared" si="18"/>
        <v>8.2535433382040502E-2</v>
      </c>
      <c r="AL98">
        <f t="shared" si="19"/>
        <v>6.3008736136775073E-2</v>
      </c>
    </row>
    <row r="99" spans="1:38">
      <c r="A99" t="str">
        <f>'Individual &amp; Portfolio'!A99</f>
        <v>2014-06-01</v>
      </c>
      <c r="B99">
        <f>'Individual &amp; Portfolio'!B99</f>
        <v>-1.5703603150742931E-3</v>
      </c>
      <c r="C99">
        <f>'Individual &amp; Portfolio'!C99</f>
        <v>1.0909688049218319E-2</v>
      </c>
      <c r="D99">
        <f>'Individual &amp; Portfolio'!M99</f>
        <v>1.26011543430018E-2</v>
      </c>
      <c r="E99">
        <f>'Individual &amp; Portfolio'!E99</f>
        <v>3.1266896187631898E-2</v>
      </c>
      <c r="F99">
        <f>'Individual &amp; Portfolio'!N99</f>
        <v>2.9815869341450089E-2</v>
      </c>
      <c r="G99">
        <f>'Individual &amp; Portfolio'!F99</f>
        <v>-3.1806321931691077E-2</v>
      </c>
      <c r="H99">
        <f>'Individual &amp; Portfolio'!G99</f>
        <v>-3.3680998313862287E-2</v>
      </c>
      <c r="I99">
        <f>'Individual &amp; Portfolio'!H99</f>
        <v>-3.3646566352945939E-2</v>
      </c>
      <c r="J99">
        <f>'Individual &amp; Portfolio'!D99</f>
        <v>4.3449505676904643E-3</v>
      </c>
      <c r="K99">
        <f>'Individual &amp; Portfolio'!O99</f>
        <v>-1.8650210324283711E-2</v>
      </c>
      <c r="L99">
        <f>'Individual &amp; Portfolio'!I99</f>
        <v>-1.7880030775066062E-2</v>
      </c>
      <c r="M99">
        <f>'Individual &amp; Portfolio'!J99</f>
        <v>-1.9000123277555628E-2</v>
      </c>
      <c r="N99">
        <f>'Individual &amp; Portfolio'!K99</f>
        <v>-1.6800857449376091E-2</v>
      </c>
      <c r="O99">
        <f>'Individual &amp; Portfolio'!Q99</f>
        <v>3.342057669821541E-3</v>
      </c>
      <c r="P99">
        <f>'Individual &amp; Portfolio'!R99</f>
        <v>-4.1839900881410763E-3</v>
      </c>
      <c r="Q99">
        <f>'Individual &amp; Portfolio'!P99</f>
        <v>3.9385705679824126E-3</v>
      </c>
      <c r="R99">
        <f>'Individual &amp; Portfolio'!L99</f>
        <v>-1.543273169434289E-2</v>
      </c>
      <c r="S99">
        <f>'Individual &amp; Portfolio'!S99</f>
        <v>9.6159633042780523E-3</v>
      </c>
      <c r="U99">
        <f t="shared" si="2"/>
        <v>4.9421490166029959E-2</v>
      </c>
      <c r="V99">
        <f t="shared" si="3"/>
        <v>6.2568245821950141E-2</v>
      </c>
      <c r="W99">
        <f t="shared" si="4"/>
        <v>7.8217222519301424E-2</v>
      </c>
      <c r="X99">
        <f t="shared" si="5"/>
        <v>7.2733524794890064E-2</v>
      </c>
      <c r="Y99">
        <f t="shared" si="6"/>
        <v>6.6316546001851356E-2</v>
      </c>
      <c r="Z99">
        <f t="shared" si="7"/>
        <v>7.8087243584964494E-2</v>
      </c>
      <c r="AA99">
        <f t="shared" si="8"/>
        <v>0.10087294057874426</v>
      </c>
      <c r="AB99">
        <f t="shared" si="9"/>
        <v>6.676467947927972E-2</v>
      </c>
      <c r="AC99">
        <f t="shared" si="10"/>
        <v>9.7346749286022757E-2</v>
      </c>
      <c r="AD99">
        <f t="shared" si="11"/>
        <v>8.3570574065359532E-2</v>
      </c>
      <c r="AE99">
        <f t="shared" si="12"/>
        <v>5.7915329582153008E-2</v>
      </c>
      <c r="AF99">
        <f t="shared" si="13"/>
        <v>7.415522736030207E-2</v>
      </c>
      <c r="AG99">
        <f t="shared" si="14"/>
        <v>6.0532405416555281E-2</v>
      </c>
      <c r="AH99">
        <f t="shared" si="15"/>
        <v>2.225183451027183E-2</v>
      </c>
      <c r="AI99">
        <f t="shared" si="16"/>
        <v>4.9849885354971868E-2</v>
      </c>
      <c r="AJ99">
        <f t="shared" si="17"/>
        <v>2.0125434435763312E-2</v>
      </c>
      <c r="AK99">
        <f t="shared" si="18"/>
        <v>7.7908232359722412E-2</v>
      </c>
      <c r="AL99">
        <f t="shared" si="19"/>
        <v>5.5383025208100789E-2</v>
      </c>
    </row>
    <row r="100" spans="1:38">
      <c r="A100" t="str">
        <f>'Individual &amp; Portfolio'!A100</f>
        <v>2014-07-01</v>
      </c>
      <c r="B100">
        <f>'Individual &amp; Portfolio'!B100</f>
        <v>1.373644777918992E-2</v>
      </c>
      <c r="C100">
        <f>'Individual &amp; Portfolio'!C100</f>
        <v>3.7511639227602478E-2</v>
      </c>
      <c r="D100">
        <f>'Individual &amp; Portfolio'!M100</f>
        <v>-5.2747107106255742E-3</v>
      </c>
      <c r="E100">
        <f>'Individual &amp; Portfolio'!E100</f>
        <v>2.866077054331018E-2</v>
      </c>
      <c r="F100">
        <f>'Individual &amp; Portfolio'!N100</f>
        <v>3.113603161423906E-2</v>
      </c>
      <c r="G100">
        <f>'Individual &amp; Portfolio'!F100</f>
        <v>2.0480630732683691E-2</v>
      </c>
      <c r="H100">
        <f>'Individual &amp; Portfolio'!G100</f>
        <v>-5.6084089855706898E-3</v>
      </c>
      <c r="I100">
        <f>'Individual &amp; Portfolio'!H100</f>
        <v>2.832324792156227E-2</v>
      </c>
      <c r="J100">
        <f>'Individual &amp; Portfolio'!D100</f>
        <v>4.6712223877919623E-2</v>
      </c>
      <c r="K100">
        <f>'Individual &amp; Portfolio'!O100</f>
        <v>7.2967367518168569E-3</v>
      </c>
      <c r="L100">
        <f>'Individual &amp; Portfolio'!I100</f>
        <v>2.1832743774128138E-2</v>
      </c>
      <c r="M100">
        <f>'Individual &amp; Portfolio'!J100</f>
        <v>2.021464097303682E-2</v>
      </c>
      <c r="N100">
        <f>'Individual &amp; Portfolio'!K100</f>
        <v>2.4460266155960309E-2</v>
      </c>
      <c r="O100">
        <f>'Individual &amp; Portfolio'!Q100</f>
        <v>4.4204192762284933E-3</v>
      </c>
      <c r="P100">
        <f>'Individual &amp; Portfolio'!R100</f>
        <v>3.6454233744523057E-2</v>
      </c>
      <c r="Q100">
        <f>'Individual &amp; Portfolio'!P100</f>
        <v>5.0127489706459638E-3</v>
      </c>
      <c r="R100">
        <f>'Individual &amp; Portfolio'!L100</f>
        <v>3.0123292496401669E-2</v>
      </c>
      <c r="S100">
        <f>'Individual &amp; Portfolio'!S100</f>
        <v>-1.9676335734440942E-3</v>
      </c>
      <c r="U100">
        <f t="shared" si="2"/>
        <v>4.909473227924048E-2</v>
      </c>
      <c r="V100">
        <f t="shared" si="3"/>
        <v>6.0278874166732728E-2</v>
      </c>
      <c r="W100">
        <f t="shared" si="4"/>
        <v>7.7459868076196356E-2</v>
      </c>
      <c r="X100">
        <f t="shared" si="5"/>
        <v>7.2153881454388322E-2</v>
      </c>
      <c r="Y100">
        <f t="shared" si="6"/>
        <v>6.561050271167275E-2</v>
      </c>
      <c r="Z100">
        <f t="shared" si="7"/>
        <v>7.9759379308011413E-2</v>
      </c>
      <c r="AA100">
        <f t="shared" si="8"/>
        <v>0.10253341298343185</v>
      </c>
      <c r="AB100">
        <f t="shared" si="9"/>
        <v>6.8659155615893253E-2</v>
      </c>
      <c r="AC100">
        <f t="shared" si="10"/>
        <v>9.7456215974545013E-2</v>
      </c>
      <c r="AD100">
        <f t="shared" si="11"/>
        <v>8.3007141801773349E-2</v>
      </c>
      <c r="AE100">
        <f t="shared" si="12"/>
        <v>5.6184782762156209E-2</v>
      </c>
      <c r="AF100">
        <f t="shared" si="13"/>
        <v>7.3943416806800388E-2</v>
      </c>
      <c r="AG100">
        <f t="shared" si="14"/>
        <v>5.9074936365150162E-2</v>
      </c>
      <c r="AH100">
        <f t="shared" si="15"/>
        <v>2.2234596402177956E-2</v>
      </c>
      <c r="AI100">
        <f t="shared" si="16"/>
        <v>5.0153493032362259E-2</v>
      </c>
      <c r="AJ100">
        <f t="shared" si="17"/>
        <v>2.0094187198891025E-2</v>
      </c>
      <c r="AK100">
        <f t="shared" si="18"/>
        <v>7.902677200133823E-2</v>
      </c>
      <c r="AL100">
        <f t="shared" si="19"/>
        <v>5.5457670937911097E-2</v>
      </c>
    </row>
    <row r="101" spans="1:38">
      <c r="A101" t="str">
        <f>'Individual &amp; Portfolio'!A101</f>
        <v>2014-08-01</v>
      </c>
      <c r="B101">
        <f>'Individual &amp; Portfolio'!B101</f>
        <v>3.6255841246684677E-2</v>
      </c>
      <c r="C101">
        <f>'Individual &amp; Portfolio'!C101</f>
        <v>4.6854395356555001E-2</v>
      </c>
      <c r="D101">
        <f>'Individual &amp; Portfolio'!M101</f>
        <v>4.0072294055899071E-2</v>
      </c>
      <c r="E101">
        <f>'Individual &amp; Portfolio'!E101</f>
        <v>1.8613169634510651E-2</v>
      </c>
      <c r="F101">
        <f>'Individual &amp; Portfolio'!N101</f>
        <v>1.615042584134696E-2</v>
      </c>
      <c r="G101">
        <f>'Individual &amp; Portfolio'!F101</f>
        <v>-1.2891539697518219E-3</v>
      </c>
      <c r="H101">
        <f>'Individual &amp; Portfolio'!G101</f>
        <v>4.2133984651251399E-3</v>
      </c>
      <c r="I101">
        <f>'Individual &amp; Portfolio'!H101</f>
        <v>1.987933460561853E-2</v>
      </c>
      <c r="J101">
        <f>'Individual &amp; Portfolio'!D101</f>
        <v>3.5221827735465672E-2</v>
      </c>
      <c r="K101">
        <f>'Individual &amp; Portfolio'!O101</f>
        <v>1.595225538219713E-2</v>
      </c>
      <c r="L101">
        <f>'Individual &amp; Portfolio'!I101</f>
        <v>-1.2555564541455459E-3</v>
      </c>
      <c r="M101">
        <f>'Individual &amp; Portfolio'!J101</f>
        <v>1.561150244392495E-2</v>
      </c>
      <c r="N101">
        <f>'Individual &amp; Portfolio'!K101</f>
        <v>2.8539527910855789E-3</v>
      </c>
      <c r="O101">
        <f>'Individual &amp; Portfolio'!Q101</f>
        <v>1.262018857154712E-2</v>
      </c>
      <c r="P101">
        <f>'Individual &amp; Portfolio'!R101</f>
        <v>6.9586855004117876E-3</v>
      </c>
      <c r="Q101">
        <f>'Individual &amp; Portfolio'!P101</f>
        <v>1.002678291314529E-2</v>
      </c>
      <c r="R101">
        <f>'Individual &amp; Portfolio'!L101</f>
        <v>3.1529724266245118E-2</v>
      </c>
      <c r="S101">
        <f>'Individual &amp; Portfolio'!S101</f>
        <v>2.264384040134582E-2</v>
      </c>
      <c r="U101">
        <f t="shared" si="2"/>
        <v>4.8834344678449292E-2</v>
      </c>
      <c r="V101">
        <f t="shared" si="3"/>
        <v>6.0011373528626163E-2</v>
      </c>
      <c r="W101">
        <f t="shared" si="4"/>
        <v>7.6638450779351219E-2</v>
      </c>
      <c r="X101">
        <f t="shared" si="5"/>
        <v>7.1614430007107155E-2</v>
      </c>
      <c r="Y101">
        <f t="shared" si="6"/>
        <v>6.5143530328252569E-2</v>
      </c>
      <c r="Z101">
        <f t="shared" si="7"/>
        <v>7.9585397412663281E-2</v>
      </c>
      <c r="AA101">
        <f t="shared" si="8"/>
        <v>0.10304464344869434</v>
      </c>
      <c r="AB101">
        <f t="shared" si="9"/>
        <v>6.8551012798817992E-2</v>
      </c>
      <c r="AC101">
        <f t="shared" si="10"/>
        <v>9.76480456177303E-2</v>
      </c>
      <c r="AD101">
        <f t="shared" si="11"/>
        <v>8.0623814555625187E-2</v>
      </c>
      <c r="AE101">
        <f t="shared" si="12"/>
        <v>5.071858892076455E-2</v>
      </c>
      <c r="AF101">
        <f t="shared" si="13"/>
        <v>6.9890145176465288E-2</v>
      </c>
      <c r="AG101">
        <f t="shared" si="14"/>
        <v>5.3480734469784547E-2</v>
      </c>
      <c r="AH101">
        <f t="shared" si="15"/>
        <v>2.2252812047848548E-2</v>
      </c>
      <c r="AI101">
        <f t="shared" si="16"/>
        <v>4.9636985643388074E-2</v>
      </c>
      <c r="AJ101">
        <f t="shared" si="17"/>
        <v>2.0014949040037349E-2</v>
      </c>
      <c r="AK101">
        <f t="shared" si="18"/>
        <v>7.8995333417659241E-2</v>
      </c>
      <c r="AL101">
        <f t="shared" si="19"/>
        <v>5.4872492083523822E-2</v>
      </c>
    </row>
    <row r="102" spans="1:38">
      <c r="A102" t="str">
        <f>'Individual &amp; Portfolio'!A102</f>
        <v>2014-09-01</v>
      </c>
      <c r="B102">
        <f>'Individual &amp; Portfolio'!B102</f>
        <v>7.4580505249841611E-3</v>
      </c>
      <c r="C102">
        <f>'Individual &amp; Portfolio'!C102</f>
        <v>1.6143467723709119E-2</v>
      </c>
      <c r="D102">
        <f>'Individual &amp; Portfolio'!M102</f>
        <v>-1.3852865141343431E-2</v>
      </c>
      <c r="E102">
        <f>'Individual &amp; Portfolio'!E102</f>
        <v>-4.1449698431801352E-2</v>
      </c>
      <c r="F102">
        <f>'Individual &amp; Portfolio'!N102</f>
        <v>-4.0176507441699427E-2</v>
      </c>
      <c r="G102">
        <f>'Individual &amp; Portfolio'!F102</f>
        <v>-1.3520270895429509E-2</v>
      </c>
      <c r="H102">
        <f>'Individual &amp; Portfolio'!G102</f>
        <v>-1.9145511712486459E-2</v>
      </c>
      <c r="I102">
        <f>'Individual &amp; Portfolio'!H102</f>
        <v>5.8129718779533768E-3</v>
      </c>
      <c r="J102">
        <f>'Individual &amp; Portfolio'!D102</f>
        <v>-5.7090861839499518E-2</v>
      </c>
      <c r="K102">
        <f>'Individual &amp; Portfolio'!O102</f>
        <v>-1.7946792053843421E-3</v>
      </c>
      <c r="L102">
        <f>'Individual &amp; Portfolio'!I102</f>
        <v>2.556247295392566E-2</v>
      </c>
      <c r="M102">
        <f>'Individual &amp; Portfolio'!J102</f>
        <v>1.573353078957718E-2</v>
      </c>
      <c r="N102">
        <f>'Individual &amp; Portfolio'!K102</f>
        <v>1.1095415596227289E-3</v>
      </c>
      <c r="O102">
        <f>'Individual &amp; Portfolio'!Q102</f>
        <v>-8.2834900752438712E-3</v>
      </c>
      <c r="P102">
        <f>'Individual &amp; Portfolio'!R102</f>
        <v>-2.276411660339905E-2</v>
      </c>
      <c r="Q102">
        <f>'Individual &amp; Portfolio'!P102</f>
        <v>-7.3831810549923596E-3</v>
      </c>
      <c r="R102">
        <f>'Individual &amp; Portfolio'!L102</f>
        <v>-4.2832656061099317E-2</v>
      </c>
      <c r="S102">
        <f>'Individual &amp; Portfolio'!S102</f>
        <v>-3.0306586974278241E-2</v>
      </c>
      <c r="U102">
        <f t="shared" si="2"/>
        <v>4.8385696631394949E-2</v>
      </c>
      <c r="V102">
        <f t="shared" si="3"/>
        <v>6.0171362433058678E-2</v>
      </c>
      <c r="W102">
        <f t="shared" si="4"/>
        <v>7.6688494098647128E-2</v>
      </c>
      <c r="X102">
        <f t="shared" si="5"/>
        <v>7.1257894591407717E-2</v>
      </c>
      <c r="Y102">
        <f t="shared" si="6"/>
        <v>6.4827899185474075E-2</v>
      </c>
      <c r="Z102">
        <f t="shared" si="7"/>
        <v>7.9199520580166174E-2</v>
      </c>
      <c r="AA102">
        <f t="shared" si="8"/>
        <v>0.10260086303703841</v>
      </c>
      <c r="AB102">
        <f t="shared" si="9"/>
        <v>6.7941779729760593E-2</v>
      </c>
      <c r="AC102">
        <f t="shared" si="10"/>
        <v>9.75310391962632E-2</v>
      </c>
      <c r="AD102">
        <f t="shared" si="11"/>
        <v>8.0511389034905192E-2</v>
      </c>
      <c r="AE102">
        <f t="shared" si="12"/>
        <v>5.0784952283130465E-2</v>
      </c>
      <c r="AF102">
        <f t="shared" si="13"/>
        <v>6.9886924427225147E-2</v>
      </c>
      <c r="AG102">
        <f t="shared" si="14"/>
        <v>5.3560533531826722E-2</v>
      </c>
      <c r="AH102">
        <f t="shared" si="15"/>
        <v>2.2285887477882585E-2</v>
      </c>
      <c r="AI102">
        <f t="shared" si="16"/>
        <v>4.9271782050850206E-2</v>
      </c>
      <c r="AJ102">
        <f t="shared" si="17"/>
        <v>2.0019834233150648E-2</v>
      </c>
      <c r="AK102">
        <f t="shared" si="18"/>
        <v>7.2055637853844084E-2</v>
      </c>
      <c r="AL102">
        <f t="shared" si="19"/>
        <v>5.281245541739691E-2</v>
      </c>
    </row>
    <row r="103" spans="1:38">
      <c r="A103" t="str">
        <f>'Individual &amp; Portfolio'!A103</f>
        <v>2014-10-01</v>
      </c>
      <c r="B103">
        <f>'Individual &amp; Portfolio'!B103</f>
        <v>3.1504227058295482E-2</v>
      </c>
      <c r="C103">
        <f>'Individual &amp; Portfolio'!C103</f>
        <v>3.2032424456809087E-2</v>
      </c>
      <c r="D103">
        <f>'Individual &amp; Portfolio'!M103</f>
        <v>2.4143982738770831E-2</v>
      </c>
      <c r="E103">
        <f>'Individual &amp; Portfolio'!E103</f>
        <v>-2.2085209033672611E-2</v>
      </c>
      <c r="F103">
        <f>'Individual &amp; Portfolio'!N103</f>
        <v>-6.3132045596858699E-3</v>
      </c>
      <c r="G103">
        <f>'Individual &amp; Portfolio'!F103</f>
        <v>4.2232607485059859E-4</v>
      </c>
      <c r="H103">
        <f>'Individual &amp; Portfolio'!G103</f>
        <v>-1.1300512500299731E-2</v>
      </c>
      <c r="I103">
        <f>'Individual &amp; Portfolio'!H103</f>
        <v>3.987978892059818E-3</v>
      </c>
      <c r="J103">
        <f>'Individual &amp; Portfolio'!D103</f>
        <v>3.618461479214119E-2</v>
      </c>
      <c r="K103">
        <f>'Individual &amp; Portfolio'!O103</f>
        <v>1.033730110350151E-2</v>
      </c>
      <c r="L103">
        <f>'Individual &amp; Portfolio'!I103</f>
        <v>5.6696042895421073E-3</v>
      </c>
      <c r="M103">
        <f>'Individual &amp; Portfolio'!J103</f>
        <v>1.83913832610938E-2</v>
      </c>
      <c r="N103">
        <f>'Individual &amp; Portfolio'!K103</f>
        <v>1.38283025695416E-2</v>
      </c>
      <c r="O103">
        <f>'Individual &amp; Portfolio'!Q103</f>
        <v>7.4952087304198667E-3</v>
      </c>
      <c r="P103">
        <f>'Individual &amp; Portfolio'!R103</f>
        <v>2.4958655268947361E-3</v>
      </c>
      <c r="Q103">
        <f>'Individual &amp; Portfolio'!P103</f>
        <v>6.4664662362112768E-3</v>
      </c>
      <c r="R103">
        <f>'Individual &amp; Portfolio'!L103</f>
        <v>9.6747167866499728E-2</v>
      </c>
      <c r="S103">
        <f>'Individual &amp; Portfolio'!S103</f>
        <v>3.935363345531373E-2</v>
      </c>
      <c r="U103">
        <f t="shared" si="2"/>
        <v>4.8361578259252067E-2</v>
      </c>
      <c r="V103">
        <f t="shared" si="3"/>
        <v>6.0294662583933775E-2</v>
      </c>
      <c r="W103">
        <f t="shared" si="4"/>
        <v>7.7627391910624469E-2</v>
      </c>
      <c r="X103">
        <f t="shared" si="5"/>
        <v>7.3163816122779349E-2</v>
      </c>
      <c r="Y103">
        <f t="shared" si="6"/>
        <v>6.7003827406400526E-2</v>
      </c>
      <c r="Z103">
        <f t="shared" si="7"/>
        <v>7.9849747898016937E-2</v>
      </c>
      <c r="AA103">
        <f t="shared" si="8"/>
        <v>0.10350935806604825</v>
      </c>
      <c r="AB103">
        <f t="shared" si="9"/>
        <v>6.8068949091373399E-2</v>
      </c>
      <c r="AC103">
        <f t="shared" si="10"/>
        <v>9.9447002605457066E-2</v>
      </c>
      <c r="AD103">
        <f t="shared" si="11"/>
        <v>8.0823075606447053E-2</v>
      </c>
      <c r="AE103">
        <f t="shared" si="12"/>
        <v>5.0090197450642998E-2</v>
      </c>
      <c r="AF103">
        <f t="shared" si="13"/>
        <v>6.9308936779163222E-2</v>
      </c>
      <c r="AG103">
        <f t="shared" si="14"/>
        <v>5.3279647491217011E-2</v>
      </c>
      <c r="AH103">
        <f t="shared" si="15"/>
        <v>2.2634466639824075E-2</v>
      </c>
      <c r="AI103">
        <f t="shared" si="16"/>
        <v>5.0348391196603233E-2</v>
      </c>
      <c r="AJ103">
        <f t="shared" si="17"/>
        <v>2.0420484463251509E-2</v>
      </c>
      <c r="AK103">
        <f t="shared" si="18"/>
        <v>7.4786265648097899E-2</v>
      </c>
      <c r="AL103">
        <f t="shared" si="19"/>
        <v>5.3996330007023606E-2</v>
      </c>
    </row>
    <row r="104" spans="1:38">
      <c r="A104" t="str">
        <f>'Individual &amp; Portfolio'!A104</f>
        <v>2014-11-01</v>
      </c>
      <c r="B104">
        <f>'Individual &amp; Portfolio'!B104</f>
        <v>5.1370254321647428E-2</v>
      </c>
      <c r="C104">
        <f>'Individual &amp; Portfolio'!C104</f>
        <v>6.9780139318076362E-2</v>
      </c>
      <c r="D104">
        <f>'Individual &amp; Portfolio'!M104</f>
        <v>2.914703887677117E-2</v>
      </c>
      <c r="E104">
        <f>'Individual &amp; Portfolio'!E104</f>
        <v>2.3943329374352951E-2</v>
      </c>
      <c r="F104">
        <f>'Individual &amp; Portfolio'!N104</f>
        <v>1.1649245365510369E-2</v>
      </c>
      <c r="G104">
        <f>'Individual &amp; Portfolio'!F104</f>
        <v>2.3899205033793839E-2</v>
      </c>
      <c r="H104">
        <f>'Individual &amp; Portfolio'!G104</f>
        <v>4.4415834809432557E-2</v>
      </c>
      <c r="I104">
        <f>'Individual &amp; Portfolio'!H104</f>
        <v>4.6353387090830589E-2</v>
      </c>
      <c r="J104">
        <f>'Individual &amp; Portfolio'!D104</f>
        <v>1.1980499120064939E-2</v>
      </c>
      <c r="K104">
        <f>'Individual &amp; Portfolio'!O104</f>
        <v>2.402158965869039E-2</v>
      </c>
      <c r="L104">
        <f>'Individual &amp; Portfolio'!I104</f>
        <v>2.4347542464114861E-2</v>
      </c>
      <c r="M104">
        <f>'Individual &amp; Portfolio'!J104</f>
        <v>3.65491802224025E-2</v>
      </c>
      <c r="N104">
        <f>'Individual &amp; Portfolio'!K104</f>
        <v>2.488790989767686E-2</v>
      </c>
      <c r="O104">
        <f>'Individual &amp; Portfolio'!Q104</f>
        <v>1.489368593575335E-2</v>
      </c>
      <c r="P104">
        <f>'Individual &amp; Portfolio'!R104</f>
        <v>1.4107675087241761E-2</v>
      </c>
      <c r="Q104">
        <f>'Individual &amp; Portfolio'!P104</f>
        <v>1.4734017525260599E-2</v>
      </c>
      <c r="R104">
        <f>'Individual &amp; Portfolio'!L104</f>
        <v>5.1099382832392022E-2</v>
      </c>
      <c r="S104">
        <f>'Individual &amp; Portfolio'!S104</f>
        <v>6.6844962179324341E-3</v>
      </c>
      <c r="U104">
        <f t="shared" si="2"/>
        <v>4.7779820253647041E-2</v>
      </c>
      <c r="V104">
        <f t="shared" si="3"/>
        <v>5.8795559072843041E-2</v>
      </c>
      <c r="W104">
        <f t="shared" si="4"/>
        <v>7.6695840841300475E-2</v>
      </c>
      <c r="X104">
        <f t="shared" si="5"/>
        <v>7.097558756951057E-2</v>
      </c>
      <c r="Y104">
        <f t="shared" si="6"/>
        <v>6.5117941368634927E-2</v>
      </c>
      <c r="Z104">
        <f t="shared" si="7"/>
        <v>7.9368902906707978E-2</v>
      </c>
      <c r="AA104">
        <f t="shared" si="8"/>
        <v>0.10336989701347045</v>
      </c>
      <c r="AB104">
        <f t="shared" si="9"/>
        <v>6.7945430730716336E-2</v>
      </c>
      <c r="AC104">
        <f t="shared" si="10"/>
        <v>9.8869066288606824E-2</v>
      </c>
      <c r="AD104">
        <f t="shared" si="11"/>
        <v>7.9409952947947726E-2</v>
      </c>
      <c r="AE104">
        <f t="shared" si="12"/>
        <v>5.0115113861239957E-2</v>
      </c>
      <c r="AF104">
        <f t="shared" si="13"/>
        <v>6.9253365607183592E-2</v>
      </c>
      <c r="AG104">
        <f t="shared" si="14"/>
        <v>5.3075234209991641E-2</v>
      </c>
      <c r="AH104">
        <f t="shared" si="15"/>
        <v>2.2634174327172709E-2</v>
      </c>
      <c r="AI104">
        <f t="shared" si="16"/>
        <v>5.0259897833146792E-2</v>
      </c>
      <c r="AJ104">
        <f t="shared" si="17"/>
        <v>2.0419721750253951E-2</v>
      </c>
      <c r="AK104">
        <f t="shared" si="18"/>
        <v>7.5181590584416494E-2</v>
      </c>
      <c r="AL104">
        <f t="shared" si="19"/>
        <v>5.3353489294781169E-2</v>
      </c>
    </row>
    <row r="105" spans="1:38">
      <c r="A105" t="str">
        <f>'Individual &amp; Portfolio'!A105</f>
        <v>2014-12-01</v>
      </c>
      <c r="B105">
        <f>'Individual &amp; Portfolio'!B105</f>
        <v>5.0175140921215888E-3</v>
      </c>
      <c r="C105">
        <f>'Individual &amp; Portfolio'!C105</f>
        <v>-1.324291166647185E-2</v>
      </c>
      <c r="D105">
        <f>'Individual &amp; Portfolio'!M105</f>
        <v>-1.1245267460028069E-2</v>
      </c>
      <c r="E105">
        <f>'Individual &amp; Portfolio'!E105</f>
        <v>-2.3411730605344631E-2</v>
      </c>
      <c r="F105">
        <f>'Individual &amp; Portfolio'!N105</f>
        <v>-1.105450322308532E-2</v>
      </c>
      <c r="G105">
        <f>'Individual &amp; Portfolio'!F105</f>
        <v>-3.6738868574795358E-2</v>
      </c>
      <c r="H105">
        <f>'Individual &amp; Portfolio'!G105</f>
        <v>-3.9638857184771108E-2</v>
      </c>
      <c r="I105">
        <f>'Individual &amp; Portfolio'!H105</f>
        <v>-2.6093104356643141E-2</v>
      </c>
      <c r="J105">
        <f>'Individual &amp; Portfolio'!D105</f>
        <v>-3.8519592179580009E-2</v>
      </c>
      <c r="K105">
        <f>'Individual &amp; Portfolio'!O105</f>
        <v>-3.4318103606682297E-2</v>
      </c>
      <c r="L105">
        <f>'Individual &amp; Portfolio'!I105</f>
        <v>9.774988777714988E-3</v>
      </c>
      <c r="M105">
        <f>'Individual &amp; Portfolio'!J105</f>
        <v>1.2972037915421449E-2</v>
      </c>
      <c r="N105">
        <f>'Individual &amp; Portfolio'!K105</f>
        <v>1.952962598023023E-3</v>
      </c>
      <c r="O105">
        <f>'Individual &amp; Portfolio'!Q105</f>
        <v>7.8410080132025328E-3</v>
      </c>
      <c r="P105">
        <f>'Individual &amp; Portfolio'!R105</f>
        <v>-1.0638320896074751E-2</v>
      </c>
      <c r="Q105">
        <f>'Individual &amp; Portfolio'!P105</f>
        <v>5.101062194172723E-3</v>
      </c>
      <c r="R105">
        <f>'Individual &amp; Portfolio'!L105</f>
        <v>1.0766691409339609E-2</v>
      </c>
      <c r="S105">
        <f>'Individual &amp; Portfolio'!S105</f>
        <v>-3.3107234633404807E-2</v>
      </c>
      <c r="U105">
        <f t="shared" si="2"/>
        <v>4.8201112909546637E-2</v>
      </c>
      <c r="V105">
        <f t="shared" si="3"/>
        <v>5.9646865664611803E-2</v>
      </c>
      <c r="W105">
        <f t="shared" si="4"/>
        <v>7.621646803981455E-2</v>
      </c>
      <c r="X105">
        <f t="shared" si="5"/>
        <v>7.0037377843619117E-2</v>
      </c>
      <c r="Y105">
        <f t="shared" si="6"/>
        <v>6.4180891853529223E-2</v>
      </c>
      <c r="Z105">
        <f t="shared" si="7"/>
        <v>7.9330735700711072E-2</v>
      </c>
      <c r="AA105">
        <f t="shared" si="8"/>
        <v>0.10345820580404481</v>
      </c>
      <c r="AB105">
        <f t="shared" si="9"/>
        <v>6.8252877931041206E-2</v>
      </c>
      <c r="AC105">
        <f t="shared" si="10"/>
        <v>9.8737359168756519E-2</v>
      </c>
      <c r="AD105">
        <f t="shared" si="11"/>
        <v>7.9393270841738306E-2</v>
      </c>
      <c r="AE105">
        <f t="shared" si="12"/>
        <v>4.9427185060956905E-2</v>
      </c>
      <c r="AF105">
        <f t="shared" si="13"/>
        <v>6.8901703199153563E-2</v>
      </c>
      <c r="AG105">
        <f t="shared" si="14"/>
        <v>5.2979011610874968E-2</v>
      </c>
      <c r="AH105">
        <f t="shared" si="15"/>
        <v>2.2660911702049313E-2</v>
      </c>
      <c r="AI105">
        <f t="shared" si="16"/>
        <v>5.0177524961710782E-2</v>
      </c>
      <c r="AJ105">
        <f t="shared" si="17"/>
        <v>2.0447492418121053E-2</v>
      </c>
      <c r="AK105">
        <f t="shared" si="18"/>
        <v>7.5287207184119007E-2</v>
      </c>
      <c r="AL105">
        <f t="shared" si="19"/>
        <v>5.3477472573636678E-2</v>
      </c>
    </row>
    <row r="106" spans="1:38">
      <c r="A106" t="str">
        <f>'Individual &amp; Portfolio'!A106</f>
        <v>2015-01-01</v>
      </c>
      <c r="B106">
        <f>'Individual &amp; Portfolio'!B106</f>
        <v>7.0394829364859079E-2</v>
      </c>
      <c r="C106">
        <f>'Individual &amp; Portfolio'!C106</f>
        <v>7.8182284804869884E-2</v>
      </c>
      <c r="D106">
        <f>'Individual &amp; Portfolio'!M106</f>
        <v>-2.4150338502824002E-2</v>
      </c>
      <c r="E106">
        <f>'Individual &amp; Portfolio'!E106</f>
        <v>1.927886670664658E-2</v>
      </c>
      <c r="F106">
        <f>'Individual &amp; Portfolio'!N106</f>
        <v>1.6374996406592679E-2</v>
      </c>
      <c r="G106">
        <f>'Individual &amp; Portfolio'!F106</f>
        <v>0.1146717064772107</v>
      </c>
      <c r="H106">
        <f>'Individual &amp; Portfolio'!G106</f>
        <v>0.1087123939212149</v>
      </c>
      <c r="I106">
        <f>'Individual &amp; Portfolio'!H106</f>
        <v>7.983173853995984E-2</v>
      </c>
      <c r="J106">
        <f>'Individual &amp; Portfolio'!D106</f>
        <v>9.9654013548865494E-2</v>
      </c>
      <c r="K106">
        <f>'Individual &amp; Portfolio'!O106</f>
        <v>4.3881824920707579E-2</v>
      </c>
      <c r="L106">
        <f>'Individual &amp; Portfolio'!I106</f>
        <v>0.1047178248113687</v>
      </c>
      <c r="M106">
        <f>'Individual &amp; Portfolio'!J106</f>
        <v>0.14786407155236819</v>
      </c>
      <c r="N106">
        <f>'Individual &amp; Portfolio'!K106</f>
        <v>0.1330780841461747</v>
      </c>
      <c r="O106">
        <f>'Individual &amp; Portfolio'!Q106</f>
        <v>4.9634861394766139E-2</v>
      </c>
      <c r="P106">
        <f>'Individual &amp; Portfolio'!R106</f>
        <v>8.8543971291568768E-2</v>
      </c>
      <c r="Q106">
        <f>'Individual &amp; Portfolio'!P106</f>
        <v>4.637217172052277E-2</v>
      </c>
      <c r="R106">
        <f>'Individual &amp; Portfolio'!L106</f>
        <v>0.17177236943905719</v>
      </c>
      <c r="S106">
        <f>'Individual &amp; Portfolio'!S106</f>
        <v>9.3785563629234847E-2</v>
      </c>
      <c r="U106">
        <f t="shared" si="2"/>
        <v>4.8376229050010586E-2</v>
      </c>
      <c r="V106">
        <f t="shared" si="3"/>
        <v>6.0649082921014778E-2</v>
      </c>
      <c r="W106">
        <f t="shared" si="4"/>
        <v>7.6795702270044744E-2</v>
      </c>
      <c r="X106">
        <f t="shared" si="5"/>
        <v>7.1133993363566517E-2</v>
      </c>
      <c r="Y106">
        <f t="shared" si="6"/>
        <v>6.4711217705041388E-2</v>
      </c>
      <c r="Z106">
        <f t="shared" si="7"/>
        <v>8.0828910616893804E-2</v>
      </c>
      <c r="AA106">
        <f t="shared" si="8"/>
        <v>0.10335528079694634</v>
      </c>
      <c r="AB106">
        <f t="shared" si="9"/>
        <v>6.9028429302871092E-2</v>
      </c>
      <c r="AC106">
        <f t="shared" si="10"/>
        <v>0.10041533871145517</v>
      </c>
      <c r="AD106">
        <f t="shared" si="11"/>
        <v>8.1106786685282428E-2</v>
      </c>
      <c r="AE106">
        <f t="shared" si="12"/>
        <v>4.8762319051330993E-2</v>
      </c>
      <c r="AF106">
        <f t="shared" si="13"/>
        <v>6.6602779826724606E-2</v>
      </c>
      <c r="AG106">
        <f t="shared" si="14"/>
        <v>5.192468055990318E-2</v>
      </c>
      <c r="AH106">
        <f t="shared" si="15"/>
        <v>2.0343618764578894E-2</v>
      </c>
      <c r="AI106">
        <f t="shared" si="16"/>
        <v>5.0617998785123991E-2</v>
      </c>
      <c r="AJ106">
        <f t="shared" si="17"/>
        <v>1.8344638974235258E-2</v>
      </c>
      <c r="AK106">
        <f t="shared" si="18"/>
        <v>7.5172386725418885E-2</v>
      </c>
      <c r="AL106">
        <f t="shared" si="19"/>
        <v>5.4224370908484247E-2</v>
      </c>
    </row>
    <row r="107" spans="1:38">
      <c r="A107" t="str">
        <f>'Individual &amp; Portfolio'!A107</f>
        <v>2015-02-01</v>
      </c>
      <c r="B107">
        <f>'Individual &amp; Portfolio'!B107</f>
        <v>3.8034054088872393E-2</v>
      </c>
      <c r="C107">
        <f>'Individual &amp; Portfolio'!C107</f>
        <v>5.3760047717854142E-2</v>
      </c>
      <c r="D107">
        <f>'Individual &amp; Portfolio'!M107</f>
        <v>5.7441283867521342E-2</v>
      </c>
      <c r="E107">
        <f>'Individual &amp; Portfolio'!E107</f>
        <v>4.1526137332184472E-2</v>
      </c>
      <c r="F107">
        <f>'Individual &amp; Portfolio'!N107</f>
        <v>3.8284015912553933E-2</v>
      </c>
      <c r="G107">
        <f>'Individual &amp; Portfolio'!F107</f>
        <v>4.5083966089258132E-2</v>
      </c>
      <c r="H107">
        <f>'Individual &amp; Portfolio'!G107</f>
        <v>4.2682243432506928E-2</v>
      </c>
      <c r="I107">
        <f>'Individual &amp; Portfolio'!H107</f>
        <v>4.0188036596218613E-2</v>
      </c>
      <c r="J107">
        <f>'Individual &amp; Portfolio'!D107</f>
        <v>2.856518186912238E-2</v>
      </c>
      <c r="K107">
        <f>'Individual &amp; Portfolio'!O107</f>
        <v>6.8995881517623925E-2</v>
      </c>
      <c r="L107">
        <f>'Individual &amp; Portfolio'!I107</f>
        <v>-2.044161988075888E-2</v>
      </c>
      <c r="M107">
        <f>'Individual &amp; Portfolio'!J107</f>
        <v>-4.3073823275211032E-2</v>
      </c>
      <c r="N107">
        <f>'Individual &amp; Portfolio'!K107</f>
        <v>-2.9868088212306909E-2</v>
      </c>
      <c r="O107">
        <f>'Individual &amp; Portfolio'!Q107</f>
        <v>-3.0158092077003928E-3</v>
      </c>
      <c r="P107">
        <f>'Individual &amp; Portfolio'!R107</f>
        <v>1.4192528927118531E-2</v>
      </c>
      <c r="Q107">
        <f>'Individual &amp; Portfolio'!P107</f>
        <v>-9.0529035832398463E-4</v>
      </c>
      <c r="R107">
        <f>'Individual &amp; Portfolio'!L107</f>
        <v>-4.273187910679499E-2</v>
      </c>
      <c r="S107">
        <f>'Individual &amp; Portfolio'!S107</f>
        <v>-1.2435884567351121E-3</v>
      </c>
      <c r="U107">
        <f t="shared" si="2"/>
        <v>4.8469311655675557E-2</v>
      </c>
      <c r="V107">
        <f t="shared" si="3"/>
        <v>5.8029142753541818E-2</v>
      </c>
      <c r="W107">
        <f t="shared" si="4"/>
        <v>7.6570922102099231E-2</v>
      </c>
      <c r="X107">
        <f t="shared" si="5"/>
        <v>6.8273887991987331E-2</v>
      </c>
      <c r="Y107">
        <f t="shared" si="6"/>
        <v>6.1215906002515801E-2</v>
      </c>
      <c r="Z107">
        <f t="shared" si="7"/>
        <v>8.3657944201415813E-2</v>
      </c>
      <c r="AA107">
        <f t="shared" si="8"/>
        <v>0.10522512236844149</v>
      </c>
      <c r="AB107">
        <f t="shared" si="9"/>
        <v>6.905170070859365E-2</v>
      </c>
      <c r="AC107">
        <f t="shared" si="10"/>
        <v>0.10098996585257179</v>
      </c>
      <c r="AD107">
        <f t="shared" si="11"/>
        <v>8.0292581325106652E-2</v>
      </c>
      <c r="AE107">
        <f t="shared" si="12"/>
        <v>5.5390524454550581E-2</v>
      </c>
      <c r="AF107">
        <f t="shared" si="13"/>
        <v>7.5501822393513107E-2</v>
      </c>
      <c r="AG107">
        <f t="shared" si="14"/>
        <v>6.1478387419628078E-2</v>
      </c>
      <c r="AH107">
        <f t="shared" si="15"/>
        <v>2.2649775346722665E-2</v>
      </c>
      <c r="AI107">
        <f t="shared" si="16"/>
        <v>5.4771896607069381E-2</v>
      </c>
      <c r="AJ107">
        <f t="shared" si="17"/>
        <v>2.0372787080362109E-2</v>
      </c>
      <c r="AK107">
        <f t="shared" si="18"/>
        <v>8.2581325795705901E-2</v>
      </c>
      <c r="AL107">
        <f t="shared" si="19"/>
        <v>5.7605205725866179E-2</v>
      </c>
    </row>
    <row r="108" spans="1:38">
      <c r="A108" t="str">
        <f>'Individual &amp; Portfolio'!A108</f>
        <v>2015-03-01</v>
      </c>
      <c r="B108">
        <f>'Individual &amp; Portfolio'!B108</f>
        <v>-7.4249948058828794E-3</v>
      </c>
      <c r="C108">
        <f>'Individual &amp; Portfolio'!C108</f>
        <v>-1.324974864734163E-2</v>
      </c>
      <c r="D108">
        <f>'Individual &amp; Portfolio'!M108</f>
        <v>-1.646081842905045E-2</v>
      </c>
      <c r="E108">
        <f>'Individual &amp; Portfolio'!E108</f>
        <v>-1.7451504759757649E-2</v>
      </c>
      <c r="F108">
        <f>'Individual &amp; Portfolio'!N108</f>
        <v>-2.7099000837362049E-2</v>
      </c>
      <c r="G108">
        <f>'Individual &amp; Portfolio'!F108</f>
        <v>-1.5559870753617531E-3</v>
      </c>
      <c r="H108">
        <f>'Individual &amp; Portfolio'!G108</f>
        <v>-1.7351916904923659E-2</v>
      </c>
      <c r="I108">
        <f>'Individual &amp; Portfolio'!H108</f>
        <v>-9.4920806946511282E-3</v>
      </c>
      <c r="J108">
        <f>'Individual &amp; Portfolio'!D108</f>
        <v>-9.6220313694339588E-3</v>
      </c>
      <c r="K108">
        <f>'Individual &amp; Portfolio'!O108</f>
        <v>1.1437659826267991E-2</v>
      </c>
      <c r="L108">
        <f>'Individual &amp; Portfolio'!I108</f>
        <v>1.546095822521942E-2</v>
      </c>
      <c r="M108">
        <f>'Individual &amp; Portfolio'!J108</f>
        <v>2.1653997338239469E-2</v>
      </c>
      <c r="N108">
        <f>'Individual &amp; Portfolio'!K108</f>
        <v>8.0333033180919333E-3</v>
      </c>
      <c r="O108">
        <f>'Individual &amp; Portfolio'!Q108</f>
        <v>-2.617248581792575E-3</v>
      </c>
      <c r="P108">
        <f>'Individual &amp; Portfolio'!R108</f>
        <v>-2.4961934448866071E-2</v>
      </c>
      <c r="Q108">
        <f>'Individual &amp; Portfolio'!P108</f>
        <v>-2.7975296445026392E-3</v>
      </c>
      <c r="R108">
        <f>'Individual &amp; Portfolio'!L108</f>
        <v>1.547359429518402E-2</v>
      </c>
      <c r="S108">
        <f>'Individual &amp; Portfolio'!S108</f>
        <v>-1.3871634669185839E-2</v>
      </c>
      <c r="U108">
        <f t="shared" si="2"/>
        <v>4.8437744976851202E-2</v>
      </c>
      <c r="V108">
        <f t="shared" si="3"/>
        <v>5.8271626570383817E-2</v>
      </c>
      <c r="W108">
        <f t="shared" si="4"/>
        <v>7.6987623639645411E-2</v>
      </c>
      <c r="X108">
        <f t="shared" si="5"/>
        <v>6.8231761262409332E-2</v>
      </c>
      <c r="Y108">
        <f t="shared" si="6"/>
        <v>6.0872947814069586E-2</v>
      </c>
      <c r="Z108">
        <f t="shared" si="7"/>
        <v>8.3054910299055928E-2</v>
      </c>
      <c r="AA108">
        <f t="shared" si="8"/>
        <v>0.10416263497134161</v>
      </c>
      <c r="AB108">
        <f t="shared" si="9"/>
        <v>6.8524706503918176E-2</v>
      </c>
      <c r="AC108">
        <f t="shared" si="10"/>
        <v>0.10074479828389947</v>
      </c>
      <c r="AD108">
        <f t="shared" si="11"/>
        <v>8.1257067388207455E-2</v>
      </c>
      <c r="AE108">
        <f t="shared" si="12"/>
        <v>5.5639176147707255E-2</v>
      </c>
      <c r="AF108">
        <f t="shared" si="13"/>
        <v>7.7064016719767953E-2</v>
      </c>
      <c r="AG108">
        <f t="shared" si="14"/>
        <v>6.1413558704080586E-2</v>
      </c>
      <c r="AH108">
        <f t="shared" si="15"/>
        <v>2.2745033244786023E-2</v>
      </c>
      <c r="AI108">
        <f t="shared" si="16"/>
        <v>5.4115845133327727E-2</v>
      </c>
      <c r="AJ108">
        <f t="shared" si="17"/>
        <v>2.0446353274513905E-2</v>
      </c>
      <c r="AK108">
        <f t="shared" si="18"/>
        <v>8.5340975122477972E-2</v>
      </c>
      <c r="AL108">
        <f t="shared" si="19"/>
        <v>5.7957016571162104E-2</v>
      </c>
    </row>
    <row r="109" spans="1:38">
      <c r="A109" t="str">
        <f>'Individual &amp; Portfolio'!A109</f>
        <v>2015-04-01</v>
      </c>
      <c r="B109">
        <f>'Individual &amp; Portfolio'!B109</f>
        <v>-3.8075180174916179E-2</v>
      </c>
      <c r="C109">
        <f>'Individual &amp; Portfolio'!C109</f>
        <v>-3.1222596193860142E-2</v>
      </c>
      <c r="D109">
        <f>'Individual &amp; Portfolio'!M109</f>
        <v>1.004171609891436E-2</v>
      </c>
      <c r="E109">
        <f>'Individual &amp; Portfolio'!E109</f>
        <v>1.601201975818034E-2</v>
      </c>
      <c r="F109">
        <f>'Individual &amp; Portfolio'!N109</f>
        <v>2.752846829582634E-2</v>
      </c>
      <c r="G109">
        <f>'Individual &amp; Portfolio'!F109</f>
        <v>-1.7094302137003581E-2</v>
      </c>
      <c r="H109">
        <f>'Individual &amp; Portfolio'!G109</f>
        <v>-5.8429210861055134E-3</v>
      </c>
      <c r="I109">
        <f>'Individual &amp; Portfolio'!H109</f>
        <v>-2.529222037630563E-2</v>
      </c>
      <c r="J109">
        <f>'Individual &amp; Portfolio'!D109</f>
        <v>2.0397934110301549E-2</v>
      </c>
      <c r="K109">
        <f>'Individual &amp; Portfolio'!O109</f>
        <v>6.4621145379588629E-3</v>
      </c>
      <c r="L109">
        <f>'Individual &amp; Portfolio'!I109</f>
        <v>-5.1440169756867722E-2</v>
      </c>
      <c r="M109">
        <f>'Individual &amp; Portfolio'!J109</f>
        <v>-5.7711893049128271E-2</v>
      </c>
      <c r="N109">
        <f>'Individual &amp; Portfolio'!K109</f>
        <v>-4.5246976774921399E-2</v>
      </c>
      <c r="O109">
        <f>'Individual &amp; Portfolio'!Q109</f>
        <v>-1.5873373572583671E-2</v>
      </c>
      <c r="P109">
        <f>'Individual &amp; Portfolio'!R109</f>
        <v>-1.357678218483749E-2</v>
      </c>
      <c r="Q109">
        <f>'Individual &amp; Portfolio'!P109</f>
        <v>-1.5848311678740679E-2</v>
      </c>
      <c r="R109">
        <f>'Individual &amp; Portfolio'!L109</f>
        <v>-8.9947099169311429E-2</v>
      </c>
      <c r="S109">
        <f>'Individual &amp; Portfolio'!S109</f>
        <v>1.1214777616834979E-2</v>
      </c>
      <c r="U109">
        <f t="shared" si="2"/>
        <v>4.9268092095122291E-2</v>
      </c>
      <c r="V109">
        <f t="shared" si="3"/>
        <v>5.9505726886952603E-2</v>
      </c>
      <c r="W109">
        <f t="shared" si="4"/>
        <v>7.7604486062033698E-2</v>
      </c>
      <c r="X109">
        <f t="shared" si="5"/>
        <v>6.878970599225856E-2</v>
      </c>
      <c r="Y109">
        <f t="shared" si="6"/>
        <v>6.2193702288387359E-2</v>
      </c>
      <c r="Z109">
        <f t="shared" si="7"/>
        <v>8.344150388500568E-2</v>
      </c>
      <c r="AA109">
        <f t="shared" si="8"/>
        <v>0.10511141359357852</v>
      </c>
      <c r="AB109">
        <f t="shared" si="9"/>
        <v>6.922391711045367E-2</v>
      </c>
      <c r="AC109">
        <f t="shared" si="10"/>
        <v>0.10113246760618003</v>
      </c>
      <c r="AD109">
        <f t="shared" si="11"/>
        <v>8.0341108560676708E-2</v>
      </c>
      <c r="AE109">
        <f t="shared" si="12"/>
        <v>5.3612780715234891E-2</v>
      </c>
      <c r="AF109">
        <f t="shared" si="13"/>
        <v>7.4607909979923906E-2</v>
      </c>
      <c r="AG109">
        <f t="shared" si="14"/>
        <v>5.9729131224933452E-2</v>
      </c>
      <c r="AH109">
        <f t="shared" si="15"/>
        <v>2.1614564254609711E-2</v>
      </c>
      <c r="AI109">
        <f t="shared" si="16"/>
        <v>5.5375907111755954E-2</v>
      </c>
      <c r="AJ109">
        <f t="shared" si="17"/>
        <v>1.9289251267304582E-2</v>
      </c>
      <c r="AK109">
        <f t="shared" si="18"/>
        <v>8.5383343579086501E-2</v>
      </c>
      <c r="AL109">
        <f t="shared" si="19"/>
        <v>5.8343314298026853E-2</v>
      </c>
    </row>
    <row r="110" spans="1:38">
      <c r="A110" t="str">
        <f>'Individual &amp; Portfolio'!A110</f>
        <v>2015-05-01</v>
      </c>
      <c r="B110">
        <f>'Individual &amp; Portfolio'!B110</f>
        <v>4.7129642032079033E-2</v>
      </c>
      <c r="C110">
        <f>'Individual &amp; Portfolio'!C110</f>
        <v>5.7083872096286292E-2</v>
      </c>
      <c r="D110">
        <f>'Individual &amp; Portfolio'!M110</f>
        <v>1.3256077671758961E-2</v>
      </c>
      <c r="E110">
        <f>'Individual &amp; Portfolio'!E110</f>
        <v>-1.373513660923731E-2</v>
      </c>
      <c r="F110">
        <f>'Individual &amp; Portfolio'!N110</f>
        <v>-1.0738466306399521E-2</v>
      </c>
      <c r="G110">
        <f>'Individual &amp; Portfolio'!F110</f>
        <v>3.5859225311966503E-2</v>
      </c>
      <c r="H110">
        <f>'Individual &amp; Portfolio'!G110</f>
        <v>3.6765148120873503E-2</v>
      </c>
      <c r="I110">
        <f>'Individual &amp; Portfolio'!H110</f>
        <v>3.5146245885820708E-2</v>
      </c>
      <c r="J110">
        <f>'Individual &amp; Portfolio'!D110</f>
        <v>-2.8993987882752759E-3</v>
      </c>
      <c r="K110">
        <f>'Individual &amp; Portfolio'!O110</f>
        <v>2.4879549230724999E-2</v>
      </c>
      <c r="L110">
        <f>'Individual &amp; Portfolio'!I110</f>
        <v>3.4289431879521048E-2</v>
      </c>
      <c r="M110">
        <f>'Individual &amp; Portfolio'!J110</f>
        <v>2.9636040049302981E-2</v>
      </c>
      <c r="N110">
        <f>'Individual &amp; Portfolio'!K110</f>
        <v>2.3442345716272909E-2</v>
      </c>
      <c r="O110">
        <f>'Individual &amp; Portfolio'!Q110</f>
        <v>1.7342429972317941E-3</v>
      </c>
      <c r="P110">
        <f>'Individual &amp; Portfolio'!R110</f>
        <v>-1.494279148669952E-2</v>
      </c>
      <c r="Q110">
        <f>'Individual &amp; Portfolio'!P110</f>
        <v>2.0187466595622539E-3</v>
      </c>
      <c r="R110">
        <f>'Individual &amp; Portfolio'!L110</f>
        <v>3.0415085944585529E-2</v>
      </c>
      <c r="S110">
        <f>'Individual &amp; Portfolio'!S110</f>
        <v>-5.2057679626414721E-2</v>
      </c>
      <c r="U110">
        <f t="shared" si="2"/>
        <v>5.2191798308252491E-2</v>
      </c>
      <c r="V110">
        <f t="shared" si="3"/>
        <v>6.183238391658416E-2</v>
      </c>
      <c r="W110">
        <f t="shared" si="4"/>
        <v>7.7679116340546361E-2</v>
      </c>
      <c r="X110">
        <f t="shared" si="5"/>
        <v>6.8778719873324526E-2</v>
      </c>
      <c r="Y110">
        <f t="shared" si="6"/>
        <v>6.2239834084788379E-2</v>
      </c>
      <c r="Z110">
        <f t="shared" si="7"/>
        <v>8.3032993020971321E-2</v>
      </c>
      <c r="AA110">
        <f t="shared" si="8"/>
        <v>0.10386745695331055</v>
      </c>
      <c r="AB110">
        <f t="shared" si="9"/>
        <v>6.9510876663360033E-2</v>
      </c>
      <c r="AC110">
        <f t="shared" si="10"/>
        <v>0.10086375947581573</v>
      </c>
      <c r="AD110">
        <f t="shared" si="11"/>
        <v>7.9378288810887113E-2</v>
      </c>
      <c r="AE110">
        <f t="shared" si="12"/>
        <v>5.6948881323125193E-2</v>
      </c>
      <c r="AF110">
        <f t="shared" si="13"/>
        <v>7.8210237672792171E-2</v>
      </c>
      <c r="AG110">
        <f t="shared" si="14"/>
        <v>6.2527702650659614E-2</v>
      </c>
      <c r="AH110">
        <f t="shared" si="15"/>
        <v>2.2696127578167271E-2</v>
      </c>
      <c r="AI110">
        <f t="shared" si="16"/>
        <v>5.6051958246419072E-2</v>
      </c>
      <c r="AJ110">
        <f t="shared" si="17"/>
        <v>2.0448978675616312E-2</v>
      </c>
      <c r="AK110">
        <f t="shared" si="18"/>
        <v>9.1266406722140966E-2</v>
      </c>
      <c r="AL110">
        <f t="shared" si="19"/>
        <v>5.837292259082684E-2</v>
      </c>
    </row>
    <row r="111" spans="1:38">
      <c r="A111" t="str">
        <f>'Individual &amp; Portfolio'!A111</f>
        <v>2015-06-01</v>
      </c>
      <c r="B111">
        <f>'Individual &amp; Portfolio'!B111</f>
        <v>-2.6089081723136839E-2</v>
      </c>
      <c r="C111">
        <f>'Individual &amp; Portfolio'!C111</f>
        <v>-2.8111178070927889E-2</v>
      </c>
      <c r="D111">
        <f>'Individual &amp; Portfolio'!M111</f>
        <v>-2.861813003557068E-2</v>
      </c>
      <c r="E111">
        <f>'Individual &amp; Portfolio'!E111</f>
        <v>-4.0975717024281037E-2</v>
      </c>
      <c r="F111">
        <f>'Individual &amp; Portfolio'!N111</f>
        <v>-3.618262010715656E-2</v>
      </c>
      <c r="G111">
        <f>'Individual &amp; Portfolio'!F111</f>
        <v>-4.8279770085272178E-2</v>
      </c>
      <c r="H111">
        <f>'Individual &amp; Portfolio'!G111</f>
        <v>-4.8646504105791848E-2</v>
      </c>
      <c r="I111">
        <f>'Individual &amp; Portfolio'!H111</f>
        <v>-5.0276360881356667E-2</v>
      </c>
      <c r="J111">
        <f>'Individual &amp; Portfolio'!D111</f>
        <v>-3.5507053000342403E-2</v>
      </c>
      <c r="K111">
        <f>'Individual &amp; Portfolio'!O111</f>
        <v>-6.2646723607321153E-2</v>
      </c>
      <c r="L111">
        <f>'Individual &amp; Portfolio'!I111</f>
        <v>-7.6672678558065144E-4</v>
      </c>
      <c r="M111">
        <f>'Individual &amp; Portfolio'!J111</f>
        <v>-1.741672607027378E-2</v>
      </c>
      <c r="N111">
        <f>'Individual &amp; Portfolio'!K111</f>
        <v>-1.1297042416110851E-2</v>
      </c>
      <c r="O111">
        <f>'Individual &amp; Portfolio'!Q111</f>
        <v>-5.0144129862341744E-3</v>
      </c>
      <c r="P111">
        <f>'Individual &amp; Portfolio'!R111</f>
        <v>-2.0359217818676108E-2</v>
      </c>
      <c r="Q111">
        <f>'Individual &amp; Portfolio'!P111</f>
        <v>-7.3513014986885672E-3</v>
      </c>
      <c r="R111">
        <f>'Individual &amp; Portfolio'!L111</f>
        <v>-5.3496968674275891E-2</v>
      </c>
      <c r="S111">
        <f>'Individual &amp; Portfolio'!S111</f>
        <v>-1.443152936258651E-2</v>
      </c>
      <c r="U111">
        <f t="shared" si="2"/>
        <v>4.752957652878257E-2</v>
      </c>
      <c r="V111">
        <f t="shared" si="3"/>
        <v>5.8080015891720252E-2</v>
      </c>
      <c r="W111">
        <f t="shared" si="4"/>
        <v>7.1625952415574859E-2</v>
      </c>
      <c r="X111">
        <f t="shared" si="5"/>
        <v>6.6455927671385195E-2</v>
      </c>
      <c r="Y111">
        <f t="shared" si="6"/>
        <v>6.0948829923212121E-2</v>
      </c>
      <c r="Z111">
        <f t="shared" si="7"/>
        <v>7.6112503921504246E-2</v>
      </c>
      <c r="AA111">
        <f t="shared" si="8"/>
        <v>9.7192517721175486E-2</v>
      </c>
      <c r="AB111">
        <f t="shared" si="9"/>
        <v>6.3571569014254578E-2</v>
      </c>
      <c r="AC111">
        <f t="shared" si="10"/>
        <v>9.7271645639115639E-2</v>
      </c>
      <c r="AD111">
        <f t="shared" si="11"/>
        <v>7.4872020808602738E-2</v>
      </c>
      <c r="AE111">
        <f t="shared" si="12"/>
        <v>5.7075284607985659E-2</v>
      </c>
      <c r="AF111">
        <f t="shared" si="13"/>
        <v>7.771778907190717E-2</v>
      </c>
      <c r="AG111">
        <f t="shared" si="14"/>
        <v>6.2467220768011832E-2</v>
      </c>
      <c r="AH111">
        <f t="shared" si="15"/>
        <v>2.2607078265695121E-2</v>
      </c>
      <c r="AI111">
        <f t="shared" si="16"/>
        <v>5.655858009595148E-2</v>
      </c>
      <c r="AJ111">
        <f t="shared" si="17"/>
        <v>2.0528009930358047E-2</v>
      </c>
      <c r="AK111">
        <f t="shared" si="18"/>
        <v>8.9352794946729985E-2</v>
      </c>
      <c r="AL111">
        <f t="shared" si="19"/>
        <v>6.0484138705246049E-2</v>
      </c>
    </row>
    <row r="112" spans="1:38">
      <c r="A112" t="str">
        <f>'Individual &amp; Portfolio'!A112</f>
        <v>2015-07-01</v>
      </c>
      <c r="B112">
        <f>'Individual &amp; Portfolio'!B112</f>
        <v>7.671392521281839E-2</v>
      </c>
      <c r="C112">
        <f>'Individual &amp; Portfolio'!C112</f>
        <v>9.8109579421501669E-2</v>
      </c>
      <c r="D112">
        <f>'Individual &amp; Portfolio'!M112</f>
        <v>3.2855234785005523E-2</v>
      </c>
      <c r="E112">
        <f>'Individual &amp; Portfolio'!E112</f>
        <v>1.154798116991773E-2</v>
      </c>
      <c r="F112">
        <f>'Individual &amp; Portfolio'!N112</f>
        <v>1.621472324597328E-2</v>
      </c>
      <c r="G112">
        <f>'Individual &amp; Portfolio'!F112</f>
        <v>8.7173549068961576E-2</v>
      </c>
      <c r="H112">
        <f>'Individual &amp; Portfolio'!G112</f>
        <v>9.2625089854423193E-2</v>
      </c>
      <c r="I112">
        <f>'Individual &amp; Portfolio'!H112</f>
        <v>8.1069902266468707E-2</v>
      </c>
      <c r="J112">
        <f>'Individual &amp; Portfolio'!D112</f>
        <v>-8.6796075870968492E-3</v>
      </c>
      <c r="K112">
        <f>'Individual &amp; Portfolio'!O112</f>
        <v>5.3342372914070513E-2</v>
      </c>
      <c r="L112">
        <f>'Individual &amp; Portfolio'!I112</f>
        <v>4.8288976232875543E-2</v>
      </c>
      <c r="M112">
        <f>'Individual &amp; Portfolio'!J112</f>
        <v>6.3782717418739088E-2</v>
      </c>
      <c r="N112">
        <f>'Individual &amp; Portfolio'!K112</f>
        <v>5.3443074217555793E-2</v>
      </c>
      <c r="O112">
        <f>'Individual &amp; Portfolio'!Q112</f>
        <v>1.394627857728015E-2</v>
      </c>
      <c r="P112">
        <f>'Individual &amp; Portfolio'!R112</f>
        <v>2.6641660933149899E-2</v>
      </c>
      <c r="Q112">
        <f>'Individual &amp; Portfolio'!P112</f>
        <v>1.7290952047533729E-2</v>
      </c>
      <c r="R112">
        <f>'Individual &amp; Portfolio'!L112</f>
        <v>0.1095888336111652</v>
      </c>
      <c r="S112">
        <f>'Individual &amp; Portfolio'!S112</f>
        <v>5.5331314873769974E-3</v>
      </c>
      <c r="U112">
        <f t="shared" si="2"/>
        <v>4.6440674043400687E-2</v>
      </c>
      <c r="V112">
        <f t="shared" si="3"/>
        <v>5.6586937255660275E-2</v>
      </c>
      <c r="W112">
        <f t="shared" si="4"/>
        <v>6.8790778422087154E-2</v>
      </c>
      <c r="X112">
        <f t="shared" si="5"/>
        <v>6.7092541753280319E-2</v>
      </c>
      <c r="Y112">
        <f t="shared" si="6"/>
        <v>6.0528925749268089E-2</v>
      </c>
      <c r="Z112">
        <f t="shared" si="7"/>
        <v>7.7945319665668117E-2</v>
      </c>
      <c r="AA112">
        <f t="shared" si="8"/>
        <v>9.9536834481448247E-2</v>
      </c>
      <c r="AB112">
        <f t="shared" si="9"/>
        <v>6.4772701854617906E-2</v>
      </c>
      <c r="AC112">
        <f t="shared" si="10"/>
        <v>9.886336441815341E-2</v>
      </c>
      <c r="AD112">
        <f t="shared" si="11"/>
        <v>7.574019580102459E-2</v>
      </c>
      <c r="AE112">
        <f t="shared" si="12"/>
        <v>5.7204954934485235E-2</v>
      </c>
      <c r="AF112">
        <f t="shared" si="13"/>
        <v>7.8180764810390241E-2</v>
      </c>
      <c r="AG112">
        <f t="shared" si="14"/>
        <v>6.2995912742386029E-2</v>
      </c>
      <c r="AH112">
        <f t="shared" si="15"/>
        <v>2.2924288527863382E-2</v>
      </c>
      <c r="AI112">
        <f t="shared" si="16"/>
        <v>5.7455774766383333E-2</v>
      </c>
      <c r="AJ112">
        <f t="shared" si="17"/>
        <v>2.0999662545180861E-2</v>
      </c>
      <c r="AK112">
        <f t="shared" si="18"/>
        <v>9.047764938923486E-2</v>
      </c>
      <c r="AL112">
        <f t="shared" si="19"/>
        <v>6.1090674244433138E-2</v>
      </c>
    </row>
    <row r="113" spans="1:57">
      <c r="A113" t="str">
        <f>'Individual &amp; Portfolio'!A113</f>
        <v>2015-08-01</v>
      </c>
      <c r="B113">
        <f>'Individual &amp; Portfolio'!B113</f>
        <v>-4.4169363485546009E-2</v>
      </c>
      <c r="C113">
        <f>'Individual &amp; Portfolio'!C113</f>
        <v>-5.1594217336058727E-2</v>
      </c>
      <c r="D113">
        <f>'Individual &amp; Portfolio'!M113</f>
        <v>-6.24230663760168E-2</v>
      </c>
      <c r="E113">
        <f>'Individual &amp; Portfolio'!E113</f>
        <v>-3.3122861200345022E-2</v>
      </c>
      <c r="F113">
        <f>'Individual &amp; Portfolio'!N113</f>
        <v>-4.5581273814633387E-2</v>
      </c>
      <c r="G113">
        <f>'Individual &amp; Portfolio'!F113</f>
        <v>-5.7708104959122153E-2</v>
      </c>
      <c r="H113">
        <f>'Individual &amp; Portfolio'!G113</f>
        <v>-5.357592835441094E-2</v>
      </c>
      <c r="I113">
        <f>'Individual &amp; Portfolio'!H113</f>
        <v>-5.1827025271922622E-2</v>
      </c>
      <c r="J113">
        <f>'Individual &amp; Portfolio'!D113</f>
        <v>-8.253570789076603E-2</v>
      </c>
      <c r="K113">
        <f>'Individual &amp; Portfolio'!O113</f>
        <v>-8.0418230936174284E-2</v>
      </c>
      <c r="L113">
        <f>'Individual &amp; Portfolio'!I113</f>
        <v>1.7366104327646289E-2</v>
      </c>
      <c r="M113">
        <f>'Individual &amp; Portfolio'!J113</f>
        <v>1.8676282138057051E-2</v>
      </c>
      <c r="N113">
        <f>'Individual &amp; Portfolio'!K113</f>
        <v>8.2017725741694303E-3</v>
      </c>
      <c r="O113">
        <f>'Individual &amp; Portfolio'!Q113</f>
        <v>-8.9454424040590341E-3</v>
      </c>
      <c r="P113">
        <f>'Individual &amp; Portfolio'!R113</f>
        <v>-3.2051347634180161E-2</v>
      </c>
      <c r="Q113">
        <f>'Individual &amp; Portfolio'!P113</f>
        <v>-1.2011122619401069E-2</v>
      </c>
      <c r="R113">
        <f>'Individual &amp; Portfolio'!L113</f>
        <v>-4.1300551744374407E-2</v>
      </c>
      <c r="S113">
        <f>'Individual &amp; Portfolio'!S113</f>
        <v>-5.4291237503123702E-2</v>
      </c>
      <c r="U113">
        <f t="shared" si="2"/>
        <v>4.8037931994985322E-2</v>
      </c>
      <c r="V113">
        <f t="shared" si="3"/>
        <v>5.8949817661971854E-2</v>
      </c>
      <c r="W113">
        <f t="shared" si="4"/>
        <v>6.7494203292658483E-2</v>
      </c>
      <c r="X113">
        <f t="shared" si="5"/>
        <v>6.6687623315858285E-2</v>
      </c>
      <c r="Y113">
        <f t="shared" si="6"/>
        <v>6.0179251889063826E-2</v>
      </c>
      <c r="Z113">
        <f t="shared" si="7"/>
        <v>7.7058317800137999E-2</v>
      </c>
      <c r="AA113">
        <f t="shared" si="8"/>
        <v>9.8792343637369745E-2</v>
      </c>
      <c r="AB113">
        <f t="shared" si="9"/>
        <v>6.4080258803170295E-2</v>
      </c>
      <c r="AC113">
        <f t="shared" si="10"/>
        <v>9.8585627525395417E-2</v>
      </c>
      <c r="AD113">
        <f t="shared" si="11"/>
        <v>7.4435329784576926E-2</v>
      </c>
      <c r="AE113">
        <f t="shared" si="12"/>
        <v>5.6523302686092708E-2</v>
      </c>
      <c r="AF113">
        <f t="shared" si="13"/>
        <v>7.7983085917654724E-2</v>
      </c>
      <c r="AG113">
        <f t="shared" si="14"/>
        <v>6.211838595509335E-2</v>
      </c>
      <c r="AH113">
        <f t="shared" si="15"/>
        <v>2.2959956538993815E-2</v>
      </c>
      <c r="AI113">
        <f t="shared" si="16"/>
        <v>5.7111086881765083E-2</v>
      </c>
      <c r="AJ113">
        <f t="shared" si="17"/>
        <v>2.109010155810432E-2</v>
      </c>
      <c r="AK113">
        <f t="shared" si="18"/>
        <v>9.2463282585594789E-2</v>
      </c>
      <c r="AL113">
        <f t="shared" si="19"/>
        <v>5.9145408161989377E-2</v>
      </c>
    </row>
    <row r="114" spans="1:57">
      <c r="A114" t="str">
        <f>'Individual &amp; Portfolio'!A114</f>
        <v>2015-09-01</v>
      </c>
      <c r="B114">
        <f>'Individual &amp; Portfolio'!B114</f>
        <v>-1.7301119075913921E-2</v>
      </c>
      <c r="C114">
        <f>'Individual &amp; Portfolio'!C114</f>
        <v>-1.110786728959356E-2</v>
      </c>
      <c r="D114">
        <f>'Individual &amp; Portfolio'!M114</f>
        <v>-2.6719483492882889E-2</v>
      </c>
      <c r="E114">
        <f>'Individual &amp; Portfolio'!E114</f>
        <v>-3.9370989631798303E-2</v>
      </c>
      <c r="F114">
        <f>'Individual &amp; Portfolio'!N114</f>
        <v>-3.8986600397076583E-2</v>
      </c>
      <c r="G114">
        <f>'Individual &amp; Portfolio'!F114</f>
        <v>-3.1120405897106299E-2</v>
      </c>
      <c r="H114">
        <f>'Individual &amp; Portfolio'!G114</f>
        <v>-3.2555244493990831E-2</v>
      </c>
      <c r="I114">
        <f>'Individual &amp; Portfolio'!H114</f>
        <v>-1.425142418932945E-2</v>
      </c>
      <c r="J114">
        <f>'Individual &amp; Portfolio'!D114</f>
        <v>-2.8881755277528561E-2</v>
      </c>
      <c r="K114">
        <f>'Individual &amp; Portfolio'!O114</f>
        <v>-4.2413682833210682E-2</v>
      </c>
      <c r="L114">
        <f>'Individual &amp; Portfolio'!I114</f>
        <v>1.6638371531370488E-2</v>
      </c>
      <c r="M114">
        <f>'Individual &amp; Portfolio'!J114</f>
        <v>2.9650702314876209E-2</v>
      </c>
      <c r="N114">
        <f>'Individual &amp; Portfolio'!K114</f>
        <v>5.586977128064996E-3</v>
      </c>
      <c r="O114">
        <f>'Individual &amp; Portfolio'!Q114</f>
        <v>-5.6019378799613273E-3</v>
      </c>
      <c r="P114">
        <f>'Individual &amp; Portfolio'!R114</f>
        <v>8.2778839140429383E-4</v>
      </c>
      <c r="Q114">
        <f>'Individual &amp; Portfolio'!P114</f>
        <v>-2.4177951424910749E-3</v>
      </c>
      <c r="R114">
        <f>'Individual &amp; Portfolio'!L114</f>
        <v>2.043232720930566E-2</v>
      </c>
      <c r="S114">
        <f>'Individual &amp; Portfolio'!S114</f>
        <v>1.7110210643591191E-2</v>
      </c>
      <c r="U114">
        <f t="shared" si="2"/>
        <v>5.0310447997220981E-2</v>
      </c>
      <c r="V114">
        <f t="shared" si="3"/>
        <v>6.130359769501062E-2</v>
      </c>
      <c r="W114">
        <f t="shared" si="4"/>
        <v>6.8960201285787892E-2</v>
      </c>
      <c r="X114">
        <f t="shared" si="5"/>
        <v>6.8294024820676633E-2</v>
      </c>
      <c r="Y114">
        <f t="shared" si="6"/>
        <v>6.2934055910462847E-2</v>
      </c>
      <c r="Z114">
        <f t="shared" si="7"/>
        <v>8.0060339963135788E-2</v>
      </c>
      <c r="AA114">
        <f t="shared" si="8"/>
        <v>0.10080038437969477</v>
      </c>
      <c r="AB114">
        <f t="shared" si="9"/>
        <v>6.6625797372260195E-2</v>
      </c>
      <c r="AC114">
        <f t="shared" si="10"/>
        <v>0.10332962880358287</v>
      </c>
      <c r="AD114">
        <f t="shared" si="11"/>
        <v>7.8617441254864959E-2</v>
      </c>
      <c r="AE114">
        <f t="shared" si="12"/>
        <v>5.6320103219979253E-2</v>
      </c>
      <c r="AF114">
        <f t="shared" si="13"/>
        <v>7.7081327598493329E-2</v>
      </c>
      <c r="AG114">
        <f t="shared" si="14"/>
        <v>6.1532300541686749E-2</v>
      </c>
      <c r="AH114">
        <f t="shared" si="15"/>
        <v>2.3386937017580132E-2</v>
      </c>
      <c r="AI114">
        <f t="shared" si="16"/>
        <v>5.8498537124124027E-2</v>
      </c>
      <c r="AJ114">
        <f t="shared" si="17"/>
        <v>2.174351916233767E-2</v>
      </c>
      <c r="AK114">
        <f t="shared" si="18"/>
        <v>9.4720870133407742E-2</v>
      </c>
      <c r="AL114">
        <f t="shared" si="19"/>
        <v>6.2275608164120595E-2</v>
      </c>
    </row>
    <row r="115" spans="1:57">
      <c r="A115" t="str">
        <f>'Individual &amp; Portfolio'!A115</f>
        <v>2015-10-01</v>
      </c>
      <c r="B115">
        <f>'Individual &amp; Portfolio'!B115</f>
        <v>6.2738110784559931E-2</v>
      </c>
      <c r="C115">
        <f>'Individual &amp; Portfolio'!C115</f>
        <v>8.778650646395425E-2</v>
      </c>
      <c r="D115">
        <f>'Individual &amp; Portfolio'!M115</f>
        <v>8.2358378568563539E-2</v>
      </c>
      <c r="E115">
        <f>'Individual &amp; Portfolio'!E115</f>
        <v>8.2534679941743683E-3</v>
      </c>
      <c r="F115">
        <f>'Individual &amp; Portfolio'!N115</f>
        <v>2.2659060140229451E-2</v>
      </c>
      <c r="G115">
        <f>'Individual &amp; Portfolio'!F115</f>
        <v>3.8787458231679173E-2</v>
      </c>
      <c r="H115">
        <f>'Individual &amp; Portfolio'!G115</f>
        <v>3.658058554531074E-2</v>
      </c>
      <c r="I115">
        <f>'Individual &amp; Portfolio'!H115</f>
        <v>6.3222651230089522E-2</v>
      </c>
      <c r="J115">
        <f>'Individual &amp; Portfolio'!D115</f>
        <v>3.9988907520114081E-2</v>
      </c>
      <c r="K115">
        <f>'Individual &amp; Portfolio'!O115</f>
        <v>6.8036478927333777E-2</v>
      </c>
      <c r="L115">
        <f>'Individual &amp; Portfolio'!I115</f>
        <v>-2.701272029838897E-2</v>
      </c>
      <c r="M115">
        <f>'Individual &amp; Portfolio'!J115</f>
        <v>-3.1795406851143022E-2</v>
      </c>
      <c r="N115">
        <f>'Individual &amp; Portfolio'!K115</f>
        <v>-2.055709932266048E-2</v>
      </c>
      <c r="O115">
        <f>'Individual &amp; Portfolio'!Q115</f>
        <v>-1.052828124465055E-3</v>
      </c>
      <c r="P115">
        <f>'Individual &amp; Portfolio'!R115</f>
        <v>-1.9023814971925401E-2</v>
      </c>
      <c r="Q115">
        <f>'Individual &amp; Portfolio'!P115</f>
        <v>-3.05251833295761E-3</v>
      </c>
      <c r="R115">
        <f>'Individual &amp; Portfolio'!L115</f>
        <v>4.4676838049934497E-2</v>
      </c>
      <c r="S115">
        <f>'Individual &amp; Portfolio'!S115</f>
        <v>7.1675468793839237E-3</v>
      </c>
      <c r="U115">
        <f t="shared" si="2"/>
        <v>5.1216418728396523E-2</v>
      </c>
      <c r="V115">
        <f t="shared" si="3"/>
        <v>5.9989442477646857E-2</v>
      </c>
      <c r="W115">
        <f t="shared" si="4"/>
        <v>6.8576592531879574E-2</v>
      </c>
      <c r="X115">
        <f t="shared" si="5"/>
        <v>6.9819827881344984E-2</v>
      </c>
      <c r="Y115">
        <f t="shared" si="6"/>
        <v>6.4984078370744269E-2</v>
      </c>
      <c r="Z115">
        <f t="shared" si="7"/>
        <v>8.0669235834870623E-2</v>
      </c>
      <c r="AA115">
        <f t="shared" si="8"/>
        <v>0.10130215557038921</v>
      </c>
      <c r="AB115">
        <f t="shared" si="9"/>
        <v>6.6940191022493323E-2</v>
      </c>
      <c r="AC115">
        <f t="shared" si="10"/>
        <v>0.10280731444251689</v>
      </c>
      <c r="AD115">
        <f t="shared" si="11"/>
        <v>8.0469409161186709E-2</v>
      </c>
      <c r="AE115">
        <f t="shared" si="12"/>
        <v>5.5027100684822222E-2</v>
      </c>
      <c r="AF115">
        <f t="shared" si="13"/>
        <v>7.576733904639707E-2</v>
      </c>
      <c r="AG115">
        <f t="shared" si="14"/>
        <v>6.0759505294565967E-2</v>
      </c>
      <c r="AH115">
        <f t="shared" si="15"/>
        <v>2.3714126023689108E-2</v>
      </c>
      <c r="AI115">
        <f t="shared" si="16"/>
        <v>5.8581991826537158E-2</v>
      </c>
      <c r="AJ115">
        <f t="shared" si="17"/>
        <v>2.1939642446091097E-2</v>
      </c>
      <c r="AK115">
        <f t="shared" si="18"/>
        <v>9.4556439988411789E-2</v>
      </c>
      <c r="AL115">
        <f t="shared" si="19"/>
        <v>6.1328453825483471E-2</v>
      </c>
    </row>
    <row r="116" spans="1:57">
      <c r="A116" t="str">
        <f>'Individual &amp; Portfolio'!A116</f>
        <v>2015-11-01</v>
      </c>
      <c r="B116">
        <f>'Individual &amp; Portfolio'!B116</f>
        <v>2.6071668612450919E-2</v>
      </c>
      <c r="C116">
        <f>'Individual &amp; Portfolio'!C116</f>
        <v>2.8559174948612709E-2</v>
      </c>
      <c r="D116">
        <f>'Individual &amp; Portfolio'!M116</f>
        <v>4.573911832144395E-3</v>
      </c>
      <c r="E116">
        <f>'Individual &amp; Portfolio'!E116</f>
        <v>-4.3117480936172292E-4</v>
      </c>
      <c r="F116">
        <f>'Individual &amp; Portfolio'!N116</f>
        <v>-1.4994789917432969E-3</v>
      </c>
      <c r="G116">
        <f>'Individual &amp; Portfolio'!F116</f>
        <v>1.4639414170152239E-2</v>
      </c>
      <c r="H116">
        <f>'Individual &amp; Portfolio'!G116</f>
        <v>9.5755257378788983E-3</v>
      </c>
      <c r="I116">
        <f>'Individual &amp; Portfolio'!H116</f>
        <v>1.8408050021764041E-2</v>
      </c>
      <c r="J116">
        <f>'Individual &amp; Portfolio'!D116</f>
        <v>-1.1397486858071291E-3</v>
      </c>
      <c r="K116">
        <f>'Individual &amp; Portfolio'!O116</f>
        <v>1.7528967576004639E-2</v>
      </c>
      <c r="L116">
        <f>'Individual &amp; Portfolio'!I116</f>
        <v>1.968167606779159E-2</v>
      </c>
      <c r="M116">
        <f>'Individual &amp; Portfolio'!J116</f>
        <v>1.795967923694208E-2</v>
      </c>
      <c r="N116">
        <f>'Individual &amp; Portfolio'!K116</f>
        <v>2.1433172914786521E-2</v>
      </c>
      <c r="O116">
        <f>'Individual &amp; Portfolio'!Q116</f>
        <v>-1.10823874828303E-3</v>
      </c>
      <c r="P116">
        <f>'Individual &amp; Portfolio'!R116</f>
        <v>8.8532258927076501E-3</v>
      </c>
      <c r="Q116">
        <f>'Individual &amp; Portfolio'!P116</f>
        <v>1.1080884824630211E-3</v>
      </c>
      <c r="R116">
        <f>'Individual &amp; Portfolio'!L116</f>
        <v>2.0299768485459779E-2</v>
      </c>
      <c r="S116">
        <f>'Individual &amp; Portfolio'!S116</f>
        <v>-1.073095739129637E-2</v>
      </c>
      <c r="U116">
        <f t="shared" si="2"/>
        <v>5.1957695039695807E-2</v>
      </c>
      <c r="V116">
        <f t="shared" si="3"/>
        <v>6.125081815681914E-2</v>
      </c>
      <c r="W116">
        <f t="shared" si="4"/>
        <v>7.0309751044079355E-2</v>
      </c>
      <c r="X116">
        <f t="shared" si="5"/>
        <v>6.9778726603753949E-2</v>
      </c>
      <c r="Y116">
        <f t="shared" si="6"/>
        <v>6.4937358659867495E-2</v>
      </c>
      <c r="Z116">
        <f t="shared" si="7"/>
        <v>8.0724499089843985E-2</v>
      </c>
      <c r="AA116">
        <f t="shared" si="8"/>
        <v>0.10122151979076285</v>
      </c>
      <c r="AB116">
        <f t="shared" si="9"/>
        <v>6.7694371899475816E-2</v>
      </c>
      <c r="AC116">
        <f t="shared" si="10"/>
        <v>0.10294194334409167</v>
      </c>
      <c r="AD116">
        <f t="shared" si="11"/>
        <v>8.1522128730640395E-2</v>
      </c>
      <c r="AE116">
        <f t="shared" si="12"/>
        <v>5.6199389595491617E-2</v>
      </c>
      <c r="AF116">
        <f t="shared" si="13"/>
        <v>7.7025335263609981E-2</v>
      </c>
      <c r="AG116">
        <f t="shared" si="14"/>
        <v>6.1801516469517544E-2</v>
      </c>
      <c r="AH116">
        <f t="shared" si="15"/>
        <v>2.3799528600739056E-2</v>
      </c>
      <c r="AI116">
        <f t="shared" si="16"/>
        <v>5.9409653021954216E-2</v>
      </c>
      <c r="AJ116">
        <f t="shared" si="17"/>
        <v>2.2143502726586356E-2</v>
      </c>
      <c r="AK116">
        <f t="shared" si="18"/>
        <v>9.4557588843938833E-2</v>
      </c>
      <c r="AL116">
        <f t="shared" si="19"/>
        <v>6.1389971676632724E-2</v>
      </c>
    </row>
    <row r="117" spans="1:57">
      <c r="A117" t="str">
        <f>'Individual &amp; Portfolio'!A117</f>
        <v>2015-12-01</v>
      </c>
      <c r="B117">
        <f>'Individual &amp; Portfolio'!B117</f>
        <v>1.3809829136711469E-2</v>
      </c>
      <c r="C117">
        <f>'Individual &amp; Portfolio'!C117</f>
        <v>1.811943286990525E-2</v>
      </c>
      <c r="D117">
        <f>'Individual &amp; Portfolio'!M117</f>
        <v>-2.9801497557088611E-2</v>
      </c>
      <c r="E117">
        <f>'Individual &amp; Portfolio'!E117</f>
        <v>-4.1158305542490781E-2</v>
      </c>
      <c r="F117">
        <f>'Individual &amp; Portfolio'!N117</f>
        <v>-3.8037834025300699E-2</v>
      </c>
      <c r="G117">
        <f>'Individual &amp; Portfolio'!F117</f>
        <v>4.7548481704158263E-3</v>
      </c>
      <c r="H117">
        <f>'Individual &amp; Portfolio'!G117</f>
        <v>6.5022692590506193E-3</v>
      </c>
      <c r="I117">
        <f>'Individual &amp; Portfolio'!H117</f>
        <v>4.9390296617464191E-3</v>
      </c>
      <c r="J117">
        <f>'Individual &amp; Portfolio'!D117</f>
        <v>-2.76905173392672E-3</v>
      </c>
      <c r="K117">
        <f>'Individual &amp; Portfolio'!O117</f>
        <v>-4.5378271631487221E-2</v>
      </c>
      <c r="L117">
        <f>'Individual &amp; Portfolio'!I117</f>
        <v>3.5702573134364757E-2</v>
      </c>
      <c r="M117">
        <f>'Individual &amp; Portfolio'!J117</f>
        <v>3.1449698378663848E-2</v>
      </c>
      <c r="N117">
        <f>'Individual &amp; Portfolio'!K117</f>
        <v>2.728859192642008E-2</v>
      </c>
      <c r="O117">
        <f>'Individual &amp; Portfolio'!Q117</f>
        <v>1.266198282124531E-2</v>
      </c>
      <c r="P117">
        <f>'Individual &amp; Portfolio'!R117</f>
        <v>1.337251924953908E-2</v>
      </c>
      <c r="Q117">
        <f>'Individual &amp; Portfolio'!P117</f>
        <v>1.165610590480526E-2</v>
      </c>
      <c r="R117">
        <f>'Individual &amp; Portfolio'!L117</f>
        <v>3.598534009943366E-2</v>
      </c>
      <c r="S117">
        <f>'Individual &amp; Portfolio'!S117</f>
        <v>-3.4123839454057059E-2</v>
      </c>
      <c r="U117">
        <f t="shared" si="2"/>
        <v>5.104730059967854E-2</v>
      </c>
      <c r="V117">
        <f t="shared" si="3"/>
        <v>6.0168382521194913E-2</v>
      </c>
      <c r="W117">
        <f t="shared" si="4"/>
        <v>7.0207502357924501E-2</v>
      </c>
      <c r="X117">
        <f t="shared" si="5"/>
        <v>6.9881708599847048E-2</v>
      </c>
      <c r="Y117">
        <f t="shared" si="6"/>
        <v>6.5141159055243855E-2</v>
      </c>
      <c r="Z117">
        <f t="shared" si="7"/>
        <v>7.7331353562838767E-2</v>
      </c>
      <c r="AA117">
        <f t="shared" si="8"/>
        <v>9.5742246334561756E-2</v>
      </c>
      <c r="AB117">
        <f t="shared" si="9"/>
        <v>6.4748869243557342E-2</v>
      </c>
      <c r="AC117">
        <f t="shared" si="10"/>
        <v>0.10167926534734066</v>
      </c>
      <c r="AD117">
        <f t="shared" si="11"/>
        <v>8.1080087875370466E-2</v>
      </c>
      <c r="AE117">
        <f t="shared" si="12"/>
        <v>5.5672232481169953E-2</v>
      </c>
      <c r="AF117">
        <f t="shared" si="13"/>
        <v>7.6136450827905544E-2</v>
      </c>
      <c r="AG117">
        <f t="shared" si="14"/>
        <v>6.0430571386617275E-2</v>
      </c>
      <c r="AH117">
        <f t="shared" si="15"/>
        <v>2.3327714480156955E-2</v>
      </c>
      <c r="AI117">
        <f t="shared" si="16"/>
        <v>5.920499071517623E-2</v>
      </c>
      <c r="AJ117">
        <f t="shared" si="17"/>
        <v>2.1480856361580557E-2</v>
      </c>
      <c r="AK117">
        <f t="shared" si="18"/>
        <v>9.3215654690918165E-2</v>
      </c>
      <c r="AL117">
        <f t="shared" si="19"/>
        <v>5.9682150877405457E-2</v>
      </c>
    </row>
    <row r="118" spans="1:57">
      <c r="A118" t="str">
        <f>'Individual &amp; Portfolio'!A118</f>
        <v>2016-01-01</v>
      </c>
      <c r="B118">
        <f>'Individual &amp; Portfolio'!B118</f>
        <v>-3.6853902156506413E-2</v>
      </c>
      <c r="C118">
        <f>'Individual &amp; Portfolio'!C118</f>
        <v>-5.9152146711226372E-2</v>
      </c>
      <c r="D118">
        <f>'Individual &amp; Portfolio'!M118</f>
        <v>-4.2112413369716717E-2</v>
      </c>
      <c r="E118">
        <f>'Individual &amp; Portfolio'!E118</f>
        <v>-6.7199015173693422E-3</v>
      </c>
      <c r="F118">
        <f>'Individual &amp; Portfolio'!N118</f>
        <v>-8.059475774749747E-3</v>
      </c>
      <c r="G118">
        <f>'Individual &amp; Portfolio'!F118</f>
        <v>-3.9622520302071251E-2</v>
      </c>
      <c r="H118">
        <f>'Individual &amp; Portfolio'!G118</f>
        <v>-4.4429748679795662E-2</v>
      </c>
      <c r="I118">
        <f>'Individual &amp; Portfolio'!H118</f>
        <v>-3.5923216950915937E-2</v>
      </c>
      <c r="J118">
        <f>'Individual &amp; Portfolio'!D118</f>
        <v>-4.5649630847289457E-2</v>
      </c>
      <c r="K118">
        <f>'Individual &amp; Portfolio'!O118</f>
        <v>-3.4895710079285713E-2</v>
      </c>
      <c r="L118">
        <f>'Individual &amp; Portfolio'!I118</f>
        <v>1.5191838814084809E-2</v>
      </c>
      <c r="M118">
        <f>'Individual &amp; Portfolio'!J118</f>
        <v>4.4437900242286547E-2</v>
      </c>
      <c r="N118">
        <f>'Individual &amp; Portfolio'!K118</f>
        <v>2.3415029381002709E-2</v>
      </c>
      <c r="O118">
        <f>'Individual &amp; Portfolio'!Q118</f>
        <v>5.7153601893371597E-3</v>
      </c>
      <c r="P118">
        <f>'Individual &amp; Portfolio'!R118</f>
        <v>2.3203858434461822E-3</v>
      </c>
      <c r="Q118">
        <f>'Individual &amp; Portfolio'!P118</f>
        <v>2.0591304749548729E-3</v>
      </c>
      <c r="R118">
        <f>'Individual &amp; Portfolio'!L118</f>
        <v>-2.1349878809344029E-2</v>
      </c>
      <c r="S118">
        <f>'Individual &amp; Portfolio'!S118</f>
        <v>7.4953427614115054E-3</v>
      </c>
      <c r="U118">
        <f t="shared" si="2"/>
        <v>5.1078352996034672E-2</v>
      </c>
      <c r="V118">
        <f t="shared" si="3"/>
        <v>6.0267238124861136E-2</v>
      </c>
      <c r="W118">
        <f t="shared" si="4"/>
        <v>7.1170842473247731E-2</v>
      </c>
      <c r="X118">
        <f t="shared" si="5"/>
        <v>7.1626167079174352E-2</v>
      </c>
      <c r="Y118">
        <f t="shared" si="6"/>
        <v>6.6884153378745051E-2</v>
      </c>
      <c r="Z118">
        <f t="shared" si="7"/>
        <v>7.7154281981697839E-2</v>
      </c>
      <c r="AA118">
        <f t="shared" si="8"/>
        <v>9.5951340537907617E-2</v>
      </c>
      <c r="AB118">
        <f t="shared" si="9"/>
        <v>6.4827106980428068E-2</v>
      </c>
      <c r="AC118">
        <f t="shared" si="10"/>
        <v>0.10184169750409518</v>
      </c>
      <c r="AD118">
        <f t="shared" si="11"/>
        <v>8.3300766953416414E-2</v>
      </c>
      <c r="AE118">
        <f t="shared" si="12"/>
        <v>5.4819131651696697E-2</v>
      </c>
      <c r="AF118">
        <f t="shared" si="13"/>
        <v>7.2667214652697404E-2</v>
      </c>
      <c r="AG118">
        <f t="shared" si="14"/>
        <v>5.8457593861669994E-2</v>
      </c>
      <c r="AH118">
        <f t="shared" si="15"/>
        <v>2.3187960818876082E-2</v>
      </c>
      <c r="AI118">
        <f t="shared" si="16"/>
        <v>5.9037888286224693E-2</v>
      </c>
      <c r="AJ118">
        <f t="shared" si="17"/>
        <v>2.1448410972092238E-2</v>
      </c>
      <c r="AK118">
        <f t="shared" si="18"/>
        <v>9.3056410186338784E-2</v>
      </c>
      <c r="AL118">
        <f t="shared" si="19"/>
        <v>6.1529938126889734E-2</v>
      </c>
    </row>
    <row r="119" spans="1:57">
      <c r="A119" t="str">
        <f>'Individual &amp; Portfolio'!A119</f>
        <v>2016-02-01</v>
      </c>
      <c r="B119">
        <f>'Individual &amp; Portfolio'!B119</f>
        <v>-3.1607681169669499E-2</v>
      </c>
      <c r="C119">
        <f>'Individual &amp; Portfolio'!C119</f>
        <v>-4.5978512359937551E-2</v>
      </c>
      <c r="D119">
        <f>'Individual &amp; Portfolio'!M119</f>
        <v>4.5035503535362231E-4</v>
      </c>
      <c r="E119">
        <f>'Individual &amp; Portfolio'!E119</f>
        <v>2.565209078532638E-3</v>
      </c>
      <c r="F119">
        <f>'Individual &amp; Portfolio'!N119</f>
        <v>4.2284541818438104E-3</v>
      </c>
      <c r="G119">
        <f>'Individual &amp; Portfolio'!F119</f>
        <v>-6.3125198380298286E-2</v>
      </c>
      <c r="H119">
        <f>'Individual &amp; Portfolio'!G119</f>
        <v>-6.207792609864049E-2</v>
      </c>
      <c r="I119">
        <f>'Individual &amp; Portfolio'!H119</f>
        <v>-5.1904000596952223E-2</v>
      </c>
      <c r="J119">
        <f>'Individual &amp; Portfolio'!D119</f>
        <v>-3.3950838456914378E-2</v>
      </c>
      <c r="K119">
        <f>'Individual &amp; Portfolio'!O119</f>
        <v>-4.827588067480959E-2</v>
      </c>
      <c r="L119">
        <f>'Individual &amp; Portfolio'!I119</f>
        <v>-3.0236749426373551E-2</v>
      </c>
      <c r="M119">
        <f>'Individual &amp; Portfolio'!J119</f>
        <v>-1.78382782993316E-2</v>
      </c>
      <c r="N119">
        <f>'Individual &amp; Portfolio'!K119</f>
        <v>-1.8974876486120281E-2</v>
      </c>
      <c r="O119">
        <f>'Individual &amp; Portfolio'!Q119</f>
        <v>4.4305410973870529E-3</v>
      </c>
      <c r="P119">
        <f>'Individual &amp; Portfolio'!R119</f>
        <v>1.65962160285793E-3</v>
      </c>
      <c r="Q119">
        <f>'Individual &amp; Portfolio'!P119</f>
        <v>3.0434491101996031E-3</v>
      </c>
      <c r="R119">
        <f>'Individual &amp; Portfolio'!L119</f>
        <v>-3.8076366166075237E-2</v>
      </c>
      <c r="S119">
        <f>'Individual &amp; Portfolio'!S119</f>
        <v>3.0490495528580071E-2</v>
      </c>
      <c r="U119">
        <f t="shared" si="2"/>
        <v>5.387108816097496E-2</v>
      </c>
      <c r="V119">
        <f t="shared" si="3"/>
        <v>6.5083533664604135E-2</v>
      </c>
      <c r="W119">
        <f t="shared" si="4"/>
        <v>7.3641551701846095E-2</v>
      </c>
      <c r="X119">
        <f t="shared" si="5"/>
        <v>7.1871791092277107E-2</v>
      </c>
      <c r="Y119">
        <f t="shared" si="6"/>
        <v>6.7215135976744472E-2</v>
      </c>
      <c r="Z119">
        <f t="shared" si="7"/>
        <v>7.9252809074959463E-2</v>
      </c>
      <c r="AA119">
        <f t="shared" si="8"/>
        <v>9.6686733124610388E-2</v>
      </c>
      <c r="AB119">
        <f t="shared" si="9"/>
        <v>6.6732995418138055E-2</v>
      </c>
      <c r="AC119">
        <f t="shared" si="10"/>
        <v>0.1032236756630134</v>
      </c>
      <c r="AD119">
        <f t="shared" si="11"/>
        <v>8.4951199749749198E-2</v>
      </c>
      <c r="AE119">
        <f t="shared" si="12"/>
        <v>5.4717176146992758E-2</v>
      </c>
      <c r="AF119">
        <f t="shared" si="13"/>
        <v>7.2702711360551869E-2</v>
      </c>
      <c r="AG119">
        <f t="shared" si="14"/>
        <v>5.8347255610617071E-2</v>
      </c>
      <c r="AH119">
        <f t="shared" si="15"/>
        <v>2.2776295790098149E-2</v>
      </c>
      <c r="AI119">
        <f t="shared" si="16"/>
        <v>5.7816484584046597E-2</v>
      </c>
      <c r="AJ119">
        <f t="shared" si="17"/>
        <v>2.1124064585764719E-2</v>
      </c>
      <c r="AK119">
        <f t="shared" si="18"/>
        <v>9.4231869549707373E-2</v>
      </c>
      <c r="AL119">
        <f t="shared" si="19"/>
        <v>6.1173543709819193E-2</v>
      </c>
    </row>
    <row r="120" spans="1:57">
      <c r="A120" t="str">
        <f>'Individual &amp; Portfolio'!A120</f>
        <v>2016-03-01</v>
      </c>
      <c r="B120">
        <f>'Individual &amp; Portfolio'!B120</f>
        <v>1.7082884369191701E-2</v>
      </c>
      <c r="C120">
        <f>'Individual &amp; Portfolio'!C120</f>
        <v>2.050824408279972E-2</v>
      </c>
      <c r="D120">
        <f>'Individual &amp; Portfolio'!M120</f>
        <v>6.3877502362011507E-2</v>
      </c>
      <c r="E120">
        <f>'Individual &amp; Portfolio'!E120</f>
        <v>5.0008625406653177E-2</v>
      </c>
      <c r="F120">
        <f>'Individual &amp; Portfolio'!N120</f>
        <v>4.5789338664570023E-2</v>
      </c>
      <c r="G120">
        <f>'Individual &amp; Portfolio'!F120</f>
        <v>2.0944690341460959E-2</v>
      </c>
      <c r="H120">
        <f>'Individual &amp; Portfolio'!G120</f>
        <v>1.94572301318694E-2</v>
      </c>
      <c r="I120">
        <f>'Individual &amp; Portfolio'!H120</f>
        <v>2.198168988234861E-2</v>
      </c>
      <c r="J120">
        <f>'Individual &amp; Portfolio'!D120</f>
        <v>7.7904408699099204E-2</v>
      </c>
      <c r="K120">
        <f>'Individual &amp; Portfolio'!O120</f>
        <v>3.1884121877176819E-2</v>
      </c>
      <c r="L120">
        <f>'Individual &amp; Portfolio'!I120</f>
        <v>-4.0807257368359877E-2</v>
      </c>
      <c r="M120">
        <f>'Individual &amp; Portfolio'!J120</f>
        <v>-4.2703027883497668E-2</v>
      </c>
      <c r="N120">
        <f>'Individual &amp; Portfolio'!K120</f>
        <v>-2.613472095651637E-2</v>
      </c>
      <c r="O120">
        <f>'Individual &amp; Portfolio'!Q120</f>
        <v>2.0651871748951218E-3</v>
      </c>
      <c r="P120">
        <f>'Individual &amp; Portfolio'!R120</f>
        <v>2.0712517986396731E-2</v>
      </c>
      <c r="Q120">
        <f>'Individual &amp; Portfolio'!P120</f>
        <v>6.8121814486274967E-3</v>
      </c>
      <c r="R120">
        <f>'Individual &amp; Portfolio'!L120</f>
        <v>4.3684718802022182E-2</v>
      </c>
      <c r="S120">
        <f>'Individual &amp; Portfolio'!S120</f>
        <v>6.3356084267754076E-2</v>
      </c>
      <c r="U120">
        <f t="shared" si="2"/>
        <v>5.5929826740981001E-2</v>
      </c>
      <c r="V120">
        <f t="shared" si="3"/>
        <v>6.8070916780752638E-2</v>
      </c>
      <c r="W120">
        <f t="shared" si="4"/>
        <v>7.3887330587633387E-2</v>
      </c>
      <c r="X120">
        <f t="shared" si="5"/>
        <v>7.11463410494034E-2</v>
      </c>
      <c r="Y120">
        <f t="shared" si="6"/>
        <v>6.6634611629389023E-2</v>
      </c>
      <c r="Z120">
        <f t="shared" si="7"/>
        <v>8.3027489928480927E-2</v>
      </c>
      <c r="AA120">
        <f t="shared" si="8"/>
        <v>9.9923755111409801E-2</v>
      </c>
      <c r="AB120">
        <f t="shared" si="9"/>
        <v>6.9900255132029174E-2</v>
      </c>
      <c r="AC120">
        <f t="shared" si="10"/>
        <v>0.10356342583378166</v>
      </c>
      <c r="AD120">
        <f t="shared" si="11"/>
        <v>8.73823145494666E-2</v>
      </c>
      <c r="AE120">
        <f t="shared" si="12"/>
        <v>5.4966477202765957E-2</v>
      </c>
      <c r="AF120">
        <f t="shared" si="13"/>
        <v>7.209075554205574E-2</v>
      </c>
      <c r="AG120">
        <f t="shared" si="14"/>
        <v>5.8339881269875916E-2</v>
      </c>
      <c r="AH120">
        <f t="shared" si="15"/>
        <v>2.2705218670585479E-2</v>
      </c>
      <c r="AI120">
        <f t="shared" si="16"/>
        <v>5.7907031430166386E-2</v>
      </c>
      <c r="AJ120">
        <f t="shared" si="17"/>
        <v>2.106404088146336E-2</v>
      </c>
      <c r="AK120">
        <f t="shared" si="18"/>
        <v>9.6277088875205363E-2</v>
      </c>
      <c r="AL120">
        <f t="shared" si="19"/>
        <v>6.0897651009472614E-2</v>
      </c>
    </row>
    <row r="121" spans="1:57">
      <c r="A121" t="str">
        <f>'Individual &amp; Portfolio'!A121</f>
        <v>2016-04-01</v>
      </c>
      <c r="B121">
        <f>'Individual &amp; Portfolio'!B121</f>
        <v>-2.3757742895921141E-2</v>
      </c>
      <c r="C121">
        <f>'Individual &amp; Portfolio'!C121</f>
        <v>-6.0631161643052822E-2</v>
      </c>
      <c r="D121">
        <f>'Individual &amp; Portfolio'!D121</f>
        <v>-2.1118539629826679E-2</v>
      </c>
      <c r="E121">
        <f>'Individual &amp; Portfolio'!E121</f>
        <v>3.6376128090522153E-2</v>
      </c>
      <c r="F121">
        <f>'Individual &amp; Portfolio'!F121</f>
        <v>-1.1085201396673129E-2</v>
      </c>
      <c r="G121">
        <f>'Individual &amp; Portfolio'!G121</f>
        <v>-2.5498880320595768E-4</v>
      </c>
      <c r="H121">
        <f>'Individual &amp; Portfolio'!H121</f>
        <v>-2.7333741101108529E-2</v>
      </c>
      <c r="I121">
        <f>'Individual &amp; Portfolio'!I121</f>
        <v>-3.2272073241771837E-2</v>
      </c>
      <c r="J121">
        <f>'Individual &amp; Portfolio'!J121</f>
        <v>-3.4189200444913581E-2</v>
      </c>
      <c r="K121">
        <f>'Individual &amp; Portfolio'!K121</f>
        <v>-3.0554597766609511E-2</v>
      </c>
      <c r="L121">
        <f>'Individual &amp; Portfolio'!L121</f>
        <v>-3.7390977880429548E-2</v>
      </c>
      <c r="M121">
        <f>'Individual &amp; Portfolio'!M121</f>
        <v>3.805475940304337E-3</v>
      </c>
      <c r="N121">
        <f>'Individual &amp; Portfolio'!N121</f>
        <v>3.371937000228864E-2</v>
      </c>
      <c r="O121">
        <f>'Individual &amp; Portfolio'!O121</f>
        <v>2.808966471676388E-3</v>
      </c>
      <c r="P121">
        <f>'Individual &amp; Portfolio'!P121</f>
        <v>1.7384100660211571E-4</v>
      </c>
      <c r="Q121">
        <f>'Individual &amp; Portfolio'!Q121</f>
        <v>-2.3821364964893288E-3</v>
      </c>
      <c r="R121">
        <f>'Individual &amp; Portfolio'!R121</f>
        <v>6.4934186100833458E-3</v>
      </c>
      <c r="S121">
        <f>'Individual &amp; Portfolio'!S121</f>
        <v>2.4082777875944931E-2</v>
      </c>
      <c r="U121">
        <f t="shared" si="2"/>
        <v>5.5080095090362914E-2</v>
      </c>
      <c r="V121">
        <f t="shared" si="3"/>
        <v>6.7075014692564591E-2</v>
      </c>
      <c r="W121">
        <f t="shared" si="4"/>
        <v>7.4483981971145183E-2</v>
      </c>
      <c r="X121">
        <f t="shared" si="5"/>
        <v>7.1663403706141063E-2</v>
      </c>
      <c r="Y121">
        <f t="shared" si="6"/>
        <v>6.6869488302981103E-2</v>
      </c>
      <c r="Z121">
        <f t="shared" si="7"/>
        <v>8.1583094276243537E-2</v>
      </c>
      <c r="AA121">
        <f t="shared" si="8"/>
        <v>9.9142014018235247E-2</v>
      </c>
      <c r="AB121">
        <f t="shared" si="9"/>
        <v>6.869362437782818E-2</v>
      </c>
      <c r="AC121">
        <f t="shared" si="10"/>
        <v>0.10463680799534986</v>
      </c>
      <c r="AD121">
        <f t="shared" si="11"/>
        <v>8.6153838675393085E-2</v>
      </c>
      <c r="AE121">
        <f t="shared" si="12"/>
        <v>5.7012206476543328E-2</v>
      </c>
      <c r="AF121">
        <f t="shared" si="13"/>
        <v>7.4045887043298314E-2</v>
      </c>
      <c r="AG121">
        <f t="shared" si="14"/>
        <v>5.9638038468479308E-2</v>
      </c>
      <c r="AH121">
        <f t="shared" si="15"/>
        <v>2.2713904959905339E-2</v>
      </c>
      <c r="AI121">
        <f t="shared" si="16"/>
        <v>5.7930772099197655E-2</v>
      </c>
      <c r="AJ121">
        <f t="shared" si="17"/>
        <v>2.097441033069684E-2</v>
      </c>
      <c r="AK121">
        <f t="shared" si="18"/>
        <v>9.4886984313329314E-2</v>
      </c>
      <c r="AL121">
        <f t="shared" si="19"/>
        <v>6.1799854248934451E-2</v>
      </c>
      <c r="AN121" t="str">
        <f t="shared" ref="AN121:BE121" si="20">B1</f>
        <v>SPY</v>
      </c>
      <c r="AO121" t="str">
        <f t="shared" si="20"/>
        <v>QQQ</v>
      </c>
      <c r="AP121" t="str">
        <f t="shared" si="20"/>
        <v>XSP.TO</v>
      </c>
      <c r="AQ121" t="str">
        <f t="shared" si="20"/>
        <v>EWC</v>
      </c>
      <c r="AR121" t="str">
        <f t="shared" si="20"/>
        <v>XIU.TO</v>
      </c>
      <c r="AS121" t="str">
        <f t="shared" si="20"/>
        <v>EFA</v>
      </c>
      <c r="AT121" t="str">
        <f t="shared" si="20"/>
        <v>VGK</v>
      </c>
      <c r="AU121" t="str">
        <f t="shared" si="20"/>
        <v>IOO</v>
      </c>
      <c r="AV121" t="str">
        <f t="shared" si="20"/>
        <v>VWO</v>
      </c>
      <c r="AW121" t="str">
        <f t="shared" si="20"/>
        <v>XIN.TO</v>
      </c>
      <c r="AX121" t="str">
        <f t="shared" si="20"/>
        <v>SHY</v>
      </c>
      <c r="AY121" t="str">
        <f t="shared" si="20"/>
        <v>IEF</v>
      </c>
      <c r="AZ121" t="str">
        <f t="shared" si="20"/>
        <v>TIP</v>
      </c>
      <c r="BA121" t="str">
        <f t="shared" si="20"/>
        <v>XGB.TO</v>
      </c>
      <c r="BB121" t="str">
        <f t="shared" si="20"/>
        <v>XRB.TO</v>
      </c>
      <c r="BC121" t="str">
        <f t="shared" si="20"/>
        <v>XBB.TO</v>
      </c>
      <c r="BD121" t="str">
        <f t="shared" si="20"/>
        <v>IYR</v>
      </c>
      <c r="BE121" t="str">
        <f t="shared" si="20"/>
        <v>XRE.TO</v>
      </c>
    </row>
    <row r="122" spans="1:57">
      <c r="A122" t="str">
        <f>'Individual &amp; Portfolio'!A122</f>
        <v>2016-05-01</v>
      </c>
      <c r="B122">
        <f>'Individual &amp; Portfolio'!B122</f>
        <v>5.6235405990048948E-2</v>
      </c>
      <c r="C122">
        <f>'Individual &amp; Portfolio'!C122</f>
        <v>8.395321890098173E-2</v>
      </c>
      <c r="D122">
        <f>'Individual &amp; Portfolio'!D122</f>
        <v>4.9698193683003211E-3</v>
      </c>
      <c r="E122">
        <f>'Individual &amp; Portfolio'!E122</f>
        <v>9.5010345886681336E-4</v>
      </c>
      <c r="F122">
        <f>'Individual &amp; Portfolio'!F122</f>
        <v>3.767898531531011E-2</v>
      </c>
      <c r="G122">
        <f>'Individual &amp; Portfolio'!G122</f>
        <v>3.3360352357324492E-2</v>
      </c>
      <c r="H122">
        <f>'Individual &amp; Portfolio'!H122</f>
        <v>4.8908864337884772E-2</v>
      </c>
      <c r="I122">
        <f>'Individual &amp; Portfolio'!I122</f>
        <v>3.735728736603483E-2</v>
      </c>
      <c r="J122">
        <f>'Individual &amp; Portfolio'!J122</f>
        <v>3.759859638135632E-2</v>
      </c>
      <c r="K122">
        <f>'Individual &amp; Portfolio'!K122</f>
        <v>3.187835170351816E-2</v>
      </c>
      <c r="L122">
        <f>'Individual &amp; Portfolio'!L122</f>
        <v>6.1493623732544078E-2</v>
      </c>
      <c r="M122">
        <f>'Individual &amp; Portfolio'!M122</f>
        <v>1.8112995285027859E-2</v>
      </c>
      <c r="N122">
        <f>'Individual &amp; Portfolio'!N122</f>
        <v>8.7633472261370304E-3</v>
      </c>
      <c r="O122">
        <f>'Individual &amp; Portfolio'!O122</f>
        <v>3.0812385464726869E-2</v>
      </c>
      <c r="P122">
        <f>'Individual &amp; Portfolio'!P122</f>
        <v>7.0849119291398477E-3</v>
      </c>
      <c r="Q122">
        <f>'Individual &amp; Portfolio'!Q122</f>
        <v>9.3330087272984752E-3</v>
      </c>
      <c r="R122">
        <f>'Individual &amp; Portfolio'!R122</f>
        <v>1.2903301313787139E-2</v>
      </c>
      <c r="S122">
        <f>'Individual &amp; Portfolio'!S122</f>
        <v>9.4688552933637204E-3</v>
      </c>
      <c r="U122">
        <f t="shared" si="2"/>
        <v>5.6587541508017494E-2</v>
      </c>
      <c r="V122">
        <f t="shared" si="3"/>
        <v>7.1360718771304579E-2</v>
      </c>
      <c r="W122">
        <f t="shared" si="4"/>
        <v>7.560155799404196E-2</v>
      </c>
      <c r="X122">
        <f t="shared" si="5"/>
        <v>7.1205274942267749E-2</v>
      </c>
      <c r="Y122">
        <f t="shared" si="6"/>
        <v>6.7053552989369505E-2</v>
      </c>
      <c r="Z122">
        <f t="shared" si="7"/>
        <v>8.1814187854873779E-2</v>
      </c>
      <c r="AA122">
        <f t="shared" si="8"/>
        <v>9.9914074612454093E-2</v>
      </c>
      <c r="AB122">
        <f t="shared" si="9"/>
        <v>7.0456095740468169E-2</v>
      </c>
      <c r="AC122">
        <f t="shared" si="10"/>
        <v>0.10591179611779374</v>
      </c>
      <c r="AD122">
        <f t="shared" si="11"/>
        <v>8.7505226240340211E-2</v>
      </c>
      <c r="AE122">
        <f t="shared" si="12"/>
        <v>5.8333528551582407E-2</v>
      </c>
      <c r="AF122">
        <f t="shared" si="13"/>
        <v>7.3820352470429049E-2</v>
      </c>
      <c r="AG122">
        <f t="shared" si="14"/>
        <v>5.9443545749853416E-2</v>
      </c>
      <c r="AH122">
        <f t="shared" si="15"/>
        <v>2.2756604047800926E-2</v>
      </c>
      <c r="AI122">
        <f t="shared" si="16"/>
        <v>5.7904270027998764E-2</v>
      </c>
      <c r="AJ122">
        <f t="shared" si="17"/>
        <v>2.1184531877538524E-2</v>
      </c>
      <c r="AK122">
        <f t="shared" si="18"/>
        <v>9.5187013270061988E-2</v>
      </c>
      <c r="AL122">
        <f t="shared" si="19"/>
        <v>6.1513879551669759E-2</v>
      </c>
      <c r="AN122">
        <f>-(AVERAGE(B2:B121)+_xlfn.NORM.S.INV(0.01)*_xlfn.STDEV.S(B2:B121))</f>
        <v>7.3116142957578734E-2</v>
      </c>
      <c r="AO122">
        <f t="shared" ref="AO122:BE122" si="21">-(AVERAGE(C2:C121)+_xlfn.NORM.S.INV(0.01)*_xlfn.STDEV.S(C2:C121))</f>
        <v>9.3265871095232447E-2</v>
      </c>
      <c r="AP122">
        <f t="shared" si="21"/>
        <v>0.10115732079607288</v>
      </c>
      <c r="AQ122">
        <f t="shared" si="21"/>
        <v>9.3870975898194584E-2</v>
      </c>
      <c r="AR122">
        <f t="shared" si="21"/>
        <v>8.8794202722360355E-2</v>
      </c>
      <c r="AS122">
        <f t="shared" si="21"/>
        <v>9.5854919490150181E-2</v>
      </c>
      <c r="AT122">
        <f t="shared" si="21"/>
        <v>0.10700901149125153</v>
      </c>
      <c r="AU122">
        <f t="shared" si="21"/>
        <v>8.2735900853970437E-2</v>
      </c>
      <c r="AV122">
        <f t="shared" si="21"/>
        <v>0.11626022414339035</v>
      </c>
      <c r="AW122">
        <f t="shared" si="21"/>
        <v>0.10560373761797573</v>
      </c>
      <c r="AX122">
        <f t="shared" si="21"/>
        <v>7.0706513279370289E-2</v>
      </c>
      <c r="AY122">
        <f t="shared" si="21"/>
        <v>8.5450042427469342E-2</v>
      </c>
      <c r="AZ122">
        <f t="shared" si="21"/>
        <v>6.9496791028674232E-2</v>
      </c>
      <c r="BA122">
        <f t="shared" si="21"/>
        <v>2.3561896402377342E-2</v>
      </c>
      <c r="BB122">
        <f t="shared" si="21"/>
        <v>5.753709551186352E-2</v>
      </c>
      <c r="BC122">
        <f t="shared" si="21"/>
        <v>2.3291826950442449E-2</v>
      </c>
      <c r="BD122">
        <f t="shared" si="21"/>
        <v>0.14107548523252619</v>
      </c>
      <c r="BE122">
        <f t="shared" si="21"/>
        <v>9.5363569058623268E-2</v>
      </c>
    </row>
    <row r="123" spans="1:57">
      <c r="A123" t="str">
        <f>'Individual &amp; Portfolio'!A123</f>
        <v>2016-06-01</v>
      </c>
      <c r="B123">
        <f>'Individual &amp; Portfolio'!B123</f>
        <v>-9.6553180572668262E-3</v>
      </c>
      <c r="C123">
        <f>'Individual &amp; Portfolio'!C123</f>
        <v>-3.3127247836416962E-2</v>
      </c>
      <c r="D123">
        <f>'Individual &amp; Portfolio'!D123</f>
        <v>3.4017342205936441E-2</v>
      </c>
      <c r="E123">
        <f>'Individual &amp; Portfolio'!E123</f>
        <v>-6.7374846019254697E-3</v>
      </c>
      <c r="F123">
        <f>'Individual &amp; Portfolio'!F123</f>
        <v>-5.1455142257845088E-2</v>
      </c>
      <c r="G123">
        <f>'Individual &amp; Portfolio'!G123</f>
        <v>-6.6944273518610764E-2</v>
      </c>
      <c r="H123">
        <f>'Individual &amp; Portfolio'!H123</f>
        <v>-2.6155951230489971E-2</v>
      </c>
      <c r="I123">
        <f>'Individual &amp; Portfolio'!I123</f>
        <v>-2.0008448826697172E-3</v>
      </c>
      <c r="J123">
        <f>'Individual &amp; Portfolio'!J123</f>
        <v>2.2654979436705469E-2</v>
      </c>
      <c r="K123">
        <f>'Individual &amp; Portfolio'!K123</f>
        <v>1.4035903054308021E-2</v>
      </c>
      <c r="L123">
        <f>'Individual &amp; Portfolio'!L123</f>
        <v>4.4533078952169181E-2</v>
      </c>
      <c r="M123">
        <f>'Individual &amp; Portfolio'!M123</f>
        <v>-8.274818229294878E-3</v>
      </c>
      <c r="N123">
        <f>'Individual &amp; Portfolio'!N123</f>
        <v>-7.7220193134114323E-3</v>
      </c>
      <c r="O123">
        <f>'Individual &amp; Portfolio'!O123</f>
        <v>-4.8007027680102787E-2</v>
      </c>
      <c r="P123">
        <f>'Individual &amp; Portfolio'!P123</f>
        <v>1.8987722207076011E-2</v>
      </c>
      <c r="Q123">
        <f>'Individual &amp; Portfolio'!Q123</f>
        <v>2.1472028622800291E-2</v>
      </c>
      <c r="R123">
        <f>'Individual &amp; Portfolio'!R123</f>
        <v>7.5637200391052151E-3</v>
      </c>
      <c r="S123">
        <f>'Individual &amp; Portfolio'!S123</f>
        <v>5.919871068841509E-2</v>
      </c>
      <c r="U123">
        <f t="shared" si="2"/>
        <v>5.7065640371907575E-2</v>
      </c>
      <c r="V123">
        <f t="shared" si="3"/>
        <v>7.2553657679384084E-2</v>
      </c>
      <c r="W123">
        <f t="shared" si="4"/>
        <v>7.5136325356615769E-2</v>
      </c>
      <c r="X123">
        <f t="shared" si="5"/>
        <v>7.1247015741569872E-2</v>
      </c>
      <c r="Y123">
        <f t="shared" si="6"/>
        <v>6.7007549450653903E-2</v>
      </c>
      <c r="Z123">
        <f t="shared" si="7"/>
        <v>8.1702951511756397E-2</v>
      </c>
      <c r="AA123">
        <f t="shared" si="8"/>
        <v>9.9813947927092361E-2</v>
      </c>
      <c r="AB123">
        <f t="shared" si="9"/>
        <v>7.029535337753498E-2</v>
      </c>
      <c r="AC123">
        <f t="shared" si="10"/>
        <v>0.10578157369199476</v>
      </c>
      <c r="AD123">
        <f t="shared" si="11"/>
        <v>8.6921931488897777E-2</v>
      </c>
      <c r="AE123">
        <f t="shared" si="12"/>
        <v>5.9565527984480351E-2</v>
      </c>
      <c r="AF123">
        <f t="shared" si="13"/>
        <v>7.3394062604103902E-2</v>
      </c>
      <c r="AG123">
        <f t="shared" si="14"/>
        <v>5.9462420248313538E-2</v>
      </c>
      <c r="AH123">
        <f t="shared" si="15"/>
        <v>2.347280455429436E-2</v>
      </c>
      <c r="AI123">
        <f t="shared" si="16"/>
        <v>5.7934510422074731E-2</v>
      </c>
      <c r="AJ123">
        <f t="shared" si="17"/>
        <v>2.109975689687146E-2</v>
      </c>
      <c r="AK123">
        <f t="shared" si="18"/>
        <v>9.5339297718273597E-2</v>
      </c>
      <c r="AL123">
        <f t="shared" si="19"/>
        <v>6.1539831418625977E-2</v>
      </c>
      <c r="AN123">
        <f t="shared" ref="AN123:AN183" si="22">-(AVERAGE(B3:B122)+_xlfn.NORM.S.INV(0.01)*_xlfn.STDEV.S(B3:B122))</f>
        <v>7.2183678284193531E-2</v>
      </c>
      <c r="AO123">
        <f t="shared" ref="AO123:AO183" si="23">-(AVERAGE(C3:C122)+_xlfn.NORM.S.INV(0.01)*_xlfn.STDEV.S(C3:C122))</f>
        <v>9.0928848490680156E-2</v>
      </c>
      <c r="AP123">
        <f t="shared" ref="AP123:AP183" si="24">-(AVERAGE(D3:D122)+_xlfn.NORM.S.INV(0.01)*_xlfn.STDEV.S(D3:D122))</f>
        <v>0.10051951880342505</v>
      </c>
      <c r="AQ123">
        <f t="shared" ref="AQ123:AQ183" si="25">-(AVERAGE(E3:E122)+_xlfn.NORM.S.INV(0.01)*_xlfn.STDEV.S(E3:E122))</f>
        <v>9.3166808855651026E-2</v>
      </c>
      <c r="AR123">
        <f t="shared" ref="AR123:AR183" si="26">-(AVERAGE(F3:F122)+_xlfn.NORM.S.INV(0.01)*_xlfn.STDEV.S(F3:F122))</f>
        <v>8.8164282132821375E-2</v>
      </c>
      <c r="AS123">
        <f t="shared" ref="AS123:AS183" si="27">-(AVERAGE(G3:G122)+_xlfn.NORM.S.INV(0.01)*_xlfn.STDEV.S(G3:G122))</f>
        <v>9.4623922397506888E-2</v>
      </c>
      <c r="AT123">
        <f t="shared" ref="AT123:AT183" si="28">-(AVERAGE(H3:H122)+_xlfn.NORM.S.INV(0.01)*_xlfn.STDEV.S(H3:H122))</f>
        <v>0.10618473821420876</v>
      </c>
      <c r="AU123">
        <f t="shared" ref="AU123:AU183" si="29">-(AVERAGE(I3:I122)+_xlfn.NORM.S.INV(0.01)*_xlfn.STDEV.S(I3:I122))</f>
        <v>8.1730653585646906E-2</v>
      </c>
      <c r="AV123">
        <f t="shared" ref="AV123:AV183" si="30">-(AVERAGE(J3:J122)+_xlfn.NORM.S.INV(0.01)*_xlfn.STDEV.S(J3:J122))</f>
        <v>0.1118284516401617</v>
      </c>
      <c r="AW123">
        <f t="shared" ref="AW123:AW183" si="31">-(AVERAGE(K3:K122)+_xlfn.NORM.S.INV(0.01)*_xlfn.STDEV.S(K3:K122))</f>
        <v>0.10436585539720546</v>
      </c>
      <c r="AX123">
        <f t="shared" ref="AX123:AX183" si="32">-(AVERAGE(L3:L122)+_xlfn.NORM.S.INV(0.01)*_xlfn.STDEV.S(L3:L122))</f>
        <v>7.1017364066049568E-2</v>
      </c>
      <c r="AY123">
        <f t="shared" ref="AY123:AY183" si="33">-(AVERAGE(M3:M122)+_xlfn.NORM.S.INV(0.01)*_xlfn.STDEV.S(M3:M122))</f>
        <v>8.505463440694648E-2</v>
      </c>
      <c r="AZ123">
        <f t="shared" ref="AZ123:AZ183" si="34">-(AVERAGE(N3:N122)+_xlfn.NORM.S.INV(0.01)*_xlfn.STDEV.S(N3:N122))</f>
        <v>6.9234033638801498E-2</v>
      </c>
      <c r="BA123">
        <f t="shared" ref="BA123:BA183" si="35">-(AVERAGE(O3:O122)+_xlfn.NORM.S.INV(0.01)*_xlfn.STDEV.S(O3:O122))</f>
        <v>2.3904069105556303E-2</v>
      </c>
      <c r="BB123">
        <f t="shared" ref="BB123:BB183" si="36">-(AVERAGE(P3:P122)+_xlfn.NORM.S.INV(0.01)*_xlfn.STDEV.S(P3:P122))</f>
        <v>5.7327102665514662E-2</v>
      </c>
      <c r="BC123">
        <f t="shared" ref="BC123:BC183" si="37">-(AVERAGE(Q3:Q122)+_xlfn.NORM.S.INV(0.01)*_xlfn.STDEV.S(Q3:Q122))</f>
        <v>2.3268905905729081E-2</v>
      </c>
      <c r="BD123">
        <f t="shared" ref="BD123:BD183" si="38">-(AVERAGE(R3:R122)+_xlfn.NORM.S.INV(0.01)*_xlfn.STDEV.S(R3:R122))</f>
        <v>0.14010934187110508</v>
      </c>
      <c r="BE123">
        <f t="shared" ref="BE123:BE183" si="39">-(AVERAGE(S3:S122)+_xlfn.NORM.S.INV(0.01)*_xlfn.STDEV.S(S3:S122))</f>
        <v>9.5291373854212311E-2</v>
      </c>
    </row>
    <row r="124" spans="1:57">
      <c r="A124" t="str">
        <f>'Individual &amp; Portfolio'!A124</f>
        <v>2016-07-01</v>
      </c>
      <c r="B124">
        <f>'Individual &amp; Portfolio'!B124</f>
        <v>5.2147070303696808E-2</v>
      </c>
      <c r="C124">
        <f>'Individual &amp; Portfolio'!C124</f>
        <v>8.4968620790738969E-2</v>
      </c>
      <c r="D124">
        <f>'Individual &amp; Portfolio'!D124</f>
        <v>6.8814629295289587E-2</v>
      </c>
      <c r="E124">
        <f>'Individual &amp; Portfolio'!E124</f>
        <v>4.8187581171535543E-2</v>
      </c>
      <c r="F124">
        <f>'Individual &amp; Portfolio'!F124</f>
        <v>7.1622331399870731E-2</v>
      </c>
      <c r="G124">
        <f>'Individual &amp; Portfolio'!G124</f>
        <v>6.5726506568257292E-2</v>
      </c>
      <c r="H124">
        <f>'Individual &amp; Portfolio'!H124</f>
        <v>6.5009874553944691E-2</v>
      </c>
      <c r="I124">
        <f>'Individual &amp; Portfolio'!I124</f>
        <v>9.4141819675519489E-3</v>
      </c>
      <c r="J124">
        <f>'Individual &amp; Portfolio'!J124</f>
        <v>1.244881534761033E-2</v>
      </c>
      <c r="K124">
        <f>'Individual &amp; Portfolio'!K124</f>
        <v>1.218234131979057E-2</v>
      </c>
      <c r="L124">
        <f>'Individual &amp; Portfolio'!L124</f>
        <v>5.6235188124729829E-2</v>
      </c>
      <c r="M124">
        <f>'Individual &amp; Portfolio'!M124</f>
        <v>4.7085847381390433E-2</v>
      </c>
      <c r="N124">
        <f>'Individual &amp; Portfolio'!N124</f>
        <v>4.6104859055366987E-2</v>
      </c>
      <c r="O124">
        <f>'Individual &amp; Portfolio'!O124</f>
        <v>5.2526333006688741E-2</v>
      </c>
      <c r="P124">
        <f>'Individual &amp; Portfolio'!P124</f>
        <v>8.1583347786684524E-3</v>
      </c>
      <c r="Q124">
        <f>'Individual &amp; Portfolio'!Q124</f>
        <v>7.343399327304434E-3</v>
      </c>
      <c r="R124">
        <f>'Individual &amp; Portfolio'!R124</f>
        <v>1.6647106330960781E-2</v>
      </c>
      <c r="S124">
        <f>'Individual &amp; Portfolio'!S124</f>
        <v>1.9069842697907902E-2</v>
      </c>
      <c r="U124">
        <f t="shared" si="2"/>
        <v>5.5746713885343767E-2</v>
      </c>
      <c r="V124">
        <f t="shared" si="3"/>
        <v>7.2648820740857128E-2</v>
      </c>
      <c r="W124">
        <f t="shared" si="4"/>
        <v>7.4002308326835853E-2</v>
      </c>
      <c r="X124">
        <f t="shared" si="5"/>
        <v>6.9120536789033904E-2</v>
      </c>
      <c r="Y124">
        <f t="shared" si="6"/>
        <v>6.808302252607186E-2</v>
      </c>
      <c r="Z124">
        <f t="shared" si="7"/>
        <v>8.3808794644080711E-2</v>
      </c>
      <c r="AA124">
        <f t="shared" si="8"/>
        <v>9.9626989151623199E-2</v>
      </c>
      <c r="AB124">
        <f t="shared" si="9"/>
        <v>6.8303509473198465E-2</v>
      </c>
      <c r="AC124">
        <f t="shared" si="10"/>
        <v>0.10504977775965102</v>
      </c>
      <c r="AD124">
        <f t="shared" si="11"/>
        <v>8.5703070975074111E-2</v>
      </c>
      <c r="AE124">
        <f t="shared" si="12"/>
        <v>5.9496891662810983E-2</v>
      </c>
      <c r="AF124">
        <f t="shared" si="13"/>
        <v>7.314765305724516E-2</v>
      </c>
      <c r="AG124">
        <f t="shared" si="14"/>
        <v>5.9520765151765243E-2</v>
      </c>
      <c r="AH124">
        <f t="shared" si="15"/>
        <v>2.8410019986617498E-2</v>
      </c>
      <c r="AI124">
        <f t="shared" si="16"/>
        <v>5.7607795808486413E-2</v>
      </c>
      <c r="AJ124">
        <f t="shared" si="17"/>
        <v>2.1270261315710401E-2</v>
      </c>
      <c r="AK124">
        <f t="shared" si="18"/>
        <v>9.2759848737918468E-2</v>
      </c>
      <c r="AL124">
        <f t="shared" si="19"/>
        <v>6.2294994499087382E-2</v>
      </c>
      <c r="AN124">
        <f t="shared" si="22"/>
        <v>7.243758160455345E-2</v>
      </c>
      <c r="AO124">
        <f t="shared" si="23"/>
        <v>9.1741589217661915E-2</v>
      </c>
      <c r="AP124">
        <f t="shared" si="24"/>
        <v>0.10046770110140155</v>
      </c>
      <c r="AQ124">
        <f t="shared" si="25"/>
        <v>9.3115093296701062E-2</v>
      </c>
      <c r="AR124">
        <f t="shared" si="26"/>
        <v>8.92154124260887E-2</v>
      </c>
      <c r="AS124">
        <f t="shared" si="27"/>
        <v>9.6404078251991501E-2</v>
      </c>
      <c r="AT124">
        <f t="shared" si="28"/>
        <v>0.1067095681475405</v>
      </c>
      <c r="AU124">
        <f t="shared" si="29"/>
        <v>8.1846758691815957E-2</v>
      </c>
      <c r="AV124">
        <f t="shared" si="30"/>
        <v>0.11178659476002813</v>
      </c>
      <c r="AW124">
        <f t="shared" si="31"/>
        <v>0.10435792090988008</v>
      </c>
      <c r="AX124">
        <f t="shared" si="32"/>
        <v>7.1228992049007372E-2</v>
      </c>
      <c r="AY124">
        <f t="shared" si="33"/>
        <v>8.5293094979306219E-2</v>
      </c>
      <c r="AZ124">
        <f t="shared" si="34"/>
        <v>6.9457035038423168E-2</v>
      </c>
      <c r="BA124">
        <f t="shared" si="35"/>
        <v>2.6400221007655343E-2</v>
      </c>
      <c r="BB124">
        <f t="shared" si="36"/>
        <v>5.6931436768866028E-2</v>
      </c>
      <c r="BC124">
        <f t="shared" si="37"/>
        <v>2.2826979433846692E-2</v>
      </c>
      <c r="BD124">
        <f t="shared" si="38"/>
        <v>0.14019362768726953</v>
      </c>
      <c r="BE124">
        <f t="shared" si="39"/>
        <v>9.5319095490750391E-2</v>
      </c>
    </row>
    <row r="125" spans="1:57">
      <c r="A125" t="str">
        <f>'Individual &amp; Portfolio'!A125</f>
        <v>2016-08-01</v>
      </c>
      <c r="B125">
        <f>'Individual &amp; Portfolio'!B125</f>
        <v>3.0907469928731501E-3</v>
      </c>
      <c r="C125">
        <f>'Individual &amp; Portfolio'!C125</f>
        <v>1.2411555587463759E-2</v>
      </c>
      <c r="D125">
        <f>'Individual &amp; Portfolio'!D125</f>
        <v>9.7349755627187395E-3</v>
      </c>
      <c r="E125">
        <f>'Individual &amp; Portfolio'!E125</f>
        <v>4.6696994014885362E-3</v>
      </c>
      <c r="F125">
        <f>'Individual &amp; Portfolio'!F125</f>
        <v>7.2422093352539907E-3</v>
      </c>
      <c r="G125">
        <f>'Individual &amp; Portfolio'!G125</f>
        <v>8.7390741754451717E-3</v>
      </c>
      <c r="H125">
        <f>'Individual &amp; Portfolio'!H125</f>
        <v>8.9018380249936691E-3</v>
      </c>
      <c r="I125">
        <f>'Individual &amp; Portfolio'!I125</f>
        <v>-4.6193897110480281E-4</v>
      </c>
      <c r="J125">
        <f>'Individual &amp; Portfolio'!J125</f>
        <v>-8.2406606106264491E-3</v>
      </c>
      <c r="K125">
        <f>'Individual &amp; Portfolio'!K125</f>
        <v>-1.096122623409745E-3</v>
      </c>
      <c r="L125">
        <f>'Individual &amp; Portfolio'!L125</f>
        <v>-3.1661670991375727E-2</v>
      </c>
      <c r="M125">
        <f>'Individual &amp; Portfolio'!M125</f>
        <v>1.206146901656213E-3</v>
      </c>
      <c r="N125">
        <f>'Individual &amp; Portfolio'!N125</f>
        <v>-9.3686384672375667E-4</v>
      </c>
      <c r="O125">
        <f>'Individual &amp; Portfolio'!O125</f>
        <v>1.3327051810091421E-2</v>
      </c>
      <c r="P125">
        <f>'Individual &amp; Portfolio'!P125</f>
        <v>6.8989534009267217E-4</v>
      </c>
      <c r="Q125">
        <f>'Individual &amp; Portfolio'!Q125</f>
        <v>-1.0857508374162439E-3</v>
      </c>
      <c r="R125">
        <f>'Individual &amp; Portfolio'!R125</f>
        <v>8.235299105893823E-3</v>
      </c>
      <c r="S125">
        <f>'Individual &amp; Portfolio'!S125</f>
        <v>-4.8553259387812853E-2</v>
      </c>
      <c r="U125">
        <f t="shared" si="2"/>
        <v>5.3644565850286235E-2</v>
      </c>
      <c r="V125">
        <f t="shared" si="3"/>
        <v>7.3338896355537614E-2</v>
      </c>
      <c r="W125">
        <f t="shared" si="4"/>
        <v>7.4186801606979491E-2</v>
      </c>
      <c r="X125">
        <f t="shared" si="5"/>
        <v>6.8078275969597618E-2</v>
      </c>
      <c r="Y125">
        <f t="shared" si="6"/>
        <v>6.8580212848153146E-2</v>
      </c>
      <c r="Z125">
        <f t="shared" si="7"/>
        <v>8.3562698649814526E-2</v>
      </c>
      <c r="AA125">
        <f t="shared" si="8"/>
        <v>9.665196591359948E-2</v>
      </c>
      <c r="AB125">
        <f t="shared" si="9"/>
        <v>6.6889476180222562E-2</v>
      </c>
      <c r="AC125">
        <f t="shared" si="10"/>
        <v>0.10414614756226197</v>
      </c>
      <c r="AD125">
        <f t="shared" si="11"/>
        <v>8.4811357962545589E-2</v>
      </c>
      <c r="AE125">
        <f t="shared" si="12"/>
        <v>5.9565209399605815E-2</v>
      </c>
      <c r="AF125">
        <f t="shared" si="13"/>
        <v>7.3332459312017872E-2</v>
      </c>
      <c r="AG125">
        <f t="shared" si="14"/>
        <v>5.9966542742093142E-2</v>
      </c>
      <c r="AH125">
        <f t="shared" si="15"/>
        <v>3.0825979027537077E-2</v>
      </c>
      <c r="AI125">
        <f t="shared" si="16"/>
        <v>5.67670749677332E-2</v>
      </c>
      <c r="AJ125">
        <f t="shared" si="17"/>
        <v>2.0956218134031864E-2</v>
      </c>
      <c r="AK125">
        <f t="shared" si="18"/>
        <v>9.2168955104614855E-2</v>
      </c>
      <c r="AL125">
        <f t="shared" si="19"/>
        <v>6.2154491533065348E-2</v>
      </c>
      <c r="AN125">
        <f t="shared" si="22"/>
        <v>7.2684659853311018E-2</v>
      </c>
      <c r="AO125">
        <f t="shared" si="23"/>
        <v>9.1598912563627011E-2</v>
      </c>
      <c r="AP125">
        <f t="shared" si="24"/>
        <v>0.10074567841464092</v>
      </c>
      <c r="AQ125">
        <f t="shared" si="25"/>
        <v>9.326681454122869E-2</v>
      </c>
      <c r="AR125">
        <f t="shared" si="26"/>
        <v>8.9819558954049042E-2</v>
      </c>
      <c r="AS125">
        <f t="shared" si="27"/>
        <v>9.684580141396501E-2</v>
      </c>
      <c r="AT125">
        <f t="shared" si="28"/>
        <v>0.10704708977893407</v>
      </c>
      <c r="AU125">
        <f t="shared" si="29"/>
        <v>8.1824304249313848E-2</v>
      </c>
      <c r="AV125">
        <f t="shared" si="30"/>
        <v>0.1118192163218853</v>
      </c>
      <c r="AW125">
        <f t="shared" si="31"/>
        <v>0.10429894700087873</v>
      </c>
      <c r="AX125">
        <f t="shared" si="32"/>
        <v>7.1659032711002282E-2</v>
      </c>
      <c r="AY125">
        <f t="shared" si="33"/>
        <v>8.5409713282091265E-2</v>
      </c>
      <c r="AZ125">
        <f t="shared" si="34"/>
        <v>6.9638535541895738E-2</v>
      </c>
      <c r="BA125">
        <f t="shared" si="35"/>
        <v>2.7723578927068115E-2</v>
      </c>
      <c r="BB125">
        <f t="shared" si="36"/>
        <v>5.6647666572710809E-2</v>
      </c>
      <c r="BC125">
        <f t="shared" si="37"/>
        <v>2.2353409038378964E-2</v>
      </c>
      <c r="BD125">
        <f t="shared" si="38"/>
        <v>0.14013579816279001</v>
      </c>
      <c r="BE125">
        <f t="shared" si="39"/>
        <v>9.5090387609943802E-2</v>
      </c>
    </row>
    <row r="126" spans="1:57">
      <c r="A126" t="str">
        <f>'Individual &amp; Portfolio'!A126</f>
        <v>2016-09-01</v>
      </c>
      <c r="B126">
        <f>'Individual &amp; Portfolio'!B126</f>
        <v>5.0756614100366797E-5</v>
      </c>
      <c r="C126">
        <f>'Individual &amp; Portfolio'!C126</f>
        <v>2.472379110790968E-2</v>
      </c>
      <c r="D126">
        <f>'Individual &amp; Portfolio'!D126</f>
        <v>1.312079791384191E-2</v>
      </c>
      <c r="E126">
        <f>'Individual &amp; Portfolio'!E126</f>
        <v>2.0133434040551679E-2</v>
      </c>
      <c r="F126">
        <f>'Individual &amp; Portfolio'!F126</f>
        <v>1.847907658049763E-2</v>
      </c>
      <c r="G126">
        <f>'Individual &amp; Portfolio'!G126</f>
        <v>7.5253818985860921E-3</v>
      </c>
      <c r="H126">
        <f>'Individual &amp; Portfolio'!H126</f>
        <v>6.7904041127284653E-3</v>
      </c>
      <c r="I126">
        <f>'Individual &amp; Portfolio'!I126</f>
        <v>6.3556051885023113E-3</v>
      </c>
      <c r="J126">
        <f>'Individual &amp; Portfolio'!J126</f>
        <v>7.441063879261911E-3</v>
      </c>
      <c r="K126">
        <f>'Individual &amp; Portfolio'!K126</f>
        <v>1.293621780435417E-2</v>
      </c>
      <c r="L126">
        <f>'Individual &amp; Portfolio'!L126</f>
        <v>-1.8091626866159841E-2</v>
      </c>
      <c r="M126">
        <f>'Individual &amp; Portfolio'!M126</f>
        <v>-8.0307399154133652E-4</v>
      </c>
      <c r="N126">
        <f>'Individual &amp; Portfolio'!N126</f>
        <v>1.9754313563270069E-2</v>
      </c>
      <c r="O126">
        <f>'Individual &amp; Portfolio'!O126</f>
        <v>7.7100236220351004E-3</v>
      </c>
      <c r="P126">
        <f>'Individual &amp; Portfolio'!P126</f>
        <v>1.293216427249444E-3</v>
      </c>
      <c r="Q126">
        <f>'Individual &amp; Portfolio'!Q126</f>
        <v>1.9783065087055629E-3</v>
      </c>
      <c r="R126">
        <f>'Individual &amp; Portfolio'!R126</f>
        <v>6.2231649320410032E-3</v>
      </c>
      <c r="S126">
        <f>'Individual &amp; Portfolio'!S126</f>
        <v>-6.4762926655513864E-3</v>
      </c>
      <c r="U126">
        <f t="shared" si="2"/>
        <v>5.2076364912438153E-2</v>
      </c>
      <c r="V126">
        <f t="shared" si="3"/>
        <v>7.1964112803513058E-2</v>
      </c>
      <c r="W126">
        <f t="shared" si="4"/>
        <v>7.0726946802710244E-2</v>
      </c>
      <c r="X126">
        <f t="shared" si="5"/>
        <v>6.7877803427929997E-2</v>
      </c>
      <c r="Y126">
        <f t="shared" si="6"/>
        <v>6.827670102040688E-2</v>
      </c>
      <c r="Z126">
        <f t="shared" si="7"/>
        <v>8.004826734547299E-2</v>
      </c>
      <c r="AA126">
        <f t="shared" si="8"/>
        <v>9.2951977057592283E-2</v>
      </c>
      <c r="AB126">
        <f t="shared" si="9"/>
        <v>6.4005130074747479E-2</v>
      </c>
      <c r="AC126">
        <f t="shared" si="10"/>
        <v>0.10136430702694026</v>
      </c>
      <c r="AD126">
        <f t="shared" si="11"/>
        <v>7.8374175153849299E-2</v>
      </c>
      <c r="AE126">
        <f t="shared" si="12"/>
        <v>6.1221803500565157E-2</v>
      </c>
      <c r="AF126">
        <f t="shared" si="13"/>
        <v>7.2014425418669814E-2</v>
      </c>
      <c r="AG126">
        <f t="shared" si="14"/>
        <v>6.0031392282896778E-2</v>
      </c>
      <c r="AH126">
        <f t="shared" si="15"/>
        <v>3.0807009951367925E-2</v>
      </c>
      <c r="AI126">
        <f t="shared" si="16"/>
        <v>5.6363246041499213E-2</v>
      </c>
      <c r="AJ126">
        <f t="shared" si="17"/>
        <v>2.1068975444847555E-2</v>
      </c>
      <c r="AK126">
        <f t="shared" si="18"/>
        <v>9.0999964318299528E-2</v>
      </c>
      <c r="AL126">
        <f t="shared" si="19"/>
        <v>6.4607635876441707E-2</v>
      </c>
      <c r="AN126">
        <f t="shared" si="22"/>
        <v>7.2621608070087579E-2</v>
      </c>
      <c r="AO126">
        <f t="shared" si="23"/>
        <v>9.1663788749496045E-2</v>
      </c>
      <c r="AP126">
        <f t="shared" si="24"/>
        <v>0.10079550451296772</v>
      </c>
      <c r="AQ126">
        <f t="shared" si="25"/>
        <v>9.333027178452484E-2</v>
      </c>
      <c r="AR126">
        <f t="shared" si="26"/>
        <v>8.9871055192506766E-2</v>
      </c>
      <c r="AS126">
        <f t="shared" si="27"/>
        <v>9.6791842582467535E-2</v>
      </c>
      <c r="AT126">
        <f t="shared" si="28"/>
        <v>0.10704385648498699</v>
      </c>
      <c r="AU126">
        <f t="shared" si="29"/>
        <v>8.1880793540129171E-2</v>
      </c>
      <c r="AV126">
        <f t="shared" si="30"/>
        <v>0.11181168170477497</v>
      </c>
      <c r="AW126">
        <f t="shared" si="31"/>
        <v>0.10439655190332001</v>
      </c>
      <c r="AX126">
        <f t="shared" si="32"/>
        <v>7.2052762090138181E-2</v>
      </c>
      <c r="AY126">
        <f t="shared" si="33"/>
        <v>8.5313995918227054E-2</v>
      </c>
      <c r="AZ126">
        <f t="shared" si="34"/>
        <v>6.9551429189614225E-2</v>
      </c>
      <c r="BA126">
        <f t="shared" si="35"/>
        <v>2.7665365753288169E-2</v>
      </c>
      <c r="BB126">
        <f t="shared" si="36"/>
        <v>5.6722289243217747E-2</v>
      </c>
      <c r="BC126">
        <f t="shared" si="37"/>
        <v>2.2369811319742784E-2</v>
      </c>
      <c r="BD126">
        <f t="shared" si="38"/>
        <v>0.14011555815650628</v>
      </c>
      <c r="BE126">
        <f t="shared" si="39"/>
        <v>9.6309134130116256E-2</v>
      </c>
    </row>
    <row r="127" spans="1:57">
      <c r="A127" t="str">
        <f>'Individual &amp; Portfolio'!A127</f>
        <v>2016-10-01</v>
      </c>
      <c r="B127">
        <f>'Individual &amp; Portfolio'!B127</f>
        <v>6.3467090455426867E-3</v>
      </c>
      <c r="C127">
        <f>'Individual &amp; Portfolio'!C127</f>
        <v>6.6217457143287204E-3</v>
      </c>
      <c r="D127">
        <f>'Individual &amp; Portfolio'!D127</f>
        <v>3.4546177815873769E-2</v>
      </c>
      <c r="E127">
        <f>'Individual &amp; Portfolio'!E127</f>
        <v>5.4688867658028162E-3</v>
      </c>
      <c r="F127">
        <f>'Individual &amp; Portfolio'!F127</f>
        <v>-3.6201515042438852E-3</v>
      </c>
      <c r="G127">
        <f>'Individual &amp; Portfolio'!G127</f>
        <v>-1.1699103791180001E-2</v>
      </c>
      <c r="H127">
        <f>'Individual &amp; Portfolio'!H127</f>
        <v>7.6718548855099211E-3</v>
      </c>
      <c r="I127">
        <f>'Individual &amp; Portfolio'!I127</f>
        <v>1.8475132538759102E-2</v>
      </c>
      <c r="J127">
        <f>'Individual &amp; Portfolio'!J127</f>
        <v>3.7708677409813429E-3</v>
      </c>
      <c r="K127">
        <f>'Individual &amp; Portfolio'!K127</f>
        <v>1.7107855243081671E-2</v>
      </c>
      <c r="L127">
        <f>'Individual &amp; Portfolio'!L127</f>
        <v>-2.3369476037827911E-2</v>
      </c>
      <c r="M127">
        <f>'Individual &amp; Portfolio'!M127</f>
        <v>-1.848878185163361E-2</v>
      </c>
      <c r="N127">
        <f>'Individual &amp; Portfolio'!N127</f>
        <v>1.296288955152947E-2</v>
      </c>
      <c r="O127">
        <f>'Individual &amp; Portfolio'!O127</f>
        <v>8.1006590749863605E-3</v>
      </c>
      <c r="P127">
        <f>'Individual &amp; Portfolio'!P127</f>
        <v>-9.8209729862666073E-3</v>
      </c>
      <c r="Q127">
        <f>'Individual &amp; Portfolio'!Q127</f>
        <v>-1.164541635436445E-2</v>
      </c>
      <c r="R127">
        <f>'Individual &amp; Portfolio'!R127</f>
        <v>-7.7308064083438932E-3</v>
      </c>
      <c r="S127">
        <f>'Individual &amp; Portfolio'!S127</f>
        <v>-2.37379844740323E-2</v>
      </c>
      <c r="U127">
        <f t="shared" ref="U127:U183" si="40">-(AVERAGE(B67:B126)+_xlfn.NORM.S.INV(0.01)*_xlfn.STDEV.S(B67:B126))</f>
        <v>5.1107075053987858E-2</v>
      </c>
      <c r="V127">
        <f t="shared" ref="V127:V183" si="41">-(AVERAGE(C67:C126)+_xlfn.NORM.S.INV(0.01)*_xlfn.STDEV.S(C67:C126))</f>
        <v>7.1702110539869163E-2</v>
      </c>
      <c r="W127">
        <f t="shared" ref="W127:W183" si="42">-(AVERAGE(D67:D126)+_xlfn.NORM.S.INV(0.01)*_xlfn.STDEV.S(D67:D126))</f>
        <v>6.4631231601877448E-2</v>
      </c>
      <c r="X127">
        <f t="shared" ref="X127:X183" si="43">-(AVERAGE(E67:E126)+_xlfn.NORM.S.INV(0.01)*_xlfn.STDEV.S(E67:E126))</f>
        <v>5.9241339929754097E-2</v>
      </c>
      <c r="Y127">
        <f t="shared" ref="Y127:Y183" si="44">-(AVERAGE(F67:F126)+_xlfn.NORM.S.INV(0.01)*_xlfn.STDEV.S(F67:F126))</f>
        <v>6.0717733871394314E-2</v>
      </c>
      <c r="Z127">
        <f t="shared" ref="Z127:Z183" si="45">-(AVERAGE(G67:G126)+_xlfn.NORM.S.INV(0.01)*_xlfn.STDEV.S(G67:G126))</f>
        <v>7.685817292043233E-2</v>
      </c>
      <c r="AA127">
        <f t="shared" ref="AA127:AA183" si="46">-(AVERAGE(H67:H126)+_xlfn.NORM.S.INV(0.01)*_xlfn.STDEV.S(H67:H126))</f>
        <v>8.874033473567966E-2</v>
      </c>
      <c r="AB127">
        <f t="shared" ref="AB127:AB183" si="47">-(AVERAGE(I67:I126)+_xlfn.NORM.S.INV(0.01)*_xlfn.STDEV.S(I67:I126))</f>
        <v>6.255415937678574E-2</v>
      </c>
      <c r="AC127">
        <f t="shared" ref="AC127:AC183" si="48">-(AVERAGE(J67:J126)+_xlfn.NORM.S.INV(0.01)*_xlfn.STDEV.S(J67:J126))</f>
        <v>8.9972644999519236E-2</v>
      </c>
      <c r="AD127">
        <f t="shared" ref="AD127:AD183" si="49">-(AVERAGE(K67:K126)+_xlfn.NORM.S.INV(0.01)*_xlfn.STDEV.S(K67:K126))</f>
        <v>7.3669233039531448E-2</v>
      </c>
      <c r="AE127">
        <f t="shared" ref="AE127:AE183" si="50">-(AVERAGE(L67:L126)+_xlfn.NORM.S.INV(0.01)*_xlfn.STDEV.S(L67:L126))</f>
        <v>6.1027383502932686E-2</v>
      </c>
      <c r="AF127">
        <f t="shared" ref="AF127:AF183" si="51">-(AVERAGE(M67:M126)+_xlfn.NORM.S.INV(0.01)*_xlfn.STDEV.S(M67:M126))</f>
        <v>7.0164065518758367E-2</v>
      </c>
      <c r="AG127">
        <f t="shared" ref="AG127:AG183" si="52">-(AVERAGE(N67:N126)+_xlfn.NORM.S.INV(0.01)*_xlfn.STDEV.S(N67:N126))</f>
        <v>5.8574270331652321E-2</v>
      </c>
      <c r="AH127">
        <f t="shared" ref="AH127:AH183" si="53">-(AVERAGE(O67:O126)+_xlfn.NORM.S.INV(0.01)*_xlfn.STDEV.S(O67:O126))</f>
        <v>3.0722081752060676E-2</v>
      </c>
      <c r="AI127">
        <f t="shared" ref="AI127:AI183" si="54">-(AVERAGE(P67:P126)+_xlfn.NORM.S.INV(0.01)*_xlfn.STDEV.S(P67:P126))</f>
        <v>5.6483898515210296E-2</v>
      </c>
      <c r="AJ127">
        <f t="shared" ref="AJ127:AJ183" si="55">-(AVERAGE(Q67:Q126)+_xlfn.NORM.S.INV(0.01)*_xlfn.STDEV.S(Q67:Q126))</f>
        <v>2.0999242074030828E-2</v>
      </c>
      <c r="AK127">
        <f t="shared" ref="AK127:AK183" si="56">-(AVERAGE(R67:R126)+_xlfn.NORM.S.INV(0.01)*_xlfn.STDEV.S(R67:R126))</f>
        <v>8.7173038148870105E-2</v>
      </c>
      <c r="AL127">
        <f t="shared" ref="AL127:AL183" si="57">-(AVERAGE(S67:S126)+_xlfn.NORM.S.INV(0.01)*_xlfn.STDEV.S(S67:S126))</f>
        <v>6.4798533039903572E-2</v>
      </c>
      <c r="AN127">
        <f t="shared" si="22"/>
        <v>7.2727829021814114E-2</v>
      </c>
      <c r="AO127">
        <f t="shared" si="23"/>
        <v>9.1519306135795994E-2</v>
      </c>
      <c r="AP127">
        <f t="shared" si="24"/>
        <v>0.10082827726642656</v>
      </c>
      <c r="AQ127">
        <f t="shared" si="25"/>
        <v>9.2931407040378194E-2</v>
      </c>
      <c r="AR127">
        <f t="shared" si="26"/>
        <v>8.9552607278919588E-2</v>
      </c>
      <c r="AS127">
        <f t="shared" si="27"/>
        <v>9.6823364726414562E-2</v>
      </c>
      <c r="AT127">
        <f t="shared" si="28"/>
        <v>0.10710787611591027</v>
      </c>
      <c r="AU127">
        <f t="shared" si="29"/>
        <v>8.1931600111256983E-2</v>
      </c>
      <c r="AV127">
        <f t="shared" si="30"/>
        <v>0.11187936413241248</v>
      </c>
      <c r="AW127">
        <f t="shared" si="31"/>
        <v>0.10440034581036695</v>
      </c>
      <c r="AX127">
        <f t="shared" si="32"/>
        <v>7.2444130238837293E-2</v>
      </c>
      <c r="AY127">
        <f t="shared" si="33"/>
        <v>8.546845513176278E-2</v>
      </c>
      <c r="AZ127">
        <f t="shared" si="34"/>
        <v>6.9535242337151693E-2</v>
      </c>
      <c r="BA127">
        <f t="shared" si="35"/>
        <v>2.7599555640243946E-2</v>
      </c>
      <c r="BB127">
        <f t="shared" si="36"/>
        <v>5.6582794342833108E-2</v>
      </c>
      <c r="BC127">
        <f t="shared" si="37"/>
        <v>2.2307650286682218E-2</v>
      </c>
      <c r="BD127">
        <f t="shared" si="38"/>
        <v>0.14022666144230084</v>
      </c>
      <c r="BE127">
        <f t="shared" si="39"/>
        <v>9.6481925044354461E-2</v>
      </c>
    </row>
    <row r="128" spans="1:57">
      <c r="A128" t="str">
        <f>'Individual &amp; Portfolio'!A128</f>
        <v>2016-11-01</v>
      </c>
      <c r="B128">
        <f>'Individual &amp; Portfolio'!B128</f>
        <v>3.9097229114363641E-2</v>
      </c>
      <c r="C128">
        <f>'Individual &amp; Portfolio'!C128</f>
        <v>6.547322640554798E-3</v>
      </c>
      <c r="D128">
        <f>'Individual &amp; Portfolio'!D128</f>
        <v>-3.8439812598618173E-2</v>
      </c>
      <c r="E128">
        <f>'Individual &amp; Portfolio'!E128</f>
        <v>2.8271040788553359E-2</v>
      </c>
      <c r="F128">
        <f>'Individual &amp; Portfolio'!F128</f>
        <v>-1.5674081418510011E-2</v>
      </c>
      <c r="G128">
        <f>'Individual &amp; Portfolio'!G128</f>
        <v>-2.1271526358430212E-2</v>
      </c>
      <c r="H128">
        <f>'Individual &amp; Portfolio'!H128</f>
        <v>1.204757306828674E-2</v>
      </c>
      <c r="I128">
        <f>'Individual &amp; Portfolio'!I128</f>
        <v>-2.5554159278440292E-3</v>
      </c>
      <c r="J128">
        <f>'Individual &amp; Portfolio'!J128</f>
        <v>-4.0242534614584269E-2</v>
      </c>
      <c r="K128">
        <f>'Individual &amp; Portfolio'!K128</f>
        <v>-1.8581407903082159E-2</v>
      </c>
      <c r="L128">
        <f>'Individual &amp; Portfolio'!L128</f>
        <v>-2.1228121069672201E-2</v>
      </c>
      <c r="M128">
        <f>'Individual &amp; Portfolio'!M128</f>
        <v>3.6855083987145987E-2</v>
      </c>
      <c r="N128">
        <f>'Individual &amp; Portfolio'!N128</f>
        <v>1.6910468918853509E-2</v>
      </c>
      <c r="O128">
        <f>'Individual &amp; Portfolio'!O128</f>
        <v>1.6071322241748121E-2</v>
      </c>
      <c r="P128">
        <f>'Individual &amp; Portfolio'!P128</f>
        <v>-2.0609262203597382E-2</v>
      </c>
      <c r="Q128">
        <f>'Individual &amp; Portfolio'!Q128</f>
        <v>-2.3018612776886101E-2</v>
      </c>
      <c r="R128">
        <f>'Individual &amp; Portfolio'!R128</f>
        <v>-1.9088387351335782E-2</v>
      </c>
      <c r="S128">
        <f>'Individual &amp; Portfolio'!S128</f>
        <v>-8.4734034427526028E-3</v>
      </c>
      <c r="U128">
        <f t="shared" si="40"/>
        <v>5.0396951300296353E-2</v>
      </c>
      <c r="V128">
        <f t="shared" si="41"/>
        <v>7.183302882384493E-2</v>
      </c>
      <c r="W128">
        <f t="shared" si="42"/>
        <v>6.0679124708545369E-2</v>
      </c>
      <c r="X128">
        <f t="shared" si="43"/>
        <v>5.7987380200187129E-2</v>
      </c>
      <c r="Y128">
        <f t="shared" si="44"/>
        <v>5.9894171765823373E-2</v>
      </c>
      <c r="Z128">
        <f t="shared" si="45"/>
        <v>7.7278798473366786E-2</v>
      </c>
      <c r="AA128">
        <f t="shared" si="46"/>
        <v>8.791474649571733E-2</v>
      </c>
      <c r="AB128">
        <f t="shared" si="47"/>
        <v>6.1764038952695409E-2</v>
      </c>
      <c r="AC128">
        <f t="shared" si="48"/>
        <v>8.6432488892370235E-2</v>
      </c>
      <c r="AD128">
        <f t="shared" si="49"/>
        <v>7.2041806157792598E-2</v>
      </c>
      <c r="AE128">
        <f t="shared" si="50"/>
        <v>5.9751760110074686E-2</v>
      </c>
      <c r="AF128">
        <f t="shared" si="51"/>
        <v>6.7687877594190426E-2</v>
      </c>
      <c r="AG128">
        <f t="shared" si="52"/>
        <v>5.7324884775048726E-2</v>
      </c>
      <c r="AH128">
        <f t="shared" si="53"/>
        <v>3.047251866028761E-2</v>
      </c>
      <c r="AI128">
        <f t="shared" si="54"/>
        <v>5.6689835122845353E-2</v>
      </c>
      <c r="AJ128">
        <f t="shared" si="55"/>
        <v>2.145327836692594E-2</v>
      </c>
      <c r="AK128">
        <f t="shared" si="56"/>
        <v>8.6169622887810479E-2</v>
      </c>
      <c r="AL128">
        <f t="shared" si="57"/>
        <v>6.5957203214499618E-2</v>
      </c>
      <c r="AN128">
        <f t="shared" si="22"/>
        <v>7.2705955042156378E-2</v>
      </c>
      <c r="AO128">
        <f t="shared" si="23"/>
        <v>9.1544138435635886E-2</v>
      </c>
      <c r="AP128">
        <f t="shared" si="24"/>
        <v>0.10084192061948792</v>
      </c>
      <c r="AQ128">
        <f t="shared" si="25"/>
        <v>9.2786065390242992E-2</v>
      </c>
      <c r="AR128">
        <f t="shared" si="26"/>
        <v>8.9531613056826886E-2</v>
      </c>
      <c r="AS128">
        <f t="shared" si="27"/>
        <v>9.6982528109741603E-2</v>
      </c>
      <c r="AT128">
        <f t="shared" si="28"/>
        <v>0.10710540987766327</v>
      </c>
      <c r="AU128">
        <f t="shared" si="29"/>
        <v>8.1870683432592531E-2</v>
      </c>
      <c r="AV128">
        <f t="shared" si="30"/>
        <v>0.11181518375557886</v>
      </c>
      <c r="AW128">
        <f t="shared" si="31"/>
        <v>0.10439638784036991</v>
      </c>
      <c r="AX128">
        <f t="shared" si="32"/>
        <v>7.2925330095645377E-2</v>
      </c>
      <c r="AY128">
        <f t="shared" si="33"/>
        <v>8.5862005181281037E-2</v>
      </c>
      <c r="AZ128">
        <f t="shared" si="34"/>
        <v>6.9480127121092333E-2</v>
      </c>
      <c r="BA128">
        <f t="shared" si="35"/>
        <v>2.7531918899491314E-2</v>
      </c>
      <c r="BB128">
        <f t="shared" si="36"/>
        <v>5.6725611071989937E-2</v>
      </c>
      <c r="BC128">
        <f t="shared" si="37"/>
        <v>2.264057412282023E-2</v>
      </c>
      <c r="BD128">
        <f t="shared" si="38"/>
        <v>0.14017385020980594</v>
      </c>
      <c r="BE128">
        <f t="shared" si="39"/>
        <v>9.6993462776960401E-2</v>
      </c>
    </row>
    <row r="129" spans="1:57">
      <c r="A129" t="str">
        <f>'Individual &amp; Portfolio'!A129</f>
        <v>2016-12-01</v>
      </c>
      <c r="B129">
        <f>'Individual &amp; Portfolio'!B129</f>
        <v>1.50362477839201E-2</v>
      </c>
      <c r="C129">
        <f>'Individual &amp; Portfolio'!C129</f>
        <v>9.0791318686387346E-3</v>
      </c>
      <c r="D129">
        <f>'Individual &amp; Portfolio'!D129</f>
        <v>-1.142418664478873E-2</v>
      </c>
      <c r="E129">
        <f>'Individual &amp; Portfolio'!E129</f>
        <v>6.1188803350156204E-3</v>
      </c>
      <c r="F129">
        <f>'Individual &amp; Portfolio'!F129</f>
        <v>1.7296954788256439E-2</v>
      </c>
      <c r="G129">
        <f>'Individual &amp; Portfolio'!G129</f>
        <v>4.4982125349502862E-2</v>
      </c>
      <c r="H129">
        <f>'Individual &amp; Portfolio'!H129</f>
        <v>2.5597024326685199E-2</v>
      </c>
      <c r="I129">
        <f>'Individual &amp; Portfolio'!I129</f>
        <v>7.4117892896974347E-4</v>
      </c>
      <c r="J129">
        <f>'Individual &amp; Portfolio'!J129</f>
        <v>-2.0542449480873688E-3</v>
      </c>
      <c r="K129">
        <f>'Individual &amp; Portfolio'!K129</f>
        <v>-1.82550661315084E-3</v>
      </c>
      <c r="L129">
        <f>'Individual &amp; Portfolio'!L129</f>
        <v>2.8675249227448681E-2</v>
      </c>
      <c r="M129">
        <f>'Individual &amp; Portfolio'!M129</f>
        <v>9.8736208158285432E-3</v>
      </c>
      <c r="N129">
        <f>'Individual &amp; Portfolio'!N129</f>
        <v>2.4500880557296819E-2</v>
      </c>
      <c r="O129">
        <f>'Individual &amp; Portfolio'!O129</f>
        <v>2.8119669164673459E-2</v>
      </c>
      <c r="P129">
        <f>'Individual &amp; Portfolio'!P129</f>
        <v>-4.7724004754958749E-3</v>
      </c>
      <c r="Q129">
        <f>'Individual &amp; Portfolio'!Q129</f>
        <v>-7.6098744125844284E-3</v>
      </c>
      <c r="R129">
        <f>'Individual &amp; Portfolio'!R129</f>
        <v>-2.7799800860561111E-2</v>
      </c>
      <c r="S129">
        <f>'Individual &amp; Portfolio'!S129</f>
        <v>3.6253798786447737E-2</v>
      </c>
      <c r="U129">
        <f t="shared" si="40"/>
        <v>5.0452511817617424E-2</v>
      </c>
      <c r="V129">
        <f t="shared" si="41"/>
        <v>7.1944188390069566E-2</v>
      </c>
      <c r="W129">
        <f t="shared" si="42"/>
        <v>6.2649965467526478E-2</v>
      </c>
      <c r="X129">
        <f t="shared" si="43"/>
        <v>5.8040068750985989E-2</v>
      </c>
      <c r="Y129">
        <f t="shared" si="44"/>
        <v>6.0321148940494854E-2</v>
      </c>
      <c r="Z129">
        <f t="shared" si="45"/>
        <v>7.8360888481581167E-2</v>
      </c>
      <c r="AA129">
        <f t="shared" si="46"/>
        <v>8.7861499360747095E-2</v>
      </c>
      <c r="AB129">
        <f t="shared" si="47"/>
        <v>6.2199029679374691E-2</v>
      </c>
      <c r="AC129">
        <f t="shared" si="48"/>
        <v>8.8316667808055721E-2</v>
      </c>
      <c r="AD129">
        <f t="shared" si="49"/>
        <v>7.2686735284321305E-2</v>
      </c>
      <c r="AE129">
        <f t="shared" si="50"/>
        <v>6.0465995044691058E-2</v>
      </c>
      <c r="AF129">
        <f t="shared" si="51"/>
        <v>6.7508232845732097E-2</v>
      </c>
      <c r="AG129">
        <f t="shared" si="52"/>
        <v>5.6931002375404959E-2</v>
      </c>
      <c r="AH129">
        <f t="shared" si="53"/>
        <v>3.0518103304873444E-2</v>
      </c>
      <c r="AI129">
        <f t="shared" si="54"/>
        <v>5.750654862026823E-2</v>
      </c>
      <c r="AJ129">
        <f t="shared" si="55"/>
        <v>2.3151441982763605E-2</v>
      </c>
      <c r="AK129">
        <f t="shared" si="56"/>
        <v>8.6913128391184771E-2</v>
      </c>
      <c r="AL129">
        <f t="shared" si="57"/>
        <v>6.6351681851960276E-2</v>
      </c>
      <c r="AN129">
        <f t="shared" si="22"/>
        <v>7.2715544328572149E-2</v>
      </c>
      <c r="AO129">
        <f t="shared" si="23"/>
        <v>9.1559282153198238E-2</v>
      </c>
      <c r="AP129">
        <f t="shared" si="24"/>
        <v>0.10168180107419544</v>
      </c>
      <c r="AQ129">
        <f t="shared" si="25"/>
        <v>9.268646005403941E-2</v>
      </c>
      <c r="AR129">
        <f t="shared" si="26"/>
        <v>8.9742891862936228E-2</v>
      </c>
      <c r="AS129">
        <f t="shared" si="27"/>
        <v>9.7212230321925067E-2</v>
      </c>
      <c r="AT129">
        <f t="shared" si="28"/>
        <v>0.10692216927550996</v>
      </c>
      <c r="AU129">
        <f t="shared" si="29"/>
        <v>8.1902984808017762E-2</v>
      </c>
      <c r="AV129">
        <f t="shared" si="30"/>
        <v>0.11178058773128374</v>
      </c>
      <c r="AW129">
        <f t="shared" si="31"/>
        <v>0.10461642676870817</v>
      </c>
      <c r="AX129">
        <f t="shared" si="32"/>
        <v>7.3367640998862699E-2</v>
      </c>
      <c r="AY129">
        <f t="shared" si="33"/>
        <v>8.5889439770263212E-2</v>
      </c>
      <c r="AZ129">
        <f t="shared" si="34"/>
        <v>6.9464715476078701E-2</v>
      </c>
      <c r="BA129">
        <f t="shared" si="35"/>
        <v>2.748737637915279E-2</v>
      </c>
      <c r="BB129">
        <f t="shared" si="36"/>
        <v>5.7187931989351709E-2</v>
      </c>
      <c r="BC129">
        <f t="shared" si="37"/>
        <v>2.348842923885909E-2</v>
      </c>
      <c r="BD129">
        <f t="shared" si="38"/>
        <v>0.14043614297987719</v>
      </c>
      <c r="BE129">
        <f t="shared" si="39"/>
        <v>9.721666176165987E-2</v>
      </c>
    </row>
    <row r="130" spans="1:57">
      <c r="A130" t="str">
        <f>'Individual &amp; Portfolio'!A130</f>
        <v>2017-01-01</v>
      </c>
      <c r="B130">
        <f>'Individual &amp; Portfolio'!B130</f>
        <v>-1.9101457761934171E-3</v>
      </c>
      <c r="C130">
        <f>'Individual &amp; Portfolio'!C130</f>
        <v>2.793424993078308E-2</v>
      </c>
      <c r="D130">
        <f>'Individual &amp; Portfolio'!D130</f>
        <v>3.5894237769909632E-2</v>
      </c>
      <c r="E130">
        <f>'Individual &amp; Portfolio'!E130</f>
        <v>2.3318531783261379E-2</v>
      </c>
      <c r="F130">
        <f>'Individual &amp; Portfolio'!F130</f>
        <v>1.7290474691854071E-2</v>
      </c>
      <c r="G130">
        <f>'Individual &amp; Portfolio'!G130</f>
        <v>8.4737090265771808E-3</v>
      </c>
      <c r="H130">
        <f>'Individual &amp; Portfolio'!H130</f>
        <v>-8.8835733255476779E-4</v>
      </c>
      <c r="I130">
        <f>'Individual &amp; Portfolio'!I130</f>
        <v>-2.287913544592279E-2</v>
      </c>
      <c r="J130">
        <f>'Individual &amp; Portfolio'!J130</f>
        <v>-2.0124810579340902E-2</v>
      </c>
      <c r="K130">
        <f>'Individual &amp; Portfolio'!K130</f>
        <v>-1.438281041458545E-2</v>
      </c>
      <c r="L130">
        <f>'Individual &amp; Portfolio'!L130</f>
        <v>-1.024491213290046E-2</v>
      </c>
      <c r="M130">
        <f>'Individual &amp; Portfolio'!M130</f>
        <v>2.6189169730564069E-2</v>
      </c>
      <c r="N130">
        <f>'Individual &amp; Portfolio'!N130</f>
        <v>1.1483937944694491E-2</v>
      </c>
      <c r="O130">
        <f>'Individual &amp; Portfolio'!O130</f>
        <v>1.4192902717391711E-2</v>
      </c>
      <c r="P130">
        <f>'Individual &amp; Portfolio'!P130</f>
        <v>-1.568037216177931E-3</v>
      </c>
      <c r="Q130">
        <f>'Individual &amp; Portfolio'!Q130</f>
        <v>-3.9702216728316753E-3</v>
      </c>
      <c r="R130">
        <f>'Individual &amp; Portfolio'!R130</f>
        <v>-1.369977968285596E-2</v>
      </c>
      <c r="S130">
        <f>'Individual &amp; Portfolio'!S130</f>
        <v>-1.6119034135675389E-5</v>
      </c>
      <c r="U130">
        <f t="shared" si="40"/>
        <v>4.9691416628891219E-2</v>
      </c>
      <c r="V130">
        <f t="shared" si="41"/>
        <v>7.0669553017626646E-2</v>
      </c>
      <c r="W130">
        <f t="shared" si="42"/>
        <v>6.3128736023554621E-2</v>
      </c>
      <c r="X130">
        <f t="shared" si="43"/>
        <v>5.5513364348579189E-2</v>
      </c>
      <c r="Y130">
        <f t="shared" si="44"/>
        <v>5.9237046773574331E-2</v>
      </c>
      <c r="Z130">
        <f t="shared" si="45"/>
        <v>7.5997213278642325E-2</v>
      </c>
      <c r="AA130">
        <f t="shared" si="46"/>
        <v>8.246494228076133E-2</v>
      </c>
      <c r="AB130">
        <f t="shared" si="47"/>
        <v>6.1425427896074566E-2</v>
      </c>
      <c r="AC130">
        <f t="shared" si="48"/>
        <v>8.395382430672399E-2</v>
      </c>
      <c r="AD130">
        <f t="shared" si="49"/>
        <v>7.2160716472780162E-2</v>
      </c>
      <c r="AE130">
        <f t="shared" si="50"/>
        <v>5.9985260277917805E-2</v>
      </c>
      <c r="AF130">
        <f t="shared" si="51"/>
        <v>6.7452093327225335E-2</v>
      </c>
      <c r="AG130">
        <f t="shared" si="52"/>
        <v>5.6403697335689798E-2</v>
      </c>
      <c r="AH130">
        <f t="shared" si="53"/>
        <v>3.08210541042706E-2</v>
      </c>
      <c r="AI130">
        <f t="shared" si="54"/>
        <v>5.7484415237491163E-2</v>
      </c>
      <c r="AJ130">
        <f t="shared" si="55"/>
        <v>2.3341964798259663E-2</v>
      </c>
      <c r="AK130">
        <f t="shared" si="56"/>
        <v>8.8442490564296816E-2</v>
      </c>
      <c r="AL130">
        <f t="shared" si="57"/>
        <v>6.6555121570015405E-2</v>
      </c>
      <c r="AN130">
        <f t="shared" si="22"/>
        <v>7.2716518779628231E-2</v>
      </c>
      <c r="AO130">
        <f t="shared" si="23"/>
        <v>9.1463380011388498E-2</v>
      </c>
      <c r="AP130">
        <f t="shared" si="24"/>
        <v>0.10194437590327461</v>
      </c>
      <c r="AQ130">
        <f t="shared" si="25"/>
        <v>9.2662282197952195E-2</v>
      </c>
      <c r="AR130">
        <f t="shared" si="26"/>
        <v>8.9725042151668197E-2</v>
      </c>
      <c r="AS130">
        <f t="shared" si="27"/>
        <v>9.731775452565522E-2</v>
      </c>
      <c r="AT130">
        <f t="shared" si="28"/>
        <v>0.1069226366616589</v>
      </c>
      <c r="AU130">
        <f t="shared" si="29"/>
        <v>8.1996660246795069E-2</v>
      </c>
      <c r="AV130">
        <f t="shared" si="30"/>
        <v>0.11184970578375616</v>
      </c>
      <c r="AW130">
        <f t="shared" si="31"/>
        <v>0.10471688710618177</v>
      </c>
      <c r="AX130">
        <f t="shared" si="32"/>
        <v>7.3403477533616618E-2</v>
      </c>
      <c r="AY130">
        <f t="shared" si="33"/>
        <v>8.5850657508273351E-2</v>
      </c>
      <c r="AZ130">
        <f t="shared" si="34"/>
        <v>6.9385053786547926E-2</v>
      </c>
      <c r="BA130">
        <f t="shared" si="35"/>
        <v>2.7642305272222452E-2</v>
      </c>
      <c r="BB130">
        <f t="shared" si="36"/>
        <v>5.6229248786444072E-2</v>
      </c>
      <c r="BC130">
        <f t="shared" si="37"/>
        <v>2.3023520555694871E-2</v>
      </c>
      <c r="BD130">
        <f t="shared" si="38"/>
        <v>0.14072132039032745</v>
      </c>
      <c r="BE130">
        <f t="shared" si="39"/>
        <v>9.6996192918749224E-2</v>
      </c>
    </row>
    <row r="131" spans="1:57">
      <c r="A131" t="str">
        <f>'Individual &amp; Portfolio'!A131</f>
        <v>2017-02-01</v>
      </c>
      <c r="B131">
        <f>'Individual &amp; Portfolio'!B131</f>
        <v>4.6003061886452423E-2</v>
      </c>
      <c r="C131">
        <f>'Individual &amp; Portfolio'!C131</f>
        <v>5.0490623665324419E-2</v>
      </c>
      <c r="D131">
        <f>'Individual &amp; Portfolio'!D131</f>
        <v>2.9065318761500869E-2</v>
      </c>
      <c r="E131">
        <f>'Individual &amp; Portfolio'!E131</f>
        <v>-1.168664342418846E-2</v>
      </c>
      <c r="F131">
        <f>'Individual &amp; Portfolio'!F131</f>
        <v>1.8441372086486219E-2</v>
      </c>
      <c r="G131">
        <f>'Individual &amp; Portfolio'!G131</f>
        <v>1.237082358626607E-2</v>
      </c>
      <c r="H131">
        <f>'Individual &amp; Portfolio'!H131</f>
        <v>3.9203936209896817E-2</v>
      </c>
      <c r="I131">
        <f>'Individual &amp; Portfolio'!I131</f>
        <v>6.219756061504933E-3</v>
      </c>
      <c r="J131">
        <f>'Individual &amp; Portfolio'!J131</f>
        <v>1.220618548263119E-2</v>
      </c>
      <c r="K131">
        <f>'Individual &amp; Portfolio'!K131</f>
        <v>1.06005379498546E-2</v>
      </c>
      <c r="L131">
        <f>'Individual &amp; Portfolio'!L131</f>
        <v>5.0483915293601633E-2</v>
      </c>
      <c r="M131">
        <f>'Individual &amp; Portfolio'!M131</f>
        <v>3.9215704779292038E-2</v>
      </c>
      <c r="N131">
        <f>'Individual &amp; Portfolio'!N131</f>
        <v>-5.6764922744521051E-3</v>
      </c>
      <c r="O131">
        <f>'Individual &amp; Portfolio'!O131</f>
        <v>2.1267527642706119E-2</v>
      </c>
      <c r="P131">
        <f>'Individual &amp; Portfolio'!P131</f>
        <v>9.6829494720747089E-3</v>
      </c>
      <c r="Q131">
        <f>'Individual &amp; Portfolio'!Q131</f>
        <v>9.9447678928255012E-3</v>
      </c>
      <c r="R131">
        <f>'Individual &amp; Portfolio'!R131</f>
        <v>3.7593435453124879E-3</v>
      </c>
      <c r="S131">
        <f>'Individual &amp; Portfolio'!S131</f>
        <v>3.37133929178004E-2</v>
      </c>
      <c r="U131">
        <f t="shared" si="40"/>
        <v>5.0290754447795891E-2</v>
      </c>
      <c r="V131">
        <f t="shared" si="41"/>
        <v>7.0086617684283578E-2</v>
      </c>
      <c r="W131">
        <f t="shared" si="42"/>
        <v>6.2641981058806834E-2</v>
      </c>
      <c r="X131">
        <f t="shared" si="43"/>
        <v>5.4601041909797941E-2</v>
      </c>
      <c r="Y131">
        <f t="shared" si="44"/>
        <v>5.8451568694205223E-2</v>
      </c>
      <c r="Z131">
        <f t="shared" si="45"/>
        <v>7.59140308272548E-2</v>
      </c>
      <c r="AA131">
        <f t="shared" si="46"/>
        <v>8.1383648585433593E-2</v>
      </c>
      <c r="AB131">
        <f t="shared" si="47"/>
        <v>6.2633417878372732E-2</v>
      </c>
      <c r="AC131">
        <f t="shared" si="48"/>
        <v>8.0028246555113133E-2</v>
      </c>
      <c r="AD131">
        <f t="shared" si="49"/>
        <v>7.2571997176892972E-2</v>
      </c>
      <c r="AE131">
        <f t="shared" si="50"/>
        <v>5.9749345686404116E-2</v>
      </c>
      <c r="AF131">
        <f t="shared" si="51"/>
        <v>6.7006297995609324E-2</v>
      </c>
      <c r="AG131">
        <f t="shared" si="52"/>
        <v>5.6339932695059249E-2</v>
      </c>
      <c r="AH131">
        <f t="shared" si="53"/>
        <v>3.0733863173217E-2</v>
      </c>
      <c r="AI131">
        <f t="shared" si="54"/>
        <v>5.761206207802709E-2</v>
      </c>
      <c r="AJ131">
        <f t="shared" si="55"/>
        <v>2.3535566958828025E-2</v>
      </c>
      <c r="AK131">
        <f t="shared" si="56"/>
        <v>8.8996460847822825E-2</v>
      </c>
      <c r="AL131">
        <f t="shared" si="57"/>
        <v>6.676025341162263E-2</v>
      </c>
      <c r="AN131">
        <f t="shared" si="22"/>
        <v>7.286224652907318E-2</v>
      </c>
      <c r="AO131">
        <f t="shared" si="23"/>
        <v>9.1464458965410764E-2</v>
      </c>
      <c r="AP131">
        <f t="shared" si="24"/>
        <v>0.10193779274057146</v>
      </c>
      <c r="AQ131">
        <f t="shared" si="25"/>
        <v>9.2662519771792212E-2</v>
      </c>
      <c r="AR131">
        <f t="shared" si="26"/>
        <v>8.9710279483000838E-2</v>
      </c>
      <c r="AS131">
        <f t="shared" si="27"/>
        <v>9.7229856168159587E-2</v>
      </c>
      <c r="AT131">
        <f t="shared" si="28"/>
        <v>0.10688278296068074</v>
      </c>
      <c r="AU131">
        <f t="shared" si="29"/>
        <v>8.2391221812364787E-2</v>
      </c>
      <c r="AV131">
        <f t="shared" si="30"/>
        <v>0.11223526052863673</v>
      </c>
      <c r="AW131">
        <f t="shared" si="31"/>
        <v>0.10487985090878671</v>
      </c>
      <c r="AX131">
        <f t="shared" si="32"/>
        <v>7.3631638069829433E-2</v>
      </c>
      <c r="AY131">
        <f t="shared" si="33"/>
        <v>8.5807716890636959E-2</v>
      </c>
      <c r="AZ131">
        <f t="shared" si="34"/>
        <v>6.9380181354328316E-2</v>
      </c>
      <c r="BA131">
        <f t="shared" si="35"/>
        <v>2.759901032926395E-2</v>
      </c>
      <c r="BB131">
        <f t="shared" si="36"/>
        <v>5.6317962866961099E-2</v>
      </c>
      <c r="BC131">
        <f t="shared" si="37"/>
        <v>2.3156895472724422E-2</v>
      </c>
      <c r="BD131">
        <f t="shared" si="38"/>
        <v>0.13981988742876536</v>
      </c>
      <c r="BE131">
        <f t="shared" si="39"/>
        <v>9.6768461934535782E-2</v>
      </c>
    </row>
    <row r="132" spans="1:57">
      <c r="A132" t="str">
        <f>'Individual &amp; Portfolio'!A132</f>
        <v>2017-03-01</v>
      </c>
      <c r="B132">
        <f>'Individual &amp; Portfolio'!B132</f>
        <v>7.919317176686036E-3</v>
      </c>
      <c r="C132">
        <f>'Individual &amp; Portfolio'!C132</f>
        <v>2.9392022616765209E-2</v>
      </c>
      <c r="D132">
        <f>'Individual &amp; Portfolio'!D132</f>
        <v>3.7956758569234417E-2</v>
      </c>
      <c r="E132">
        <f>'Individual &amp; Portfolio'!E132</f>
        <v>1.823794183200822E-2</v>
      </c>
      <c r="F132">
        <f>'Individual &amp; Portfolio'!F132</f>
        <v>4.3714301690364721E-2</v>
      </c>
      <c r="G132">
        <f>'Individual &amp; Portfolio'!G132</f>
        <v>5.013824231660946E-2</v>
      </c>
      <c r="H132">
        <f>'Individual &amp; Portfolio'!H132</f>
        <v>2.9299408755488979E-2</v>
      </c>
      <c r="I132">
        <f>'Individual &amp; Portfolio'!I132</f>
        <v>1.165080309110156E-2</v>
      </c>
      <c r="J132">
        <f>'Individual &amp; Portfolio'!J132</f>
        <v>1.199797276508718E-2</v>
      </c>
      <c r="K132">
        <f>'Individual &amp; Portfolio'!K132</f>
        <v>1.1040641453135439E-2</v>
      </c>
      <c r="L132">
        <f>'Individual &amp; Portfolio'!L132</f>
        <v>-1.3100675515442811E-2</v>
      </c>
      <c r="M132">
        <f>'Individual &amp; Portfolio'!M132</f>
        <v>7.3997533213754352E-4</v>
      </c>
      <c r="N132">
        <f>'Individual &amp; Portfolio'!N132</f>
        <v>1.7587592169605148E-2</v>
      </c>
      <c r="O132">
        <f>'Individual &amp; Portfolio'!O132</f>
        <v>2.707208368801273E-2</v>
      </c>
      <c r="P132">
        <f>'Individual &amp; Portfolio'!P132</f>
        <v>2.5781634276356158E-3</v>
      </c>
      <c r="Q132">
        <f>'Individual &amp; Portfolio'!Q132</f>
        <v>3.4253402562409718E-3</v>
      </c>
      <c r="R132">
        <f>'Individual &amp; Portfolio'!R132</f>
        <v>2.9131139031071118E-3</v>
      </c>
      <c r="S132">
        <f>'Individual &amp; Portfolio'!S132</f>
        <v>3.3504126958809892E-3</v>
      </c>
      <c r="U132">
        <f t="shared" si="40"/>
        <v>5.0486976802386743E-2</v>
      </c>
      <c r="V132">
        <f t="shared" si="41"/>
        <v>7.0003482139388035E-2</v>
      </c>
      <c r="W132">
        <f t="shared" si="42"/>
        <v>6.2464892161744563E-2</v>
      </c>
      <c r="X132">
        <f t="shared" si="43"/>
        <v>5.518000067828685E-2</v>
      </c>
      <c r="Y132">
        <f t="shared" si="44"/>
        <v>5.8446161262171045E-2</v>
      </c>
      <c r="Z132">
        <f t="shared" si="45"/>
        <v>7.5887349489846573E-2</v>
      </c>
      <c r="AA132">
        <f t="shared" si="46"/>
        <v>8.1299507210004562E-2</v>
      </c>
      <c r="AB132">
        <f t="shared" si="47"/>
        <v>6.2782469575046018E-2</v>
      </c>
      <c r="AC132">
        <f t="shared" si="48"/>
        <v>7.9624345907973959E-2</v>
      </c>
      <c r="AD132">
        <f t="shared" si="49"/>
        <v>7.2097870700176023E-2</v>
      </c>
      <c r="AE132">
        <f t="shared" si="50"/>
        <v>5.9897609649660594E-2</v>
      </c>
      <c r="AF132">
        <f t="shared" si="51"/>
        <v>6.5986008319857056E-2</v>
      </c>
      <c r="AG132">
        <f t="shared" si="52"/>
        <v>5.5971917490437076E-2</v>
      </c>
      <c r="AH132">
        <f t="shared" si="53"/>
        <v>3.0458785201504957E-2</v>
      </c>
      <c r="AI132">
        <f t="shared" si="54"/>
        <v>5.7036028856155038E-2</v>
      </c>
      <c r="AJ132">
        <f t="shared" si="55"/>
        <v>2.331920698807833E-2</v>
      </c>
      <c r="AK132">
        <f t="shared" si="56"/>
        <v>8.8360227231115099E-2</v>
      </c>
      <c r="AL132">
        <f t="shared" si="57"/>
        <v>6.6778085039424839E-2</v>
      </c>
      <c r="AN132">
        <f t="shared" si="22"/>
        <v>7.2426911099291585E-2</v>
      </c>
      <c r="AO132">
        <f t="shared" si="23"/>
        <v>9.0965142861937062E-2</v>
      </c>
      <c r="AP132">
        <f t="shared" si="24"/>
        <v>0.10169260374469657</v>
      </c>
      <c r="AQ132">
        <f t="shared" si="25"/>
        <v>9.2828960532887791E-2</v>
      </c>
      <c r="AR132">
        <f t="shared" si="26"/>
        <v>8.9577067643375918E-2</v>
      </c>
      <c r="AS132">
        <f t="shared" si="27"/>
        <v>9.7088989561859171E-2</v>
      </c>
      <c r="AT132">
        <f t="shared" si="28"/>
        <v>0.10660090921882824</v>
      </c>
      <c r="AU132">
        <f t="shared" si="29"/>
        <v>8.1833849070303583E-2</v>
      </c>
      <c r="AV132">
        <f t="shared" si="30"/>
        <v>0.1117373915217708</v>
      </c>
      <c r="AW132">
        <f t="shared" si="31"/>
        <v>0.1046783836547939</v>
      </c>
      <c r="AX132">
        <f t="shared" si="32"/>
        <v>7.3845759184241841E-2</v>
      </c>
      <c r="AY132">
        <f t="shared" si="33"/>
        <v>8.5825905784077727E-2</v>
      </c>
      <c r="AZ132">
        <f t="shared" si="34"/>
        <v>6.957135999419839E-2</v>
      </c>
      <c r="BA132">
        <f t="shared" si="35"/>
        <v>2.7674508975068596E-2</v>
      </c>
      <c r="BB132">
        <f t="shared" si="36"/>
        <v>5.6325763512334051E-2</v>
      </c>
      <c r="BC132">
        <f t="shared" si="37"/>
        <v>2.3124245909630942E-2</v>
      </c>
      <c r="BD132">
        <f t="shared" si="38"/>
        <v>0.13914109869307703</v>
      </c>
      <c r="BE132">
        <f t="shared" si="39"/>
        <v>9.6655645980906854E-2</v>
      </c>
    </row>
    <row r="133" spans="1:57">
      <c r="A133" t="str">
        <f>'Individual &amp; Portfolio'!A133</f>
        <v>2017-04-01</v>
      </c>
      <c r="B133">
        <f>'Individual &amp; Portfolio'!B133</f>
        <v>3.815025165522723E-2</v>
      </c>
      <c r="C133">
        <f>'Individual &amp; Portfolio'!C133</f>
        <v>5.3591441136910722E-2</v>
      </c>
      <c r="D133">
        <f>'Individual &amp; Portfolio'!D133</f>
        <v>4.1319890126337848E-2</v>
      </c>
      <c r="E133">
        <f>'Individual &amp; Portfolio'!E133</f>
        <v>-1.1360693507767031E-4</v>
      </c>
      <c r="F133">
        <f>'Individual &amp; Portfolio'!F133</f>
        <v>4.830473197153573E-2</v>
      </c>
      <c r="G133">
        <f>'Individual &amp; Portfolio'!G133</f>
        <v>6.9151981839508547E-2</v>
      </c>
      <c r="H133">
        <f>'Individual &amp; Portfolio'!H133</f>
        <v>3.8644742753985772E-2</v>
      </c>
      <c r="I133">
        <f>'Individual &amp; Portfolio'!I133</f>
        <v>2.536006535266E-2</v>
      </c>
      <c r="J133">
        <f>'Individual &amp; Portfolio'!J133</f>
        <v>3.4703964679287491E-2</v>
      </c>
      <c r="K133">
        <f>'Individual &amp; Portfolio'!K133</f>
        <v>2.6707664032291412E-2</v>
      </c>
      <c r="L133">
        <f>'Individual &amp; Portfolio'!L133</f>
        <v>3.9087726553427071E-2</v>
      </c>
      <c r="M133">
        <f>'Individual &amp; Portfolio'!M133</f>
        <v>9.6117344180901565E-3</v>
      </c>
      <c r="N133">
        <f>'Individual &amp; Portfolio'!N133</f>
        <v>6.081463163333245E-3</v>
      </c>
      <c r="O133">
        <f>'Individual &amp; Portfolio'!O133</f>
        <v>1.378758068436947E-2</v>
      </c>
      <c r="P133">
        <f>'Individual &amp; Portfolio'!P133</f>
        <v>1.443649271222203E-2</v>
      </c>
      <c r="Q133">
        <f>'Individual &amp; Portfolio'!Q133</f>
        <v>1.35605877538445E-2</v>
      </c>
      <c r="R133">
        <f>'Individual &amp; Portfolio'!R133</f>
        <v>1.6182391485326519E-2</v>
      </c>
      <c r="S133">
        <f>'Individual &amp; Portfolio'!S133</f>
        <v>1.3794900596070249E-2</v>
      </c>
      <c r="U133">
        <f t="shared" si="40"/>
        <v>5.0752637218793702E-2</v>
      </c>
      <c r="V133">
        <f t="shared" si="41"/>
        <v>6.9828639225558431E-2</v>
      </c>
      <c r="W133">
        <f t="shared" si="42"/>
        <v>6.254080437685075E-2</v>
      </c>
      <c r="X133">
        <f t="shared" si="43"/>
        <v>5.4184662576984594E-2</v>
      </c>
      <c r="Y133">
        <f t="shared" si="44"/>
        <v>5.7918673921137691E-2</v>
      </c>
      <c r="Z133">
        <f t="shared" si="45"/>
        <v>7.6074118580419223E-2</v>
      </c>
      <c r="AA133">
        <f t="shared" si="46"/>
        <v>8.1032051997953797E-2</v>
      </c>
      <c r="AB133">
        <f t="shared" si="47"/>
        <v>6.2829247266652899E-2</v>
      </c>
      <c r="AC133">
        <f t="shared" si="48"/>
        <v>7.8761754341092421E-2</v>
      </c>
      <c r="AD133">
        <f t="shared" si="49"/>
        <v>7.2051967774175912E-2</v>
      </c>
      <c r="AE133">
        <f t="shared" si="50"/>
        <v>6.0428803672075468E-2</v>
      </c>
      <c r="AF133">
        <f t="shared" si="51"/>
        <v>6.5546179085549314E-2</v>
      </c>
      <c r="AG133">
        <f t="shared" si="52"/>
        <v>5.5555870252388902E-2</v>
      </c>
      <c r="AH133">
        <f t="shared" si="53"/>
        <v>3.0454948123303675E-2</v>
      </c>
      <c r="AI133">
        <f t="shared" si="54"/>
        <v>5.6808511674467287E-2</v>
      </c>
      <c r="AJ133">
        <f t="shared" si="55"/>
        <v>2.3139394827631325E-2</v>
      </c>
      <c r="AK133">
        <f t="shared" si="56"/>
        <v>8.8650406608430377E-2</v>
      </c>
      <c r="AL133">
        <f t="shared" si="57"/>
        <v>6.671124990468931E-2</v>
      </c>
      <c r="AN133">
        <f t="shared" si="22"/>
        <v>7.2247433319717239E-2</v>
      </c>
      <c r="AO133">
        <f t="shared" si="23"/>
        <v>9.0602885283568815E-2</v>
      </c>
      <c r="AP133">
        <f t="shared" si="24"/>
        <v>0.10157827095690862</v>
      </c>
      <c r="AQ133">
        <f t="shared" si="25"/>
        <v>9.2807153935746692E-2</v>
      </c>
      <c r="AR133">
        <f t="shared" si="26"/>
        <v>8.965138067958231E-2</v>
      </c>
      <c r="AS133">
        <f t="shared" si="27"/>
        <v>9.7274613232376683E-2</v>
      </c>
      <c r="AT133">
        <f t="shared" si="28"/>
        <v>0.1066070873188663</v>
      </c>
      <c r="AU133">
        <f t="shared" si="29"/>
        <v>8.1748017199031256E-2</v>
      </c>
      <c r="AV133">
        <f t="shared" si="30"/>
        <v>0.11176396687759695</v>
      </c>
      <c r="AW133">
        <f t="shared" si="31"/>
        <v>0.10469588167195443</v>
      </c>
      <c r="AX133">
        <f t="shared" si="32"/>
        <v>7.3910939525241928E-2</v>
      </c>
      <c r="AY133">
        <f t="shared" si="33"/>
        <v>8.5582966382225414E-2</v>
      </c>
      <c r="AZ133">
        <f t="shared" si="34"/>
        <v>6.9233399683003183E-2</v>
      </c>
      <c r="BA133">
        <f t="shared" si="35"/>
        <v>2.7456815416345825E-2</v>
      </c>
      <c r="BB133">
        <f t="shared" si="36"/>
        <v>5.6330761979378689E-2</v>
      </c>
      <c r="BC133">
        <f t="shared" si="37"/>
        <v>2.2701600085585846E-2</v>
      </c>
      <c r="BD133">
        <f t="shared" si="38"/>
        <v>0.13831095929142098</v>
      </c>
      <c r="BE133">
        <f t="shared" si="39"/>
        <v>9.5384100522469789E-2</v>
      </c>
    </row>
    <row r="134" spans="1:57">
      <c r="A134" t="str">
        <f>'Individual &amp; Portfolio'!A134</f>
        <v>2017-05-01</v>
      </c>
      <c r="B134">
        <f>'Individual &amp; Portfolio'!B134</f>
        <v>1.068583699466608E-3</v>
      </c>
      <c r="C134">
        <f>'Individual &amp; Portfolio'!C134</f>
        <v>2.560962788724086E-2</v>
      </c>
      <c r="D134">
        <f>'Individual &amp; Portfolio'!D134</f>
        <v>-3.0742768179835571E-3</v>
      </c>
      <c r="E134">
        <f>'Individual &amp; Portfolio'!E134</f>
        <v>-1.662164687033307E-2</v>
      </c>
      <c r="F134">
        <f>'Individual &amp; Portfolio'!F134</f>
        <v>2.2104827630016869E-2</v>
      </c>
      <c r="G134">
        <f>'Individual &amp; Portfolio'!G134</f>
        <v>3.5591315666007477E-2</v>
      </c>
      <c r="H134">
        <f>'Individual &amp; Portfolio'!H134</f>
        <v>1.7126297438225579E-2</v>
      </c>
      <c r="I134">
        <f>'Individual &amp; Portfolio'!I134</f>
        <v>-1.218477626321646E-2</v>
      </c>
      <c r="J134">
        <f>'Individual &amp; Portfolio'!J134</f>
        <v>-4.6966894778657231E-3</v>
      </c>
      <c r="K134">
        <f>'Individual &amp; Portfolio'!K134</f>
        <v>-1.436246985382272E-2</v>
      </c>
      <c r="L134">
        <f>'Individual &amp; Portfolio'!L134</f>
        <v>-1.3988565243255421E-2</v>
      </c>
      <c r="M134">
        <f>'Individual &amp; Portfolio'!M134</f>
        <v>1.318209685012217E-2</v>
      </c>
      <c r="N134">
        <f>'Individual &amp; Portfolio'!N134</f>
        <v>-1.9430287369926021E-2</v>
      </c>
      <c r="O134">
        <f>'Individual &amp; Portfolio'!O134</f>
        <v>2.15999595474019E-2</v>
      </c>
      <c r="P134">
        <f>'Individual &amp; Portfolio'!P134</f>
        <v>9.1892519226546288E-3</v>
      </c>
      <c r="Q134">
        <f>'Individual &amp; Portfolio'!Q134</f>
        <v>9.7101716711414099E-3</v>
      </c>
      <c r="R134">
        <f>'Individual &amp; Portfolio'!R134</f>
        <v>1.5108254916978311E-2</v>
      </c>
      <c r="S134">
        <f>'Individual &amp; Portfolio'!S134</f>
        <v>-6.2543741348854986E-3</v>
      </c>
      <c r="U134">
        <f t="shared" si="40"/>
        <v>4.9272807024157185E-2</v>
      </c>
      <c r="V134">
        <f t="shared" si="41"/>
        <v>6.8060793092700939E-2</v>
      </c>
      <c r="W134">
        <f t="shared" si="42"/>
        <v>6.2095130142244263E-2</v>
      </c>
      <c r="X134">
        <f t="shared" si="43"/>
        <v>5.3566105966348157E-2</v>
      </c>
      <c r="Y134">
        <f t="shared" si="44"/>
        <v>5.8270499167734177E-2</v>
      </c>
      <c r="Z134">
        <f t="shared" si="45"/>
        <v>7.4889309781509775E-2</v>
      </c>
      <c r="AA134">
        <f t="shared" si="46"/>
        <v>7.8628405638339893E-2</v>
      </c>
      <c r="AB134">
        <f t="shared" si="47"/>
        <v>6.0587274251144047E-2</v>
      </c>
      <c r="AC134">
        <f t="shared" si="48"/>
        <v>7.7158732568460481E-2</v>
      </c>
      <c r="AD134">
        <f t="shared" si="49"/>
        <v>7.0586437538320446E-2</v>
      </c>
      <c r="AE134">
        <f t="shared" si="50"/>
        <v>5.9913222305453123E-2</v>
      </c>
      <c r="AF134">
        <f t="shared" si="51"/>
        <v>6.5512135992121717E-2</v>
      </c>
      <c r="AG134">
        <f t="shared" si="52"/>
        <v>5.5347822532112331E-2</v>
      </c>
      <c r="AH134">
        <f t="shared" si="53"/>
        <v>3.0237693064833093E-2</v>
      </c>
      <c r="AI134">
        <f t="shared" si="54"/>
        <v>5.648117584036691E-2</v>
      </c>
      <c r="AJ134">
        <f t="shared" si="55"/>
        <v>2.3146855658677204E-2</v>
      </c>
      <c r="AK134">
        <f t="shared" si="56"/>
        <v>8.8664103698601532E-2</v>
      </c>
      <c r="AL134">
        <f t="shared" si="57"/>
        <v>6.6550927488425518E-2</v>
      </c>
      <c r="AN134">
        <f t="shared" si="22"/>
        <v>7.2259409863303814E-2</v>
      </c>
      <c r="AO134">
        <f t="shared" si="23"/>
        <v>9.0661907173710449E-2</v>
      </c>
      <c r="AP134">
        <f t="shared" si="24"/>
        <v>0.10156626382220217</v>
      </c>
      <c r="AQ134">
        <f t="shared" si="25"/>
        <v>9.291761528609703E-2</v>
      </c>
      <c r="AR134">
        <f t="shared" si="26"/>
        <v>8.982088715901991E-2</v>
      </c>
      <c r="AS134">
        <f t="shared" si="27"/>
        <v>9.7663467104380064E-2</v>
      </c>
      <c r="AT134">
        <f t="shared" si="28"/>
        <v>0.1066429085324021</v>
      </c>
      <c r="AU134">
        <f t="shared" si="29"/>
        <v>8.1751370342329002E-2</v>
      </c>
      <c r="AV134">
        <f t="shared" si="30"/>
        <v>0.11165376294932436</v>
      </c>
      <c r="AW134">
        <f t="shared" si="31"/>
        <v>0.10470140707601835</v>
      </c>
      <c r="AX134">
        <f t="shared" si="32"/>
        <v>7.3191014377623265E-2</v>
      </c>
      <c r="AY134">
        <f t="shared" si="33"/>
        <v>8.4826616274010808E-2</v>
      </c>
      <c r="AZ134">
        <f t="shared" si="34"/>
        <v>6.8450211097749902E-2</v>
      </c>
      <c r="BA134">
        <f t="shared" si="35"/>
        <v>2.7453979798615264E-2</v>
      </c>
      <c r="BB134">
        <f t="shared" si="36"/>
        <v>5.6320187132164107E-2</v>
      </c>
      <c r="BC134">
        <f t="shared" si="37"/>
        <v>2.2720230322674138E-2</v>
      </c>
      <c r="BD134">
        <f t="shared" si="38"/>
        <v>0.13778677269612555</v>
      </c>
      <c r="BE134">
        <f t="shared" si="39"/>
        <v>9.5381403462448763E-2</v>
      </c>
    </row>
    <row r="135" spans="1:57">
      <c r="A135" t="str">
        <f>'Individual &amp; Portfolio'!A135</f>
        <v>2017-06-01</v>
      </c>
      <c r="B135">
        <f>'Individual &amp; Portfolio'!B135</f>
        <v>-3.4018677566541422E-2</v>
      </c>
      <c r="C135">
        <f>'Individual &amp; Portfolio'!C135</f>
        <v>-6.0374241072744472E-2</v>
      </c>
      <c r="D135">
        <f>'Individual &amp; Portfolio'!D135</f>
        <v>-3.3326092579295641E-2</v>
      </c>
      <c r="E135">
        <f>'Individual &amp; Portfolio'!E135</f>
        <v>-1.333434002386813E-2</v>
      </c>
      <c r="F135">
        <f>'Individual &amp; Portfolio'!F135</f>
        <v>-4.801365643325195E-2</v>
      </c>
      <c r="G135">
        <f>'Individual &amp; Portfolio'!G135</f>
        <v>-5.3817473212286138E-2</v>
      </c>
      <c r="H135">
        <f>'Individual &amp; Portfolio'!H135</f>
        <v>-4.9450448398098527E-2</v>
      </c>
      <c r="I135">
        <f>'Individual &amp; Portfolio'!I135</f>
        <v>-3.6232824675436981E-2</v>
      </c>
      <c r="J135">
        <f>'Individual &amp; Portfolio'!J135</f>
        <v>-4.0397370599613243E-2</v>
      </c>
      <c r="K135">
        <f>'Individual &amp; Portfolio'!K135</f>
        <v>-4.3608721115636177E-2</v>
      </c>
      <c r="L135">
        <f>'Individual &amp; Portfolio'!L135</f>
        <v>-2.4079027238494088E-2</v>
      </c>
      <c r="M135">
        <f>'Individual &amp; Portfolio'!M135</f>
        <v>-1.807075672661473E-3</v>
      </c>
      <c r="N135">
        <f>'Individual &amp; Portfolio'!N135</f>
        <v>-5.5437026768982989E-3</v>
      </c>
      <c r="O135">
        <f>'Individual &amp; Portfolio'!O135</f>
        <v>-1.879404173419252E-2</v>
      </c>
      <c r="P135">
        <f>'Individual &amp; Portfolio'!P135</f>
        <v>-1.258408083428131E-2</v>
      </c>
      <c r="Q135">
        <f>'Individual &amp; Portfolio'!Q135</f>
        <v>-1.5238821604939499E-2</v>
      </c>
      <c r="R135">
        <f>'Individual &amp; Portfolio'!R135</f>
        <v>-3.7007146222135752E-2</v>
      </c>
      <c r="S135">
        <f>'Individual &amp; Portfolio'!S135</f>
        <v>-9.9264359376159961E-3</v>
      </c>
      <c r="U135">
        <f t="shared" si="40"/>
        <v>4.8597695773009042E-2</v>
      </c>
      <c r="V135">
        <f t="shared" si="41"/>
        <v>6.6260768593994379E-2</v>
      </c>
      <c r="W135">
        <f t="shared" si="42"/>
        <v>5.7896986655250199E-2</v>
      </c>
      <c r="X135">
        <f t="shared" si="43"/>
        <v>4.9467962666859537E-2</v>
      </c>
      <c r="Y135">
        <f t="shared" si="44"/>
        <v>5.341867322289183E-2</v>
      </c>
      <c r="Z135">
        <f t="shared" si="45"/>
        <v>7.0070296477779112E-2</v>
      </c>
      <c r="AA135">
        <f t="shared" si="46"/>
        <v>7.3019402746255485E-2</v>
      </c>
      <c r="AB135">
        <f t="shared" si="47"/>
        <v>5.8458406676319685E-2</v>
      </c>
      <c r="AC135">
        <f t="shared" si="48"/>
        <v>7.3722098333089459E-2</v>
      </c>
      <c r="AD135">
        <f t="shared" si="49"/>
        <v>6.6028848814750393E-2</v>
      </c>
      <c r="AE135">
        <f t="shared" si="50"/>
        <v>5.9966364939756933E-2</v>
      </c>
      <c r="AF135">
        <f t="shared" si="51"/>
        <v>6.3494846626938398E-2</v>
      </c>
      <c r="AG135">
        <f t="shared" si="52"/>
        <v>5.4525866468615361E-2</v>
      </c>
      <c r="AH135">
        <f t="shared" si="53"/>
        <v>3.0212060133686061E-2</v>
      </c>
      <c r="AI135">
        <f t="shared" si="54"/>
        <v>5.5582405549707663E-2</v>
      </c>
      <c r="AJ135">
        <f t="shared" si="55"/>
        <v>2.2912373038979118E-2</v>
      </c>
      <c r="AK135">
        <f t="shared" si="56"/>
        <v>8.850296111776576E-2</v>
      </c>
      <c r="AL135">
        <f t="shared" si="57"/>
        <v>6.6746648080391255E-2</v>
      </c>
      <c r="AN135">
        <f t="shared" si="22"/>
        <v>7.2206416072921442E-2</v>
      </c>
      <c r="AO135">
        <f t="shared" si="23"/>
        <v>9.0371551642661391E-2</v>
      </c>
      <c r="AP135">
        <f t="shared" si="24"/>
        <v>0.10173413152923398</v>
      </c>
      <c r="AQ135">
        <f t="shared" si="25"/>
        <v>9.3108743989665829E-2</v>
      </c>
      <c r="AR135">
        <f t="shared" si="26"/>
        <v>8.9577486256154998E-2</v>
      </c>
      <c r="AS135">
        <f t="shared" si="27"/>
        <v>9.7430804964921375E-2</v>
      </c>
      <c r="AT135">
        <f t="shared" si="28"/>
        <v>0.10633746063417128</v>
      </c>
      <c r="AU135">
        <f t="shared" si="29"/>
        <v>8.1819802434197647E-2</v>
      </c>
      <c r="AV135">
        <f t="shared" si="30"/>
        <v>0.11181608442414803</v>
      </c>
      <c r="AW135">
        <f t="shared" si="31"/>
        <v>0.10486795316655487</v>
      </c>
      <c r="AX135">
        <f t="shared" si="32"/>
        <v>7.2621999352005015E-2</v>
      </c>
      <c r="AY135">
        <f t="shared" si="33"/>
        <v>8.351235974744084E-2</v>
      </c>
      <c r="AZ135">
        <f t="shared" si="34"/>
        <v>6.7492301275178537E-2</v>
      </c>
      <c r="BA135">
        <f t="shared" si="35"/>
        <v>2.7140472932728529E-2</v>
      </c>
      <c r="BB135">
        <f t="shared" si="36"/>
        <v>5.5584735726877672E-2</v>
      </c>
      <c r="BC135">
        <f t="shared" si="37"/>
        <v>2.2186130139934562E-2</v>
      </c>
      <c r="BD135">
        <f t="shared" si="38"/>
        <v>0.13713617924797233</v>
      </c>
      <c r="BE135">
        <f t="shared" si="39"/>
        <v>9.5463762898198135E-2</v>
      </c>
    </row>
    <row r="136" spans="1:57">
      <c r="A136" t="str">
        <f>'Individual &amp; Portfolio'!A136</f>
        <v>2017-07-01</v>
      </c>
      <c r="B136">
        <f>'Individual &amp; Portfolio'!B136</f>
        <v>-1.6397273512722469E-2</v>
      </c>
      <c r="C136">
        <f>'Individual &amp; Portfolio'!C136</f>
        <v>7.869982696742106E-4</v>
      </c>
      <c r="D136">
        <f>'Individual &amp; Portfolio'!D136</f>
        <v>1.6670650629055039E-2</v>
      </c>
      <c r="E136">
        <f>'Individual &amp; Portfolio'!E136</f>
        <v>8.1136630579650149E-3</v>
      </c>
      <c r="F136">
        <f>'Individual &amp; Portfolio'!F136</f>
        <v>5.0403096009943305E-4</v>
      </c>
      <c r="G136">
        <f>'Individual &amp; Portfolio'!G136</f>
        <v>2.2561220777039809E-4</v>
      </c>
      <c r="H136">
        <f>'Individual &amp; Portfolio'!H136</f>
        <v>-6.8139930787332048E-3</v>
      </c>
      <c r="I136">
        <f>'Individual &amp; Portfolio'!I136</f>
        <v>-3.9136102547713818E-2</v>
      </c>
      <c r="J136">
        <f>'Individual &amp; Portfolio'!J136</f>
        <v>-3.7254405894119103E-2</v>
      </c>
      <c r="K136">
        <f>'Individual &amp; Portfolio'!K136</f>
        <v>-3.6772860148634352E-2</v>
      </c>
      <c r="L136">
        <f>'Individual &amp; Portfolio'!L136</f>
        <v>-2.1553041171334612E-2</v>
      </c>
      <c r="M136">
        <f>'Individual &amp; Portfolio'!M136</f>
        <v>2.591105584843811E-2</v>
      </c>
      <c r="N136">
        <f>'Individual &amp; Portfolio'!N136</f>
        <v>8.9167297618519825E-4</v>
      </c>
      <c r="O136">
        <f>'Individual &amp; Portfolio'!O136</f>
        <v>1.594829327135527E-2</v>
      </c>
      <c r="P136">
        <f>'Individual &amp; Portfolio'!P136</f>
        <v>-1.7767801308187559E-2</v>
      </c>
      <c r="Q136">
        <f>'Individual &amp; Portfolio'!Q136</f>
        <v>-1.968609289652723E-2</v>
      </c>
      <c r="R136">
        <f>'Individual &amp; Portfolio'!R136</f>
        <v>-1.5736452899592471E-2</v>
      </c>
      <c r="S136">
        <f>'Individual &amp; Portfolio'!S136</f>
        <v>-1.385757731095094E-2</v>
      </c>
      <c r="U136">
        <f t="shared" si="40"/>
        <v>5.126679079108197E-2</v>
      </c>
      <c r="V136">
        <f t="shared" si="41"/>
        <v>7.0928093692668226E-2</v>
      </c>
      <c r="W136">
        <f t="shared" si="42"/>
        <v>6.0087923993795138E-2</v>
      </c>
      <c r="X136">
        <f t="shared" si="43"/>
        <v>5.0149625824797581E-2</v>
      </c>
      <c r="Y136">
        <f t="shared" si="44"/>
        <v>5.6647882472447696E-2</v>
      </c>
      <c r="Z136">
        <f t="shared" si="45"/>
        <v>7.368802985652495E-2</v>
      </c>
      <c r="AA136">
        <f t="shared" si="46"/>
        <v>7.5425478292690085E-2</v>
      </c>
      <c r="AB136">
        <f t="shared" si="47"/>
        <v>6.0764414881182172E-2</v>
      </c>
      <c r="AC136">
        <f t="shared" si="48"/>
        <v>7.5567563358353657E-2</v>
      </c>
      <c r="AD136">
        <f t="shared" si="49"/>
        <v>6.8552478688753138E-2</v>
      </c>
      <c r="AE136">
        <f t="shared" si="50"/>
        <v>6.0504397029159114E-2</v>
      </c>
      <c r="AF136">
        <f t="shared" si="51"/>
        <v>6.290364403020153E-2</v>
      </c>
      <c r="AG136">
        <f t="shared" si="52"/>
        <v>5.3725612051893176E-2</v>
      </c>
      <c r="AH136">
        <f t="shared" si="53"/>
        <v>3.1260750661009855E-2</v>
      </c>
      <c r="AI136">
        <f t="shared" si="54"/>
        <v>5.5565612384975933E-2</v>
      </c>
      <c r="AJ136">
        <f t="shared" si="55"/>
        <v>2.3745110633177087E-2</v>
      </c>
      <c r="AK136">
        <f t="shared" si="56"/>
        <v>9.0508671438656305E-2</v>
      </c>
      <c r="AL136">
        <f t="shared" si="57"/>
        <v>6.7215974294455222E-2</v>
      </c>
      <c r="AN136">
        <f t="shared" si="22"/>
        <v>7.2500228950054674E-2</v>
      </c>
      <c r="AO136">
        <f t="shared" si="23"/>
        <v>9.1989022131809123E-2</v>
      </c>
      <c r="AP136">
        <f t="shared" si="24"/>
        <v>0.10202268964872456</v>
      </c>
      <c r="AQ136">
        <f t="shared" si="25"/>
        <v>9.3111475808565755E-2</v>
      </c>
      <c r="AR136">
        <f t="shared" si="26"/>
        <v>9.0518111023835543E-2</v>
      </c>
      <c r="AS136">
        <f t="shared" si="27"/>
        <v>9.8514219448924981E-2</v>
      </c>
      <c r="AT136">
        <f t="shared" si="28"/>
        <v>0.10722804492825247</v>
      </c>
      <c r="AU136">
        <f t="shared" si="29"/>
        <v>8.2465786669689983E-2</v>
      </c>
      <c r="AV136">
        <f t="shared" si="30"/>
        <v>0.11257949689471862</v>
      </c>
      <c r="AW136">
        <f t="shared" si="31"/>
        <v>0.10555754031315852</v>
      </c>
      <c r="AX136">
        <f t="shared" si="32"/>
        <v>7.3050057241535279E-2</v>
      </c>
      <c r="AY136">
        <f t="shared" si="33"/>
        <v>8.3383540480470295E-2</v>
      </c>
      <c r="AZ136">
        <f t="shared" si="34"/>
        <v>6.7450586422239889E-2</v>
      </c>
      <c r="BA136">
        <f t="shared" si="35"/>
        <v>2.7319534985378174E-2</v>
      </c>
      <c r="BB136">
        <f t="shared" si="36"/>
        <v>5.5075656443788326E-2</v>
      </c>
      <c r="BC136">
        <f t="shared" si="37"/>
        <v>2.2148279042949835E-2</v>
      </c>
      <c r="BD136">
        <f t="shared" si="38"/>
        <v>0.13508475619060689</v>
      </c>
      <c r="BE136">
        <f t="shared" si="39"/>
        <v>9.4365980225125365E-2</v>
      </c>
    </row>
    <row r="137" spans="1:57">
      <c r="A137" t="str">
        <f>'Individual &amp; Portfolio'!A137</f>
        <v>2017-08-01</v>
      </c>
      <c r="B137">
        <f>'Individual &amp; Portfolio'!B137</f>
        <v>1.627714303320538E-2</v>
      </c>
      <c r="C137">
        <f>'Individual &amp; Portfolio'!C137</f>
        <v>3.433281700534252E-2</v>
      </c>
      <c r="D137">
        <f>'Individual &amp; Portfolio'!D137</f>
        <v>4.3713469186579923E-2</v>
      </c>
      <c r="E137">
        <f>'Individual &amp; Portfolio'!E137</f>
        <v>1.223111703897661E-2</v>
      </c>
      <c r="F137">
        <f>'Individual &amp; Portfolio'!F137</f>
        <v>1.2866404529975121E-2</v>
      </c>
      <c r="G137">
        <f>'Individual &amp; Portfolio'!G137</f>
        <v>1.403557584233717E-2</v>
      </c>
      <c r="H137">
        <f>'Individual &amp; Portfolio'!H137</f>
        <v>1.933397668855141E-2</v>
      </c>
      <c r="I137">
        <f>'Individual &amp; Portfolio'!I137</f>
        <v>1.5323935035923331E-2</v>
      </c>
      <c r="J137">
        <f>'Individual &amp; Portfolio'!J137</f>
        <v>2.8036253337102801E-2</v>
      </c>
      <c r="K137">
        <f>'Individual &amp; Portfolio'!K137</f>
        <v>2.4516716723313792E-2</v>
      </c>
      <c r="L137">
        <f>'Individual &amp; Portfolio'!L137</f>
        <v>2.0104664014433778E-2</v>
      </c>
      <c r="M137">
        <f>'Individual &amp; Portfolio'!M137</f>
        <v>1.421574728253328E-3</v>
      </c>
      <c r="N137">
        <f>'Individual &amp; Portfolio'!N137</f>
        <v>-4.454488617135377E-3</v>
      </c>
      <c r="O137">
        <f>'Individual &amp; Portfolio'!O137</f>
        <v>3.9797097182270308E-4</v>
      </c>
      <c r="P137">
        <f>'Individual &amp; Portfolio'!P137</f>
        <v>1.3495162088168261E-2</v>
      </c>
      <c r="Q137">
        <f>'Individual &amp; Portfolio'!Q137</f>
        <v>1.4690467898059939E-2</v>
      </c>
      <c r="R137">
        <f>'Individual &amp; Portfolio'!R137</f>
        <v>1.7566422506639201E-2</v>
      </c>
      <c r="S137">
        <f>'Individual &amp; Portfolio'!S137</f>
        <v>1.451282087170425E-2</v>
      </c>
      <c r="U137">
        <f t="shared" si="40"/>
        <v>5.212339928506815E-2</v>
      </c>
      <c r="V137">
        <f t="shared" si="41"/>
        <v>7.0773317135725849E-2</v>
      </c>
      <c r="W137">
        <f t="shared" si="42"/>
        <v>6.0122834199275541E-2</v>
      </c>
      <c r="X137">
        <f t="shared" si="43"/>
        <v>5.0173416265706754E-2</v>
      </c>
      <c r="Y137">
        <f t="shared" si="44"/>
        <v>5.6875493009780551E-2</v>
      </c>
      <c r="Z137">
        <f t="shared" si="45"/>
        <v>7.3887202886901954E-2</v>
      </c>
      <c r="AA137">
        <f t="shared" si="46"/>
        <v>7.5209971623466487E-2</v>
      </c>
      <c r="AB137">
        <f t="shared" si="47"/>
        <v>6.3108716397234477E-2</v>
      </c>
      <c r="AC137">
        <f t="shared" si="48"/>
        <v>7.6755478963467308E-2</v>
      </c>
      <c r="AD137">
        <f t="shared" si="49"/>
        <v>7.0530680278150668E-2</v>
      </c>
      <c r="AE137">
        <f t="shared" si="50"/>
        <v>6.0908831561776379E-2</v>
      </c>
      <c r="AF137">
        <f t="shared" si="51"/>
        <v>6.2549350309873991E-2</v>
      </c>
      <c r="AG137">
        <f t="shared" si="52"/>
        <v>5.3828851090198776E-2</v>
      </c>
      <c r="AH137">
        <f t="shared" si="53"/>
        <v>3.1200973835129854E-2</v>
      </c>
      <c r="AI137">
        <f t="shared" si="54"/>
        <v>5.6152368036225725E-2</v>
      </c>
      <c r="AJ137">
        <f t="shared" si="55"/>
        <v>2.496994254832622E-2</v>
      </c>
      <c r="AK137">
        <f t="shared" si="56"/>
        <v>9.1332228738066901E-2</v>
      </c>
      <c r="AL137">
        <f t="shared" si="57"/>
        <v>6.7575271784847957E-2</v>
      </c>
      <c r="AN137">
        <f t="shared" si="22"/>
        <v>7.2287939752637032E-2</v>
      </c>
      <c r="AO137">
        <f t="shared" si="23"/>
        <v>9.1998043763512796E-2</v>
      </c>
      <c r="AP137">
        <f t="shared" si="24"/>
        <v>0.10140444358873037</v>
      </c>
      <c r="AQ137">
        <f t="shared" si="25"/>
        <v>9.3067106778378511E-2</v>
      </c>
      <c r="AR137">
        <f t="shared" si="26"/>
        <v>9.0576776394004757E-2</v>
      </c>
      <c r="AS137">
        <f t="shared" si="27"/>
        <v>9.8210037160081587E-2</v>
      </c>
      <c r="AT137">
        <f t="shared" si="28"/>
        <v>0.10690256617933228</v>
      </c>
      <c r="AU137">
        <f t="shared" si="29"/>
        <v>8.2952387807141814E-2</v>
      </c>
      <c r="AV137">
        <f t="shared" si="30"/>
        <v>0.11326120259451594</v>
      </c>
      <c r="AW137">
        <f t="shared" si="31"/>
        <v>0.10551631825795424</v>
      </c>
      <c r="AX137">
        <f t="shared" si="32"/>
        <v>7.3502955217445112E-2</v>
      </c>
      <c r="AY137">
        <f t="shared" si="33"/>
        <v>8.3383590590702758E-2</v>
      </c>
      <c r="AZ137">
        <f t="shared" si="34"/>
        <v>6.7559150151645209E-2</v>
      </c>
      <c r="BA137">
        <f t="shared" si="35"/>
        <v>2.7333721900369062E-2</v>
      </c>
      <c r="BB137">
        <f t="shared" si="36"/>
        <v>5.549080857421447E-2</v>
      </c>
      <c r="BC137">
        <f t="shared" si="37"/>
        <v>2.2808723008000898E-2</v>
      </c>
      <c r="BD137">
        <f t="shared" si="38"/>
        <v>0.13341656540239819</v>
      </c>
      <c r="BE137">
        <f t="shared" si="39"/>
        <v>9.3902223636261689E-2</v>
      </c>
    </row>
    <row r="138" spans="1:57">
      <c r="A138" t="str">
        <f>'Individual &amp; Portfolio'!A138</f>
        <v>2017-09-01</v>
      </c>
      <c r="B138">
        <f>'Individual &amp; Portfolio'!B138</f>
        <v>-2.746031921203707E-3</v>
      </c>
      <c r="C138">
        <f>'Individual &amp; Portfolio'!C138</f>
        <v>-2.2631785907313962E-2</v>
      </c>
      <c r="D138">
        <f>'Individual &amp; Portfolio'!D138</f>
        <v>-3.3780686759813612E-2</v>
      </c>
      <c r="E138">
        <f>'Individual &amp; Portfolio'!E138</f>
        <v>2.012517751915421E-2</v>
      </c>
      <c r="F138">
        <f>'Individual &amp; Portfolio'!F138</f>
        <v>5.609993893253451E-3</v>
      </c>
      <c r="G138">
        <f>'Individual &amp; Portfolio'!G138</f>
        <v>9.9376998346460965E-3</v>
      </c>
      <c r="H138">
        <f>'Individual &amp; Portfolio'!H138</f>
        <v>2.6358373382004969E-3</v>
      </c>
      <c r="I138">
        <f>'Individual &amp; Portfolio'!I138</f>
        <v>-1.943721975234913E-2</v>
      </c>
      <c r="J138">
        <f>'Individual &amp; Portfolio'!J138</f>
        <v>-3.1708022026773031E-2</v>
      </c>
      <c r="K138">
        <f>'Individual &amp; Portfolio'!K138</f>
        <v>-2.4643514626330739E-2</v>
      </c>
      <c r="L138">
        <f>'Individual &amp; Portfolio'!L138</f>
        <v>-3.3562048034310177E-2</v>
      </c>
      <c r="M138">
        <f>'Individual &amp; Portfolio'!M138</f>
        <v>1.9872136088286529E-2</v>
      </c>
      <c r="N138">
        <f>'Individual &amp; Portfolio'!N138</f>
        <v>4.3014965434539983E-2</v>
      </c>
      <c r="O138">
        <f>'Individual &amp; Portfolio'!O138</f>
        <v>2.824178861890014E-2</v>
      </c>
      <c r="P138">
        <f>'Individual &amp; Portfolio'!P138</f>
        <v>-1.4353983231543349E-2</v>
      </c>
      <c r="Q138">
        <f>'Individual &amp; Portfolio'!Q138</f>
        <v>-1.379575558237778E-2</v>
      </c>
      <c r="R138">
        <f>'Individual &amp; Portfolio'!R138</f>
        <v>-1.642100482167819E-2</v>
      </c>
      <c r="S138">
        <f>'Individual &amp; Portfolio'!S138</f>
        <v>8.1781860328256073E-6</v>
      </c>
      <c r="U138">
        <f t="shared" si="40"/>
        <v>5.2120519221520549E-2</v>
      </c>
      <c r="V138">
        <f t="shared" si="41"/>
        <v>7.0743018525017048E-2</v>
      </c>
      <c r="W138">
        <f t="shared" si="42"/>
        <v>6.0337962263796605E-2</v>
      </c>
      <c r="X138">
        <f t="shared" si="43"/>
        <v>4.9863380552874495E-2</v>
      </c>
      <c r="Y138">
        <f t="shared" si="44"/>
        <v>5.6821866746280821E-2</v>
      </c>
      <c r="Z138">
        <f t="shared" si="45"/>
        <v>7.3970905030011261E-2</v>
      </c>
      <c r="AA138">
        <f t="shared" si="46"/>
        <v>7.5202308588381242E-2</v>
      </c>
      <c r="AB138">
        <f t="shared" si="47"/>
        <v>6.3092146304460042E-2</v>
      </c>
      <c r="AC138">
        <f t="shared" si="48"/>
        <v>7.6464001793235398E-2</v>
      </c>
      <c r="AD138">
        <f t="shared" si="49"/>
        <v>7.0541539318847865E-2</v>
      </c>
      <c r="AE138">
        <f t="shared" si="50"/>
        <v>6.0408590701702666E-2</v>
      </c>
      <c r="AF138">
        <f t="shared" si="51"/>
        <v>6.2161939957828372E-2</v>
      </c>
      <c r="AG138">
        <f t="shared" si="52"/>
        <v>5.3688883313176672E-2</v>
      </c>
      <c r="AH138">
        <f t="shared" si="53"/>
        <v>3.1177315533619757E-2</v>
      </c>
      <c r="AI138">
        <f t="shared" si="54"/>
        <v>5.574701324849736E-2</v>
      </c>
      <c r="AJ138">
        <f t="shared" si="55"/>
        <v>2.4953249687890523E-2</v>
      </c>
      <c r="AK138">
        <f t="shared" si="56"/>
        <v>9.0855207559140727E-2</v>
      </c>
      <c r="AL138">
        <f t="shared" si="57"/>
        <v>6.7397673957693624E-2</v>
      </c>
      <c r="AN138">
        <f t="shared" si="22"/>
        <v>7.2185150151646296E-2</v>
      </c>
      <c r="AO138">
        <f t="shared" si="23"/>
        <v>9.1959085883459996E-2</v>
      </c>
      <c r="AP138">
        <f t="shared" si="24"/>
        <v>0.10142619328887592</v>
      </c>
      <c r="AQ138">
        <f t="shared" si="25"/>
        <v>9.2876649952927354E-2</v>
      </c>
      <c r="AR138">
        <f t="shared" si="26"/>
        <v>9.0374460025720013E-2</v>
      </c>
      <c r="AS138">
        <f t="shared" si="27"/>
        <v>9.7892046013419845E-2</v>
      </c>
      <c r="AT138">
        <f t="shared" si="28"/>
        <v>0.10670241429930441</v>
      </c>
      <c r="AU138">
        <f t="shared" si="29"/>
        <v>8.2844751811138609E-2</v>
      </c>
      <c r="AV138">
        <f t="shared" si="30"/>
        <v>0.11304886139138481</v>
      </c>
      <c r="AW138">
        <f t="shared" si="31"/>
        <v>0.10540530954215353</v>
      </c>
      <c r="AX138">
        <f t="shared" si="32"/>
        <v>7.3408772355975357E-2</v>
      </c>
      <c r="AY138">
        <f t="shared" si="33"/>
        <v>8.3483009706617234E-2</v>
      </c>
      <c r="AZ138">
        <f t="shared" si="34"/>
        <v>6.7595931711501897E-2</v>
      </c>
      <c r="BA138">
        <f t="shared" si="35"/>
        <v>2.7415366173957186E-2</v>
      </c>
      <c r="BB138">
        <f t="shared" si="36"/>
        <v>5.5328163671217963E-2</v>
      </c>
      <c r="BC138">
        <f t="shared" si="37"/>
        <v>2.2839383324641804E-2</v>
      </c>
      <c r="BD138">
        <f t="shared" si="38"/>
        <v>0.13344021069109785</v>
      </c>
      <c r="BE138">
        <f t="shared" si="39"/>
        <v>9.3919811309203821E-2</v>
      </c>
    </row>
    <row r="139" spans="1:57">
      <c r="A139" t="str">
        <f>'Individual &amp; Portfolio'!A139</f>
        <v>2017-10-01</v>
      </c>
      <c r="B139">
        <f>'Individual &amp; Portfolio'!B139</f>
        <v>6.339049795128493E-2</v>
      </c>
      <c r="C139">
        <f>'Individual &amp; Portfolio'!C139</f>
        <v>8.3766233554268155E-2</v>
      </c>
      <c r="D139">
        <f>'Individual &amp; Portfolio'!D139</f>
        <v>7.1340800542885274E-2</v>
      </c>
      <c r="E139">
        <f>'Individual &amp; Portfolio'!E139</f>
        <v>2.842102079230369E-2</v>
      </c>
      <c r="F139">
        <f>'Individual &amp; Portfolio'!F139</f>
        <v>5.1139642215239027E-2</v>
      </c>
      <c r="G139">
        <f>'Individual &amp; Portfolio'!G139</f>
        <v>4.2686549300048997E-2</v>
      </c>
      <c r="H139">
        <f>'Individual &amp; Portfolio'!H139</f>
        <v>6.7054950572949412E-2</v>
      </c>
      <c r="I139">
        <f>'Individual &amp; Portfolio'!I139</f>
        <v>3.2821139408315547E-2</v>
      </c>
      <c r="J139">
        <f>'Individual &amp; Portfolio'!J139</f>
        <v>3.1829821529374192E-2</v>
      </c>
      <c r="K139">
        <f>'Individual &amp; Portfolio'!K139</f>
        <v>3.7927872731040153E-2</v>
      </c>
      <c r="L139">
        <f>'Individual &amp; Portfolio'!L139</f>
        <v>4.3134275322677551E-2</v>
      </c>
      <c r="M139">
        <f>'Individual &amp; Portfolio'!M139</f>
        <v>2.435635554041982E-2</v>
      </c>
      <c r="N139">
        <f>'Individual &amp; Portfolio'!N139</f>
        <v>3.1101429079630979E-2</v>
      </c>
      <c r="O139">
        <f>'Individual &amp; Portfolio'!O139</f>
        <v>3.2495133601094787E-2</v>
      </c>
      <c r="P139">
        <f>'Individual &amp; Portfolio'!P139</f>
        <v>1.557899042359101E-2</v>
      </c>
      <c r="Q139">
        <f>'Individual &amp; Portfolio'!Q139</f>
        <v>1.618913864017291E-2</v>
      </c>
      <c r="R139">
        <f>'Individual &amp; Portfolio'!R139</f>
        <v>2.0119887025904729E-2</v>
      </c>
      <c r="S139">
        <f>'Individual &amp; Portfolio'!S139</f>
        <v>2.080072604630678E-2</v>
      </c>
      <c r="U139">
        <f t="shared" si="40"/>
        <v>5.2568193446245012E-2</v>
      </c>
      <c r="V139">
        <f t="shared" si="41"/>
        <v>7.1719376556504524E-2</v>
      </c>
      <c r="W139">
        <f t="shared" si="42"/>
        <v>6.2505154127182466E-2</v>
      </c>
      <c r="X139">
        <f t="shared" si="43"/>
        <v>4.9778466094495398E-2</v>
      </c>
      <c r="Y139">
        <f t="shared" si="44"/>
        <v>5.6929699038757331E-2</v>
      </c>
      <c r="Z139">
        <f t="shared" si="45"/>
        <v>7.4088951135465292E-2</v>
      </c>
      <c r="AA139">
        <f t="shared" si="46"/>
        <v>7.5060135851752086E-2</v>
      </c>
      <c r="AB139">
        <f t="shared" si="47"/>
        <v>6.4171448889827981E-2</v>
      </c>
      <c r="AC139">
        <f t="shared" si="48"/>
        <v>7.7777873781057161E-2</v>
      </c>
      <c r="AD139">
        <f t="shared" si="49"/>
        <v>7.1718793704668951E-2</v>
      </c>
      <c r="AE139">
        <f t="shared" si="50"/>
        <v>6.1768270727053251E-2</v>
      </c>
      <c r="AF139">
        <f t="shared" si="51"/>
        <v>6.139894806058227E-2</v>
      </c>
      <c r="AG139">
        <f t="shared" si="52"/>
        <v>5.3779087056105943E-2</v>
      </c>
      <c r="AH139">
        <f t="shared" si="53"/>
        <v>3.1433658547710693E-2</v>
      </c>
      <c r="AI139">
        <f t="shared" si="54"/>
        <v>5.6244210976368995E-2</v>
      </c>
      <c r="AJ139">
        <f t="shared" si="55"/>
        <v>2.5669172553618391E-2</v>
      </c>
      <c r="AK139">
        <f t="shared" si="56"/>
        <v>9.0355054240560589E-2</v>
      </c>
      <c r="AL139">
        <f t="shared" si="57"/>
        <v>6.7463900629722379E-2</v>
      </c>
      <c r="AN139">
        <f t="shared" si="22"/>
        <v>7.1631619139973499E-2</v>
      </c>
      <c r="AO139">
        <f t="shared" si="23"/>
        <v>9.2202607738090844E-2</v>
      </c>
      <c r="AP139">
        <f t="shared" si="24"/>
        <v>0.10216610310187338</v>
      </c>
      <c r="AQ139">
        <f t="shared" si="25"/>
        <v>9.2861908476693497E-2</v>
      </c>
      <c r="AR139">
        <f t="shared" si="26"/>
        <v>9.0427263326840729E-2</v>
      </c>
      <c r="AS139">
        <f t="shared" si="27"/>
        <v>9.7691740470731689E-2</v>
      </c>
      <c r="AT139">
        <f t="shared" si="28"/>
        <v>0.10653654201164131</v>
      </c>
      <c r="AU139">
        <f t="shared" si="29"/>
        <v>8.2962567662932724E-2</v>
      </c>
      <c r="AV139">
        <f t="shared" si="30"/>
        <v>0.11362035328230247</v>
      </c>
      <c r="AW139">
        <f t="shared" si="31"/>
        <v>0.10582553083746708</v>
      </c>
      <c r="AX139">
        <f t="shared" si="32"/>
        <v>7.2627192513103081E-2</v>
      </c>
      <c r="AY139">
        <f t="shared" si="33"/>
        <v>8.1707090899314813E-2</v>
      </c>
      <c r="AZ139">
        <f t="shared" si="34"/>
        <v>6.6312785149846093E-2</v>
      </c>
      <c r="BA139">
        <f t="shared" si="35"/>
        <v>2.74696953263718E-2</v>
      </c>
      <c r="BB139">
        <f t="shared" si="36"/>
        <v>5.5661355456160105E-2</v>
      </c>
      <c r="BC139">
        <f t="shared" si="37"/>
        <v>2.3110590220489904E-2</v>
      </c>
      <c r="BD139">
        <f t="shared" si="38"/>
        <v>0.13319676218385015</v>
      </c>
      <c r="BE139">
        <f t="shared" si="39"/>
        <v>9.4045991358610831E-2</v>
      </c>
    </row>
    <row r="140" spans="1:57">
      <c r="A140" t="str">
        <f>'Individual &amp; Portfolio'!A140</f>
        <v>2017-11-01</v>
      </c>
      <c r="B140">
        <f>'Individual &amp; Portfolio'!B140</f>
        <v>3.3596004029646132E-2</v>
      </c>
      <c r="C140">
        <f>'Individual &amp; Portfolio'!C140</f>
        <v>2.2715696715279069E-2</v>
      </c>
      <c r="D140">
        <f>'Individual &amp; Portfolio'!D140</f>
        <v>-4.3051980520514288E-4</v>
      </c>
      <c r="E140">
        <f>'Individual &amp; Portfolio'!E140</f>
        <v>8.1656667395544336E-3</v>
      </c>
      <c r="F140">
        <f>'Individual &amp; Portfolio'!F140</f>
        <v>9.8543115682154792E-3</v>
      </c>
      <c r="G140">
        <f>'Individual &amp; Portfolio'!G140</f>
        <v>2.426807109795925E-3</v>
      </c>
      <c r="H140">
        <f>'Individual &amp; Portfolio'!H140</f>
        <v>1.945971773059485E-2</v>
      </c>
      <c r="I140">
        <f>'Individual &amp; Portfolio'!I140</f>
        <v>7.119499321284195E-4</v>
      </c>
      <c r="J140">
        <f>'Individual &amp; Portfolio'!J140</f>
        <v>8.7224829071086418E-5</v>
      </c>
      <c r="K140">
        <f>'Individual &amp; Portfolio'!K140</f>
        <v>2.3062994511111601E-3</v>
      </c>
      <c r="L140">
        <f>'Individual &amp; Portfolio'!L140</f>
        <v>2.866631758213645E-2</v>
      </c>
      <c r="M140">
        <f>'Individual &amp; Portfolio'!M140</f>
        <v>3.0570614438057531E-2</v>
      </c>
      <c r="N140">
        <f>'Individual &amp; Portfolio'!N140</f>
        <v>0</v>
      </c>
      <c r="O140">
        <f>'Individual &amp; Portfolio'!O140</f>
        <v>-4.8706823575549452E-3</v>
      </c>
      <c r="P140">
        <f>'Individual &amp; Portfolio'!P140</f>
        <v>9.2405641063963984E-3</v>
      </c>
      <c r="Q140">
        <f>'Individual &amp; Portfolio'!Q140</f>
        <v>7.60037727657914E-3</v>
      </c>
      <c r="R140">
        <f>'Individual &amp; Portfolio'!R140</f>
        <v>1.552653823886452E-2</v>
      </c>
      <c r="S140">
        <f>'Individual &amp; Portfolio'!S140</f>
        <v>2.1718620150976701E-2</v>
      </c>
      <c r="U140">
        <f t="shared" si="40"/>
        <v>5.2936871366822555E-2</v>
      </c>
      <c r="V140">
        <f t="shared" si="41"/>
        <v>7.0328925285013263E-2</v>
      </c>
      <c r="W140">
        <f t="shared" si="42"/>
        <v>6.2650899532222415E-2</v>
      </c>
      <c r="X140">
        <f t="shared" si="43"/>
        <v>4.9893402189204489E-2</v>
      </c>
      <c r="Y140">
        <f t="shared" si="44"/>
        <v>5.7653376596350864E-2</v>
      </c>
      <c r="Z140">
        <f t="shared" si="45"/>
        <v>7.4217323123093815E-2</v>
      </c>
      <c r="AA140">
        <f t="shared" si="46"/>
        <v>7.5412171216954593E-2</v>
      </c>
      <c r="AB140">
        <f t="shared" si="47"/>
        <v>6.4236848734262275E-2</v>
      </c>
      <c r="AC140">
        <f t="shared" si="48"/>
        <v>7.7877654837594512E-2</v>
      </c>
      <c r="AD140">
        <f t="shared" si="49"/>
        <v>7.1872986039851205E-2</v>
      </c>
      <c r="AE140">
        <f t="shared" si="50"/>
        <v>6.2159336351536511E-2</v>
      </c>
      <c r="AF140">
        <f t="shared" si="51"/>
        <v>6.1312306491868446E-2</v>
      </c>
      <c r="AG140">
        <f t="shared" si="52"/>
        <v>5.3880432973209463E-2</v>
      </c>
      <c r="AH140">
        <f t="shared" si="53"/>
        <v>3.1578671149312648E-2</v>
      </c>
      <c r="AI140">
        <f t="shared" si="54"/>
        <v>5.6079606576771281E-2</v>
      </c>
      <c r="AJ140">
        <f t="shared" si="55"/>
        <v>2.572634183500401E-2</v>
      </c>
      <c r="AK140">
        <f t="shared" si="56"/>
        <v>9.0332159850089383E-2</v>
      </c>
      <c r="AL140">
        <f t="shared" si="57"/>
        <v>6.683045130276602E-2</v>
      </c>
      <c r="AN140">
        <f t="shared" si="22"/>
        <v>7.1306273267895792E-2</v>
      </c>
      <c r="AO140">
        <f t="shared" si="23"/>
        <v>9.27596567132285E-2</v>
      </c>
      <c r="AP140">
        <f t="shared" si="24"/>
        <v>0.10257125301143678</v>
      </c>
      <c r="AQ140">
        <f t="shared" si="25"/>
        <v>9.2658512852018371E-2</v>
      </c>
      <c r="AR140">
        <f t="shared" si="26"/>
        <v>9.0502261984384227E-2</v>
      </c>
      <c r="AS140">
        <f t="shared" si="27"/>
        <v>9.7595491959543243E-2</v>
      </c>
      <c r="AT140">
        <f t="shared" si="28"/>
        <v>0.10676291690891311</v>
      </c>
      <c r="AU140">
        <f t="shared" si="29"/>
        <v>8.2641435192044851E-2</v>
      </c>
      <c r="AV140">
        <f t="shared" si="30"/>
        <v>0.11303355356978902</v>
      </c>
      <c r="AW140">
        <f t="shared" si="31"/>
        <v>0.10587847004642115</v>
      </c>
      <c r="AX140">
        <f t="shared" si="32"/>
        <v>7.1714468504339393E-2</v>
      </c>
      <c r="AY140">
        <f t="shared" si="33"/>
        <v>8.0748408676227193E-2</v>
      </c>
      <c r="AZ140">
        <f t="shared" si="34"/>
        <v>6.5367475532939159E-2</v>
      </c>
      <c r="BA140">
        <f t="shared" si="35"/>
        <v>2.7750072401601496E-2</v>
      </c>
      <c r="BB140">
        <f t="shared" si="36"/>
        <v>5.5611399059751765E-2</v>
      </c>
      <c r="BC140">
        <f t="shared" si="37"/>
        <v>2.3099384563861149E-2</v>
      </c>
      <c r="BD140">
        <f t="shared" si="38"/>
        <v>0.13256842877968048</v>
      </c>
      <c r="BE140">
        <f t="shared" si="39"/>
        <v>9.3296120765110013E-2</v>
      </c>
    </row>
    <row r="141" spans="1:57">
      <c r="A141" t="str">
        <f>'Individual &amp; Portfolio'!A141</f>
        <v>2017-12-01</v>
      </c>
      <c r="B141">
        <f>'Individual &amp; Portfolio'!B141</f>
        <v>-1.588033976499725E-2</v>
      </c>
      <c r="C141">
        <f>'Individual &amp; Portfolio'!C141</f>
        <v>-1.8860203079432921E-2</v>
      </c>
      <c r="D141">
        <f>'Individual &amp; Portfolio'!D141</f>
        <v>8.7167238876220132E-3</v>
      </c>
      <c r="E141">
        <f>'Individual &amp; Portfolio'!E141</f>
        <v>9.3616176911970328E-4</v>
      </c>
      <c r="F141">
        <f>'Individual &amp; Portfolio'!F141</f>
        <v>-1.9914887841550041E-2</v>
      </c>
      <c r="G141">
        <f>'Individual &amp; Portfolio'!G141</f>
        <v>-1.302458205104429E-2</v>
      </c>
      <c r="H141">
        <f>'Individual &amp; Portfolio'!H141</f>
        <v>-2.2280367138922671E-2</v>
      </c>
      <c r="I141">
        <f>'Individual &amp; Portfolio'!I141</f>
        <v>-2.400925361594031E-2</v>
      </c>
      <c r="J141">
        <f>'Individual &amp; Portfolio'!J141</f>
        <v>-2.2394424167754279E-2</v>
      </c>
      <c r="K141">
        <f>'Individual &amp; Portfolio'!K141</f>
        <v>-1.7381963194138761E-2</v>
      </c>
      <c r="L141">
        <f>'Individual &amp; Portfolio'!L141</f>
        <v>-3.4148320360024582E-2</v>
      </c>
      <c r="M141">
        <f>'Individual &amp; Portfolio'!M141</f>
        <v>1.977473381711059E-3</v>
      </c>
      <c r="N141">
        <f>'Individual &amp; Portfolio'!N141</f>
        <v>1.846908568619288E-2</v>
      </c>
      <c r="O141">
        <f>'Individual &amp; Portfolio'!O141</f>
        <v>-1.8826416411623641E-3</v>
      </c>
      <c r="P141">
        <f>'Individual &amp; Portfolio'!P141</f>
        <v>-3.3713168819927701E-3</v>
      </c>
      <c r="Q141">
        <f>'Individual &amp; Portfolio'!Q141</f>
        <v>-4.4879559637528432E-3</v>
      </c>
      <c r="R141">
        <f>'Individual &amp; Portfolio'!R141</f>
        <v>-6.1980872727844796E-3</v>
      </c>
      <c r="S141">
        <f>'Individual &amp; Portfolio'!S141</f>
        <v>1.340302297075668E-2</v>
      </c>
      <c r="U141">
        <f t="shared" si="40"/>
        <v>5.2347421364347113E-2</v>
      </c>
      <c r="V141">
        <f t="shared" si="41"/>
        <v>6.9963020599657172E-2</v>
      </c>
      <c r="W141">
        <f t="shared" si="42"/>
        <v>6.2808698848019207E-2</v>
      </c>
      <c r="X141">
        <f t="shared" si="43"/>
        <v>4.8858492203599543E-2</v>
      </c>
      <c r="Y141">
        <f t="shared" si="44"/>
        <v>5.6787571572546582E-2</v>
      </c>
      <c r="Z141">
        <f t="shared" si="45"/>
        <v>7.4524982615165852E-2</v>
      </c>
      <c r="AA141">
        <f t="shared" si="46"/>
        <v>7.53984576292068E-2</v>
      </c>
      <c r="AB141">
        <f t="shared" si="47"/>
        <v>6.4186008428724364E-2</v>
      </c>
      <c r="AC141">
        <f t="shared" si="48"/>
        <v>7.7978756760934992E-2</v>
      </c>
      <c r="AD141">
        <f t="shared" si="49"/>
        <v>7.1929549810525684E-2</v>
      </c>
      <c r="AE141">
        <f t="shared" si="50"/>
        <v>6.1789408927136677E-2</v>
      </c>
      <c r="AF141">
        <f t="shared" si="51"/>
        <v>6.1076103351600838E-2</v>
      </c>
      <c r="AG141">
        <f t="shared" si="52"/>
        <v>5.3776503614970488E-2</v>
      </c>
      <c r="AH141">
        <f t="shared" si="53"/>
        <v>3.1893517276731558E-2</v>
      </c>
      <c r="AI141">
        <f t="shared" si="54"/>
        <v>5.6080043091146128E-2</v>
      </c>
      <c r="AJ141">
        <f t="shared" si="55"/>
        <v>2.5715140721569614E-2</v>
      </c>
      <c r="AK141">
        <f t="shared" si="56"/>
        <v>8.9637254454027815E-2</v>
      </c>
      <c r="AL141">
        <f t="shared" si="57"/>
        <v>6.6032031103338315E-2</v>
      </c>
      <c r="AN141">
        <f t="shared" si="22"/>
        <v>7.1313561095638023E-2</v>
      </c>
      <c r="AO141">
        <f t="shared" si="23"/>
        <v>9.2301742764945571E-2</v>
      </c>
      <c r="AP141">
        <f t="shared" si="24"/>
        <v>0.10161239294011307</v>
      </c>
      <c r="AQ141">
        <f t="shared" si="25"/>
        <v>9.0917160420575419E-2</v>
      </c>
      <c r="AR141">
        <f t="shared" si="26"/>
        <v>8.9168435609876931E-2</v>
      </c>
      <c r="AS141">
        <f t="shared" si="27"/>
        <v>9.7685123153034958E-2</v>
      </c>
      <c r="AT141">
        <f t="shared" si="28"/>
        <v>0.10675589195383683</v>
      </c>
      <c r="AU141">
        <f t="shared" si="29"/>
        <v>8.2726144147833136E-2</v>
      </c>
      <c r="AV141">
        <f t="shared" si="30"/>
        <v>0.11251499476747304</v>
      </c>
      <c r="AW141">
        <f t="shared" si="31"/>
        <v>0.10503122999018721</v>
      </c>
      <c r="AX141">
        <f t="shared" si="32"/>
        <v>7.0783410505109459E-2</v>
      </c>
      <c r="AY141">
        <f t="shared" si="33"/>
        <v>7.9358653424745698E-2</v>
      </c>
      <c r="AZ141">
        <f t="shared" si="34"/>
        <v>6.3448843921701484E-2</v>
      </c>
      <c r="BA141">
        <f t="shared" si="35"/>
        <v>2.7910079723763352E-2</v>
      </c>
      <c r="BB141">
        <f t="shared" si="36"/>
        <v>5.5487426246105288E-2</v>
      </c>
      <c r="BC141">
        <f t="shared" si="37"/>
        <v>2.3089923177664673E-2</v>
      </c>
      <c r="BD141">
        <f t="shared" si="38"/>
        <v>0.13175313200665567</v>
      </c>
      <c r="BE141">
        <f t="shared" si="39"/>
        <v>9.2580328423585961E-2</v>
      </c>
    </row>
    <row r="142" spans="1:57">
      <c r="A142" t="str">
        <f>'Individual &amp; Portfolio'!A142</f>
        <v>2018-01-01</v>
      </c>
      <c r="B142">
        <f>'Individual &amp; Portfolio'!B142</f>
        <v>4.2001660494477948E-2</v>
      </c>
      <c r="C142">
        <f>'Individual &amp; Portfolio'!C142</f>
        <v>6.9565391323062942E-2</v>
      </c>
      <c r="D142">
        <f>'Individual &amp; Portfolio'!D142</f>
        <v>7.0463705221073702E-2</v>
      </c>
      <c r="E142">
        <f>'Individual &amp; Portfolio'!E142</f>
        <v>2.005375694846601E-3</v>
      </c>
      <c r="F142">
        <f>'Individual &amp; Portfolio'!F142</f>
        <v>4.1595073582103792E-2</v>
      </c>
      <c r="G142">
        <f>'Individual &amp; Portfolio'!G142</f>
        <v>4.2185780549073071E-2</v>
      </c>
      <c r="H142">
        <f>'Individual &amp; Portfolio'!H142</f>
        <v>4.0445460899586561E-2</v>
      </c>
      <c r="I142">
        <f>'Individual &amp; Portfolio'!I142</f>
        <v>-1.9397580637147801E-2</v>
      </c>
      <c r="J142">
        <f>'Individual &amp; Portfolio'!J142</f>
        <v>-3.6750910081441601E-2</v>
      </c>
      <c r="K142">
        <f>'Individual &amp; Portfolio'!K142</f>
        <v>-2.129319200759083E-2</v>
      </c>
      <c r="L142">
        <f>'Individual &amp; Portfolio'!L142</f>
        <v>-3.8197001748796811E-2</v>
      </c>
      <c r="M142">
        <f>'Individual &amp; Portfolio'!M142</f>
        <v>6.3066121902170869E-2</v>
      </c>
      <c r="N142">
        <f>'Individual &amp; Portfolio'!N142</f>
        <v>-1.490687618731845E-2</v>
      </c>
      <c r="O142">
        <f>'Individual &amp; Portfolio'!O142</f>
        <v>2.347925124994554E-2</v>
      </c>
      <c r="P142">
        <f>'Individual &amp; Portfolio'!P142</f>
        <v>-8.9069267479587877E-3</v>
      </c>
      <c r="Q142">
        <f>'Individual &amp; Portfolio'!Q142</f>
        <v>-1.012137993386353E-2</v>
      </c>
      <c r="R142">
        <f>'Individual &amp; Portfolio'!R142</f>
        <v>-5.8548609299746701E-4</v>
      </c>
      <c r="S142">
        <f>'Individual &amp; Portfolio'!S142</f>
        <v>6.6286566272433234E-4</v>
      </c>
      <c r="U142">
        <f t="shared" si="40"/>
        <v>5.324878293781183E-2</v>
      </c>
      <c r="V142">
        <f t="shared" si="41"/>
        <v>7.0480212346350046E-2</v>
      </c>
      <c r="W142">
        <f t="shared" si="42"/>
        <v>6.2534292837863714E-2</v>
      </c>
      <c r="X142">
        <f t="shared" si="43"/>
        <v>4.9046708078633414E-2</v>
      </c>
      <c r="Y142">
        <f t="shared" si="44"/>
        <v>5.7881905928847385E-2</v>
      </c>
      <c r="Z142">
        <f t="shared" si="45"/>
        <v>7.5336391187395227E-2</v>
      </c>
      <c r="AA142">
        <f t="shared" si="46"/>
        <v>7.6670425529684075E-2</v>
      </c>
      <c r="AB142">
        <f t="shared" si="47"/>
        <v>6.5488593679863191E-2</v>
      </c>
      <c r="AC142">
        <f t="shared" si="48"/>
        <v>7.7737530983117045E-2</v>
      </c>
      <c r="AD142">
        <f t="shared" si="49"/>
        <v>7.2629147564702859E-2</v>
      </c>
      <c r="AE142">
        <f t="shared" si="50"/>
        <v>6.3465355569077911E-2</v>
      </c>
      <c r="AF142">
        <f t="shared" si="51"/>
        <v>6.067757966698592E-2</v>
      </c>
      <c r="AG142">
        <f t="shared" si="52"/>
        <v>5.3198299521231125E-2</v>
      </c>
      <c r="AH142">
        <f t="shared" si="53"/>
        <v>3.1900661369455949E-2</v>
      </c>
      <c r="AI142">
        <f t="shared" si="54"/>
        <v>5.5634122328090202E-2</v>
      </c>
      <c r="AJ142">
        <f t="shared" si="55"/>
        <v>2.5788982269495889E-2</v>
      </c>
      <c r="AK142">
        <f t="shared" si="56"/>
        <v>9.0147016933705734E-2</v>
      </c>
      <c r="AL142">
        <f t="shared" si="57"/>
        <v>6.5550566132242138E-2</v>
      </c>
      <c r="AN142">
        <f t="shared" si="22"/>
        <v>7.1234785122311212E-2</v>
      </c>
      <c r="AO142">
        <f t="shared" si="23"/>
        <v>9.2574255043103931E-2</v>
      </c>
      <c r="AP142">
        <f t="shared" si="24"/>
        <v>0.10126425269596155</v>
      </c>
      <c r="AQ142">
        <f t="shared" si="25"/>
        <v>9.0942696296284195E-2</v>
      </c>
      <c r="AR142">
        <f t="shared" si="26"/>
        <v>8.9527546511960626E-2</v>
      </c>
      <c r="AS142">
        <f t="shared" si="27"/>
        <v>9.6555018325475056E-2</v>
      </c>
      <c r="AT142">
        <f t="shared" si="28"/>
        <v>0.10594880471907256</v>
      </c>
      <c r="AU142">
        <f t="shared" si="29"/>
        <v>8.2627327612515553E-2</v>
      </c>
      <c r="AV142">
        <f t="shared" si="30"/>
        <v>0.11235705645681159</v>
      </c>
      <c r="AW142">
        <f t="shared" si="31"/>
        <v>0.10458820657809687</v>
      </c>
      <c r="AX142">
        <f t="shared" si="32"/>
        <v>7.147872054350822E-2</v>
      </c>
      <c r="AY142">
        <f t="shared" si="33"/>
        <v>7.9250162219335313E-2</v>
      </c>
      <c r="AZ142">
        <f t="shared" si="34"/>
        <v>6.3192452089319257E-2</v>
      </c>
      <c r="BA142">
        <f t="shared" si="35"/>
        <v>2.7879089011572072E-2</v>
      </c>
      <c r="BB142">
        <f t="shared" si="36"/>
        <v>5.5618479409417838E-2</v>
      </c>
      <c r="BC142">
        <f t="shared" si="37"/>
        <v>2.3138059361487641E-2</v>
      </c>
      <c r="BD142">
        <f t="shared" si="38"/>
        <v>0.13044442935248449</v>
      </c>
      <c r="BE142">
        <f t="shared" si="39"/>
        <v>9.1762809698771847E-2</v>
      </c>
    </row>
    <row r="143" spans="1:57">
      <c r="A143" t="str">
        <f>'Individual &amp; Portfolio'!A143</f>
        <v>2018-02-01</v>
      </c>
      <c r="B143">
        <f>'Individual &amp; Portfolio'!B143</f>
        <v>-2.3802194548079299E-3</v>
      </c>
      <c r="C143">
        <f>'Individual &amp; Portfolio'!C143</f>
        <v>2.1878568396735739E-2</v>
      </c>
      <c r="D143">
        <f>'Individual &amp; Portfolio'!D143</f>
        <v>-2.0198233269331681E-2</v>
      </c>
      <c r="E143">
        <f>'Individual &amp; Portfolio'!E143</f>
        <v>-3.7150540295339367E-2</v>
      </c>
      <c r="F143">
        <f>'Individual &amp; Portfolio'!F143</f>
        <v>-1.4790299216472571E-2</v>
      </c>
      <c r="G143">
        <f>'Individual &amp; Portfolio'!G143</f>
        <v>-2.8364584028789719E-2</v>
      </c>
      <c r="H143">
        <f>'Individual &amp; Portfolio'!H143</f>
        <v>-8.551483714198671E-3</v>
      </c>
      <c r="I143">
        <f>'Individual &amp; Portfolio'!I143</f>
        <v>3.31573058750676E-2</v>
      </c>
      <c r="J143">
        <f>'Individual &amp; Portfolio'!J143</f>
        <v>2.3937787560681208E-2</v>
      </c>
      <c r="K143">
        <f>'Individual &amp; Portfolio'!K143</f>
        <v>2.4370458113714522E-2</v>
      </c>
      <c r="L143">
        <f>'Individual &amp; Portfolio'!L143</f>
        <v>-3.3658446005318199E-2</v>
      </c>
      <c r="M143">
        <f>'Individual &amp; Portfolio'!M143</f>
        <v>-3.9313517665970583E-2</v>
      </c>
      <c r="N143">
        <f>'Individual &amp; Portfolio'!N143</f>
        <v>-3.6570104105871248E-2</v>
      </c>
      <c r="O143">
        <f>'Individual &amp; Portfolio'!O143</f>
        <v>-3.9419847711641982E-2</v>
      </c>
      <c r="P143">
        <f>'Individual &amp; Portfolio'!P143</f>
        <v>4.5108570635266082E-4</v>
      </c>
      <c r="Q143">
        <f>'Individual &amp; Portfolio'!Q143</f>
        <v>8.9759230346153629E-5</v>
      </c>
      <c r="R143">
        <f>'Individual &amp; Portfolio'!R143</f>
        <v>6.7168622500588526E-3</v>
      </c>
      <c r="S143">
        <f>'Individual &amp; Portfolio'!S143</f>
        <v>-9.8393070958983087E-3</v>
      </c>
      <c r="U143">
        <f t="shared" si="40"/>
        <v>5.2407737591744871E-2</v>
      </c>
      <c r="V143">
        <f t="shared" si="41"/>
        <v>7.0999935357256988E-2</v>
      </c>
      <c r="W143">
        <f t="shared" si="42"/>
        <v>6.2844861276486974E-2</v>
      </c>
      <c r="X143">
        <f t="shared" si="43"/>
        <v>4.8828240930224302E-2</v>
      </c>
      <c r="Y143">
        <f t="shared" si="44"/>
        <v>5.8182330517311809E-2</v>
      </c>
      <c r="Z143">
        <f t="shared" si="45"/>
        <v>7.4967815397297896E-2</v>
      </c>
      <c r="AA143">
        <f t="shared" si="46"/>
        <v>7.6217178198667038E-2</v>
      </c>
      <c r="AB143">
        <f t="shared" si="47"/>
        <v>6.4859598072127989E-2</v>
      </c>
      <c r="AC143">
        <f t="shared" si="48"/>
        <v>7.9311264129824061E-2</v>
      </c>
      <c r="AD143">
        <f t="shared" si="49"/>
        <v>7.275730423200695E-2</v>
      </c>
      <c r="AE143">
        <f t="shared" si="50"/>
        <v>6.5515570377360124E-2</v>
      </c>
      <c r="AF143">
        <f t="shared" si="51"/>
        <v>6.113970738980689E-2</v>
      </c>
      <c r="AG143">
        <f t="shared" si="52"/>
        <v>5.3954808566389491E-2</v>
      </c>
      <c r="AH143">
        <f t="shared" si="53"/>
        <v>3.139346221111293E-2</v>
      </c>
      <c r="AI143">
        <f t="shared" si="54"/>
        <v>5.4997514451390089E-2</v>
      </c>
      <c r="AJ143">
        <f t="shared" si="55"/>
        <v>2.59701119331983E-2</v>
      </c>
      <c r="AK143">
        <f t="shared" si="56"/>
        <v>9.0033102779366755E-2</v>
      </c>
      <c r="AL143">
        <f t="shared" si="57"/>
        <v>6.5627256979733137E-2</v>
      </c>
      <c r="AN143">
        <f t="shared" si="22"/>
        <v>6.9668284176506279E-2</v>
      </c>
      <c r="AO143">
        <f t="shared" si="23"/>
        <v>8.8108213724411757E-2</v>
      </c>
      <c r="AP143">
        <f t="shared" si="24"/>
        <v>0.10040054979301453</v>
      </c>
      <c r="AQ143">
        <f t="shared" si="25"/>
        <v>9.0064146448165669E-2</v>
      </c>
      <c r="AR143">
        <f t="shared" si="26"/>
        <v>8.8679752996324718E-2</v>
      </c>
      <c r="AS143">
        <f t="shared" si="27"/>
        <v>9.5369997911269683E-2</v>
      </c>
      <c r="AT143">
        <f t="shared" si="28"/>
        <v>0.10457314254915191</v>
      </c>
      <c r="AU143">
        <f t="shared" si="29"/>
        <v>8.1003457071928006E-2</v>
      </c>
      <c r="AV143">
        <f t="shared" si="30"/>
        <v>0.11136025990821689</v>
      </c>
      <c r="AW143">
        <f t="shared" si="31"/>
        <v>0.10251228770006342</v>
      </c>
      <c r="AX143">
        <f t="shared" si="32"/>
        <v>7.2402498673659985E-2</v>
      </c>
      <c r="AY143">
        <f t="shared" si="33"/>
        <v>7.9519290678663188E-2</v>
      </c>
      <c r="AZ143">
        <f t="shared" si="34"/>
        <v>6.3310293931608516E-2</v>
      </c>
      <c r="BA143">
        <f t="shared" si="35"/>
        <v>2.7963346306013333E-2</v>
      </c>
      <c r="BB143">
        <f t="shared" si="36"/>
        <v>5.5775747605358271E-2</v>
      </c>
      <c r="BC143">
        <f t="shared" si="37"/>
        <v>2.3378665935408927E-2</v>
      </c>
      <c r="BD143">
        <f t="shared" si="38"/>
        <v>0.13058811613476601</v>
      </c>
      <c r="BE143">
        <f t="shared" si="39"/>
        <v>9.0980218167914281E-2</v>
      </c>
    </row>
    <row r="144" spans="1:57">
      <c r="A144" t="str">
        <f>'Individual &amp; Portfolio'!A144</f>
        <v>2018-03-01</v>
      </c>
      <c r="B144">
        <f>'Individual &amp; Portfolio'!B144</f>
        <v>-2.0829825721479841E-2</v>
      </c>
      <c r="C144">
        <f>'Individual &amp; Portfolio'!C144</f>
        <v>-3.2000833816552048E-2</v>
      </c>
      <c r="D144">
        <f>'Individual &amp; Portfolio'!D144</f>
        <v>6.7268695730371419E-3</v>
      </c>
      <c r="E144">
        <f>'Individual &amp; Portfolio'!E144</f>
        <v>2.432540092133673E-3</v>
      </c>
      <c r="F144">
        <f>'Individual &amp; Portfolio'!F144</f>
        <v>2.3113074798057909E-3</v>
      </c>
      <c r="G144">
        <f>'Individual &amp; Portfolio'!G144</f>
        <v>2.3521162895845378E-3</v>
      </c>
      <c r="H144">
        <f>'Individual &amp; Portfolio'!H144</f>
        <v>-1.056032235244031E-2</v>
      </c>
      <c r="I144">
        <f>'Individual &amp; Portfolio'!I144</f>
        <v>1.32944818713705E-2</v>
      </c>
      <c r="J144">
        <f>'Individual &amp; Portfolio'!J144</f>
        <v>2.2552383327180129E-2</v>
      </c>
      <c r="K144">
        <f>'Individual &amp; Portfolio'!K144</f>
        <v>2.1193448110458531E-2</v>
      </c>
      <c r="L144">
        <f>'Individual &amp; Portfolio'!L144</f>
        <v>4.0296548008744937E-2</v>
      </c>
      <c r="M144">
        <f>'Individual &amp; Portfolio'!M144</f>
        <v>-2.598248536308367E-2</v>
      </c>
      <c r="N144">
        <f>'Individual &amp; Portfolio'!N144</f>
        <v>4.885027316912316E-3</v>
      </c>
      <c r="O144">
        <f>'Individual &amp; Portfolio'!O144</f>
        <v>-1.084008710305984E-2</v>
      </c>
      <c r="P144">
        <f>'Individual &amp; Portfolio'!P144</f>
        <v>6.0427682736103883E-3</v>
      </c>
      <c r="Q144">
        <f>'Individual &amp; Portfolio'!Q144</f>
        <v>1.2437879157385151E-2</v>
      </c>
      <c r="R144">
        <f>'Individual &amp; Portfolio'!R144</f>
        <v>1.042538398425541E-2</v>
      </c>
      <c r="S144">
        <f>'Individual &amp; Portfolio'!S144</f>
        <v>2.131845324432757E-2</v>
      </c>
      <c r="U144">
        <f t="shared" si="40"/>
        <v>5.3017765372512557E-2</v>
      </c>
      <c r="V144">
        <f t="shared" si="41"/>
        <v>7.1040258477989254E-2</v>
      </c>
      <c r="W144">
        <f t="shared" si="42"/>
        <v>6.4045679129500044E-2</v>
      </c>
      <c r="X144">
        <f t="shared" si="43"/>
        <v>5.0890510519349785E-2</v>
      </c>
      <c r="Y144">
        <f t="shared" si="44"/>
        <v>5.8984319580130826E-2</v>
      </c>
      <c r="Z144">
        <f t="shared" si="45"/>
        <v>7.6363354977053044E-2</v>
      </c>
      <c r="AA144">
        <f t="shared" si="46"/>
        <v>7.6020336572059033E-2</v>
      </c>
      <c r="AB144">
        <f t="shared" si="47"/>
        <v>6.4923695018006128E-2</v>
      </c>
      <c r="AC144">
        <f t="shared" si="48"/>
        <v>7.9159484892799351E-2</v>
      </c>
      <c r="AD144">
        <f t="shared" si="49"/>
        <v>7.27864273177425E-2</v>
      </c>
      <c r="AE144">
        <f t="shared" si="50"/>
        <v>6.7236937714868189E-2</v>
      </c>
      <c r="AF144">
        <f t="shared" si="51"/>
        <v>6.3674478450735691E-2</v>
      </c>
      <c r="AG144">
        <f t="shared" si="52"/>
        <v>5.6201953387887416E-2</v>
      </c>
      <c r="AH144">
        <f t="shared" si="53"/>
        <v>3.4619990196248472E-2</v>
      </c>
      <c r="AI144">
        <f t="shared" si="54"/>
        <v>5.4973541178568848E-2</v>
      </c>
      <c r="AJ144">
        <f t="shared" si="55"/>
        <v>2.6037501794665366E-2</v>
      </c>
      <c r="AK144">
        <f t="shared" si="56"/>
        <v>9.021096982187507E-2</v>
      </c>
      <c r="AL144">
        <f t="shared" si="57"/>
        <v>6.6023269430631068E-2</v>
      </c>
      <c r="AN144">
        <f t="shared" si="22"/>
        <v>6.8686588833111795E-2</v>
      </c>
      <c r="AO144">
        <f t="shared" si="23"/>
        <v>8.6104206325719981E-2</v>
      </c>
      <c r="AP144">
        <f t="shared" si="24"/>
        <v>0.10016966811802734</v>
      </c>
      <c r="AQ144">
        <f t="shared" si="25"/>
        <v>9.0777186146815111E-2</v>
      </c>
      <c r="AR144">
        <f t="shared" si="26"/>
        <v>8.8975743602374285E-2</v>
      </c>
      <c r="AS144">
        <f t="shared" si="27"/>
        <v>9.5460612510227347E-2</v>
      </c>
      <c r="AT144">
        <f t="shared" si="28"/>
        <v>0.10443466660454367</v>
      </c>
      <c r="AU144">
        <f t="shared" si="29"/>
        <v>8.0246916153101769E-2</v>
      </c>
      <c r="AV144">
        <f t="shared" si="30"/>
        <v>0.11134609078969809</v>
      </c>
      <c r="AW144">
        <f t="shared" si="31"/>
        <v>0.10198471643334325</v>
      </c>
      <c r="AX144">
        <f t="shared" si="32"/>
        <v>7.3011192968959485E-2</v>
      </c>
      <c r="AY144">
        <f t="shared" si="33"/>
        <v>8.0349782356535296E-2</v>
      </c>
      <c r="AZ144">
        <f t="shared" si="34"/>
        <v>6.4127134003520062E-2</v>
      </c>
      <c r="BA144">
        <f t="shared" si="35"/>
        <v>2.9692348898464158E-2</v>
      </c>
      <c r="BB144">
        <f t="shared" si="36"/>
        <v>5.5829652795683284E-2</v>
      </c>
      <c r="BC144">
        <f t="shared" si="37"/>
        <v>2.3421455833636667E-2</v>
      </c>
      <c r="BD144">
        <f t="shared" si="38"/>
        <v>0.1293928718523723</v>
      </c>
      <c r="BE144">
        <f t="shared" si="39"/>
        <v>9.109032042532704E-2</v>
      </c>
    </row>
    <row r="145" spans="1:57">
      <c r="A145" t="str">
        <f>'Individual &amp; Portfolio'!A145</f>
        <v>2018-04-01</v>
      </c>
      <c r="B145">
        <f>'Individual &amp; Portfolio'!B145</f>
        <v>3.7840752899267471E-3</v>
      </c>
      <c r="C145">
        <f>'Individual &amp; Portfolio'!C145</f>
        <v>1.292302248200095E-3</v>
      </c>
      <c r="D145">
        <f>'Individual &amp; Portfolio'!D145</f>
        <v>-3.1003515918090141E-2</v>
      </c>
      <c r="E145">
        <f>'Individual &amp; Portfolio'!E145</f>
        <v>1.5210725331173069E-2</v>
      </c>
      <c r="F145">
        <f>'Individual &amp; Portfolio'!F145</f>
        <v>9.7704129554316843E-3</v>
      </c>
      <c r="G145">
        <f>'Individual &amp; Portfolio'!G145</f>
        <v>2.098239952921066E-2</v>
      </c>
      <c r="H145">
        <f>'Individual &amp; Portfolio'!H145</f>
        <v>4.9932561635819273E-3</v>
      </c>
      <c r="I145">
        <f>'Individual &amp; Portfolio'!I145</f>
        <v>-7.790084195684388E-3</v>
      </c>
      <c r="J145">
        <f>'Individual &amp; Portfolio'!J145</f>
        <v>-1.8194794346416798E-2</v>
      </c>
      <c r="K145">
        <f>'Individual &amp; Portfolio'!K145</f>
        <v>-9.2319896452717209E-3</v>
      </c>
      <c r="L145">
        <f>'Individual &amp; Portfolio'!L145</f>
        <v>5.1478795487822637E-3</v>
      </c>
      <c r="M145">
        <f>'Individual &amp; Portfolio'!M145</f>
        <v>2.334070714718139E-3</v>
      </c>
      <c r="N145">
        <f>'Individual &amp; Portfolio'!N145</f>
        <v>1.5740901865171301E-2</v>
      </c>
      <c r="O145">
        <f>'Individual &amp; Portfolio'!O145</f>
        <v>3.679066097689665E-2</v>
      </c>
      <c r="P145">
        <f>'Individual &amp; Portfolio'!P145</f>
        <v>-6.4057648411462997E-3</v>
      </c>
      <c r="Q145">
        <f>'Individual &amp; Portfolio'!Q145</f>
        <v>-1.247870345265545E-2</v>
      </c>
      <c r="R145">
        <f>'Individual &amp; Portfolio'!R145</f>
        <v>-6.6033699623614384E-3</v>
      </c>
      <c r="S145">
        <f>'Individual &amp; Portfolio'!S145</f>
        <v>-6.9866106142091322E-4</v>
      </c>
      <c r="U145">
        <f t="shared" si="40"/>
        <v>5.4586312940428441E-2</v>
      </c>
      <c r="V145">
        <f t="shared" si="41"/>
        <v>7.3295723228434251E-2</v>
      </c>
      <c r="W145">
        <f t="shared" si="42"/>
        <v>6.4202596939091694E-2</v>
      </c>
      <c r="X145">
        <f t="shared" si="43"/>
        <v>5.092908443774212E-2</v>
      </c>
      <c r="Y145">
        <f t="shared" si="44"/>
        <v>5.8392900532850615E-2</v>
      </c>
      <c r="Z145">
        <f t="shared" si="45"/>
        <v>7.646814878737565E-2</v>
      </c>
      <c r="AA145">
        <f t="shared" si="46"/>
        <v>7.6144124155763382E-2</v>
      </c>
      <c r="AB145">
        <f t="shared" si="47"/>
        <v>6.4919450820897243E-2</v>
      </c>
      <c r="AC145">
        <f t="shared" si="48"/>
        <v>7.8447584279389915E-2</v>
      </c>
      <c r="AD145">
        <f t="shared" si="49"/>
        <v>7.2793558904429526E-2</v>
      </c>
      <c r="AE145">
        <f t="shared" si="50"/>
        <v>6.7180966747036927E-2</v>
      </c>
      <c r="AF145">
        <f t="shared" si="51"/>
        <v>6.4770667442884483E-2</v>
      </c>
      <c r="AG145">
        <f t="shared" si="52"/>
        <v>5.5975856409353937E-2</v>
      </c>
      <c r="AH145">
        <f t="shared" si="53"/>
        <v>3.5198878525949294E-2</v>
      </c>
      <c r="AI145">
        <f t="shared" si="54"/>
        <v>5.4998042208064139E-2</v>
      </c>
      <c r="AJ145">
        <f t="shared" si="55"/>
        <v>2.6066082737465759E-2</v>
      </c>
      <c r="AK145">
        <f t="shared" si="56"/>
        <v>9.0260144372362641E-2</v>
      </c>
      <c r="AL145">
        <f t="shared" si="57"/>
        <v>6.588915297339823E-2</v>
      </c>
      <c r="AN145">
        <f t="shared" si="22"/>
        <v>6.928263866312985E-2</v>
      </c>
      <c r="AO145">
        <f t="shared" si="23"/>
        <v>8.6939479836040806E-2</v>
      </c>
      <c r="AP145">
        <f t="shared" si="24"/>
        <v>0.10004686317071702</v>
      </c>
      <c r="AQ145">
        <f t="shared" si="25"/>
        <v>9.0524850987756533E-2</v>
      </c>
      <c r="AR145">
        <f t="shared" si="26"/>
        <v>8.8667702818832655E-2</v>
      </c>
      <c r="AS145">
        <f t="shared" si="27"/>
        <v>9.5476538213628823E-2</v>
      </c>
      <c r="AT145">
        <f t="shared" si="28"/>
        <v>0.10456234410886139</v>
      </c>
      <c r="AU145">
        <f t="shared" si="29"/>
        <v>8.0079117084297116E-2</v>
      </c>
      <c r="AV145">
        <f t="shared" si="30"/>
        <v>0.11124778871767781</v>
      </c>
      <c r="AW145">
        <f t="shared" si="31"/>
        <v>0.10157396344360951</v>
      </c>
      <c r="AX145">
        <f t="shared" si="32"/>
        <v>7.2984982293005957E-2</v>
      </c>
      <c r="AY145">
        <f t="shared" si="33"/>
        <v>8.0813615254388793E-2</v>
      </c>
      <c r="AZ145">
        <f t="shared" si="34"/>
        <v>6.4083448840008231E-2</v>
      </c>
      <c r="BA145">
        <f t="shared" si="35"/>
        <v>2.9998498215115722E-2</v>
      </c>
      <c r="BB145">
        <f t="shared" si="36"/>
        <v>5.5603727146471986E-2</v>
      </c>
      <c r="BC145">
        <f t="shared" si="37"/>
        <v>2.3340850096032695E-2</v>
      </c>
      <c r="BD145">
        <f t="shared" si="38"/>
        <v>0.12922581551295576</v>
      </c>
      <c r="BE145">
        <f t="shared" si="39"/>
        <v>9.0855582720010625E-2</v>
      </c>
    </row>
    <row r="146" spans="1:57">
      <c r="A146" t="str">
        <f>'Individual &amp; Portfolio'!A146</f>
        <v>2018-05-01</v>
      </c>
      <c r="B146">
        <f>'Individual &amp; Portfolio'!B146</f>
        <v>2.856043142185016E-2</v>
      </c>
      <c r="C146">
        <f>'Individual &amp; Portfolio'!C146</f>
        <v>6.1114840087322257E-2</v>
      </c>
      <c r="D146">
        <f>'Individual &amp; Portfolio'!D146</f>
        <v>-1.9370653951472531E-2</v>
      </c>
      <c r="E146">
        <f>'Individual &amp; Portfolio'!E146</f>
        <v>2.59254248983718E-2</v>
      </c>
      <c r="F146">
        <f>'Individual &amp; Portfolio'!F146</f>
        <v>-1.4870839134093931E-2</v>
      </c>
      <c r="G146">
        <f>'Individual &amp; Portfolio'!G146</f>
        <v>-2.019280003670176E-2</v>
      </c>
      <c r="H146">
        <f>'Individual &amp; Portfolio'!H146</f>
        <v>1.144639776376266E-2</v>
      </c>
      <c r="I146">
        <f>'Individual &amp; Portfolio'!I146</f>
        <v>7.5752451075010718E-3</v>
      </c>
      <c r="J146">
        <f>'Individual &amp; Portfolio'!J146</f>
        <v>1.386705421255585E-2</v>
      </c>
      <c r="K146">
        <f>'Individual &amp; Portfolio'!K146</f>
        <v>5.5887332497195352E-3</v>
      </c>
      <c r="L146">
        <f>'Individual &amp; Portfolio'!L146</f>
        <v>3.8002605014681778E-2</v>
      </c>
      <c r="M146">
        <f>'Individual &amp; Portfolio'!M146</f>
        <v>2.2954133353171539E-2</v>
      </c>
      <c r="N146">
        <f>'Individual &amp; Portfolio'!N146</f>
        <v>2.582869841905366E-2</v>
      </c>
      <c r="O146">
        <f>'Individual &amp; Portfolio'!O146</f>
        <v>-1.510034208987876E-3</v>
      </c>
      <c r="P146">
        <f>'Individual &amp; Portfolio'!P146</f>
        <v>8.0415107249720563E-3</v>
      </c>
      <c r="Q146">
        <f>'Individual &amp; Portfolio'!Q146</f>
        <v>8.2109735369830794E-3</v>
      </c>
      <c r="R146">
        <f>'Individual &amp; Portfolio'!R146</f>
        <v>2.1188062179168021E-2</v>
      </c>
      <c r="S146">
        <f>'Individual &amp; Portfolio'!S146</f>
        <v>3.123877014354726E-2</v>
      </c>
      <c r="U146">
        <f t="shared" si="40"/>
        <v>5.4894211161344852E-2</v>
      </c>
      <c r="V146">
        <f t="shared" si="41"/>
        <v>7.3804855768275987E-2</v>
      </c>
      <c r="W146">
        <f t="shared" si="42"/>
        <v>6.6093483654513771E-2</v>
      </c>
      <c r="X146">
        <f t="shared" si="43"/>
        <v>4.9703333370417879E-2</v>
      </c>
      <c r="Y146">
        <f t="shared" si="44"/>
        <v>5.7503691202516527E-2</v>
      </c>
      <c r="Z146">
        <f t="shared" si="45"/>
        <v>7.6281892560059961E-2</v>
      </c>
      <c r="AA146">
        <f t="shared" si="46"/>
        <v>7.6217820312589696E-2</v>
      </c>
      <c r="AB146">
        <f t="shared" si="47"/>
        <v>6.5328703095831817E-2</v>
      </c>
      <c r="AC146">
        <f t="shared" si="48"/>
        <v>7.9121521813380849E-2</v>
      </c>
      <c r="AD146">
        <f t="shared" si="49"/>
        <v>7.2739243443677895E-2</v>
      </c>
      <c r="AE146">
        <f t="shared" si="50"/>
        <v>6.6941184462051828E-2</v>
      </c>
      <c r="AF146">
        <f t="shared" si="51"/>
        <v>6.492706317289279E-2</v>
      </c>
      <c r="AG146">
        <f t="shared" si="52"/>
        <v>5.5765746893642713E-2</v>
      </c>
      <c r="AH146">
        <f t="shared" si="53"/>
        <v>3.5788773138229188E-2</v>
      </c>
      <c r="AI146">
        <f t="shared" si="54"/>
        <v>5.5153141192199266E-2</v>
      </c>
      <c r="AJ146">
        <f t="shared" si="55"/>
        <v>2.6647934284882848E-2</v>
      </c>
      <c r="AK146">
        <f t="shared" si="56"/>
        <v>9.0238575371228161E-2</v>
      </c>
      <c r="AL146">
        <f t="shared" si="57"/>
        <v>6.5378146505887136E-2</v>
      </c>
      <c r="AN146">
        <f t="shared" si="22"/>
        <v>6.9372252073404028E-2</v>
      </c>
      <c r="AO146">
        <f t="shared" si="23"/>
        <v>8.6967713409302844E-2</v>
      </c>
      <c r="AP146">
        <f t="shared" si="24"/>
        <v>0.10065812681720714</v>
      </c>
      <c r="AQ146">
        <f t="shared" si="25"/>
        <v>9.0281846327736018E-2</v>
      </c>
      <c r="AR146">
        <f t="shared" si="26"/>
        <v>8.8249171189941369E-2</v>
      </c>
      <c r="AS146">
        <f t="shared" si="27"/>
        <v>9.5438018251421092E-2</v>
      </c>
      <c r="AT146">
        <f t="shared" si="28"/>
        <v>0.10464813357758805</v>
      </c>
      <c r="AU146">
        <f t="shared" si="29"/>
        <v>8.0223690502852663E-2</v>
      </c>
      <c r="AV146">
        <f t="shared" si="30"/>
        <v>0.11119653258042671</v>
      </c>
      <c r="AW146">
        <f t="shared" si="31"/>
        <v>0.1013937850066476</v>
      </c>
      <c r="AX146">
        <f t="shared" si="32"/>
        <v>7.2481060499754862E-2</v>
      </c>
      <c r="AY146">
        <f t="shared" si="33"/>
        <v>7.983804873474537E-2</v>
      </c>
      <c r="AZ146">
        <f t="shared" si="34"/>
        <v>6.304597474555472E-2</v>
      </c>
      <c r="BA146">
        <f t="shared" si="35"/>
        <v>3.0312508646774976E-2</v>
      </c>
      <c r="BB146">
        <f t="shared" si="36"/>
        <v>5.5353152229680076E-2</v>
      </c>
      <c r="BC146">
        <f t="shared" si="37"/>
        <v>2.3695322861714212E-2</v>
      </c>
      <c r="BD146">
        <f t="shared" si="38"/>
        <v>0.12943054396765116</v>
      </c>
      <c r="BE146">
        <f t="shared" si="39"/>
        <v>9.0981683975131927E-2</v>
      </c>
    </row>
    <row r="147" spans="1:57">
      <c r="A147" t="str">
        <f>'Individual &amp; Portfolio'!A147</f>
        <v>2018-06-01</v>
      </c>
      <c r="B147">
        <f>'Individual &amp; Portfolio'!B147</f>
        <v>2.9375268799634039E-2</v>
      </c>
      <c r="C147">
        <f>'Individual &amp; Portfolio'!C147</f>
        <v>3.7636374780083637E-2</v>
      </c>
      <c r="D147">
        <f>'Individual &amp; Portfolio'!D147</f>
        <v>-2.7455913175248311E-2</v>
      </c>
      <c r="E147">
        <f>'Individual &amp; Portfolio'!E147</f>
        <v>1.9857534005866428E-2</v>
      </c>
      <c r="F147">
        <f>'Individual &amp; Portfolio'!F147</f>
        <v>-7.9126862598166703E-3</v>
      </c>
      <c r="G147">
        <f>'Individual &amp; Portfolio'!G147</f>
        <v>-4.3750498946116823E-3</v>
      </c>
      <c r="H147">
        <f>'Individual &amp; Portfolio'!H147</f>
        <v>1.5023786194033221E-2</v>
      </c>
      <c r="I147">
        <f>'Individual &amp; Portfolio'!I147</f>
        <v>2.8248073826717009E-2</v>
      </c>
      <c r="J147">
        <f>'Individual &amp; Portfolio'!J147</f>
        <v>3.001974244831707E-2</v>
      </c>
      <c r="K147">
        <f>'Individual &amp; Portfolio'!K147</f>
        <v>3.6241222321795608E-2</v>
      </c>
      <c r="L147">
        <f>'Individual &amp; Portfolio'!L147</f>
        <v>5.9510070534194881E-2</v>
      </c>
      <c r="M147">
        <f>'Individual &amp; Portfolio'!M147</f>
        <v>-2.9269654794313871E-3</v>
      </c>
      <c r="N147">
        <f>'Individual &amp; Portfolio'!N147</f>
        <v>2.6171312068015599E-2</v>
      </c>
      <c r="O147">
        <f>'Individual &amp; Portfolio'!O147</f>
        <v>-2.3818516844633431E-2</v>
      </c>
      <c r="P147">
        <f>'Individual &amp; Portfolio'!P147</f>
        <v>6.4122180367567339E-3</v>
      </c>
      <c r="Q147">
        <f>'Individual &amp; Portfolio'!Q147</f>
        <v>6.2896491423201084E-3</v>
      </c>
      <c r="R147">
        <f>'Individual &amp; Portfolio'!R147</f>
        <v>-4.0681178099000181E-3</v>
      </c>
      <c r="S147">
        <f>'Individual &amp; Portfolio'!S147</f>
        <v>1.5067618337413441E-2</v>
      </c>
      <c r="U147">
        <f t="shared" si="40"/>
        <v>5.4741252310698076E-2</v>
      </c>
      <c r="V147">
        <f t="shared" si="41"/>
        <v>7.3938594187069939E-2</v>
      </c>
      <c r="W147">
        <f t="shared" si="42"/>
        <v>6.7244202122796776E-2</v>
      </c>
      <c r="X147">
        <f t="shared" si="43"/>
        <v>4.9715242021409166E-2</v>
      </c>
      <c r="Y147">
        <f t="shared" si="44"/>
        <v>5.8318551563072751E-2</v>
      </c>
      <c r="Z147">
        <f t="shared" si="45"/>
        <v>7.6622638633661269E-2</v>
      </c>
      <c r="AA147">
        <f t="shared" si="46"/>
        <v>7.6300613596340022E-2</v>
      </c>
      <c r="AB147">
        <f t="shared" si="47"/>
        <v>6.5394281729994425E-2</v>
      </c>
      <c r="AC147">
        <f t="shared" si="48"/>
        <v>7.7715583749223868E-2</v>
      </c>
      <c r="AD147">
        <f t="shared" si="49"/>
        <v>7.2557635967992626E-2</v>
      </c>
      <c r="AE147">
        <f t="shared" si="50"/>
        <v>6.7160324421213696E-2</v>
      </c>
      <c r="AF147">
        <f t="shared" si="51"/>
        <v>6.4066405852672648E-2</v>
      </c>
      <c r="AG147">
        <f t="shared" si="52"/>
        <v>5.4279508424120722E-2</v>
      </c>
      <c r="AH147">
        <f t="shared" si="53"/>
        <v>3.5047061009785371E-2</v>
      </c>
      <c r="AI147">
        <f t="shared" si="54"/>
        <v>5.2141465542729602E-2</v>
      </c>
      <c r="AJ147">
        <f t="shared" si="55"/>
        <v>2.5857952535505491E-2</v>
      </c>
      <c r="AK147">
        <f t="shared" si="56"/>
        <v>8.7667876676587597E-2</v>
      </c>
      <c r="AL147">
        <f t="shared" si="57"/>
        <v>6.1743102383771856E-2</v>
      </c>
      <c r="AN147">
        <f t="shared" si="22"/>
        <v>6.9216138900628998E-2</v>
      </c>
      <c r="AO147">
        <f t="shared" si="23"/>
        <v>8.7119079902223284E-2</v>
      </c>
      <c r="AP147">
        <f t="shared" si="24"/>
        <v>0.10105389782455579</v>
      </c>
      <c r="AQ147">
        <f t="shared" si="25"/>
        <v>8.9839219660499972E-2</v>
      </c>
      <c r="AR147">
        <f t="shared" si="26"/>
        <v>8.8097413258583113E-2</v>
      </c>
      <c r="AS147">
        <f t="shared" si="27"/>
        <v>9.571509458381533E-2</v>
      </c>
      <c r="AT147">
        <f t="shared" si="28"/>
        <v>0.10446292628168821</v>
      </c>
      <c r="AU147">
        <f t="shared" si="29"/>
        <v>7.9825923683455632E-2</v>
      </c>
      <c r="AV147">
        <f t="shared" si="30"/>
        <v>0.1111399290701767</v>
      </c>
      <c r="AW147">
        <f t="shared" si="31"/>
        <v>0.10144128107176623</v>
      </c>
      <c r="AX147">
        <f t="shared" si="32"/>
        <v>7.2219837421894667E-2</v>
      </c>
      <c r="AY147">
        <f t="shared" si="33"/>
        <v>7.9017125095603102E-2</v>
      </c>
      <c r="AZ147">
        <f t="shared" si="34"/>
        <v>6.2849291287937523E-2</v>
      </c>
      <c r="BA147">
        <f t="shared" si="35"/>
        <v>3.0336669462817323E-2</v>
      </c>
      <c r="BB147">
        <f t="shared" si="36"/>
        <v>5.5256705641826241E-2</v>
      </c>
      <c r="BC147">
        <f t="shared" si="37"/>
        <v>2.3633611956546043E-2</v>
      </c>
      <c r="BD147">
        <f t="shared" si="38"/>
        <v>0.12919904376106681</v>
      </c>
      <c r="BE147">
        <f t="shared" si="39"/>
        <v>9.0989957512297562E-2</v>
      </c>
    </row>
    <row r="148" spans="1:57">
      <c r="A148" t="str">
        <f>'Individual &amp; Portfolio'!A148</f>
        <v>2018-07-01</v>
      </c>
      <c r="B148">
        <f>'Individual &amp; Portfolio'!B148</f>
        <v>2.3848597880470331E-2</v>
      </c>
      <c r="C148">
        <f>'Individual &amp; Portfolio'!C148</f>
        <v>1.2507405507249381E-2</v>
      </c>
      <c r="D148">
        <f>'Individual &amp; Portfolio'!D148</f>
        <v>2.860968907716499E-2</v>
      </c>
      <c r="E148">
        <f>'Individual &amp; Portfolio'!E148</f>
        <v>1.488025955434003E-2</v>
      </c>
      <c r="F148">
        <f>'Individual &amp; Portfolio'!F148</f>
        <v>3.097707334785893E-2</v>
      </c>
      <c r="G148">
        <f>'Individual &amp; Portfolio'!G148</f>
        <v>3.6442837781043291E-2</v>
      </c>
      <c r="H148">
        <f>'Individual &amp; Portfolio'!H148</f>
        <v>3.8750403611993223E-2</v>
      </c>
      <c r="I148">
        <f>'Individual &amp; Portfolio'!I148</f>
        <v>-1.7778516426627759E-2</v>
      </c>
      <c r="J148">
        <f>'Individual &amp; Portfolio'!J148</f>
        <v>-2.2211840413581371E-2</v>
      </c>
      <c r="K148">
        <f>'Individual &amp; Portfolio'!K148</f>
        <v>-2.3190688094139159E-2</v>
      </c>
      <c r="L148">
        <f>'Individual &amp; Portfolio'!L148</f>
        <v>6.7594622644828739E-4</v>
      </c>
      <c r="M148">
        <f>'Individual &amp; Portfolio'!M148</f>
        <v>4.3142612648373817E-2</v>
      </c>
      <c r="N148">
        <f>'Individual &amp; Portfolio'!N148</f>
        <v>1.4414920332353811E-2</v>
      </c>
      <c r="O148">
        <f>'Individual &amp; Portfolio'!O148</f>
        <v>4.4815486948695193E-2</v>
      </c>
      <c r="P148">
        <f>'Individual &amp; Portfolio'!P148</f>
        <v>-8.3671634373767567E-3</v>
      </c>
      <c r="Q148">
        <f>'Individual &amp; Portfolio'!Q148</f>
        <v>-8.788298782219206E-3</v>
      </c>
      <c r="R148">
        <f>'Individual &amp; Portfolio'!R148</f>
        <v>-7.5384412487101704E-3</v>
      </c>
      <c r="S148">
        <f>'Individual &amp; Portfolio'!S148</f>
        <v>1.2562787879080609E-2</v>
      </c>
      <c r="U148">
        <f t="shared" si="40"/>
        <v>5.4337996903392902E-2</v>
      </c>
      <c r="V148">
        <f t="shared" si="41"/>
        <v>7.3017918218106409E-2</v>
      </c>
      <c r="W148">
        <f t="shared" si="42"/>
        <v>6.7510277817137393E-2</v>
      </c>
      <c r="X148">
        <f t="shared" si="43"/>
        <v>4.7322958494619545E-2</v>
      </c>
      <c r="Y148">
        <f t="shared" si="44"/>
        <v>5.6022576070364968E-2</v>
      </c>
      <c r="Z148">
        <f t="shared" si="45"/>
        <v>7.5704430052788957E-2</v>
      </c>
      <c r="AA148">
        <f t="shared" si="46"/>
        <v>7.3790588715179475E-2</v>
      </c>
      <c r="AB148">
        <f t="shared" si="47"/>
        <v>6.4255354925643618E-2</v>
      </c>
      <c r="AC148">
        <f t="shared" si="48"/>
        <v>7.5485708780395774E-2</v>
      </c>
      <c r="AD148">
        <f t="shared" si="49"/>
        <v>7.0414761002212597E-2</v>
      </c>
      <c r="AE148">
        <f t="shared" si="50"/>
        <v>6.8131841963098197E-2</v>
      </c>
      <c r="AF148">
        <f t="shared" si="51"/>
        <v>6.400109957062991E-2</v>
      </c>
      <c r="AG148">
        <f t="shared" si="52"/>
        <v>5.3270856030522111E-2</v>
      </c>
      <c r="AH148">
        <f t="shared" si="53"/>
        <v>3.5164400912087571E-2</v>
      </c>
      <c r="AI148">
        <f t="shared" si="54"/>
        <v>4.3220907067702465E-2</v>
      </c>
      <c r="AJ148">
        <f t="shared" si="55"/>
        <v>2.4359580622848435E-2</v>
      </c>
      <c r="AK148">
        <f t="shared" si="56"/>
        <v>8.7395336265381152E-2</v>
      </c>
      <c r="AL148">
        <f t="shared" si="57"/>
        <v>5.7463310835287253E-2</v>
      </c>
      <c r="AN148">
        <f t="shared" si="22"/>
        <v>6.6904943094316993E-2</v>
      </c>
      <c r="AO148">
        <f t="shared" si="23"/>
        <v>8.4552520638454171E-2</v>
      </c>
      <c r="AP148">
        <f t="shared" si="24"/>
        <v>9.8516979238141275E-2</v>
      </c>
      <c r="AQ148">
        <f t="shared" si="25"/>
        <v>8.9258517177640967E-2</v>
      </c>
      <c r="AR148">
        <f t="shared" si="26"/>
        <v>8.774794948736328E-2</v>
      </c>
      <c r="AS148">
        <f t="shared" si="27"/>
        <v>9.3370469060449171E-2</v>
      </c>
      <c r="AT148">
        <f t="shared" si="28"/>
        <v>0.1027184360862906</v>
      </c>
      <c r="AU148">
        <f t="shared" si="29"/>
        <v>7.7546012275824097E-2</v>
      </c>
      <c r="AV148">
        <f t="shared" si="30"/>
        <v>0.10923149749665752</v>
      </c>
      <c r="AW148">
        <f t="shared" si="31"/>
        <v>9.7481658860292406E-2</v>
      </c>
      <c r="AX148">
        <f t="shared" si="32"/>
        <v>7.2689725764963964E-2</v>
      </c>
      <c r="AY148">
        <f t="shared" si="33"/>
        <v>7.9181407429452746E-2</v>
      </c>
      <c r="AZ148">
        <f t="shared" si="34"/>
        <v>6.2723356070704617E-2</v>
      </c>
      <c r="BA148">
        <f t="shared" si="35"/>
        <v>3.088241285228388E-2</v>
      </c>
      <c r="BB148">
        <f t="shared" si="36"/>
        <v>5.5278427413161565E-2</v>
      </c>
      <c r="BC148">
        <f t="shared" si="37"/>
        <v>2.3384480371471037E-2</v>
      </c>
      <c r="BD148">
        <f t="shared" si="38"/>
        <v>0.12637964582383082</v>
      </c>
      <c r="BE148">
        <f t="shared" si="39"/>
        <v>8.8979669862954178E-2</v>
      </c>
    </row>
    <row r="149" spans="1:57">
      <c r="A149" t="str">
        <f>'Individual &amp; Portfolio'!A149</f>
        <v>2018-08-01</v>
      </c>
      <c r="B149">
        <f>'Individual &amp; Portfolio'!B149</f>
        <v>2.8584556934129871E-2</v>
      </c>
      <c r="C149">
        <f>'Individual &amp; Portfolio'!C149</f>
        <v>5.4387849282101053E-2</v>
      </c>
      <c r="D149">
        <f>'Individual &amp; Portfolio'!D149</f>
        <v>-4.5029057584974663E-2</v>
      </c>
      <c r="E149">
        <f>'Individual &amp; Portfolio'!E149</f>
        <v>-1.722304569382771E-2</v>
      </c>
      <c r="F149">
        <f>'Individual &amp; Portfolio'!F149</f>
        <v>-2.551769780325874E-2</v>
      </c>
      <c r="G149">
        <f>'Individual &amp; Portfolio'!G149</f>
        <v>-3.1397431778227743E-2</v>
      </c>
      <c r="H149">
        <f>'Individual &amp; Portfolio'!H149</f>
        <v>1.366192208693873E-2</v>
      </c>
      <c r="I149">
        <f>'Individual &amp; Portfolio'!I149</f>
        <v>1.24288119186966E-4</v>
      </c>
      <c r="J149">
        <f>'Individual &amp; Portfolio'!J149</f>
        <v>6.7621164209128448E-3</v>
      </c>
      <c r="K149">
        <f>'Individual &amp; Portfolio'!K149</f>
        <v>2.8251410703974411E-3</v>
      </c>
      <c r="L149">
        <f>'Individual &amp; Portfolio'!L149</f>
        <v>2.0444816294918681E-2</v>
      </c>
      <c r="M149">
        <f>'Individual &amp; Portfolio'!M149</f>
        <v>3.2440969661877712E-2</v>
      </c>
      <c r="N149">
        <f>'Individual &amp; Portfolio'!N149</f>
        <v>-1.542828395554741E-2</v>
      </c>
      <c r="O149">
        <f>'Individual &amp; Portfolio'!O149</f>
        <v>-1.541936407254996E-2</v>
      </c>
      <c r="P149">
        <f>'Individual &amp; Portfolio'!P149</f>
        <v>8.6597329230044817E-3</v>
      </c>
      <c r="Q149">
        <f>'Individual &amp; Portfolio'!Q149</f>
        <v>7.7193038786946833E-3</v>
      </c>
      <c r="R149">
        <f>'Individual &amp; Portfolio'!R149</f>
        <v>9.1362204984386519E-3</v>
      </c>
      <c r="S149">
        <f>'Individual &amp; Portfolio'!S149</f>
        <v>2.424882367847947E-2</v>
      </c>
      <c r="U149">
        <f t="shared" si="40"/>
        <v>5.4304703003024736E-2</v>
      </c>
      <c r="V149">
        <f t="shared" si="41"/>
        <v>7.3290679135198003E-2</v>
      </c>
      <c r="W149">
        <f t="shared" si="42"/>
        <v>6.6744956340032316E-2</v>
      </c>
      <c r="X149">
        <f t="shared" si="43"/>
        <v>4.6580765531616206E-2</v>
      </c>
      <c r="Y149">
        <f t="shared" si="44"/>
        <v>5.5917376110080186E-2</v>
      </c>
      <c r="Z149">
        <f t="shared" si="45"/>
        <v>7.5377116429574759E-2</v>
      </c>
      <c r="AA149">
        <f t="shared" si="46"/>
        <v>7.260264058604271E-2</v>
      </c>
      <c r="AB149">
        <f t="shared" si="47"/>
        <v>6.474872858495731E-2</v>
      </c>
      <c r="AC149">
        <f t="shared" si="48"/>
        <v>7.620796285233597E-2</v>
      </c>
      <c r="AD149">
        <f t="shared" si="49"/>
        <v>7.0432631205708529E-2</v>
      </c>
      <c r="AE149">
        <f t="shared" si="50"/>
        <v>6.7397962556641669E-2</v>
      </c>
      <c r="AF149">
        <f t="shared" si="51"/>
        <v>6.2690755907997706E-2</v>
      </c>
      <c r="AG149">
        <f t="shared" si="52"/>
        <v>5.2565234029097609E-2</v>
      </c>
      <c r="AH149">
        <f t="shared" si="53"/>
        <v>3.597248788110765E-2</v>
      </c>
      <c r="AI149">
        <f t="shared" si="54"/>
        <v>4.3317198665667113E-2</v>
      </c>
      <c r="AJ149">
        <f t="shared" si="55"/>
        <v>2.4763022842394927E-2</v>
      </c>
      <c r="AK149">
        <f t="shared" si="56"/>
        <v>8.7333755929568865E-2</v>
      </c>
      <c r="AL149">
        <f t="shared" si="57"/>
        <v>5.6084602012011445E-2</v>
      </c>
      <c r="AN149">
        <f t="shared" si="22"/>
        <v>6.6717419726653529E-2</v>
      </c>
      <c r="AO149">
        <f t="shared" si="23"/>
        <v>8.4537367700444219E-2</v>
      </c>
      <c r="AP149">
        <f t="shared" si="24"/>
        <v>9.8358679875545113E-2</v>
      </c>
      <c r="AQ149">
        <f t="shared" si="25"/>
        <v>8.8119215274579513E-2</v>
      </c>
      <c r="AR149">
        <f t="shared" si="26"/>
        <v>8.6678386162070908E-2</v>
      </c>
      <c r="AS149">
        <f t="shared" si="27"/>
        <v>9.3129035787204051E-2</v>
      </c>
      <c r="AT149">
        <f t="shared" si="28"/>
        <v>0.10219940383284017</v>
      </c>
      <c r="AU149">
        <f t="shared" si="29"/>
        <v>7.7926101898019587E-2</v>
      </c>
      <c r="AV149">
        <f t="shared" si="30"/>
        <v>0.10874548503237856</v>
      </c>
      <c r="AW149">
        <f t="shared" si="31"/>
        <v>9.7716535486512129E-2</v>
      </c>
      <c r="AX149">
        <f t="shared" si="32"/>
        <v>7.275353781302081E-2</v>
      </c>
      <c r="AY149">
        <f t="shared" si="33"/>
        <v>7.9217393022595187E-2</v>
      </c>
      <c r="AZ149">
        <f t="shared" si="34"/>
        <v>6.258899592060542E-2</v>
      </c>
      <c r="BA149">
        <f t="shared" si="35"/>
        <v>3.1537072160784767E-2</v>
      </c>
      <c r="BB149">
        <f t="shared" si="36"/>
        <v>5.5472836453655611E-2</v>
      </c>
      <c r="BC149">
        <f t="shared" si="37"/>
        <v>2.3529505865723777E-2</v>
      </c>
      <c r="BD149">
        <f t="shared" si="38"/>
        <v>0.12665617885497041</v>
      </c>
      <c r="BE149">
        <f t="shared" si="39"/>
        <v>8.888434845791876E-2</v>
      </c>
    </row>
    <row r="150" spans="1:57">
      <c r="A150" t="str">
        <f>'Individual &amp; Portfolio'!A150</f>
        <v>2018-09-01</v>
      </c>
      <c r="B150">
        <f>'Individual &amp; Portfolio'!B150</f>
        <v>-4.0545887869795072E-3</v>
      </c>
      <c r="C150">
        <f>'Individual &amp; Portfolio'!C150</f>
        <v>-1.00416664714944E-2</v>
      </c>
      <c r="D150">
        <f>'Individual &amp; Portfolio'!D150</f>
        <v>-3.0062549988902228E-2</v>
      </c>
      <c r="E150">
        <f>'Individual &amp; Portfolio'!E150</f>
        <v>-6.1497997183683761E-3</v>
      </c>
      <c r="F150">
        <f>'Individual &amp; Portfolio'!F150</f>
        <v>4.1408150886124151E-3</v>
      </c>
      <c r="G150">
        <f>'Individual &amp; Portfolio'!G150</f>
        <v>-8.6332044759911408E-3</v>
      </c>
      <c r="H150">
        <f>'Individual &amp; Portfolio'!H150</f>
        <v>-1.1615607489351421E-3</v>
      </c>
      <c r="I150">
        <f>'Individual &amp; Portfolio'!I150</f>
        <v>-6.7951051029089271E-3</v>
      </c>
      <c r="J150">
        <f>'Individual &amp; Portfolio'!J150</f>
        <v>-1.7485636972514599E-2</v>
      </c>
      <c r="K150">
        <f>'Individual &amp; Portfolio'!K150</f>
        <v>-1.4377723509634619E-2</v>
      </c>
      <c r="L150">
        <f>'Individual &amp; Portfolio'!L150</f>
        <v>-4.3241506544617003E-2</v>
      </c>
      <c r="M150">
        <f>'Individual &amp; Portfolio'!M150</f>
        <v>4.2709195957790769E-3</v>
      </c>
      <c r="N150">
        <f>'Individual &amp; Portfolio'!N150</f>
        <v>-5.6434683236862293E-3</v>
      </c>
      <c r="O150">
        <f>'Individual &amp; Portfolio'!O150</f>
        <v>1.3369068615860071E-2</v>
      </c>
      <c r="P150">
        <f>'Individual &amp; Portfolio'!P150</f>
        <v>-1.0720725660379959E-2</v>
      </c>
      <c r="Q150">
        <f>'Individual &amp; Portfolio'!Q150</f>
        <v>-1.071120879323373E-2</v>
      </c>
      <c r="R150">
        <f>'Individual &amp; Portfolio'!R150</f>
        <v>-1.2757286164054801E-2</v>
      </c>
      <c r="S150">
        <f>'Individual &amp; Portfolio'!S150</f>
        <v>-5.1685165739047134E-3</v>
      </c>
      <c r="U150">
        <f t="shared" si="40"/>
        <v>5.3501469597896367E-2</v>
      </c>
      <c r="V150">
        <f t="shared" si="41"/>
        <v>7.3280232633979883E-2</v>
      </c>
      <c r="W150">
        <f t="shared" si="42"/>
        <v>6.7837343149107526E-2</v>
      </c>
      <c r="X150">
        <f t="shared" si="43"/>
        <v>4.7539807914533994E-2</v>
      </c>
      <c r="Y150">
        <f t="shared" si="44"/>
        <v>5.7333335636883809E-2</v>
      </c>
      <c r="Z150">
        <f t="shared" si="45"/>
        <v>7.6818875849820681E-2</v>
      </c>
      <c r="AA150">
        <f t="shared" si="46"/>
        <v>7.2516088222223579E-2</v>
      </c>
      <c r="AB150">
        <f t="shared" si="47"/>
        <v>6.4564373884522838E-2</v>
      </c>
      <c r="AC150">
        <f t="shared" si="48"/>
        <v>7.5778936697560847E-2</v>
      </c>
      <c r="AD150">
        <f t="shared" si="49"/>
        <v>6.976871815952973E-2</v>
      </c>
      <c r="AE150">
        <f t="shared" si="50"/>
        <v>6.7396082191597401E-2</v>
      </c>
      <c r="AF150">
        <f t="shared" si="51"/>
        <v>6.2535357028179098E-2</v>
      </c>
      <c r="AG150">
        <f t="shared" si="52"/>
        <v>5.3352601023895357E-2</v>
      </c>
      <c r="AH150">
        <f t="shared" si="53"/>
        <v>3.6385999853407049E-2</v>
      </c>
      <c r="AI150">
        <f t="shared" si="54"/>
        <v>4.2960737642062527E-2</v>
      </c>
      <c r="AJ150">
        <f t="shared" si="55"/>
        <v>2.440044425576865E-2</v>
      </c>
      <c r="AK150">
        <f t="shared" si="56"/>
        <v>8.5103597605354575E-2</v>
      </c>
      <c r="AL150">
        <f t="shared" si="57"/>
        <v>5.4044695245732029E-2</v>
      </c>
      <c r="AN150">
        <f t="shared" si="22"/>
        <v>6.6471153369940958E-2</v>
      </c>
      <c r="AO150">
        <f t="shared" si="23"/>
        <v>8.4547620134768797E-2</v>
      </c>
      <c r="AP150">
        <f t="shared" si="24"/>
        <v>9.9448801011516333E-2</v>
      </c>
      <c r="AQ150">
        <f t="shared" si="25"/>
        <v>8.8421992411000433E-2</v>
      </c>
      <c r="AR150">
        <f t="shared" si="26"/>
        <v>8.7188580590854645E-2</v>
      </c>
      <c r="AS150">
        <f t="shared" si="27"/>
        <v>9.3626354760956709E-2</v>
      </c>
      <c r="AT150">
        <f t="shared" si="28"/>
        <v>0.10206687714298553</v>
      </c>
      <c r="AU150">
        <f t="shared" si="29"/>
        <v>7.8032391226585798E-2</v>
      </c>
      <c r="AV150">
        <f t="shared" si="30"/>
        <v>0.10787946738425998</v>
      </c>
      <c r="AW150">
        <f t="shared" si="31"/>
        <v>9.775451705065584E-2</v>
      </c>
      <c r="AX150">
        <f t="shared" si="32"/>
        <v>7.2587544629589773E-2</v>
      </c>
      <c r="AY150">
        <f t="shared" si="33"/>
        <v>7.9016041118736821E-2</v>
      </c>
      <c r="AZ150">
        <f t="shared" si="34"/>
        <v>6.2786509100205459E-2</v>
      </c>
      <c r="BA150">
        <f t="shared" si="35"/>
        <v>3.1997668209444122E-2</v>
      </c>
      <c r="BB150">
        <f t="shared" si="36"/>
        <v>5.5454588799172054E-2</v>
      </c>
      <c r="BC150">
        <f t="shared" si="37"/>
        <v>2.352402024926337E-2</v>
      </c>
      <c r="BD150">
        <f t="shared" si="38"/>
        <v>0.12665394152459447</v>
      </c>
      <c r="BE150">
        <f t="shared" si="39"/>
        <v>8.8763694250587194E-2</v>
      </c>
    </row>
    <row r="151" spans="1:57">
      <c r="A151" t="str">
        <f>'Individual &amp; Portfolio'!A151</f>
        <v>2018-10-01</v>
      </c>
      <c r="B151">
        <f>'Individual &amp; Portfolio'!B151</f>
        <v>-5.0482515695598473E-2</v>
      </c>
      <c r="C151">
        <f>'Individual &amp; Portfolio'!C151</f>
        <v>-7.0203717574029878E-2</v>
      </c>
      <c r="D151">
        <f>'Individual &amp; Portfolio'!D151</f>
        <v>-5.1512097576442151E-2</v>
      </c>
      <c r="E151">
        <f>'Individual &amp; Portfolio'!E151</f>
        <v>-6.4681913388307422E-2</v>
      </c>
      <c r="F151">
        <f>'Individual &amp; Portfolio'!F151</f>
        <v>-6.7181179991839479E-2</v>
      </c>
      <c r="G151">
        <f>'Individual &amp; Portfolio'!G151</f>
        <v>-6.115550075735865E-2</v>
      </c>
      <c r="H151">
        <f>'Individual &amp; Portfolio'!H151</f>
        <v>-4.3673673390350887E-2</v>
      </c>
      <c r="I151">
        <f>'Individual &amp; Portfolio'!I151</f>
        <v>1.6884061171550831E-2</v>
      </c>
      <c r="J151">
        <f>'Individual &amp; Portfolio'!J151</f>
        <v>1.232137028074254E-2</v>
      </c>
      <c r="K151">
        <f>'Individual &amp; Portfolio'!K151</f>
        <v>2.5211338005810551E-3</v>
      </c>
      <c r="L151">
        <f>'Individual &amp; Portfolio'!L151</f>
        <v>9.132833212637248E-4</v>
      </c>
      <c r="M151">
        <f>'Individual &amp; Portfolio'!M151</f>
        <v>-6.9258854780649637E-2</v>
      </c>
      <c r="N151">
        <f>'Individual &amp; Portfolio'!N151</f>
        <v>-5.8479563550564828E-2</v>
      </c>
      <c r="O151">
        <f>'Individual &amp; Portfolio'!O151</f>
        <v>-6.445549669441919E-2</v>
      </c>
      <c r="P151">
        <f>'Individual &amp; Portfolio'!P151</f>
        <v>-7.1859929142761292E-3</v>
      </c>
      <c r="Q151">
        <f>'Individual &amp; Portfolio'!Q151</f>
        <v>-7.0335737875275584E-3</v>
      </c>
      <c r="R151">
        <f>'Individual &amp; Portfolio'!R151</f>
        <v>-2.042509194531628E-2</v>
      </c>
      <c r="S151">
        <f>'Individual &amp; Portfolio'!S151</f>
        <v>-1.6166429721997558E-2</v>
      </c>
      <c r="U151">
        <f t="shared" si="40"/>
        <v>5.3806361500638542E-2</v>
      </c>
      <c r="V151">
        <f t="shared" si="41"/>
        <v>7.4264630943662077E-2</v>
      </c>
      <c r="W151">
        <f t="shared" si="42"/>
        <v>6.9464170925785093E-2</v>
      </c>
      <c r="X151">
        <f t="shared" si="43"/>
        <v>4.7935087723958984E-2</v>
      </c>
      <c r="Y151">
        <f t="shared" si="44"/>
        <v>5.7338061899871215E-2</v>
      </c>
      <c r="Z151">
        <f t="shared" si="45"/>
        <v>7.6858749922221484E-2</v>
      </c>
      <c r="AA151">
        <f t="shared" si="46"/>
        <v>7.2706161275428408E-2</v>
      </c>
      <c r="AB151">
        <f t="shared" si="47"/>
        <v>6.4968815460118123E-2</v>
      </c>
      <c r="AC151">
        <f t="shared" si="48"/>
        <v>7.6153409563321894E-2</v>
      </c>
      <c r="AD151">
        <f t="shared" si="49"/>
        <v>6.9485896372730796E-2</v>
      </c>
      <c r="AE151">
        <f t="shared" si="50"/>
        <v>6.889537255797612E-2</v>
      </c>
      <c r="AF151">
        <f t="shared" si="51"/>
        <v>6.2275796717018821E-2</v>
      </c>
      <c r="AG151">
        <f t="shared" si="52"/>
        <v>5.3379099159721596E-2</v>
      </c>
      <c r="AH151">
        <f t="shared" si="53"/>
        <v>3.6343068691171397E-2</v>
      </c>
      <c r="AI151">
        <f t="shared" si="54"/>
        <v>4.292609644745065E-2</v>
      </c>
      <c r="AJ151">
        <f t="shared" si="55"/>
        <v>2.4948635585190948E-2</v>
      </c>
      <c r="AK151">
        <f t="shared" si="56"/>
        <v>8.5581589061823518E-2</v>
      </c>
      <c r="AL151">
        <f t="shared" si="57"/>
        <v>5.4393421785336925E-2</v>
      </c>
      <c r="AN151">
        <f t="shared" si="22"/>
        <v>6.2127186387173725E-2</v>
      </c>
      <c r="AO151">
        <f t="shared" si="23"/>
        <v>7.6564973214089116E-2</v>
      </c>
      <c r="AP151">
        <f t="shared" si="24"/>
        <v>9.7558256325557313E-2</v>
      </c>
      <c r="AQ151">
        <f t="shared" si="25"/>
        <v>8.2686816302972546E-2</v>
      </c>
      <c r="AR151">
        <f t="shared" si="26"/>
        <v>8.1452206834819019E-2</v>
      </c>
      <c r="AS151">
        <f t="shared" si="27"/>
        <v>8.9471902270716622E-2</v>
      </c>
      <c r="AT151">
        <f t="shared" si="28"/>
        <v>9.7123888842029993E-2</v>
      </c>
      <c r="AU151">
        <f t="shared" si="29"/>
        <v>7.5591977846926645E-2</v>
      </c>
      <c r="AV151">
        <f t="shared" si="30"/>
        <v>0.10154135651216893</v>
      </c>
      <c r="AW151">
        <f t="shared" si="31"/>
        <v>9.5170678032929251E-2</v>
      </c>
      <c r="AX151">
        <f t="shared" si="32"/>
        <v>7.3678726276594428E-2</v>
      </c>
      <c r="AY151">
        <f t="shared" si="33"/>
        <v>7.896141010521622E-2</v>
      </c>
      <c r="AZ151">
        <f t="shared" si="34"/>
        <v>6.1901148802312615E-2</v>
      </c>
      <c r="BA151">
        <f t="shared" si="35"/>
        <v>3.0989498814890413E-2</v>
      </c>
      <c r="BB151">
        <f t="shared" si="36"/>
        <v>5.0754703864188656E-2</v>
      </c>
      <c r="BC151">
        <f t="shared" si="37"/>
        <v>2.2556129053637682E-2</v>
      </c>
      <c r="BD151">
        <f t="shared" si="38"/>
        <v>0.12648979310313319</v>
      </c>
      <c r="BE151">
        <f t="shared" si="39"/>
        <v>8.4965874493213023E-2</v>
      </c>
    </row>
    <row r="152" spans="1:57">
      <c r="A152" t="str">
        <f>'Individual &amp; Portfolio'!A152</f>
        <v>2018-11-01</v>
      </c>
      <c r="B152">
        <f>'Individual &amp; Portfolio'!B152</f>
        <v>3.10537172340144E-2</v>
      </c>
      <c r="C152">
        <f>'Individual &amp; Portfolio'!C152</f>
        <v>9.5943600509338367E-3</v>
      </c>
      <c r="D152">
        <f>'Individual &amp; Portfolio'!D152</f>
        <v>6.1206204646027329E-2</v>
      </c>
      <c r="E152">
        <f>'Individual &amp; Portfolio'!E152</f>
        <v>1.7240686591234899E-2</v>
      </c>
      <c r="F152">
        <f>'Individual &amp; Portfolio'!F152</f>
        <v>1.7301001037091531E-2</v>
      </c>
      <c r="G152">
        <f>'Individual &amp; Portfolio'!G152</f>
        <v>5.43441829721103E-3</v>
      </c>
      <c r="H152">
        <f>'Individual &amp; Portfolio'!H152</f>
        <v>1.8662436977892272E-2</v>
      </c>
      <c r="I152">
        <f>'Individual &amp; Portfolio'!I152</f>
        <v>1.6023315081350461E-2</v>
      </c>
      <c r="J152">
        <f>'Individual &amp; Portfolio'!J152</f>
        <v>2.5607685701743769E-2</v>
      </c>
      <c r="K152">
        <f>'Individual &amp; Portfolio'!K152</f>
        <v>1.7204595420535759E-2</v>
      </c>
      <c r="L152">
        <f>'Individual &amp; Portfolio'!L152</f>
        <v>5.9838635738775459E-2</v>
      </c>
      <c r="M152">
        <f>'Individual &amp; Portfolio'!M152</f>
        <v>1.8929530460465301E-2</v>
      </c>
      <c r="N152">
        <f>'Individual &amp; Portfolio'!N152</f>
        <v>1.5528005134136659E-2</v>
      </c>
      <c r="O152">
        <f>'Individual &amp; Portfolio'!O152</f>
        <v>5.6405992849861697E-3</v>
      </c>
      <c r="P152">
        <f>'Individual &amp; Portfolio'!P152</f>
        <v>1.0855254609287711E-2</v>
      </c>
      <c r="Q152">
        <f>'Individual &amp; Portfolio'!Q152</f>
        <v>1.3209839200877481E-2</v>
      </c>
      <c r="R152">
        <f>'Individual &amp; Portfolio'!R152</f>
        <v>-8.936132154600207E-3</v>
      </c>
      <c r="S152">
        <f>'Individual &amp; Portfolio'!S152</f>
        <v>2.0369917899411231E-2</v>
      </c>
      <c r="U152">
        <f t="shared" si="40"/>
        <v>5.6597796228196544E-2</v>
      </c>
      <c r="V152">
        <f t="shared" si="41"/>
        <v>7.9153266139125461E-2</v>
      </c>
      <c r="W152">
        <f t="shared" si="42"/>
        <v>7.2218466918320318E-2</v>
      </c>
      <c r="X152">
        <f t="shared" si="43"/>
        <v>5.1980776198828391E-2</v>
      </c>
      <c r="Y152">
        <f t="shared" si="44"/>
        <v>6.1309207241490402E-2</v>
      </c>
      <c r="Z152">
        <f t="shared" si="45"/>
        <v>8.0206474174437714E-2</v>
      </c>
      <c r="AA152">
        <f t="shared" si="46"/>
        <v>7.443633385452085E-2</v>
      </c>
      <c r="AB152">
        <f t="shared" si="47"/>
        <v>6.3802245330332324E-2</v>
      </c>
      <c r="AC152">
        <f t="shared" si="48"/>
        <v>7.4485221938464963E-2</v>
      </c>
      <c r="AD152">
        <f t="shared" si="49"/>
        <v>6.9342289956339412E-2</v>
      </c>
      <c r="AE152">
        <f t="shared" si="50"/>
        <v>6.9115385833616871E-2</v>
      </c>
      <c r="AF152">
        <f t="shared" si="51"/>
        <v>6.7673514540632321E-2</v>
      </c>
      <c r="AG152">
        <f t="shared" si="52"/>
        <v>5.7803061741510876E-2</v>
      </c>
      <c r="AH152">
        <f t="shared" si="53"/>
        <v>4.2588666937603832E-2</v>
      </c>
      <c r="AI152">
        <f t="shared" si="54"/>
        <v>4.3005344003528283E-2</v>
      </c>
      <c r="AJ152">
        <f t="shared" si="55"/>
        <v>2.525221191127041E-2</v>
      </c>
      <c r="AK152">
        <f t="shared" si="56"/>
        <v>8.5967890880039866E-2</v>
      </c>
      <c r="AL152">
        <f t="shared" si="57"/>
        <v>5.5154603011200169E-2</v>
      </c>
      <c r="AN152">
        <f t="shared" si="22"/>
        <v>6.2227314561381898E-2</v>
      </c>
      <c r="AO152">
        <f t="shared" si="23"/>
        <v>7.7819974211918969E-2</v>
      </c>
      <c r="AP152">
        <f t="shared" si="24"/>
        <v>8.6381361839176107E-2</v>
      </c>
      <c r="AQ152">
        <f t="shared" si="25"/>
        <v>7.4311223961819037E-2</v>
      </c>
      <c r="AR152">
        <f t="shared" si="26"/>
        <v>7.4195163088174865E-2</v>
      </c>
      <c r="AS152">
        <f t="shared" si="27"/>
        <v>8.736533073981527E-2</v>
      </c>
      <c r="AT152">
        <f t="shared" si="28"/>
        <v>9.3855821093879327E-2</v>
      </c>
      <c r="AU152">
        <f t="shared" si="29"/>
        <v>7.4592366208515712E-2</v>
      </c>
      <c r="AV152">
        <f t="shared" si="30"/>
        <v>9.2729068620566735E-2</v>
      </c>
      <c r="AW152">
        <f t="shared" si="31"/>
        <v>8.4919491939786235E-2</v>
      </c>
      <c r="AX152">
        <f t="shared" si="32"/>
        <v>6.8739727597550718E-2</v>
      </c>
      <c r="AY152">
        <f t="shared" si="33"/>
        <v>7.8643282517191951E-2</v>
      </c>
      <c r="AZ152">
        <f t="shared" si="34"/>
        <v>6.3708330495960308E-2</v>
      </c>
      <c r="BA152">
        <f t="shared" si="35"/>
        <v>3.4444874813191813E-2</v>
      </c>
      <c r="BB152">
        <f t="shared" si="36"/>
        <v>4.948418501193514E-2</v>
      </c>
      <c r="BC152">
        <f t="shared" si="37"/>
        <v>2.2713893013257408E-2</v>
      </c>
      <c r="BD152">
        <f t="shared" si="38"/>
        <v>0.11657695136654517</v>
      </c>
      <c r="BE152">
        <f t="shared" si="39"/>
        <v>7.0781795773876485E-2</v>
      </c>
    </row>
    <row r="153" spans="1:57">
      <c r="A153" t="str">
        <f>'Individual &amp; Portfolio'!A153</f>
        <v>2018-12-01</v>
      </c>
      <c r="B153">
        <f>'Individual &amp; Portfolio'!B153</f>
        <v>-6.9643522614851516E-2</v>
      </c>
      <c r="C153">
        <f>'Individual &amp; Portfolio'!C153</f>
        <v>-6.5405795650339882E-2</v>
      </c>
      <c r="D153">
        <f>'Individual &amp; Portfolio'!D153</f>
        <v>-1.496837440952492E-2</v>
      </c>
      <c r="E153">
        <f>'Individual &amp; Portfolio'!E153</f>
        <v>-7.7090911165681009E-2</v>
      </c>
      <c r="F153">
        <f>'Individual &amp; Portfolio'!F153</f>
        <v>-3.9087804713299867E-2</v>
      </c>
      <c r="G153">
        <f>'Individual &amp; Portfolio'!G153</f>
        <v>-2.9926189963736079E-2</v>
      </c>
      <c r="H153">
        <f>'Individual &amp; Portfolio'!H153</f>
        <v>-5.9483090978906472E-2</v>
      </c>
      <c r="I153">
        <f>'Individual &amp; Portfolio'!I153</f>
        <v>3.2514205284753787E-2</v>
      </c>
      <c r="J153">
        <f>'Individual &amp; Portfolio'!J153</f>
        <v>5.2796952079823711E-2</v>
      </c>
      <c r="K153">
        <f>'Individual &amp; Portfolio'!K153</f>
        <v>2.925373884210836E-2</v>
      </c>
      <c r="L153">
        <f>'Individual &amp; Portfolio'!L153</f>
        <v>-5.9686192560517437E-2</v>
      </c>
      <c r="M153">
        <f>'Individual &amp; Portfolio'!M153</f>
        <v>-0.1031389853005803</v>
      </c>
      <c r="N153">
        <f>'Individual &amp; Portfolio'!N153</f>
        <v>-4.8041096210393992E-2</v>
      </c>
      <c r="O153">
        <f>'Individual &amp; Portfolio'!O153</f>
        <v>-7.8926187079242038E-2</v>
      </c>
      <c r="P153">
        <f>'Individual &amp; Portfolio'!P153</f>
        <v>1.144852899018778E-2</v>
      </c>
      <c r="Q153">
        <f>'Individual &amp; Portfolio'!Q153</f>
        <v>1.498557638393572E-2</v>
      </c>
      <c r="R153">
        <f>'Individual &amp; Portfolio'!R153</f>
        <v>3.0055688789016881E-3</v>
      </c>
      <c r="S153">
        <f>'Individual &amp; Portfolio'!S153</f>
        <v>-3.6173964549621518E-2</v>
      </c>
      <c r="U153">
        <f t="shared" si="40"/>
        <v>5.6411367428486146E-2</v>
      </c>
      <c r="V153">
        <f t="shared" si="41"/>
        <v>7.9356328184015126E-2</v>
      </c>
      <c r="W153">
        <f t="shared" si="42"/>
        <v>7.3104240593201933E-2</v>
      </c>
      <c r="X153">
        <f t="shared" si="43"/>
        <v>5.1898908231723523E-2</v>
      </c>
      <c r="Y153">
        <f t="shared" si="44"/>
        <v>6.1263577539505253E-2</v>
      </c>
      <c r="Z153">
        <f t="shared" si="45"/>
        <v>8.0337743530089212E-2</v>
      </c>
      <c r="AA153">
        <f t="shared" si="46"/>
        <v>7.4447543059346769E-2</v>
      </c>
      <c r="AB153">
        <f t="shared" si="47"/>
        <v>6.3584445298478509E-2</v>
      </c>
      <c r="AC153">
        <f t="shared" si="48"/>
        <v>7.4467524005342414E-2</v>
      </c>
      <c r="AD153">
        <f t="shared" si="49"/>
        <v>6.9338395124462313E-2</v>
      </c>
      <c r="AE153">
        <f t="shared" si="50"/>
        <v>7.0012423812524149E-2</v>
      </c>
      <c r="AF153">
        <f t="shared" si="51"/>
        <v>6.7435760966795627E-2</v>
      </c>
      <c r="AG153">
        <f t="shared" si="52"/>
        <v>5.7590609727010772E-2</v>
      </c>
      <c r="AH153">
        <f t="shared" si="53"/>
        <v>4.2291210645738951E-2</v>
      </c>
      <c r="AI153">
        <f t="shared" si="54"/>
        <v>4.1674695898943445E-2</v>
      </c>
      <c r="AJ153">
        <f t="shared" si="55"/>
        <v>2.515900384039179E-2</v>
      </c>
      <c r="AK153">
        <f t="shared" si="56"/>
        <v>8.4826786456996262E-2</v>
      </c>
      <c r="AL153">
        <f t="shared" si="57"/>
        <v>5.3942766908590629E-2</v>
      </c>
      <c r="AN153">
        <f t="shared" si="22"/>
        <v>6.0864581603485735E-2</v>
      </c>
      <c r="AO153">
        <f t="shared" si="23"/>
        <v>7.4355676444890412E-2</v>
      </c>
      <c r="AP153">
        <f t="shared" si="24"/>
        <v>8.5295907444937258E-2</v>
      </c>
      <c r="AQ153">
        <f t="shared" si="25"/>
        <v>7.1355650228817707E-2</v>
      </c>
      <c r="AR153">
        <f t="shared" si="26"/>
        <v>7.2114550673021749E-2</v>
      </c>
      <c r="AS153">
        <f t="shared" si="27"/>
        <v>8.6596975228794074E-2</v>
      </c>
      <c r="AT153">
        <f t="shared" si="28"/>
        <v>9.2685355592390425E-2</v>
      </c>
      <c r="AU153">
        <f t="shared" si="29"/>
        <v>7.3498316505065553E-2</v>
      </c>
      <c r="AV153">
        <f t="shared" si="30"/>
        <v>9.1145829491376187E-2</v>
      </c>
      <c r="AW153">
        <f t="shared" si="31"/>
        <v>8.4774028882444091E-2</v>
      </c>
      <c r="AX153">
        <f t="shared" si="32"/>
        <v>6.9145610178692196E-2</v>
      </c>
      <c r="AY153">
        <f t="shared" si="33"/>
        <v>7.6574117785368948E-2</v>
      </c>
      <c r="AZ153">
        <f t="shared" si="34"/>
        <v>6.342992714877628E-2</v>
      </c>
      <c r="BA153">
        <f t="shared" si="35"/>
        <v>3.4311176799419182E-2</v>
      </c>
      <c r="BB153">
        <f t="shared" si="36"/>
        <v>4.9048981601889474E-2</v>
      </c>
      <c r="BC153">
        <f t="shared" si="37"/>
        <v>2.2501277985983326E-2</v>
      </c>
      <c r="BD153">
        <f t="shared" si="38"/>
        <v>0.1075452290953329</v>
      </c>
      <c r="BE153">
        <f t="shared" si="39"/>
        <v>6.6982353401941919E-2</v>
      </c>
    </row>
    <row r="154" spans="1:57">
      <c r="A154" t="str">
        <f>'Individual &amp; Portfolio'!A154</f>
        <v>2019-01-01</v>
      </c>
      <c r="B154">
        <f>'Individual &amp; Portfolio'!B154</f>
        <v>4.801306434860364E-2</v>
      </c>
      <c r="C154">
        <f>'Individual &amp; Portfolio'!C154</f>
        <v>5.4624865503893012E-2</v>
      </c>
      <c r="D154">
        <f>'Individual &amp; Portfolio'!D154</f>
        <v>6.515226264192342E-2</v>
      </c>
      <c r="E154">
        <f>'Individual &amp; Portfolio'!E154</f>
        <v>0.1073190801527444</v>
      </c>
      <c r="F154">
        <f>'Individual &amp; Portfolio'!F154</f>
        <v>3.9756251162419882E-2</v>
      </c>
      <c r="G154">
        <f>'Individual &amp; Portfolio'!G154</f>
        <v>3.5904690170270433E-2</v>
      </c>
      <c r="H154">
        <f>'Individual &amp; Portfolio'!H154</f>
        <v>3.6870374789972127E-2</v>
      </c>
      <c r="I154">
        <f>'Individual &amp; Portfolio'!I154</f>
        <v>-2.985020038818886E-2</v>
      </c>
      <c r="J154">
        <f>'Individual &amp; Portfolio'!J154</f>
        <v>-2.4968770406155749E-2</v>
      </c>
      <c r="K154">
        <f>'Individual &amp; Portfolio'!K154</f>
        <v>-1.8524522494175018E-2</v>
      </c>
      <c r="L154">
        <f>'Individual &amp; Portfolio'!L154</f>
        <v>8.1752782685334591E-2</v>
      </c>
      <c r="M154">
        <f>'Individual &amp; Portfolio'!M154</f>
        <v>8.8257705680648835E-2</v>
      </c>
      <c r="N154">
        <f>'Individual &amp; Portfolio'!N154</f>
        <v>8.4644072506818491E-2</v>
      </c>
      <c r="O154">
        <f>'Individual &amp; Portfolio'!O154</f>
        <v>7.1913743471015312E-2</v>
      </c>
      <c r="P154">
        <f>'Individual &amp; Portfolio'!P154</f>
        <v>1.496645032262656E-2</v>
      </c>
      <c r="Q154">
        <f>'Individual &amp; Portfolio'!Q154</f>
        <v>1.007633106256622E-2</v>
      </c>
      <c r="R154">
        <f>'Individual &amp; Portfolio'!R154</f>
        <v>2.460668958780032E-2</v>
      </c>
      <c r="S154">
        <f>'Individual &amp; Portfolio'!S154</f>
        <v>7.5307315498480909E-2</v>
      </c>
      <c r="U154">
        <f t="shared" si="40"/>
        <v>6.2172864456644529E-2</v>
      </c>
      <c r="V154">
        <f t="shared" si="41"/>
        <v>8.3969908122791842E-2</v>
      </c>
      <c r="W154">
        <f t="shared" si="42"/>
        <v>7.3857588825945841E-2</v>
      </c>
      <c r="X154">
        <f t="shared" si="43"/>
        <v>5.8350819270987821E-2</v>
      </c>
      <c r="Y154">
        <f t="shared" si="44"/>
        <v>6.3385314941035928E-2</v>
      </c>
      <c r="Z154">
        <f t="shared" si="45"/>
        <v>8.1696231573219272E-2</v>
      </c>
      <c r="AA154">
        <f t="shared" si="46"/>
        <v>7.8125440787518208E-2</v>
      </c>
      <c r="AB154">
        <f t="shared" si="47"/>
        <v>6.371822050763977E-2</v>
      </c>
      <c r="AC154">
        <f t="shared" si="48"/>
        <v>7.4982124900450253E-2</v>
      </c>
      <c r="AD154">
        <f t="shared" si="49"/>
        <v>6.9305582244595876E-2</v>
      </c>
      <c r="AE154">
        <f t="shared" si="50"/>
        <v>7.3569787118624733E-2</v>
      </c>
      <c r="AF154">
        <f t="shared" si="51"/>
        <v>7.5529138183320743E-2</v>
      </c>
      <c r="AG154">
        <f t="shared" si="52"/>
        <v>6.0081196328324135E-2</v>
      </c>
      <c r="AH154">
        <f t="shared" si="53"/>
        <v>4.9741995789273435E-2</v>
      </c>
      <c r="AI154">
        <f t="shared" si="54"/>
        <v>4.0532798349792037E-2</v>
      </c>
      <c r="AJ154">
        <f t="shared" si="55"/>
        <v>2.5052861111792699E-2</v>
      </c>
      <c r="AK154">
        <f t="shared" si="56"/>
        <v>8.4811512498540992E-2</v>
      </c>
      <c r="AL154">
        <f t="shared" si="57"/>
        <v>5.6042639170563596E-2</v>
      </c>
      <c r="AN154">
        <f t="shared" si="22"/>
        <v>6.3031945237046555E-2</v>
      </c>
      <c r="AO154">
        <f t="shared" si="23"/>
        <v>7.6494000546364682E-2</v>
      </c>
      <c r="AP154">
        <f t="shared" si="24"/>
        <v>8.4885354579341113E-2</v>
      </c>
      <c r="AQ154">
        <f t="shared" si="25"/>
        <v>7.3954920890079504E-2</v>
      </c>
      <c r="AR154">
        <f t="shared" si="26"/>
        <v>7.2524615056820174E-2</v>
      </c>
      <c r="AS154">
        <f t="shared" si="27"/>
        <v>8.7103125186906535E-2</v>
      </c>
      <c r="AT154">
        <f t="shared" si="28"/>
        <v>9.3684521424119788E-2</v>
      </c>
      <c r="AU154">
        <f t="shared" si="29"/>
        <v>7.3438461082248996E-2</v>
      </c>
      <c r="AV154">
        <f t="shared" si="30"/>
        <v>9.1215454759997094E-2</v>
      </c>
      <c r="AW154">
        <f t="shared" si="31"/>
        <v>8.4154963770045166E-2</v>
      </c>
      <c r="AX154">
        <f t="shared" si="32"/>
        <v>7.0563304082527992E-2</v>
      </c>
      <c r="AY154">
        <f t="shared" si="33"/>
        <v>8.0740861165819647E-2</v>
      </c>
      <c r="AZ154">
        <f t="shared" si="34"/>
        <v>6.4657596794420416E-2</v>
      </c>
      <c r="BA154">
        <f t="shared" si="35"/>
        <v>3.8607379003652569E-2</v>
      </c>
      <c r="BB154">
        <f t="shared" si="36"/>
        <v>4.8499903719614337E-2</v>
      </c>
      <c r="BC154">
        <f t="shared" si="37"/>
        <v>2.2401103507638367E-2</v>
      </c>
      <c r="BD154">
        <f t="shared" si="38"/>
        <v>0.10703187217304229</v>
      </c>
      <c r="BE154">
        <f t="shared" si="39"/>
        <v>6.7010768981960955E-2</v>
      </c>
    </row>
    <row r="155" spans="1:57">
      <c r="A155" t="str">
        <f>'Individual &amp; Portfolio'!A155</f>
        <v>2019-02-01</v>
      </c>
      <c r="B155">
        <f>'Individual &amp; Portfolio'!B155</f>
        <v>3.2728898919532901E-2</v>
      </c>
      <c r="C155">
        <f>'Individual &amp; Portfolio'!C155</f>
        <v>3.022467042166865E-2</v>
      </c>
      <c r="D155">
        <f>'Individual &amp; Portfolio'!D155</f>
        <v>-3.5270456510279051E-3</v>
      </c>
      <c r="E155">
        <f>'Individual &amp; Portfolio'!E155</f>
        <v>2.9887498887129379E-2</v>
      </c>
      <c r="F155">
        <f>'Individual &amp; Portfolio'!F155</f>
        <v>2.5678230365210331E-2</v>
      </c>
      <c r="G155">
        <f>'Individual &amp; Portfolio'!G155</f>
        <v>3.1930741207092161E-2</v>
      </c>
      <c r="H155">
        <f>'Individual &amp; Portfolio'!H155</f>
        <v>2.9124355480784511E-2</v>
      </c>
      <c r="I155">
        <f>'Individual &amp; Portfolio'!I155</f>
        <v>-6.5101109848253458E-4</v>
      </c>
      <c r="J155">
        <f>'Individual &amp; Portfolio'!J155</f>
        <v>-7.0400190657882167E-3</v>
      </c>
      <c r="K155">
        <f>'Individual &amp; Portfolio'!K155</f>
        <v>-1.407640983099645E-3</v>
      </c>
      <c r="L155">
        <f>'Individual &amp; Portfolio'!L155</f>
        <v>7.607822716645396E-3</v>
      </c>
      <c r="M155">
        <f>'Individual &amp; Portfolio'!M155</f>
        <v>3.0504054773822901E-2</v>
      </c>
      <c r="N155">
        <f>'Individual &amp; Portfolio'!N155</f>
        <v>1.9189746201403679E-2</v>
      </c>
      <c r="O155">
        <f>'Individual &amp; Portfolio'!O155</f>
        <v>3.3675500035625028E-2</v>
      </c>
      <c r="P155">
        <f>'Individual &amp; Portfolio'!P155</f>
        <v>3.3966907473732539E-3</v>
      </c>
      <c r="Q155">
        <f>'Individual &amp; Portfolio'!Q155</f>
        <v>2.0651188198095301E-3</v>
      </c>
      <c r="R155">
        <f>'Individual &amp; Portfolio'!R155</f>
        <v>-4.2194127519371571E-3</v>
      </c>
      <c r="S155">
        <f>'Individual &amp; Portfolio'!S155</f>
        <v>3.7511152543585169E-2</v>
      </c>
      <c r="U155">
        <f t="shared" si="40"/>
        <v>6.245571261598333E-2</v>
      </c>
      <c r="V155">
        <f t="shared" si="41"/>
        <v>8.4169141185366642E-2</v>
      </c>
      <c r="W155">
        <f t="shared" si="42"/>
        <v>7.3621132429975589E-2</v>
      </c>
      <c r="X155">
        <f t="shared" si="43"/>
        <v>6.4304936665993878E-2</v>
      </c>
      <c r="Y155">
        <f t="shared" si="44"/>
        <v>6.3699070812208908E-2</v>
      </c>
      <c r="Z155">
        <f t="shared" si="45"/>
        <v>8.1628992896593866E-2</v>
      </c>
      <c r="AA155">
        <f t="shared" si="46"/>
        <v>7.8060761850337612E-2</v>
      </c>
      <c r="AB155">
        <f t="shared" si="47"/>
        <v>6.5102178005851968E-2</v>
      </c>
      <c r="AC155">
        <f t="shared" si="48"/>
        <v>7.4411905770235556E-2</v>
      </c>
      <c r="AD155">
        <f t="shared" si="49"/>
        <v>6.8508480927359158E-2</v>
      </c>
      <c r="AE155">
        <f t="shared" si="50"/>
        <v>7.5164176982178213E-2</v>
      </c>
      <c r="AF155">
        <f t="shared" si="51"/>
        <v>7.5828337998056064E-2</v>
      </c>
      <c r="AG155">
        <f t="shared" si="52"/>
        <v>6.1150604259467653E-2</v>
      </c>
      <c r="AH155">
        <f t="shared" si="53"/>
        <v>5.2230044966736382E-2</v>
      </c>
      <c r="AI155">
        <f t="shared" si="54"/>
        <v>3.8380105055913327E-2</v>
      </c>
      <c r="AJ155">
        <f t="shared" si="55"/>
        <v>2.4580544276754084E-2</v>
      </c>
      <c r="AK155">
        <f t="shared" si="56"/>
        <v>8.2428404984588338E-2</v>
      </c>
      <c r="AL155">
        <f t="shared" si="57"/>
        <v>5.8235023290922831E-2</v>
      </c>
      <c r="AN155">
        <f t="shared" si="22"/>
        <v>6.0957736993514589E-2</v>
      </c>
      <c r="AO155">
        <f t="shared" si="23"/>
        <v>7.6228312006705878E-2</v>
      </c>
      <c r="AP155">
        <f t="shared" si="24"/>
        <v>8.225765996543373E-2</v>
      </c>
      <c r="AQ155">
        <f t="shared" si="25"/>
        <v>7.5813036322379554E-2</v>
      </c>
      <c r="AR155">
        <f t="shared" si="26"/>
        <v>7.1991865252564888E-2</v>
      </c>
      <c r="AS155">
        <f t="shared" si="27"/>
        <v>8.257156436290547E-2</v>
      </c>
      <c r="AT155">
        <f t="shared" si="28"/>
        <v>9.2196615925659933E-2</v>
      </c>
      <c r="AU155">
        <f t="shared" si="29"/>
        <v>6.9918888154014591E-2</v>
      </c>
      <c r="AV155">
        <f t="shared" si="30"/>
        <v>9.1189297547693574E-2</v>
      </c>
      <c r="AW155">
        <f t="shared" si="31"/>
        <v>8.0982012246835725E-2</v>
      </c>
      <c r="AX155">
        <f t="shared" si="32"/>
        <v>7.1870275685714496E-2</v>
      </c>
      <c r="AY155">
        <f t="shared" si="33"/>
        <v>8.1518526662658145E-2</v>
      </c>
      <c r="AZ155">
        <f t="shared" si="34"/>
        <v>6.6084152527854489E-2</v>
      </c>
      <c r="BA155">
        <f t="shared" si="35"/>
        <v>4.0302832935288149E-2</v>
      </c>
      <c r="BB155">
        <f t="shared" si="36"/>
        <v>4.832329240233374E-2</v>
      </c>
      <c r="BC155">
        <f t="shared" si="37"/>
        <v>2.2318157098573262E-2</v>
      </c>
      <c r="BD155">
        <f t="shared" si="38"/>
        <v>0.10233864965167037</v>
      </c>
      <c r="BE155">
        <f t="shared" si="39"/>
        <v>6.7697726611822759E-2</v>
      </c>
    </row>
    <row r="156" spans="1:57">
      <c r="A156" t="str">
        <f>'Individual &amp; Portfolio'!A156</f>
        <v>2019-03-01</v>
      </c>
      <c r="B156">
        <f>'Individual &amp; Portfolio'!B156</f>
        <v>2.9213291671334799E-2</v>
      </c>
      <c r="C156">
        <f>'Individual &amp; Portfolio'!C156</f>
        <v>5.32995621934782E-2</v>
      </c>
      <c r="D156">
        <f>'Individual &amp; Portfolio'!D156</f>
        <v>3.6836405406602157E-2</v>
      </c>
      <c r="E156">
        <f>'Individual &amp; Portfolio'!E156</f>
        <v>7.7114178278336887E-3</v>
      </c>
      <c r="F156">
        <f>'Individual &amp; Portfolio'!F156</f>
        <v>2.4688944200635939E-2</v>
      </c>
      <c r="G156">
        <f>'Individual &amp; Portfolio'!G156</f>
        <v>1.7265281935589401E-2</v>
      </c>
      <c r="H156">
        <f>'Individual &amp; Portfolio'!H156</f>
        <v>4.0084827329540662E-2</v>
      </c>
      <c r="I156">
        <f>'Individual &amp; Portfolio'!I156</f>
        <v>2.170615769124162E-2</v>
      </c>
      <c r="J156">
        <f>'Individual &amp; Portfolio'!J156</f>
        <v>4.2521655706373902E-2</v>
      </c>
      <c r="K156">
        <f>'Individual &amp; Portfolio'!K156</f>
        <v>3.5422566905937147E-2</v>
      </c>
      <c r="L156">
        <f>'Individual &amp; Portfolio'!L156</f>
        <v>5.0238849324387713E-2</v>
      </c>
      <c r="M156">
        <f>'Individual &amp; Portfolio'!M156</f>
        <v>1.8017900961988739E-2</v>
      </c>
      <c r="N156">
        <f>'Individual &amp; Portfolio'!N156</f>
        <v>1.8436634956004339E-2</v>
      </c>
      <c r="O156">
        <f>'Individual &amp; Portfolio'!O156</f>
        <v>1.7083809958604149E-2</v>
      </c>
      <c r="P156">
        <f>'Individual &amp; Portfolio'!P156</f>
        <v>2.159775133963349E-2</v>
      </c>
      <c r="Q156">
        <f>'Individual &amp; Portfolio'!Q156</f>
        <v>2.44387346863113E-2</v>
      </c>
      <c r="R156">
        <f>'Individual &amp; Portfolio'!R156</f>
        <v>4.3643988236185871E-2</v>
      </c>
      <c r="S156">
        <f>'Individual &amp; Portfolio'!S156</f>
        <v>3.6825295148416481E-2</v>
      </c>
      <c r="U156">
        <f t="shared" si="40"/>
        <v>6.2307864010519055E-2</v>
      </c>
      <c r="V156">
        <f t="shared" si="41"/>
        <v>8.4126039947632708E-2</v>
      </c>
      <c r="W156">
        <f t="shared" si="42"/>
        <v>7.3726651211112354E-2</v>
      </c>
      <c r="X156">
        <f t="shared" si="43"/>
        <v>6.400405422498133E-2</v>
      </c>
      <c r="Y156">
        <f t="shared" si="44"/>
        <v>6.3408950954073701E-2</v>
      </c>
      <c r="Z156">
        <f t="shared" si="45"/>
        <v>8.0955994595302783E-2</v>
      </c>
      <c r="AA156">
        <f t="shared" si="46"/>
        <v>7.6829948722686836E-2</v>
      </c>
      <c r="AB156">
        <f t="shared" si="47"/>
        <v>6.4625488620704205E-2</v>
      </c>
      <c r="AC156">
        <f t="shared" si="48"/>
        <v>7.4647734287510425E-2</v>
      </c>
      <c r="AD156">
        <f t="shared" si="49"/>
        <v>6.8157570247239521E-2</v>
      </c>
      <c r="AE156">
        <f t="shared" si="50"/>
        <v>7.4938962544095628E-2</v>
      </c>
      <c r="AF156">
        <f t="shared" si="51"/>
        <v>7.5448850227677833E-2</v>
      </c>
      <c r="AG156">
        <f t="shared" si="52"/>
        <v>6.0912235344137013E-2</v>
      </c>
      <c r="AH156">
        <f t="shared" si="53"/>
        <v>5.232757673264668E-2</v>
      </c>
      <c r="AI156">
        <f t="shared" si="54"/>
        <v>3.8394322794647349E-2</v>
      </c>
      <c r="AJ156">
        <f t="shared" si="55"/>
        <v>2.4603833407312523E-2</v>
      </c>
      <c r="AK156">
        <f t="shared" si="56"/>
        <v>8.2607181194598187E-2</v>
      </c>
      <c r="AL156">
        <f t="shared" si="57"/>
        <v>5.831789907290285E-2</v>
      </c>
      <c r="AN156">
        <f t="shared" si="22"/>
        <v>5.7227753596139137E-2</v>
      </c>
      <c r="AO156">
        <f t="shared" si="23"/>
        <v>7.5335668161834388E-2</v>
      </c>
      <c r="AP156">
        <f t="shared" si="24"/>
        <v>7.7856980226786263E-2</v>
      </c>
      <c r="AQ156">
        <f t="shared" si="25"/>
        <v>7.3394842535740662E-2</v>
      </c>
      <c r="AR156">
        <f t="shared" si="26"/>
        <v>7.0004165064017784E-2</v>
      </c>
      <c r="AS156">
        <f t="shared" si="27"/>
        <v>7.9859071053692735E-2</v>
      </c>
      <c r="AT156">
        <f t="shared" si="28"/>
        <v>8.960153168204267E-2</v>
      </c>
      <c r="AU156">
        <f t="shared" si="29"/>
        <v>6.6771079301642777E-2</v>
      </c>
      <c r="AV156">
        <f t="shared" si="30"/>
        <v>9.1317134548589765E-2</v>
      </c>
      <c r="AW156">
        <f t="shared" si="31"/>
        <v>7.8688448382794762E-2</v>
      </c>
      <c r="AX156">
        <f t="shared" si="32"/>
        <v>7.1877320236797521E-2</v>
      </c>
      <c r="AY156">
        <f t="shared" si="33"/>
        <v>8.1528524457167392E-2</v>
      </c>
      <c r="AZ156">
        <f t="shared" si="34"/>
        <v>6.6026717336599025E-2</v>
      </c>
      <c r="BA156">
        <f t="shared" si="35"/>
        <v>4.0463890667687297E-2</v>
      </c>
      <c r="BB156">
        <f t="shared" si="36"/>
        <v>4.7962322540545804E-2</v>
      </c>
      <c r="BC156">
        <f t="shared" si="37"/>
        <v>2.2345783738060891E-2</v>
      </c>
      <c r="BD156">
        <f t="shared" si="38"/>
        <v>9.3691161140689788E-2</v>
      </c>
      <c r="BE156">
        <f t="shared" si="39"/>
        <v>6.4898634136937791E-2</v>
      </c>
    </row>
    <row r="157" spans="1:57">
      <c r="A157" t="str">
        <f>'Individual &amp; Portfolio'!A157</f>
        <v>2019-04-01</v>
      </c>
      <c r="B157">
        <f>'Individual &amp; Portfolio'!B157</f>
        <v>5.3872519624499793E-2</v>
      </c>
      <c r="C157">
        <f>'Individual &amp; Portfolio'!C157</f>
        <v>6.5440835783423745E-2</v>
      </c>
      <c r="D157">
        <f>'Individual &amp; Portfolio'!D157</f>
        <v>3.1674785000457062E-2</v>
      </c>
      <c r="E157">
        <f>'Individual &amp; Portfolio'!E157</f>
        <v>4.1257756397071521E-2</v>
      </c>
      <c r="F157">
        <f>'Individual &amp; Portfolio'!F157</f>
        <v>3.7598919948350629E-2</v>
      </c>
      <c r="G157">
        <f>'Individual &amp; Portfolio'!G157</f>
        <v>5.3569113520074867E-2</v>
      </c>
      <c r="H157">
        <f>'Individual &amp; Portfolio'!H157</f>
        <v>4.8349216580538812E-2</v>
      </c>
      <c r="I157">
        <f>'Individual &amp; Portfolio'!I157</f>
        <v>9.8056746599834987E-3</v>
      </c>
      <c r="J157">
        <f>'Individual &amp; Portfolio'!J157</f>
        <v>2.7087082652530459E-3</v>
      </c>
      <c r="K157">
        <f>'Individual &amp; Portfolio'!K157</f>
        <v>1.029751557051117E-2</v>
      </c>
      <c r="L157">
        <f>'Individual &amp; Portfolio'!L157</f>
        <v>1.478065192404854E-2</v>
      </c>
      <c r="M157">
        <f>'Individual &amp; Portfolio'!M157</f>
        <v>3.9506958068399323E-2</v>
      </c>
      <c r="N157">
        <f>'Individual &amp; Portfolio'!N157</f>
        <v>3.8079529500017813E-2</v>
      </c>
      <c r="O157">
        <f>'Individual &amp; Portfolio'!O157</f>
        <v>3.47656802857359E-2</v>
      </c>
      <c r="P157">
        <f>'Individual &amp; Portfolio'!P157</f>
        <v>-5.2228217598482285E-4</v>
      </c>
      <c r="Q157">
        <f>'Individual &amp; Portfolio'!Q157</f>
        <v>-3.0678028030577402E-3</v>
      </c>
      <c r="R157">
        <f>'Individual &amp; Portfolio'!R157</f>
        <v>2.0302047246387729E-3</v>
      </c>
      <c r="S157">
        <f>'Individual &amp; Portfolio'!S157</f>
        <v>-3.3408842685693441E-2</v>
      </c>
      <c r="U157">
        <f t="shared" si="40"/>
        <v>6.1826020679552021E-2</v>
      </c>
      <c r="V157">
        <f t="shared" si="41"/>
        <v>8.2269477062994159E-2</v>
      </c>
      <c r="W157">
        <f t="shared" si="42"/>
        <v>7.3738740425261101E-2</v>
      </c>
      <c r="X157">
        <f t="shared" si="43"/>
        <v>6.3982104218595404E-2</v>
      </c>
      <c r="Y157">
        <f t="shared" si="44"/>
        <v>6.3359193528148908E-2</v>
      </c>
      <c r="Z157">
        <f t="shared" si="45"/>
        <v>8.0418416521549643E-2</v>
      </c>
      <c r="AA157">
        <f t="shared" si="46"/>
        <v>7.563438741610487E-2</v>
      </c>
      <c r="AB157">
        <f t="shared" si="47"/>
        <v>6.4524087878198369E-2</v>
      </c>
      <c r="AC157">
        <f t="shared" si="48"/>
        <v>7.4811231534120504E-2</v>
      </c>
      <c r="AD157">
        <f t="shared" si="49"/>
        <v>6.8251421831010364E-2</v>
      </c>
      <c r="AE157">
        <f t="shared" si="50"/>
        <v>7.4877582581944852E-2</v>
      </c>
      <c r="AF157">
        <f t="shared" si="51"/>
        <v>7.469530704851042E-2</v>
      </c>
      <c r="AG157">
        <f t="shared" si="52"/>
        <v>6.0207365140025872E-2</v>
      </c>
      <c r="AH157">
        <f t="shared" si="53"/>
        <v>5.2055590988234514E-2</v>
      </c>
      <c r="AI157">
        <f t="shared" si="54"/>
        <v>3.847444588884525E-2</v>
      </c>
      <c r="AJ157">
        <f t="shared" si="55"/>
        <v>2.4961357450732132E-2</v>
      </c>
      <c r="AK157">
        <f t="shared" si="56"/>
        <v>8.198233463251027E-2</v>
      </c>
      <c r="AL157">
        <f t="shared" si="57"/>
        <v>5.8508961855482711E-2</v>
      </c>
      <c r="AN157">
        <f t="shared" si="22"/>
        <v>5.665069320461124E-2</v>
      </c>
      <c r="AO157">
        <f t="shared" si="23"/>
        <v>7.453395557969679E-2</v>
      </c>
      <c r="AP157">
        <f t="shared" si="24"/>
        <v>7.7195686107463468E-2</v>
      </c>
      <c r="AQ157">
        <f t="shared" si="25"/>
        <v>7.2377662995160477E-2</v>
      </c>
      <c r="AR157">
        <f t="shared" si="26"/>
        <v>6.9187937839376254E-2</v>
      </c>
      <c r="AS157">
        <f t="shared" si="27"/>
        <v>7.9159506657335593E-2</v>
      </c>
      <c r="AT157">
        <f t="shared" si="28"/>
        <v>8.9237814849591923E-2</v>
      </c>
      <c r="AU157">
        <f t="shared" si="29"/>
        <v>6.5820294183206174E-2</v>
      </c>
      <c r="AV157">
        <f t="shared" si="30"/>
        <v>8.9377254129910946E-2</v>
      </c>
      <c r="AW157">
        <f t="shared" si="31"/>
        <v>7.846259288220632E-2</v>
      </c>
      <c r="AX157">
        <f t="shared" si="32"/>
        <v>7.2110044210647095E-2</v>
      </c>
      <c r="AY157">
        <f t="shared" si="33"/>
        <v>8.1529187888834342E-2</v>
      </c>
      <c r="AZ157">
        <f t="shared" si="34"/>
        <v>6.5663609346772664E-2</v>
      </c>
      <c r="BA157">
        <f t="shared" si="35"/>
        <v>4.0434401133572516E-2</v>
      </c>
      <c r="BB157">
        <f t="shared" si="36"/>
        <v>4.5287575644541056E-2</v>
      </c>
      <c r="BC157">
        <f t="shared" si="37"/>
        <v>2.2580229052220332E-2</v>
      </c>
      <c r="BD157">
        <f t="shared" si="38"/>
        <v>9.3564141060843431E-2</v>
      </c>
      <c r="BE157">
        <f t="shared" si="39"/>
        <v>6.372144487001323E-2</v>
      </c>
    </row>
    <row r="158" spans="1:57">
      <c r="A158" t="str">
        <f>'Individual &amp; Portfolio'!A158</f>
        <v>2019-05-01</v>
      </c>
      <c r="B158">
        <f>'Individual &amp; Portfolio'!B158</f>
        <v>-5.8885924304431847E-2</v>
      </c>
      <c r="C158">
        <f>'Individual &amp; Portfolio'!C158</f>
        <v>-7.7463048082806685E-2</v>
      </c>
      <c r="D158">
        <f>'Individual &amp; Portfolio'!D158</f>
        <v>-5.8925293457476879E-2</v>
      </c>
      <c r="E158">
        <f>'Individual &amp; Portfolio'!E158</f>
        <v>-3.7737068031313381E-2</v>
      </c>
      <c r="F158">
        <f>'Individual &amp; Portfolio'!F158</f>
        <v>-4.5374192052336948E-2</v>
      </c>
      <c r="G158">
        <f>'Individual &amp; Portfolio'!G158</f>
        <v>-5.1800255481445623E-2</v>
      </c>
      <c r="H158">
        <f>'Individual &amp; Portfolio'!H158</f>
        <v>-5.6782333538896827E-2</v>
      </c>
      <c r="I158">
        <f>'Individual &amp; Portfolio'!I158</f>
        <v>1.2569968565912189E-2</v>
      </c>
      <c r="J158">
        <f>'Individual &amp; Portfolio'!J158</f>
        <v>3.5906343386131967E-2</v>
      </c>
      <c r="K158">
        <f>'Individual &amp; Portfolio'!K158</f>
        <v>2.2515573609282139E-2</v>
      </c>
      <c r="L158">
        <f>'Individual &amp; Portfolio'!L158</f>
        <v>3.7159800925592461E-3</v>
      </c>
      <c r="M158">
        <f>'Individual &amp; Portfolio'!M158</f>
        <v>-6.4153183039597939E-2</v>
      </c>
      <c r="N158">
        <f>'Individual &amp; Portfolio'!N158</f>
        <v>-3.7878677525804649E-2</v>
      </c>
      <c r="O158">
        <f>'Individual &amp; Portfolio'!O158</f>
        <v>-5.0207738617632718E-2</v>
      </c>
      <c r="P158">
        <f>'Individual &amp; Portfolio'!P158</f>
        <v>1.774146009434063E-2</v>
      </c>
      <c r="Q158">
        <f>'Individual &amp; Portfolio'!Q158</f>
        <v>1.8978109702928899E-2</v>
      </c>
      <c r="R158">
        <f>'Individual &amp; Portfolio'!R158</f>
        <v>1.7017714501692979E-2</v>
      </c>
      <c r="S158">
        <f>'Individual &amp; Portfolio'!S158</f>
        <v>1.6023381782286791E-2</v>
      </c>
      <c r="U158">
        <f t="shared" si="40"/>
        <v>6.1948634739608488E-2</v>
      </c>
      <c r="V158">
        <f t="shared" si="41"/>
        <v>8.1726635992785901E-2</v>
      </c>
      <c r="W158">
        <f t="shared" si="42"/>
        <v>7.3645254986285588E-2</v>
      </c>
      <c r="X158">
        <f t="shared" si="43"/>
        <v>6.4344051017106732E-2</v>
      </c>
      <c r="Y158">
        <f t="shared" si="44"/>
        <v>6.3553035822491249E-2</v>
      </c>
      <c r="Z158">
        <f t="shared" si="45"/>
        <v>8.086112718232337E-2</v>
      </c>
      <c r="AA158">
        <f t="shared" si="46"/>
        <v>7.5933611890276531E-2</v>
      </c>
      <c r="AB158">
        <f t="shared" si="47"/>
        <v>6.4538641166191874E-2</v>
      </c>
      <c r="AC158">
        <f t="shared" si="48"/>
        <v>7.4809848941235921E-2</v>
      </c>
      <c r="AD158">
        <f t="shared" si="49"/>
        <v>6.8231955027249658E-2</v>
      </c>
      <c r="AE158">
        <f t="shared" si="50"/>
        <v>7.4386824464672777E-2</v>
      </c>
      <c r="AF158">
        <f t="shared" si="51"/>
        <v>7.4339477780307986E-2</v>
      </c>
      <c r="AG158">
        <f t="shared" si="52"/>
        <v>6.0199763507004476E-2</v>
      </c>
      <c r="AH158">
        <f t="shared" si="53"/>
        <v>5.2153838936692225E-2</v>
      </c>
      <c r="AI158">
        <f t="shared" si="54"/>
        <v>3.8601838418392341E-2</v>
      </c>
      <c r="AJ158">
        <f t="shared" si="55"/>
        <v>2.5137303416373828E-2</v>
      </c>
      <c r="AK158">
        <f t="shared" si="56"/>
        <v>8.2189031789363612E-2</v>
      </c>
      <c r="AL158">
        <f t="shared" si="57"/>
        <v>6.0418013476701046E-2</v>
      </c>
      <c r="AN158">
        <f t="shared" si="22"/>
        <v>5.6754144699549876E-2</v>
      </c>
      <c r="AO158">
        <f t="shared" si="23"/>
        <v>7.4433646608185577E-2</v>
      </c>
      <c r="AP158">
        <f t="shared" si="24"/>
        <v>7.6129523415625885E-2</v>
      </c>
      <c r="AQ158">
        <f t="shared" si="25"/>
        <v>7.1600837931598951E-2</v>
      </c>
      <c r="AR158">
        <f t="shared" si="26"/>
        <v>6.8098279390673505E-2</v>
      </c>
      <c r="AS158">
        <f t="shared" si="27"/>
        <v>7.9138183680619228E-2</v>
      </c>
      <c r="AT158">
        <f t="shared" si="28"/>
        <v>8.8919385817339561E-2</v>
      </c>
      <c r="AU158">
        <f t="shared" si="29"/>
        <v>6.5819530393022657E-2</v>
      </c>
      <c r="AV158">
        <f t="shared" si="30"/>
        <v>8.75991743358117E-2</v>
      </c>
      <c r="AW158">
        <f t="shared" si="31"/>
        <v>7.6891898368239633E-2</v>
      </c>
      <c r="AX158">
        <f t="shared" si="32"/>
        <v>7.0488615644583225E-2</v>
      </c>
      <c r="AY158">
        <f t="shared" si="33"/>
        <v>7.8830884629640996E-2</v>
      </c>
      <c r="AZ158">
        <f t="shared" si="34"/>
        <v>6.2924613646219527E-2</v>
      </c>
      <c r="BA158">
        <f t="shared" si="35"/>
        <v>4.0651962353607733E-2</v>
      </c>
      <c r="BB158">
        <f t="shared" si="36"/>
        <v>4.4591441825870437E-2</v>
      </c>
      <c r="BC158">
        <f t="shared" si="37"/>
        <v>2.268620201815303E-2</v>
      </c>
      <c r="BD158">
        <f t="shared" si="38"/>
        <v>8.2500521821953721E-2</v>
      </c>
      <c r="BE158">
        <f t="shared" si="39"/>
        <v>6.2649504474069209E-2</v>
      </c>
    </row>
    <row r="159" spans="1:57">
      <c r="A159" t="str">
        <f>'Individual &amp; Portfolio'!A159</f>
        <v>2019-06-01</v>
      </c>
      <c r="B159">
        <f>'Individual &amp; Portfolio'!B159</f>
        <v>3.0521267191653271E-2</v>
      </c>
      <c r="C159">
        <f>'Individual &amp; Portfolio'!C159</f>
        <v>3.9348442540477313E-2</v>
      </c>
      <c r="D159">
        <f>'Individual &amp; Portfolio'!D159</f>
        <v>1.31878529047067E-2</v>
      </c>
      <c r="E159">
        <f>'Individual &amp; Portfolio'!E159</f>
        <v>1.386065005619597E-2</v>
      </c>
      <c r="F159">
        <f>'Individual &amp; Portfolio'!F159</f>
        <v>3.743329140290852E-3</v>
      </c>
      <c r="G159">
        <f>'Individual &amp; Portfolio'!G159</f>
        <v>1.1458093807882101E-2</v>
      </c>
      <c r="H159">
        <f>'Individual &amp; Portfolio'!H159</f>
        <v>1.9074361575614821E-2</v>
      </c>
      <c r="I159">
        <f>'Individual &amp; Portfolio'!I159</f>
        <v>-2.7514780224134561E-2</v>
      </c>
      <c r="J159">
        <f>'Individual &amp; Portfolio'!J159</f>
        <v>-2.000834659830553E-2</v>
      </c>
      <c r="K159">
        <f>'Individual &amp; Portfolio'!K159</f>
        <v>-2.9689887497183601E-2</v>
      </c>
      <c r="L159">
        <f>'Individual &amp; Portfolio'!L159</f>
        <v>-2.6933645712151181E-2</v>
      </c>
      <c r="M159">
        <f>'Individual &amp; Portfolio'!M159</f>
        <v>5.8479458448215123E-2</v>
      </c>
      <c r="N159">
        <f>'Individual &amp; Portfolio'!N159</f>
        <v>2.911065224733345E-2</v>
      </c>
      <c r="O159">
        <f>'Individual &amp; Portfolio'!O159</f>
        <v>3.020674890652009E-2</v>
      </c>
      <c r="P159">
        <f>'Individual &amp; Portfolio'!P159</f>
        <v>9.3175071808393461E-3</v>
      </c>
      <c r="Q159">
        <f>'Individual &amp; Portfolio'!Q159</f>
        <v>6.9295881046986807E-3</v>
      </c>
      <c r="R159">
        <f>'Individual &amp; Portfolio'!R159</f>
        <v>7.1713674461546528E-3</v>
      </c>
      <c r="S159">
        <f>'Individual &amp; Portfolio'!S159</f>
        <v>7.419690731507167E-4</v>
      </c>
      <c r="U159">
        <f t="shared" si="40"/>
        <v>6.6209799578507006E-2</v>
      </c>
      <c r="V159">
        <f t="shared" si="41"/>
        <v>8.7499066474466161E-2</v>
      </c>
      <c r="W159">
        <f t="shared" si="42"/>
        <v>7.7324830104266579E-2</v>
      </c>
      <c r="X159">
        <f t="shared" si="43"/>
        <v>6.6023801252335049E-2</v>
      </c>
      <c r="Y159">
        <f t="shared" si="44"/>
        <v>6.5954041917293885E-2</v>
      </c>
      <c r="Z159">
        <f t="shared" si="45"/>
        <v>8.35588811543196E-2</v>
      </c>
      <c r="AA159">
        <f t="shared" si="46"/>
        <v>7.9038551208445398E-2</v>
      </c>
      <c r="AB159">
        <f t="shared" si="47"/>
        <v>6.433129384760132E-2</v>
      </c>
      <c r="AC159">
        <f t="shared" si="48"/>
        <v>7.5016938236218036E-2</v>
      </c>
      <c r="AD159">
        <f t="shared" si="49"/>
        <v>6.8183822544707673E-2</v>
      </c>
      <c r="AE159">
        <f t="shared" si="50"/>
        <v>7.4074063344219121E-2</v>
      </c>
      <c r="AF159">
        <f t="shared" si="51"/>
        <v>7.8523560878975746E-2</v>
      </c>
      <c r="AG159">
        <f t="shared" si="52"/>
        <v>6.238996772857807E-2</v>
      </c>
      <c r="AH159">
        <f t="shared" si="53"/>
        <v>5.5608518359047093E-2</v>
      </c>
      <c r="AI159">
        <f t="shared" si="54"/>
        <v>3.8399985805448303E-2</v>
      </c>
      <c r="AJ159">
        <f t="shared" si="55"/>
        <v>2.5318482829996505E-2</v>
      </c>
      <c r="AK159">
        <f t="shared" si="56"/>
        <v>8.2197927918397945E-2</v>
      </c>
      <c r="AL159">
        <f t="shared" si="57"/>
        <v>6.0356753228734197E-2</v>
      </c>
      <c r="AN159">
        <f t="shared" si="22"/>
        <v>5.7934715887310716E-2</v>
      </c>
      <c r="AO159">
        <f t="shared" si="23"/>
        <v>7.5427436191041544E-2</v>
      </c>
      <c r="AP159">
        <f t="shared" si="24"/>
        <v>7.7902781404503685E-2</v>
      </c>
      <c r="AQ159">
        <f t="shared" si="25"/>
        <v>6.9299349749829542E-2</v>
      </c>
      <c r="AR159">
        <f t="shared" si="26"/>
        <v>6.5951864101054081E-2</v>
      </c>
      <c r="AS159">
        <f t="shared" si="27"/>
        <v>8.0596303539064537E-2</v>
      </c>
      <c r="AT159">
        <f t="shared" si="28"/>
        <v>9.0497144794202955E-2</v>
      </c>
      <c r="AU159">
        <f t="shared" si="29"/>
        <v>6.5782226913239233E-2</v>
      </c>
      <c r="AV159">
        <f t="shared" si="30"/>
        <v>8.6915739473093015E-2</v>
      </c>
      <c r="AW159">
        <f t="shared" si="31"/>
        <v>7.661038561558299E-2</v>
      </c>
      <c r="AX159">
        <f t="shared" si="32"/>
        <v>6.7156902921164149E-2</v>
      </c>
      <c r="AY159">
        <f t="shared" si="33"/>
        <v>7.6409968726692229E-2</v>
      </c>
      <c r="AZ159">
        <f t="shared" si="34"/>
        <v>6.1358827296645019E-2</v>
      </c>
      <c r="BA159">
        <f t="shared" si="35"/>
        <v>4.2267364792451405E-2</v>
      </c>
      <c r="BB159">
        <f t="shared" si="36"/>
        <v>4.4596042457096224E-2</v>
      </c>
      <c r="BC159">
        <f t="shared" si="37"/>
        <v>2.2731980535214118E-2</v>
      </c>
      <c r="BD159">
        <f t="shared" si="38"/>
        <v>8.0332032269571502E-2</v>
      </c>
      <c r="BE159">
        <f t="shared" si="39"/>
        <v>5.8215528486402379E-2</v>
      </c>
    </row>
    <row r="160" spans="1:57">
      <c r="A160" t="str">
        <f>'Individual &amp; Portfolio'!A160</f>
        <v>2019-07-01</v>
      </c>
      <c r="B160">
        <f>'Individual &amp; Portfolio'!B160</f>
        <v>2.4208961619971211E-2</v>
      </c>
      <c r="C160">
        <f>'Individual &amp; Portfolio'!C160</f>
        <v>2.9785479723330122E-2</v>
      </c>
      <c r="D160">
        <f>'Individual &amp; Portfolio'!D160</f>
        <v>-7.3133777644681652E-3</v>
      </c>
      <c r="E160">
        <f>'Individual &amp; Portfolio'!E160</f>
        <v>5.0764729952308407E-3</v>
      </c>
      <c r="F160">
        <f>'Individual &amp; Portfolio'!F160</f>
        <v>5.7562922459246657E-3</v>
      </c>
      <c r="G160">
        <f>'Individual &amp; Portfolio'!G160</f>
        <v>-4.4627359096367503E-3</v>
      </c>
      <c r="H160">
        <f>'Individual &amp; Portfolio'!H160</f>
        <v>2.127080578434026E-2</v>
      </c>
      <c r="I160">
        <f>'Individual &amp; Portfolio'!I160</f>
        <v>3.589288882324793E-3</v>
      </c>
      <c r="J160">
        <f>'Individual &amp; Portfolio'!J160</f>
        <v>4.6664831922422767E-3</v>
      </c>
      <c r="K160">
        <f>'Individual &amp; Portfolio'!K160</f>
        <v>7.4820095513401519E-3</v>
      </c>
      <c r="L160">
        <f>'Individual &amp; Portfolio'!L160</f>
        <v>3.5892505846249367E-2</v>
      </c>
      <c r="M160">
        <f>'Individual &amp; Portfolio'!M160</f>
        <v>2.1832284507196102E-2</v>
      </c>
      <c r="N160">
        <f>'Individual &amp; Portfolio'!N160</f>
        <v>2.839708012495334E-3</v>
      </c>
      <c r="O160">
        <f>'Individual &amp; Portfolio'!O160</f>
        <v>1.9178296279888318E-2</v>
      </c>
      <c r="P160">
        <f>'Individual &amp; Portfolio'!P160</f>
        <v>4.3341671175523011E-4</v>
      </c>
      <c r="Q160">
        <f>'Individual &amp; Portfolio'!Q160</f>
        <v>1.0283483235487001E-3</v>
      </c>
      <c r="R160">
        <f>'Individual &amp; Portfolio'!R160</f>
        <v>9.3945354955378146E-3</v>
      </c>
      <c r="S160">
        <f>'Individual &amp; Portfolio'!S160</f>
        <v>1.5230396586896511E-2</v>
      </c>
      <c r="U160">
        <f t="shared" si="40"/>
        <v>6.5762499207370387E-2</v>
      </c>
      <c r="V160">
        <f t="shared" si="41"/>
        <v>8.7240144001457215E-2</v>
      </c>
      <c r="W160">
        <f t="shared" si="42"/>
        <v>7.7318843880429769E-2</v>
      </c>
      <c r="X160">
        <f t="shared" si="43"/>
        <v>6.5884409510147901E-2</v>
      </c>
      <c r="Y160">
        <f t="shared" si="44"/>
        <v>6.5947974661523259E-2</v>
      </c>
      <c r="Z160">
        <f t="shared" si="45"/>
        <v>8.2130594170914922E-2</v>
      </c>
      <c r="AA160">
        <f t="shared" si="46"/>
        <v>7.7326351765589482E-2</v>
      </c>
      <c r="AB160">
        <f t="shared" si="47"/>
        <v>6.3943890542238702E-2</v>
      </c>
      <c r="AC160">
        <f t="shared" si="48"/>
        <v>7.5717294940922733E-2</v>
      </c>
      <c r="AD160">
        <f t="shared" si="49"/>
        <v>6.8744984101889686E-2</v>
      </c>
      <c r="AE160">
        <f t="shared" si="50"/>
        <v>7.4533700385579257E-2</v>
      </c>
      <c r="AF160">
        <f t="shared" si="51"/>
        <v>7.7909460532903721E-2</v>
      </c>
      <c r="AG160">
        <f t="shared" si="52"/>
        <v>6.1474327117800737E-2</v>
      </c>
      <c r="AH160">
        <f t="shared" si="53"/>
        <v>5.5591332195759575E-2</v>
      </c>
      <c r="AI160">
        <f t="shared" si="54"/>
        <v>3.8164623685507167E-2</v>
      </c>
      <c r="AJ160">
        <f t="shared" si="55"/>
        <v>2.5295058545756626E-2</v>
      </c>
      <c r="AK160">
        <f t="shared" si="56"/>
        <v>8.1549041891470678E-2</v>
      </c>
      <c r="AL160">
        <f t="shared" si="57"/>
        <v>6.0523812477630598E-2</v>
      </c>
      <c r="AN160">
        <f t="shared" si="22"/>
        <v>5.7580204865447446E-2</v>
      </c>
      <c r="AO160">
        <f t="shared" si="23"/>
        <v>7.4452541416125395E-2</v>
      </c>
      <c r="AP160">
        <f t="shared" si="24"/>
        <v>7.7561261485270372E-2</v>
      </c>
      <c r="AQ160">
        <f t="shared" si="25"/>
        <v>6.9022856378826866E-2</v>
      </c>
      <c r="AR160">
        <f t="shared" si="26"/>
        <v>6.5686649424058594E-2</v>
      </c>
      <c r="AS160">
        <f t="shared" si="27"/>
        <v>8.0624193961097573E-2</v>
      </c>
      <c r="AT160">
        <f t="shared" si="28"/>
        <v>9.0467984057841441E-2</v>
      </c>
      <c r="AU160">
        <f t="shared" si="29"/>
        <v>6.6429301399171387E-2</v>
      </c>
      <c r="AV160">
        <f t="shared" si="30"/>
        <v>8.7254553285130612E-2</v>
      </c>
      <c r="AW160">
        <f t="shared" si="31"/>
        <v>7.6601734965540152E-2</v>
      </c>
      <c r="AX160">
        <f t="shared" si="32"/>
        <v>6.7046741185602804E-2</v>
      </c>
      <c r="AY160">
        <f t="shared" si="33"/>
        <v>7.6375754881787092E-2</v>
      </c>
      <c r="AZ160">
        <f t="shared" si="34"/>
        <v>6.0468618309864927E-2</v>
      </c>
      <c r="BA160">
        <f t="shared" si="35"/>
        <v>4.2343871569529755E-2</v>
      </c>
      <c r="BB160">
        <f t="shared" si="36"/>
        <v>4.4598410673852396E-2</v>
      </c>
      <c r="BC160">
        <f t="shared" si="37"/>
        <v>2.2703938088240443E-2</v>
      </c>
      <c r="BD160">
        <f t="shared" si="38"/>
        <v>8.0442709276975596E-2</v>
      </c>
      <c r="BE160">
        <f t="shared" si="39"/>
        <v>5.8350022920674455E-2</v>
      </c>
    </row>
    <row r="161" spans="1:57">
      <c r="A161" t="str">
        <f>'Individual &amp; Portfolio'!A161</f>
        <v>2019-08-01</v>
      </c>
      <c r="B161">
        <f>'Individual &amp; Portfolio'!B161</f>
        <v>-6.7668703100451921E-3</v>
      </c>
      <c r="C161">
        <f>'Individual &amp; Portfolio'!C161</f>
        <v>-9.0414677845893632E-3</v>
      </c>
      <c r="D161">
        <f>'Individual &amp; Portfolio'!D161</f>
        <v>-2.2750640596479469E-2</v>
      </c>
      <c r="E161">
        <f>'Individual &amp; Portfolio'!E161</f>
        <v>3.0305534502823579E-3</v>
      </c>
      <c r="F161">
        <f>'Individual &amp; Portfolio'!F161</f>
        <v>-9.2882711385582351E-3</v>
      </c>
      <c r="G161">
        <f>'Individual &amp; Portfolio'!G161</f>
        <v>-6.4782013003054084E-3</v>
      </c>
      <c r="H161">
        <f>'Individual &amp; Portfolio'!H161</f>
        <v>-1.1288787376373949E-2</v>
      </c>
      <c r="I161">
        <f>'Individual &amp; Portfolio'!I161</f>
        <v>1.811180768815546E-2</v>
      </c>
      <c r="J161">
        <f>'Individual &amp; Portfolio'!J161</f>
        <v>5.0042423447932423E-2</v>
      </c>
      <c r="K161">
        <f>'Individual &amp; Portfolio'!K161</f>
        <v>3.6765749790635072E-2</v>
      </c>
      <c r="L161">
        <f>'Individual &amp; Portfolio'!L161</f>
        <v>4.4839003708179392E-2</v>
      </c>
      <c r="M161">
        <f>'Individual &amp; Portfolio'!M161</f>
        <v>-1.7554506414187761E-2</v>
      </c>
      <c r="N161">
        <f>'Individual &amp; Portfolio'!N161</f>
        <v>-2.8316669052956822E-3</v>
      </c>
      <c r="O161">
        <f>'Individual &amp; Portfolio'!O161</f>
        <v>-1.8817257675343809E-2</v>
      </c>
      <c r="P161">
        <f>'Individual &amp; Portfolio'!P161</f>
        <v>2.0507428444862311E-2</v>
      </c>
      <c r="Q161">
        <f>'Individual &amp; Portfolio'!Q161</f>
        <v>2.3075011010214249E-2</v>
      </c>
      <c r="R161">
        <f>'Individual &amp; Portfolio'!R161</f>
        <v>1.502574597422535E-2</v>
      </c>
      <c r="S161">
        <f>'Individual &amp; Portfolio'!S161</f>
        <v>4.110754795775784E-2</v>
      </c>
      <c r="U161">
        <f t="shared" si="40"/>
        <v>6.5667374140875409E-2</v>
      </c>
      <c r="V161">
        <f t="shared" si="41"/>
        <v>8.7253625573324084E-2</v>
      </c>
      <c r="W161">
        <f t="shared" si="42"/>
        <v>7.7382189003604135E-2</v>
      </c>
      <c r="X161">
        <f t="shared" si="43"/>
        <v>6.5859032782813631E-2</v>
      </c>
      <c r="Y161">
        <f t="shared" si="44"/>
        <v>6.5868856034128759E-2</v>
      </c>
      <c r="Z161">
        <f t="shared" si="45"/>
        <v>8.2487282527464081E-2</v>
      </c>
      <c r="AA161">
        <f t="shared" si="46"/>
        <v>7.687066602760341E-2</v>
      </c>
      <c r="AB161">
        <f t="shared" si="47"/>
        <v>6.3948428645888691E-2</v>
      </c>
      <c r="AC161">
        <f t="shared" si="48"/>
        <v>7.5230262940061465E-2</v>
      </c>
      <c r="AD161">
        <f t="shared" si="49"/>
        <v>6.8743183318093037E-2</v>
      </c>
      <c r="AE161">
        <f t="shared" si="50"/>
        <v>7.461844687430455E-2</v>
      </c>
      <c r="AF161">
        <f t="shared" si="51"/>
        <v>7.7897617006481484E-2</v>
      </c>
      <c r="AG161">
        <f t="shared" si="52"/>
        <v>6.1700421256686427E-2</v>
      </c>
      <c r="AH161">
        <f t="shared" si="53"/>
        <v>5.5464426473741481E-2</v>
      </c>
      <c r="AI161">
        <f t="shared" si="54"/>
        <v>3.7483916934869146E-2</v>
      </c>
      <c r="AJ161">
        <f t="shared" si="55"/>
        <v>2.5357614449565118E-2</v>
      </c>
      <c r="AK161">
        <f t="shared" si="56"/>
        <v>8.1636072662712875E-2</v>
      </c>
      <c r="AL161">
        <f t="shared" si="57"/>
        <v>6.0232514497400066E-2</v>
      </c>
      <c r="AN161">
        <f t="shared" si="22"/>
        <v>5.7411467861683524E-2</v>
      </c>
      <c r="AO161">
        <f t="shared" si="23"/>
        <v>7.4292897849085993E-2</v>
      </c>
      <c r="AP161">
        <f t="shared" si="24"/>
        <v>7.6990907371925849E-2</v>
      </c>
      <c r="AQ161">
        <f t="shared" si="25"/>
        <v>6.8727516572685901E-2</v>
      </c>
      <c r="AR161">
        <f t="shared" si="26"/>
        <v>6.5423198697596927E-2</v>
      </c>
      <c r="AS161">
        <f t="shared" si="27"/>
        <v>8.0718745530621916E-2</v>
      </c>
      <c r="AT161">
        <f t="shared" si="28"/>
        <v>9.0466288598603298E-2</v>
      </c>
      <c r="AU161">
        <f t="shared" si="29"/>
        <v>6.6411742824493719E-2</v>
      </c>
      <c r="AV161">
        <f t="shared" si="30"/>
        <v>8.7303796203669098E-2</v>
      </c>
      <c r="AW161">
        <f t="shared" si="31"/>
        <v>7.5061638243993742E-2</v>
      </c>
      <c r="AX161">
        <f t="shared" si="32"/>
        <v>6.465220986440158E-2</v>
      </c>
      <c r="AY161">
        <f t="shared" si="33"/>
        <v>7.4295705624816799E-2</v>
      </c>
      <c r="AZ161">
        <f t="shared" si="34"/>
        <v>5.7758899395207071E-2</v>
      </c>
      <c r="BA161">
        <f t="shared" si="35"/>
        <v>4.2353782638524316E-2</v>
      </c>
      <c r="BB161">
        <f t="shared" si="36"/>
        <v>4.4093920191178221E-2</v>
      </c>
      <c r="BC161">
        <f t="shared" si="37"/>
        <v>2.2698438469042889E-2</v>
      </c>
      <c r="BD161">
        <f t="shared" si="38"/>
        <v>8.0491988204268811E-2</v>
      </c>
      <c r="BE161">
        <f t="shared" si="39"/>
        <v>5.7699481170639826E-2</v>
      </c>
    </row>
    <row r="162" spans="1:57">
      <c r="A162" t="str">
        <f>'Individual &amp; Portfolio'!A162</f>
        <v>2019-09-01</v>
      </c>
      <c r="B162">
        <f>'Individual &amp; Portfolio'!B162</f>
        <v>6.2059745399487554E-3</v>
      </c>
      <c r="C162">
        <f>'Individual &amp; Portfolio'!C162</f>
        <v>-1.3537498017273111E-3</v>
      </c>
      <c r="D162">
        <f>'Individual &amp; Portfolio'!D162</f>
        <v>-1.1877515654224119E-2</v>
      </c>
      <c r="E162">
        <f>'Individual &amp; Portfolio'!E162</f>
        <v>1.653233299004286E-2</v>
      </c>
      <c r="F162">
        <f>'Individual &amp; Portfolio'!F162</f>
        <v>2.293226002734405E-2</v>
      </c>
      <c r="G162">
        <f>'Individual &amp; Portfolio'!G162</f>
        <v>1.079025642236719E-2</v>
      </c>
      <c r="H162">
        <f>'Individual &amp; Portfolio'!H162</f>
        <v>2.215094660737749E-2</v>
      </c>
      <c r="I162">
        <f>'Individual &amp; Portfolio'!I162</f>
        <v>-9.715099356178869E-3</v>
      </c>
      <c r="J162">
        <f>'Individual &amp; Portfolio'!J162</f>
        <v>-2.0104626227358979E-2</v>
      </c>
      <c r="K162">
        <f>'Individual &amp; Portfolio'!K162</f>
        <v>-1.7601679590907419E-2</v>
      </c>
      <c r="L162">
        <f>'Individual &amp; Portfolio'!L162</f>
        <v>3.1410239903177932E-3</v>
      </c>
      <c r="M162">
        <f>'Individual &amp; Portfolio'!M162</f>
        <v>1.8176241159090219E-2</v>
      </c>
      <c r="N162">
        <f>'Individual &amp; Portfolio'!N162</f>
        <v>2.7978985289505379E-2</v>
      </c>
      <c r="O162">
        <f>'Individual &amp; Portfolio'!O162</f>
        <v>3.6007807988244427E-2</v>
      </c>
      <c r="P162">
        <f>'Individual &amp; Portfolio'!P162</f>
        <v>-8.8112737541774511E-3</v>
      </c>
      <c r="Q162">
        <f>'Individual &amp; Portfolio'!Q162</f>
        <v>-1.2247032326407E-2</v>
      </c>
      <c r="R162">
        <f>'Individual &amp; Portfolio'!R162</f>
        <v>-1.246601293126148E-2</v>
      </c>
      <c r="S162">
        <f>'Individual &amp; Portfolio'!S162</f>
        <v>2.5870862305202639E-2</v>
      </c>
      <c r="U162">
        <f t="shared" si="40"/>
        <v>6.6257758597154381E-2</v>
      </c>
      <c r="V162">
        <f t="shared" si="41"/>
        <v>8.8051774227980717E-2</v>
      </c>
      <c r="W162">
        <f t="shared" si="42"/>
        <v>7.8274797614654709E-2</v>
      </c>
      <c r="X162">
        <f t="shared" si="43"/>
        <v>6.595953716416382E-2</v>
      </c>
      <c r="Y162">
        <f t="shared" si="44"/>
        <v>6.6280196606011324E-2</v>
      </c>
      <c r="Z162">
        <f t="shared" si="45"/>
        <v>8.2624421815064186E-2</v>
      </c>
      <c r="AA162">
        <f t="shared" si="46"/>
        <v>7.7324596609075258E-2</v>
      </c>
      <c r="AB162">
        <f t="shared" si="47"/>
        <v>6.3940827369074249E-2</v>
      </c>
      <c r="AC162">
        <f t="shared" si="48"/>
        <v>7.5705897400511174E-2</v>
      </c>
      <c r="AD162">
        <f t="shared" si="49"/>
        <v>6.9044903951970299E-2</v>
      </c>
      <c r="AE162">
        <f t="shared" si="50"/>
        <v>7.4506332312282736E-2</v>
      </c>
      <c r="AF162">
        <f t="shared" si="51"/>
        <v>7.8875792692887456E-2</v>
      </c>
      <c r="AG162">
        <f t="shared" si="52"/>
        <v>6.1859166213359656E-2</v>
      </c>
      <c r="AH162">
        <f t="shared" si="53"/>
        <v>5.6420566465463132E-2</v>
      </c>
      <c r="AI162">
        <f t="shared" si="54"/>
        <v>3.7605306921966924E-2</v>
      </c>
      <c r="AJ162">
        <f t="shared" si="55"/>
        <v>2.5720864430159942E-2</v>
      </c>
      <c r="AK162">
        <f t="shared" si="56"/>
        <v>8.1639590584202296E-2</v>
      </c>
      <c r="AL162">
        <f t="shared" si="57"/>
        <v>6.0545590654897528E-2</v>
      </c>
      <c r="AN162">
        <f t="shared" si="22"/>
        <v>5.7530153839324305E-2</v>
      </c>
      <c r="AO162">
        <f t="shared" si="23"/>
        <v>7.4732137314682701E-2</v>
      </c>
      <c r="AP162">
        <f t="shared" si="24"/>
        <v>7.7591277070635331E-2</v>
      </c>
      <c r="AQ162">
        <f t="shared" si="25"/>
        <v>6.8654663261759327E-2</v>
      </c>
      <c r="AR162">
        <f t="shared" si="26"/>
        <v>6.5538194053238602E-2</v>
      </c>
      <c r="AS162">
        <f t="shared" si="27"/>
        <v>8.0570822154304153E-2</v>
      </c>
      <c r="AT162">
        <f t="shared" si="28"/>
        <v>9.0360640406984757E-2</v>
      </c>
      <c r="AU162">
        <f t="shared" si="29"/>
        <v>6.601615484198535E-2</v>
      </c>
      <c r="AV162">
        <f t="shared" si="30"/>
        <v>8.7463453367656346E-2</v>
      </c>
      <c r="AW162">
        <f t="shared" si="31"/>
        <v>7.5032336525474738E-2</v>
      </c>
      <c r="AX162">
        <f t="shared" si="32"/>
        <v>6.4891104939672567E-2</v>
      </c>
      <c r="AY162">
        <f t="shared" si="33"/>
        <v>7.475562685825729E-2</v>
      </c>
      <c r="AZ162">
        <f t="shared" si="34"/>
        <v>5.7913405946083442E-2</v>
      </c>
      <c r="BA162">
        <f t="shared" si="35"/>
        <v>4.2843745352153718E-2</v>
      </c>
      <c r="BB162">
        <f t="shared" si="36"/>
        <v>4.3933699293826567E-2</v>
      </c>
      <c r="BC162">
        <f t="shared" si="37"/>
        <v>2.2890671701186024E-2</v>
      </c>
      <c r="BD162">
        <f t="shared" si="38"/>
        <v>7.684199988604605E-2</v>
      </c>
      <c r="BE162">
        <f t="shared" si="39"/>
        <v>5.66948581717681E-2</v>
      </c>
    </row>
    <row r="163" spans="1:57">
      <c r="A163" t="str">
        <f>'Individual &amp; Portfolio'!A163</f>
        <v>2019-10-01</v>
      </c>
      <c r="B163">
        <f>'Individual &amp; Portfolio'!B163</f>
        <v>2.6551676236546529E-2</v>
      </c>
      <c r="C163">
        <f>'Individual &amp; Portfolio'!C163</f>
        <v>4.5627373811920828E-2</v>
      </c>
      <c r="D163">
        <f>'Individual &amp; Portfolio'!D163</f>
        <v>5.2329949949359911E-2</v>
      </c>
      <c r="E163">
        <f>'Individual &amp; Portfolio'!E163</f>
        <v>-4.4170393023600374E-3</v>
      </c>
      <c r="F163">
        <f>'Individual &amp; Portfolio'!F163</f>
        <v>3.3615422299221542E-2</v>
      </c>
      <c r="G163">
        <f>'Individual &amp; Portfolio'!G163</f>
        <v>4.436795362336321E-2</v>
      </c>
      <c r="H163">
        <f>'Individual &amp; Portfolio'!H163</f>
        <v>2.9453021230148261E-2</v>
      </c>
      <c r="I163">
        <f>'Individual &amp; Portfolio'!I163</f>
        <v>2.9875219999262459E-3</v>
      </c>
      <c r="J163">
        <f>'Individual &amp; Portfolio'!J163</f>
        <v>1.7590389350328191E-3</v>
      </c>
      <c r="K163">
        <f>'Individual &amp; Portfolio'!K163</f>
        <v>-1.742756044481153E-3</v>
      </c>
      <c r="L163">
        <f>'Individual &amp; Portfolio'!L163</f>
        <v>1.461842400212876E-2</v>
      </c>
      <c r="M163">
        <f>'Individual &amp; Portfolio'!M163</f>
        <v>2.118001371008571E-2</v>
      </c>
      <c r="N163">
        <f>'Individual &amp; Portfolio'!N163</f>
        <v>-1.033810142523073E-2</v>
      </c>
      <c r="O163">
        <f>'Individual &amp; Portfolio'!O163</f>
        <v>1.548919384251635E-2</v>
      </c>
      <c r="P163">
        <f>'Individual &amp; Portfolio'!P163</f>
        <v>-1.750387566711864E-3</v>
      </c>
      <c r="Q163">
        <f>'Individual &amp; Portfolio'!Q163</f>
        <v>-1.7040261147647231E-3</v>
      </c>
      <c r="R163">
        <f>'Individual &amp; Portfolio'!R163</f>
        <v>-6.3116118665342844E-3</v>
      </c>
      <c r="S163">
        <f>'Individual &amp; Portfolio'!S163</f>
        <v>-3.7980859572367409E-3</v>
      </c>
      <c r="U163">
        <f t="shared" si="40"/>
        <v>6.6286025254880393E-2</v>
      </c>
      <c r="V163">
        <f t="shared" si="41"/>
        <v>8.8470070873936324E-2</v>
      </c>
      <c r="W163">
        <f t="shared" si="42"/>
        <v>7.8201470157776454E-2</v>
      </c>
      <c r="X163">
        <f t="shared" si="43"/>
        <v>6.3752371440172664E-2</v>
      </c>
      <c r="Y163">
        <f t="shared" si="44"/>
        <v>6.4216665254753433E-2</v>
      </c>
      <c r="Z163">
        <f t="shared" si="45"/>
        <v>8.2041557419028702E-2</v>
      </c>
      <c r="AA163">
        <f t="shared" si="46"/>
        <v>7.6329480234303387E-2</v>
      </c>
      <c r="AB163">
        <f t="shared" si="47"/>
        <v>6.4312888863652259E-2</v>
      </c>
      <c r="AC163">
        <f t="shared" si="48"/>
        <v>7.3287403260715908E-2</v>
      </c>
      <c r="AD163">
        <f t="shared" si="49"/>
        <v>6.955041884547733E-2</v>
      </c>
      <c r="AE163">
        <f t="shared" si="50"/>
        <v>7.4749590536451332E-2</v>
      </c>
      <c r="AF163">
        <f t="shared" si="51"/>
        <v>7.8848981570685678E-2</v>
      </c>
      <c r="AG163">
        <f t="shared" si="52"/>
        <v>6.1610971248842718E-2</v>
      </c>
      <c r="AH163">
        <f t="shared" si="53"/>
        <v>5.6171395415726064E-2</v>
      </c>
      <c r="AI163">
        <f t="shared" si="54"/>
        <v>3.6778504091522592E-2</v>
      </c>
      <c r="AJ163">
        <f t="shared" si="55"/>
        <v>2.5998904697158928E-2</v>
      </c>
      <c r="AK163">
        <f t="shared" si="56"/>
        <v>8.0026310200012038E-2</v>
      </c>
      <c r="AL163">
        <f t="shared" si="57"/>
        <v>5.884779260299073E-2</v>
      </c>
      <c r="AN163">
        <f t="shared" si="22"/>
        <v>5.7534135717035056E-2</v>
      </c>
      <c r="AO163">
        <f t="shared" si="23"/>
        <v>7.5021908909431501E-2</v>
      </c>
      <c r="AP163">
        <f t="shared" si="24"/>
        <v>7.79381008554344E-2</v>
      </c>
      <c r="AQ163">
        <f t="shared" si="25"/>
        <v>6.841683254868032E-2</v>
      </c>
      <c r="AR163">
        <f t="shared" si="26"/>
        <v>6.5446649420979552E-2</v>
      </c>
      <c r="AS163">
        <f t="shared" si="27"/>
        <v>8.0586262124973246E-2</v>
      </c>
      <c r="AT163">
        <f t="shared" si="28"/>
        <v>9.0362992370482731E-2</v>
      </c>
      <c r="AU163">
        <f t="shared" si="29"/>
        <v>6.627226572604146E-2</v>
      </c>
      <c r="AV163">
        <f t="shared" si="30"/>
        <v>8.7178238776471337E-2</v>
      </c>
      <c r="AW163">
        <f t="shared" si="31"/>
        <v>7.5417166326109675E-2</v>
      </c>
      <c r="AX163">
        <f t="shared" si="32"/>
        <v>6.4469364436347001E-2</v>
      </c>
      <c r="AY163">
        <f t="shared" si="33"/>
        <v>7.4415129097040456E-2</v>
      </c>
      <c r="AZ163">
        <f t="shared" si="34"/>
        <v>5.7689964600982482E-2</v>
      </c>
      <c r="BA163">
        <f t="shared" si="35"/>
        <v>4.2983942858161192E-2</v>
      </c>
      <c r="BB163">
        <f t="shared" si="36"/>
        <v>4.4106156881381836E-2</v>
      </c>
      <c r="BC163">
        <f t="shared" si="37"/>
        <v>2.3221860476244527E-2</v>
      </c>
      <c r="BD163">
        <f t="shared" si="38"/>
        <v>7.7234502644117409E-2</v>
      </c>
      <c r="BE163">
        <f t="shared" si="39"/>
        <v>5.6235537876191559E-2</v>
      </c>
    </row>
    <row r="164" spans="1:57">
      <c r="A164" t="str">
        <f>'Individual &amp; Portfolio'!A164</f>
        <v>2019-11-01</v>
      </c>
      <c r="B164">
        <f>'Individual &amp; Portfolio'!B164</f>
        <v>4.4541310776924581E-2</v>
      </c>
      <c r="C164">
        <f>'Individual &amp; Portfolio'!C164</f>
        <v>4.9073526035885003E-2</v>
      </c>
      <c r="D164">
        <f>'Individual &amp; Portfolio'!D164</f>
        <v>1.311031889894676E-2</v>
      </c>
      <c r="E164">
        <f>'Individual &amp; Portfolio'!E164</f>
        <v>3.7823939311463439E-2</v>
      </c>
      <c r="F164">
        <f>'Individual &amp; Portfolio'!F164</f>
        <v>1.941540794457719E-2</v>
      </c>
      <c r="G164">
        <f>'Individual &amp; Portfolio'!G164</f>
        <v>2.1089225676232729E-2</v>
      </c>
      <c r="H164">
        <f>'Individual &amp; Portfolio'!H164</f>
        <v>3.6163304666772637E-2</v>
      </c>
      <c r="I164">
        <f>'Individual &amp; Portfolio'!I164</f>
        <v>7.5190716550612713E-3</v>
      </c>
      <c r="J164">
        <f>'Individual &amp; Portfolio'!J164</f>
        <v>1.151878463324874E-3</v>
      </c>
      <c r="K164">
        <f>'Individual &amp; Portfolio'!K164</f>
        <v>1.2537809577656491E-2</v>
      </c>
      <c r="L164">
        <f>'Individual &amp; Portfolio'!L164</f>
        <v>-3.2844104291009919E-3</v>
      </c>
      <c r="M164">
        <f>'Individual &amp; Portfolio'!M164</f>
        <v>3.614829678823317E-2</v>
      </c>
      <c r="N164">
        <f>'Individual &amp; Portfolio'!N164</f>
        <v>2.852551842087081E-2</v>
      </c>
      <c r="O164">
        <f>'Individual &amp; Portfolio'!O164</f>
        <v>2.3809592505074528E-2</v>
      </c>
      <c r="P164">
        <f>'Individual &amp; Portfolio'!P164</f>
        <v>5.1399752442160551E-3</v>
      </c>
      <c r="Q164">
        <f>'Individual &amp; Portfolio'!Q164</f>
        <v>3.2365682992099298E-3</v>
      </c>
      <c r="R164">
        <f>'Individual &amp; Portfolio'!R164</f>
        <v>4.763756838101374E-3</v>
      </c>
      <c r="S164">
        <f>'Individual &amp; Portfolio'!S164</f>
        <v>1.774130275786279E-2</v>
      </c>
      <c r="U164">
        <f t="shared" si="40"/>
        <v>6.626842865839809E-2</v>
      </c>
      <c r="V164">
        <f t="shared" si="41"/>
        <v>8.8522370043497625E-2</v>
      </c>
      <c r="W164">
        <f t="shared" si="42"/>
        <v>7.8712316038246452E-2</v>
      </c>
      <c r="X164">
        <f t="shared" si="43"/>
        <v>6.3041010324545857E-2</v>
      </c>
      <c r="Y164">
        <f t="shared" si="44"/>
        <v>6.4055944885894042E-2</v>
      </c>
      <c r="Z164">
        <f t="shared" si="45"/>
        <v>8.2048150964822986E-2</v>
      </c>
      <c r="AA164">
        <f t="shared" si="46"/>
        <v>7.5649618306854682E-2</v>
      </c>
      <c r="AB164">
        <f t="shared" si="47"/>
        <v>6.4329284344944282E-2</v>
      </c>
      <c r="AC164">
        <f t="shared" si="48"/>
        <v>7.3153591037267873E-2</v>
      </c>
      <c r="AD164">
        <f t="shared" si="49"/>
        <v>6.9716434714318445E-2</v>
      </c>
      <c r="AE164">
        <f t="shared" si="50"/>
        <v>7.4612332840077122E-2</v>
      </c>
      <c r="AF164">
        <f t="shared" si="51"/>
        <v>7.8826271023972591E-2</v>
      </c>
      <c r="AG164">
        <f t="shared" si="52"/>
        <v>6.2236316066848617E-2</v>
      </c>
      <c r="AH164">
        <f t="shared" si="53"/>
        <v>5.6093330348947736E-2</v>
      </c>
      <c r="AI164">
        <f t="shared" si="54"/>
        <v>3.6873554719905659E-2</v>
      </c>
      <c r="AJ164">
        <f t="shared" si="55"/>
        <v>2.6144928301702782E-2</v>
      </c>
      <c r="AK164">
        <f t="shared" si="56"/>
        <v>7.7504444999738825E-2</v>
      </c>
      <c r="AL164">
        <f t="shared" si="57"/>
        <v>5.8978936241925281E-2</v>
      </c>
      <c r="AN164">
        <f t="shared" si="22"/>
        <v>5.7251067435601752E-2</v>
      </c>
      <c r="AO164">
        <f t="shared" si="23"/>
        <v>7.4383331622918006E-2</v>
      </c>
      <c r="AP164">
        <f t="shared" si="24"/>
        <v>7.7722409464559911E-2</v>
      </c>
      <c r="AQ164">
        <f t="shared" si="25"/>
        <v>6.6938925095546553E-2</v>
      </c>
      <c r="AR164">
        <f t="shared" si="26"/>
        <v>6.43903285571234E-2</v>
      </c>
      <c r="AS164">
        <f t="shared" si="27"/>
        <v>8.0349067287792716E-2</v>
      </c>
      <c r="AT164">
        <f t="shared" si="28"/>
        <v>8.996329659172364E-2</v>
      </c>
      <c r="AU164">
        <f t="shared" si="29"/>
        <v>6.6227350572609117E-2</v>
      </c>
      <c r="AV164">
        <f t="shared" si="30"/>
        <v>8.6973638922262911E-2</v>
      </c>
      <c r="AW164">
        <f t="shared" si="31"/>
        <v>7.4839578871232784E-2</v>
      </c>
      <c r="AX164">
        <f t="shared" si="32"/>
        <v>6.4461574733625279E-2</v>
      </c>
      <c r="AY164">
        <f t="shared" si="33"/>
        <v>7.4361415634969091E-2</v>
      </c>
      <c r="AZ164">
        <f t="shared" si="34"/>
        <v>5.7927478440013419E-2</v>
      </c>
      <c r="BA164">
        <f t="shared" si="35"/>
        <v>4.2964746548391337E-2</v>
      </c>
      <c r="BB164">
        <f t="shared" si="36"/>
        <v>4.4040878559224707E-2</v>
      </c>
      <c r="BC164">
        <f t="shared" si="37"/>
        <v>2.3301867858722566E-2</v>
      </c>
      <c r="BD164">
        <f t="shared" si="38"/>
        <v>7.6657623272131742E-2</v>
      </c>
      <c r="BE164">
        <f t="shared" si="39"/>
        <v>5.6093199611598574E-2</v>
      </c>
    </row>
    <row r="165" spans="1:57">
      <c r="A165" t="str">
        <f>'Individual &amp; Portfolio'!A165</f>
        <v>2019-12-01</v>
      </c>
      <c r="B165">
        <f>'Individual &amp; Portfolio'!B165</f>
        <v>7.754992929181137E-3</v>
      </c>
      <c r="C165">
        <f>'Individual &amp; Portfolio'!C165</f>
        <v>2.0150346845188901E-2</v>
      </c>
      <c r="D165">
        <f>'Individual &amp; Portfolio'!D165</f>
        <v>4.0504583812629891E-2</v>
      </c>
      <c r="E165">
        <f>'Individual &amp; Portfolio'!E165</f>
        <v>-7.2488172477550572E-3</v>
      </c>
      <c r="F165">
        <f>'Individual &amp; Portfolio'!F165</f>
        <v>2.3024647343070641E-3</v>
      </c>
      <c r="G165">
        <f>'Individual &amp; Portfolio'!G165</f>
        <v>2.2684481760195441E-2</v>
      </c>
      <c r="H165">
        <f>'Individual &amp; Portfolio'!H165</f>
        <v>1.4199479584199089E-2</v>
      </c>
      <c r="I165">
        <f>'Individual &amp; Portfolio'!I165</f>
        <v>-1.5887532055463779E-2</v>
      </c>
      <c r="J165">
        <f>'Individual &amp; Portfolio'!J165</f>
        <v>-2.633810595341057E-2</v>
      </c>
      <c r="K165">
        <f>'Individual &amp; Portfolio'!K165</f>
        <v>-1.4107841922084139E-2</v>
      </c>
      <c r="L165">
        <f>'Individual &amp; Portfolio'!L165</f>
        <v>-1.7151113267847681E-2</v>
      </c>
      <c r="M165">
        <f>'Individual &amp; Portfolio'!M165</f>
        <v>1.744353606465987E-2</v>
      </c>
      <c r="N165">
        <f>'Individual &amp; Portfolio'!N165</f>
        <v>5.9716557055009556E-3</v>
      </c>
      <c r="O165">
        <f>'Individual &amp; Portfolio'!O165</f>
        <v>-2.1802816062792552E-3</v>
      </c>
      <c r="P165">
        <f>'Individual &amp; Portfolio'!P165</f>
        <v>-1.0793668625358689E-2</v>
      </c>
      <c r="Q165">
        <f>'Individual &amp; Portfolio'!Q165</f>
        <v>-1.2452295698901489E-2</v>
      </c>
      <c r="R165">
        <f>'Individual &amp; Portfolio'!R165</f>
        <v>-3.8350492147824163E-2</v>
      </c>
      <c r="S165">
        <f>'Individual &amp; Portfolio'!S165</f>
        <v>-3.1205285996915411E-2</v>
      </c>
      <c r="U165">
        <f t="shared" si="40"/>
        <v>6.6090819918744631E-2</v>
      </c>
      <c r="V165">
        <f t="shared" si="41"/>
        <v>8.8063640877616547E-2</v>
      </c>
      <c r="W165">
        <f t="shared" si="42"/>
        <v>7.8721983683001179E-2</v>
      </c>
      <c r="X165">
        <f t="shared" si="43"/>
        <v>6.3309227260660308E-2</v>
      </c>
      <c r="Y165">
        <f t="shared" si="44"/>
        <v>6.4039634137230711E-2</v>
      </c>
      <c r="Z165">
        <f t="shared" si="45"/>
        <v>8.2048623042289492E-2</v>
      </c>
      <c r="AA165">
        <f t="shared" si="46"/>
        <v>7.5511539141252401E-2</v>
      </c>
      <c r="AB165">
        <f t="shared" si="47"/>
        <v>6.3700621021927112E-2</v>
      </c>
      <c r="AC165">
        <f t="shared" si="48"/>
        <v>7.3269804669479952E-2</v>
      </c>
      <c r="AD165">
        <f t="shared" si="49"/>
        <v>6.9665325552453944E-2</v>
      </c>
      <c r="AE165">
        <f t="shared" si="50"/>
        <v>7.5019673324711392E-2</v>
      </c>
      <c r="AF165">
        <f t="shared" si="51"/>
        <v>7.8822795338842844E-2</v>
      </c>
      <c r="AG165">
        <f t="shared" si="52"/>
        <v>6.2260490379504443E-2</v>
      </c>
      <c r="AH165">
        <f t="shared" si="53"/>
        <v>5.6106351984470018E-2</v>
      </c>
      <c r="AI165">
        <f t="shared" si="54"/>
        <v>3.6879977544782568E-2</v>
      </c>
      <c r="AJ165">
        <f t="shared" si="55"/>
        <v>2.6101935986960416E-2</v>
      </c>
      <c r="AK165">
        <f t="shared" si="56"/>
        <v>7.7131088913874823E-2</v>
      </c>
      <c r="AL165">
        <f t="shared" si="57"/>
        <v>5.8865142290141795E-2</v>
      </c>
      <c r="AN165">
        <f t="shared" si="22"/>
        <v>5.7332198164891095E-2</v>
      </c>
      <c r="AO165">
        <f t="shared" si="23"/>
        <v>7.4441132834650328E-2</v>
      </c>
      <c r="AP165">
        <f t="shared" si="24"/>
        <v>7.7458784488422069E-2</v>
      </c>
      <c r="AQ165">
        <f t="shared" si="25"/>
        <v>6.6511315426128023E-2</v>
      </c>
      <c r="AR165">
        <f t="shared" si="26"/>
        <v>6.3857376450060441E-2</v>
      </c>
      <c r="AS165">
        <f t="shared" si="27"/>
        <v>8.0330316330286616E-2</v>
      </c>
      <c r="AT165">
        <f t="shared" si="28"/>
        <v>8.9974859030702556E-2</v>
      </c>
      <c r="AU165">
        <f t="shared" si="29"/>
        <v>6.6232574980889081E-2</v>
      </c>
      <c r="AV165">
        <f t="shared" si="30"/>
        <v>8.6899697512716728E-2</v>
      </c>
      <c r="AW165">
        <f t="shared" si="31"/>
        <v>7.4851293976369651E-2</v>
      </c>
      <c r="AX165">
        <f t="shared" si="32"/>
        <v>6.4152564912596174E-2</v>
      </c>
      <c r="AY165">
        <f t="shared" si="33"/>
        <v>7.4088326420623851E-2</v>
      </c>
      <c r="AZ165">
        <f t="shared" si="34"/>
        <v>5.7847107541968687E-2</v>
      </c>
      <c r="BA165">
        <f t="shared" si="35"/>
        <v>4.3009678091748792E-2</v>
      </c>
      <c r="BB165">
        <f t="shared" si="36"/>
        <v>4.4039221422820643E-2</v>
      </c>
      <c r="BC165">
        <f t="shared" si="37"/>
        <v>2.3296274948340325E-2</v>
      </c>
      <c r="BD165">
        <f t="shared" si="38"/>
        <v>7.6685631112438882E-2</v>
      </c>
      <c r="BE165">
        <f t="shared" si="39"/>
        <v>5.6072567167492982E-2</v>
      </c>
    </row>
    <row r="166" spans="1:57">
      <c r="A166" t="str">
        <f>'Individual &amp; Portfolio'!A166</f>
        <v>2020-01-01</v>
      </c>
      <c r="B166">
        <f>'Individual &amp; Portfolio'!B166</f>
        <v>1.610162611242871E-2</v>
      </c>
      <c r="C166">
        <f>'Individual &amp; Portfolio'!C166</f>
        <v>4.4533392460089687E-2</v>
      </c>
      <c r="D166">
        <f>'Individual &amp; Portfolio'!D166</f>
        <v>-3.2316378501579653E-2</v>
      </c>
      <c r="E166">
        <f>'Individual &amp; Portfolio'!E166</f>
        <v>1.7602041818911118E-2</v>
      </c>
      <c r="F166">
        <f>'Individual &amp; Portfolio'!F166</f>
        <v>-5.9389765948553164E-3</v>
      </c>
      <c r="G166">
        <f>'Individual &amp; Portfolio'!G166</f>
        <v>-1.4101786808291441E-2</v>
      </c>
      <c r="H166">
        <f>'Individual &amp; Portfolio'!H166</f>
        <v>2.36630595963776E-2</v>
      </c>
      <c r="I166">
        <f>'Individual &amp; Portfolio'!I166</f>
        <v>2.0658135287932922E-2</v>
      </c>
      <c r="J166">
        <f>'Individual &amp; Portfolio'!J166</f>
        <v>4.9583348730281918E-2</v>
      </c>
      <c r="K166">
        <f>'Individual &amp; Portfolio'!K166</f>
        <v>3.503775222793637E-2</v>
      </c>
      <c r="L166">
        <f>'Individual &amp; Portfolio'!L166</f>
        <v>3.7880707241870093E-2</v>
      </c>
      <c r="M166">
        <f>'Individual &amp; Portfolio'!M166</f>
        <v>9.2623922996901698E-3</v>
      </c>
      <c r="N166">
        <f>'Individual &amp; Portfolio'!N166</f>
        <v>2.034427609736511E-2</v>
      </c>
      <c r="O166">
        <f>'Individual &amp; Portfolio'!O166</f>
        <v>-7.8554609665602015E-3</v>
      </c>
      <c r="P166">
        <f>'Individual &amp; Portfolio'!P166</f>
        <v>2.6658948554743711E-2</v>
      </c>
      <c r="Q166">
        <f>'Individual &amp; Portfolio'!Q166</f>
        <v>2.915425794866677E-2</v>
      </c>
      <c r="R166">
        <f>'Individual &amp; Portfolio'!R166</f>
        <v>5.5214974625109381E-2</v>
      </c>
      <c r="S166">
        <f>'Individual &amp; Portfolio'!S166</f>
        <v>5.3142993686709827E-2</v>
      </c>
      <c r="U166">
        <f t="shared" si="40"/>
        <v>6.6028091034145614E-2</v>
      </c>
      <c r="V166">
        <f t="shared" si="41"/>
        <v>8.7146444357863853E-2</v>
      </c>
      <c r="W166">
        <f t="shared" si="42"/>
        <v>7.8310560714017055E-2</v>
      </c>
      <c r="X166">
        <f t="shared" si="43"/>
        <v>6.2602009655258875E-2</v>
      </c>
      <c r="Y166">
        <f t="shared" si="44"/>
        <v>6.3653203365905256E-2</v>
      </c>
      <c r="Z166">
        <f t="shared" si="45"/>
        <v>8.0189062643472753E-2</v>
      </c>
      <c r="AA166">
        <f t="shared" si="46"/>
        <v>7.3296002847788186E-2</v>
      </c>
      <c r="AB166">
        <f t="shared" si="47"/>
        <v>6.3195154591552907E-2</v>
      </c>
      <c r="AC166">
        <f t="shared" si="48"/>
        <v>7.2555438133140124E-2</v>
      </c>
      <c r="AD166">
        <f t="shared" si="49"/>
        <v>6.8647378263413647E-2</v>
      </c>
      <c r="AE166">
        <f t="shared" si="50"/>
        <v>7.582267145286771E-2</v>
      </c>
      <c r="AF166">
        <f t="shared" si="51"/>
        <v>7.8765325298886135E-2</v>
      </c>
      <c r="AG166">
        <f t="shared" si="52"/>
        <v>6.2168671418125432E-2</v>
      </c>
      <c r="AH166">
        <f t="shared" si="53"/>
        <v>5.6332532827910828E-2</v>
      </c>
      <c r="AI166">
        <f t="shared" si="54"/>
        <v>3.6887386621368548E-2</v>
      </c>
      <c r="AJ166">
        <f t="shared" si="55"/>
        <v>2.673193457648812E-2</v>
      </c>
      <c r="AK166">
        <f t="shared" si="56"/>
        <v>7.8960371169664478E-2</v>
      </c>
      <c r="AL166">
        <f t="shared" si="57"/>
        <v>5.8728878863861501E-2</v>
      </c>
      <c r="AN166">
        <f t="shared" si="22"/>
        <v>5.7376681658754869E-2</v>
      </c>
      <c r="AO166">
        <f t="shared" si="23"/>
        <v>7.442254521128451E-2</v>
      </c>
      <c r="AP166">
        <f t="shared" si="24"/>
        <v>7.7429640893441357E-2</v>
      </c>
      <c r="AQ166">
        <f t="shared" si="25"/>
        <v>6.6714290780650776E-2</v>
      </c>
      <c r="AR166">
        <f t="shared" si="26"/>
        <v>6.3914692798923409E-2</v>
      </c>
      <c r="AS166">
        <f t="shared" si="27"/>
        <v>8.014881951481341E-2</v>
      </c>
      <c r="AT166">
        <f t="shared" si="28"/>
        <v>8.8932977439471109E-2</v>
      </c>
      <c r="AU166">
        <f t="shared" si="29"/>
        <v>6.6349777849812705E-2</v>
      </c>
      <c r="AV166">
        <f t="shared" si="30"/>
        <v>8.7431997540997258E-2</v>
      </c>
      <c r="AW166">
        <f t="shared" si="31"/>
        <v>7.5155480390664983E-2</v>
      </c>
      <c r="AX166">
        <f t="shared" si="32"/>
        <v>6.4189504888067184E-2</v>
      </c>
      <c r="AY166">
        <f t="shared" si="33"/>
        <v>7.2918620013763119E-2</v>
      </c>
      <c r="AZ166">
        <f t="shared" si="34"/>
        <v>5.7281499417112247E-2</v>
      </c>
      <c r="BA166">
        <f t="shared" si="35"/>
        <v>4.2320222399652045E-2</v>
      </c>
      <c r="BB166">
        <f t="shared" si="36"/>
        <v>4.4262085111984921E-2</v>
      </c>
      <c r="BC166">
        <f t="shared" si="37"/>
        <v>2.2735270932433833E-2</v>
      </c>
      <c r="BD166">
        <f t="shared" si="38"/>
        <v>7.7514549747401337E-2</v>
      </c>
      <c r="BE166">
        <f t="shared" si="39"/>
        <v>5.6269852060779606E-2</v>
      </c>
    </row>
    <row r="167" spans="1:57">
      <c r="A167" t="str">
        <f>'Individual &amp; Portfolio'!A167</f>
        <v>2020-02-01</v>
      </c>
      <c r="B167">
        <f>'Individual &amp; Portfolio'!B167</f>
        <v>-6.8905506877704914E-2</v>
      </c>
      <c r="C167">
        <f>'Individual &amp; Portfolio'!C167</f>
        <v>-5.0106857512847713E-2</v>
      </c>
      <c r="D167">
        <f>'Individual &amp; Portfolio'!D167</f>
        <v>-2.4720525616849121E-2</v>
      </c>
      <c r="E167">
        <f>'Individual &amp; Portfolio'!E167</f>
        <v>-5.974325401292202E-2</v>
      </c>
      <c r="F167">
        <f>'Individual &amp; Portfolio'!F167</f>
        <v>-6.7375628776800922E-2</v>
      </c>
      <c r="G167">
        <f>'Individual &amp; Portfolio'!G167</f>
        <v>-6.9335882406796667E-2</v>
      </c>
      <c r="H167">
        <f>'Individual &amp; Portfolio'!H167</f>
        <v>-7.5142791756897642E-2</v>
      </c>
      <c r="I167">
        <f>'Individual &amp; Portfolio'!I167</f>
        <v>1.8388707642852609E-2</v>
      </c>
      <c r="J167">
        <f>'Individual &amp; Portfolio'!J167</f>
        <v>3.9692448841431187E-2</v>
      </c>
      <c r="K167">
        <f>'Individual &amp; Portfolio'!K167</f>
        <v>1.9380292814082271E-2</v>
      </c>
      <c r="L167">
        <f>'Individual &amp; Portfolio'!L167</f>
        <v>-6.5519284336084449E-2</v>
      </c>
      <c r="M167">
        <f>'Individual &amp; Portfolio'!M167</f>
        <v>-8.0472755885075298E-2</v>
      </c>
      <c r="N167">
        <f>'Individual &amp; Portfolio'!N167</f>
        <v>-6.1349752404614932E-2</v>
      </c>
      <c r="O167">
        <f>'Individual &amp; Portfolio'!O167</f>
        <v>-7.1322349217796011E-2</v>
      </c>
      <c r="P167">
        <f>'Individual &amp; Portfolio'!P167</f>
        <v>5.3115515440818051E-3</v>
      </c>
      <c r="Q167">
        <f>'Individual &amp; Portfolio'!Q167</f>
        <v>7.1739502212007089E-3</v>
      </c>
      <c r="R167">
        <f>'Individual &amp; Portfolio'!R167</f>
        <v>1.200156978021205E-2</v>
      </c>
      <c r="S167">
        <f>'Individual &amp; Portfolio'!S167</f>
        <v>-3.4979312906888597E-2</v>
      </c>
      <c r="U167">
        <f t="shared" si="40"/>
        <v>6.4855293455135424E-2</v>
      </c>
      <c r="V167">
        <f t="shared" si="41"/>
        <v>8.6327341817553568E-2</v>
      </c>
      <c r="W167">
        <f t="shared" si="42"/>
        <v>7.8754749601915627E-2</v>
      </c>
      <c r="X167">
        <f t="shared" si="43"/>
        <v>6.2598690157678757E-2</v>
      </c>
      <c r="Y167">
        <f t="shared" si="44"/>
        <v>6.4010476142849382E-2</v>
      </c>
      <c r="Z167">
        <f t="shared" si="45"/>
        <v>7.6219064933655184E-2</v>
      </c>
      <c r="AA167">
        <f t="shared" si="46"/>
        <v>6.9234826882889816E-2</v>
      </c>
      <c r="AB167">
        <f t="shared" si="47"/>
        <v>6.0112821706160585E-2</v>
      </c>
      <c r="AC167">
        <f t="shared" si="48"/>
        <v>6.8723726271458216E-2</v>
      </c>
      <c r="AD167">
        <f t="shared" si="49"/>
        <v>6.8363494499799671E-2</v>
      </c>
      <c r="AE167">
        <f t="shared" si="50"/>
        <v>7.2141860886294804E-2</v>
      </c>
      <c r="AF167">
        <f t="shared" si="51"/>
        <v>7.0890556323523327E-2</v>
      </c>
      <c r="AG167">
        <f t="shared" si="52"/>
        <v>5.3176049780397382E-2</v>
      </c>
      <c r="AH167">
        <f t="shared" si="53"/>
        <v>5.6062725771874045E-2</v>
      </c>
      <c r="AI167">
        <f t="shared" si="54"/>
        <v>2.8938348440596156E-2</v>
      </c>
      <c r="AJ167">
        <f t="shared" si="55"/>
        <v>2.5000282568935901E-2</v>
      </c>
      <c r="AK167">
        <f t="shared" si="56"/>
        <v>6.5324879038898831E-2</v>
      </c>
      <c r="AL167">
        <f t="shared" si="57"/>
        <v>5.5588427813873534E-2</v>
      </c>
      <c r="AN167">
        <f t="shared" si="22"/>
        <v>5.6823401843672641E-2</v>
      </c>
      <c r="AO167">
        <f t="shared" si="23"/>
        <v>7.2747026494748471E-2</v>
      </c>
      <c r="AP167">
        <f t="shared" si="24"/>
        <v>7.7551297668027361E-2</v>
      </c>
      <c r="AQ167">
        <f t="shared" si="25"/>
        <v>6.5266286784218641E-2</v>
      </c>
      <c r="AR167">
        <f t="shared" si="26"/>
        <v>6.2404179676478121E-2</v>
      </c>
      <c r="AS167">
        <f t="shared" si="27"/>
        <v>7.9838759750299262E-2</v>
      </c>
      <c r="AT167">
        <f t="shared" si="28"/>
        <v>8.8592060341881163E-2</v>
      </c>
      <c r="AU167">
        <f t="shared" si="29"/>
        <v>6.5523432801652598E-2</v>
      </c>
      <c r="AV167">
        <f t="shared" si="30"/>
        <v>8.673057099659183E-2</v>
      </c>
      <c r="AW167">
        <f t="shared" si="31"/>
        <v>7.4752455526151243E-2</v>
      </c>
      <c r="AX167">
        <f t="shared" si="32"/>
        <v>6.4260270332031785E-2</v>
      </c>
      <c r="AY167">
        <f t="shared" si="33"/>
        <v>7.2878467798689173E-2</v>
      </c>
      <c r="AZ167">
        <f t="shared" si="34"/>
        <v>5.7188829333277534E-2</v>
      </c>
      <c r="BA167">
        <f t="shared" si="35"/>
        <v>4.2458488153160001E-2</v>
      </c>
      <c r="BB167">
        <f t="shared" si="36"/>
        <v>4.4310702045109306E-2</v>
      </c>
      <c r="BC167">
        <f t="shared" si="37"/>
        <v>2.2785063397993278E-2</v>
      </c>
      <c r="BD167">
        <f t="shared" si="38"/>
        <v>7.6948420056450348E-2</v>
      </c>
      <c r="BE167">
        <f t="shared" si="39"/>
        <v>5.6561057357393453E-2</v>
      </c>
    </row>
    <row r="168" spans="1:57">
      <c r="A168" t="str">
        <f>'Individual &amp; Portfolio'!A168</f>
        <v>2020-03-01</v>
      </c>
      <c r="B168">
        <f>'Individual &amp; Portfolio'!B168</f>
        <v>-7.6569028120471172E-2</v>
      </c>
      <c r="C168">
        <f>'Individual &amp; Portfolio'!C168</f>
        <v>-1.8025003792967901E-2</v>
      </c>
      <c r="D168">
        <f>'Individual &amp; Portfolio'!D168</f>
        <v>-0.12117599054874351</v>
      </c>
      <c r="E168">
        <f>'Individual &amp; Portfolio'!E168</f>
        <v>-0.1594208101881566</v>
      </c>
      <c r="F168">
        <f>'Individual &amp; Portfolio'!F168</f>
        <v>-8.8328793766958014E-2</v>
      </c>
      <c r="G168">
        <f>'Individual &amp; Portfolio'!G168</f>
        <v>-0.12115242672782819</v>
      </c>
      <c r="H168">
        <f>'Individual &amp; Portfolio'!H168</f>
        <v>-4.2768669520661051E-2</v>
      </c>
      <c r="I168">
        <f>'Individual &amp; Portfolio'!I168</f>
        <v>7.4741734033937135E-2</v>
      </c>
      <c r="J168">
        <f>'Individual &amp; Portfolio'!J168</f>
        <v>0.10107503617477701</v>
      </c>
      <c r="K168">
        <f>'Individual &amp; Portfolio'!K168</f>
        <v>4.3854702941830137E-2</v>
      </c>
      <c r="L168">
        <f>'Individual &amp; Portfolio'!L168</f>
        <v>-0.15513090846295069</v>
      </c>
      <c r="M168">
        <f>'Individual &amp; Portfolio'!M168</f>
        <v>-0.13647500578617969</v>
      </c>
      <c r="N168">
        <f>'Individual &amp; Portfolio'!N168</f>
        <v>-0.15031491871838509</v>
      </c>
      <c r="O168">
        <f>'Individual &amp; Portfolio'!O168</f>
        <v>-0.14120005225081711</v>
      </c>
      <c r="P168">
        <f>'Individual &amp; Portfolio'!P168</f>
        <v>-3.3476441969651383E-2</v>
      </c>
      <c r="Q168">
        <f>'Individual &amp; Portfolio'!Q168</f>
        <v>-5.6333495676290646E-3</v>
      </c>
      <c r="R168">
        <f>'Individual &amp; Portfolio'!R168</f>
        <v>-7.6893618368228611E-2</v>
      </c>
      <c r="S168">
        <f>'Individual &amp; Portfolio'!S168</f>
        <v>-0.27243011520480998</v>
      </c>
      <c r="U168">
        <f t="shared" si="40"/>
        <v>6.9855270618757584E-2</v>
      </c>
      <c r="V168">
        <f t="shared" si="41"/>
        <v>8.9235504848242109E-2</v>
      </c>
      <c r="W168">
        <f t="shared" si="42"/>
        <v>7.9220973703249972E-2</v>
      </c>
      <c r="X168">
        <f t="shared" si="43"/>
        <v>6.6056697945114262E-2</v>
      </c>
      <c r="Y168">
        <f t="shared" si="44"/>
        <v>6.8299008945017017E-2</v>
      </c>
      <c r="Z168">
        <f t="shared" si="45"/>
        <v>8.0227768701705254E-2</v>
      </c>
      <c r="AA168">
        <f t="shared" si="46"/>
        <v>7.4458514532041248E-2</v>
      </c>
      <c r="AB168">
        <f t="shared" si="47"/>
        <v>5.9576451700365962E-2</v>
      </c>
      <c r="AC168">
        <f t="shared" si="48"/>
        <v>6.9020287037342323E-2</v>
      </c>
      <c r="AD168">
        <f t="shared" si="49"/>
        <v>6.6369074164690747E-2</v>
      </c>
      <c r="AE168">
        <f t="shared" si="50"/>
        <v>7.5443400026151616E-2</v>
      </c>
      <c r="AF168">
        <f t="shared" si="51"/>
        <v>7.4485276917708329E-2</v>
      </c>
      <c r="AG168">
        <f t="shared" si="52"/>
        <v>5.6161703427090967E-2</v>
      </c>
      <c r="AH168">
        <f t="shared" si="53"/>
        <v>6.1357582232458033E-2</v>
      </c>
      <c r="AI168">
        <f t="shared" si="54"/>
        <v>2.8867053237390097E-2</v>
      </c>
      <c r="AJ168">
        <f t="shared" si="55"/>
        <v>2.4897160678362253E-2</v>
      </c>
      <c r="AK168">
        <f t="shared" si="56"/>
        <v>6.3046036731656777E-2</v>
      </c>
      <c r="AL168">
        <f t="shared" si="57"/>
        <v>5.7367617270670801E-2</v>
      </c>
      <c r="AN168">
        <f t="shared" si="22"/>
        <v>5.9654093543449166E-2</v>
      </c>
      <c r="AO168">
        <f t="shared" si="23"/>
        <v>7.4494700158700328E-2</v>
      </c>
      <c r="AP168">
        <f t="shared" si="24"/>
        <v>7.819549266532097E-2</v>
      </c>
      <c r="AQ168">
        <f t="shared" si="25"/>
        <v>6.7010736708292482E-2</v>
      </c>
      <c r="AR168">
        <f t="shared" si="26"/>
        <v>6.4500376812137925E-2</v>
      </c>
      <c r="AS168">
        <f t="shared" si="27"/>
        <v>8.1703839728912292E-2</v>
      </c>
      <c r="AT168">
        <f t="shared" si="28"/>
        <v>9.045918249646509E-2</v>
      </c>
      <c r="AU168">
        <f t="shared" si="29"/>
        <v>6.5277886348898931E-2</v>
      </c>
      <c r="AV168">
        <f t="shared" si="30"/>
        <v>8.6738434137661163E-2</v>
      </c>
      <c r="AW168">
        <f t="shared" si="31"/>
        <v>7.4737822893077691E-2</v>
      </c>
      <c r="AX168">
        <f t="shared" si="32"/>
        <v>6.6154427801437543E-2</v>
      </c>
      <c r="AY168">
        <f t="shared" si="33"/>
        <v>7.5428662481910783E-2</v>
      </c>
      <c r="AZ168">
        <f t="shared" si="34"/>
        <v>5.8577490604929783E-2</v>
      </c>
      <c r="BA168">
        <f t="shared" si="35"/>
        <v>4.5731416634581509E-2</v>
      </c>
      <c r="BB168">
        <f t="shared" si="36"/>
        <v>4.4036923931043623E-2</v>
      </c>
      <c r="BC168">
        <f t="shared" si="37"/>
        <v>2.2746361618539525E-2</v>
      </c>
      <c r="BD168">
        <f t="shared" si="38"/>
        <v>7.6961869985922152E-2</v>
      </c>
      <c r="BE168">
        <f t="shared" si="39"/>
        <v>5.7624393360841679E-2</v>
      </c>
    </row>
    <row r="169" spans="1:57">
      <c r="A169" t="str">
        <f>'Individual &amp; Portfolio'!A169</f>
        <v>2020-04-01</v>
      </c>
      <c r="B169">
        <f>'Individual &amp; Portfolio'!B169</f>
        <v>0.10927305777512709</v>
      </c>
      <c r="C169">
        <f>'Individual &amp; Portfolio'!C169</f>
        <v>0.12745111936778589</v>
      </c>
      <c r="D169">
        <f>'Individual &amp; Portfolio'!D169</f>
        <v>5.6916617438946833E-2</v>
      </c>
      <c r="E169">
        <f>'Individual &amp; Portfolio'!E169</f>
        <v>8.735596093998943E-2</v>
      </c>
      <c r="F169">
        <f>'Individual &amp; Portfolio'!F169</f>
        <v>3.545628897564912E-2</v>
      </c>
      <c r="G169">
        <f>'Individual &amp; Portfolio'!G169</f>
        <v>4.8481703816704469E-2</v>
      </c>
      <c r="H169">
        <f>'Individual &amp; Portfolio'!H169</f>
        <v>8.6988834411667604E-2</v>
      </c>
      <c r="I169">
        <f>'Individual &amp; Portfolio'!I169</f>
        <v>-1.8570337129684918E-2</v>
      </c>
      <c r="J169">
        <f>'Individual &amp; Portfolio'!J169</f>
        <v>-1.8767158379188079E-2</v>
      </c>
      <c r="K169">
        <f>'Individual &amp; Portfolio'!K169</f>
        <v>6.6619014193167736E-3</v>
      </c>
      <c r="L169">
        <f>'Individual &amp; Portfolio'!L169</f>
        <v>7.999582874022626E-2</v>
      </c>
      <c r="M169">
        <f>'Individual &amp; Portfolio'!M169</f>
        <v>0.1240255031258797</v>
      </c>
      <c r="N169">
        <f>'Individual &amp; Portfolio'!N169</f>
        <v>9.2978089192777391E-2</v>
      </c>
      <c r="O169">
        <f>'Individual &amp; Portfolio'!O169</f>
        <v>5.5892054735898311E-2</v>
      </c>
      <c r="P169">
        <f>'Individual &amp; Portfolio'!P169</f>
        <v>5.2749760596186857E-2</v>
      </c>
      <c r="Q169">
        <f>'Individual &amp; Portfolio'!Q169</f>
        <v>3.246359117891684E-2</v>
      </c>
      <c r="R169">
        <f>'Individual &amp; Portfolio'!R169</f>
        <v>5.1802699191028312E-2</v>
      </c>
      <c r="S169">
        <f>'Individual &amp; Portfolio'!S169</f>
        <v>6.1883420381680487E-2</v>
      </c>
      <c r="U169">
        <f t="shared" si="40"/>
        <v>7.4964308090032905E-2</v>
      </c>
      <c r="V169">
        <f t="shared" si="41"/>
        <v>8.943935778001938E-2</v>
      </c>
      <c r="W169">
        <f t="shared" si="42"/>
        <v>8.8919284799492682E-2</v>
      </c>
      <c r="X169">
        <f t="shared" si="43"/>
        <v>8.3741717901662613E-2</v>
      </c>
      <c r="Y169">
        <f t="shared" si="44"/>
        <v>7.3910935646767636E-2</v>
      </c>
      <c r="Z169">
        <f t="shared" si="45"/>
        <v>9.0206024731385462E-2</v>
      </c>
      <c r="AA169">
        <f t="shared" si="46"/>
        <v>7.5927037800582825E-2</v>
      </c>
      <c r="AB169">
        <f t="shared" si="47"/>
        <v>6.1916369267060345E-2</v>
      </c>
      <c r="AC169">
        <f t="shared" si="48"/>
        <v>7.3224129809363783E-2</v>
      </c>
      <c r="AD169">
        <f t="shared" si="49"/>
        <v>6.6978023141912382E-2</v>
      </c>
      <c r="AE169">
        <f t="shared" si="50"/>
        <v>9.1516203181987096E-2</v>
      </c>
      <c r="AF169">
        <f t="shared" si="51"/>
        <v>8.7734698544357573E-2</v>
      </c>
      <c r="AG169">
        <f t="shared" si="52"/>
        <v>7.4522131669148006E-2</v>
      </c>
      <c r="AH169">
        <f t="shared" si="53"/>
        <v>7.6868137243126369E-2</v>
      </c>
      <c r="AI169">
        <f t="shared" si="54"/>
        <v>2.9787228935739117E-2</v>
      </c>
      <c r="AJ169">
        <f t="shared" si="55"/>
        <v>2.5004650311388425E-2</v>
      </c>
      <c r="AK169">
        <f t="shared" si="56"/>
        <v>6.8705736580980073E-2</v>
      </c>
      <c r="AL169">
        <f t="shared" si="57"/>
        <v>0.10305306002309039</v>
      </c>
      <c r="AN169">
        <f t="shared" si="22"/>
        <v>6.2877176524441733E-2</v>
      </c>
      <c r="AO169">
        <f t="shared" si="23"/>
        <v>7.5130149631204415E-2</v>
      </c>
      <c r="AP169">
        <f t="shared" si="24"/>
        <v>8.335935338687514E-2</v>
      </c>
      <c r="AQ169">
        <f t="shared" si="25"/>
        <v>7.6294069231522613E-2</v>
      </c>
      <c r="AR169">
        <f t="shared" si="26"/>
        <v>6.8027598549322485E-2</v>
      </c>
      <c r="AS169">
        <f t="shared" si="27"/>
        <v>8.6896804874799269E-2</v>
      </c>
      <c r="AT169">
        <f t="shared" si="28"/>
        <v>9.1563908550833698E-2</v>
      </c>
      <c r="AU169">
        <f t="shared" si="29"/>
        <v>6.6221777299289075E-2</v>
      </c>
      <c r="AV169">
        <f t="shared" si="30"/>
        <v>8.8169434000756733E-2</v>
      </c>
      <c r="AW169">
        <f t="shared" si="31"/>
        <v>7.4223954440268455E-2</v>
      </c>
      <c r="AX169">
        <f t="shared" si="32"/>
        <v>7.4395828509343245E-2</v>
      </c>
      <c r="AY169">
        <f t="shared" si="33"/>
        <v>8.1021572027916905E-2</v>
      </c>
      <c r="AZ169">
        <f t="shared" si="34"/>
        <v>6.7160925650403894E-2</v>
      </c>
      <c r="BA169">
        <f t="shared" si="35"/>
        <v>5.5319770822176574E-2</v>
      </c>
      <c r="BB169">
        <f t="shared" si="36"/>
        <v>4.5022287065044499E-2</v>
      </c>
      <c r="BC169">
        <f t="shared" si="37"/>
        <v>2.2292299146006233E-2</v>
      </c>
      <c r="BD169">
        <f t="shared" si="38"/>
        <v>7.951003129631104E-2</v>
      </c>
      <c r="BE169">
        <f t="shared" si="39"/>
        <v>8.2739809865894812E-2</v>
      </c>
    </row>
    <row r="170" spans="1:57">
      <c r="A170" t="str">
        <f>'Individual &amp; Portfolio'!A170</f>
        <v>2020-05-01</v>
      </c>
      <c r="B170">
        <f>'Individual &amp; Portfolio'!B170</f>
        <v>3.8236095108463493E-2</v>
      </c>
      <c r="C170">
        <f>'Individual &amp; Portfolio'!C170</f>
        <v>5.6434750996613443E-2</v>
      </c>
      <c r="D170">
        <f>'Individual &amp; Portfolio'!D170</f>
        <v>2.3623501660169799E-2</v>
      </c>
      <c r="E170">
        <f>'Individual &amp; Portfolio'!E170</f>
        <v>2.612070387077425E-2</v>
      </c>
      <c r="F170">
        <f>'Individual &amp; Portfolio'!F170</f>
        <v>4.480037094538325E-2</v>
      </c>
      <c r="G170">
        <f>'Individual &amp; Portfolio'!G170</f>
        <v>4.8883554778285758E-2</v>
      </c>
      <c r="H170">
        <f>'Individual &amp; Portfolio'!H170</f>
        <v>2.2980518829535779E-2</v>
      </c>
      <c r="I170">
        <f>'Individual &amp; Portfolio'!I170</f>
        <v>-9.3681180127234143E-3</v>
      </c>
      <c r="J170">
        <f>'Individual &amp; Portfolio'!J170</f>
        <v>-5.6032818002075269E-3</v>
      </c>
      <c r="K170">
        <f>'Individual &amp; Portfolio'!K170</f>
        <v>-3.4908084088129949E-3</v>
      </c>
      <c r="L170">
        <f>'Individual &amp; Portfolio'!L170</f>
        <v>8.8714223810262283E-3</v>
      </c>
      <c r="M170">
        <f>'Individual &amp; Portfolio'!M170</f>
        <v>4.8234655817941841E-2</v>
      </c>
      <c r="N170">
        <f>'Individual &amp; Portfolio'!N170</f>
        <v>1.9051841096542121E-2</v>
      </c>
      <c r="O170">
        <f>'Individual &amp; Portfolio'!O170</f>
        <v>5.2051148261659463E-2</v>
      </c>
      <c r="P170">
        <f>'Individual &amp; Portfolio'!P170</f>
        <v>3.7225579516144691E-3</v>
      </c>
      <c r="Q170">
        <f>'Individual &amp; Portfolio'!Q170</f>
        <v>1.3872411836153291E-3</v>
      </c>
      <c r="R170">
        <f>'Individual &amp; Portfolio'!R170</f>
        <v>1.3002455882543231E-2</v>
      </c>
      <c r="S170">
        <f>'Individual &amp; Portfolio'!S170</f>
        <v>-2.2028051153845318E-2</v>
      </c>
      <c r="U170">
        <f t="shared" si="40"/>
        <v>7.6726294682756768E-2</v>
      </c>
      <c r="V170">
        <f t="shared" si="41"/>
        <v>9.1396795715155743E-2</v>
      </c>
      <c r="W170">
        <f t="shared" si="42"/>
        <v>8.9490821681581803E-2</v>
      </c>
      <c r="X170">
        <f t="shared" si="43"/>
        <v>8.6373606957627955E-2</v>
      </c>
      <c r="Y170">
        <f t="shared" si="44"/>
        <v>7.4063354282663821E-2</v>
      </c>
      <c r="Z170">
        <f t="shared" si="45"/>
        <v>9.0005579189846183E-2</v>
      </c>
      <c r="AA170">
        <f t="shared" si="46"/>
        <v>7.7766835185196587E-2</v>
      </c>
      <c r="AB170">
        <f t="shared" si="47"/>
        <v>6.1567445417663562E-2</v>
      </c>
      <c r="AC170">
        <f t="shared" si="48"/>
        <v>7.3965651700552609E-2</v>
      </c>
      <c r="AD170">
        <f t="shared" si="49"/>
        <v>6.6976011911725808E-2</v>
      </c>
      <c r="AE170">
        <f t="shared" si="50"/>
        <v>9.0561563834550995E-2</v>
      </c>
      <c r="AF170">
        <f t="shared" si="51"/>
        <v>8.9176715050367894E-2</v>
      </c>
      <c r="AG170">
        <f t="shared" si="52"/>
        <v>7.5235133931640219E-2</v>
      </c>
      <c r="AH170">
        <f t="shared" si="53"/>
        <v>7.7072158917688788E-2</v>
      </c>
      <c r="AI170">
        <f t="shared" si="54"/>
        <v>3.1967593478392689E-2</v>
      </c>
      <c r="AJ170">
        <f t="shared" si="55"/>
        <v>2.5150098642990892E-2</v>
      </c>
      <c r="AK170">
        <f t="shared" si="56"/>
        <v>6.2150205886780052E-2</v>
      </c>
      <c r="AL170">
        <f t="shared" si="57"/>
        <v>0.10369818345871187</v>
      </c>
      <c r="AN170">
        <f t="shared" si="22"/>
        <v>6.4957677139353048E-2</v>
      </c>
      <c r="AO170">
        <f t="shared" si="23"/>
        <v>7.7289955886864256E-2</v>
      </c>
      <c r="AP170">
        <f t="shared" si="24"/>
        <v>8.359616055950897E-2</v>
      </c>
      <c r="AQ170">
        <f t="shared" si="25"/>
        <v>7.7643845634434105E-2</v>
      </c>
      <c r="AR170">
        <f t="shared" si="26"/>
        <v>6.8125763684569879E-2</v>
      </c>
      <c r="AS170">
        <f t="shared" si="27"/>
        <v>8.6484273571010253E-2</v>
      </c>
      <c r="AT170">
        <f t="shared" si="28"/>
        <v>9.1476997887829467E-2</v>
      </c>
      <c r="AU170">
        <f t="shared" si="29"/>
        <v>6.618523192937413E-2</v>
      </c>
      <c r="AV170">
        <f t="shared" si="30"/>
        <v>8.8456206111964572E-2</v>
      </c>
      <c r="AW170">
        <f t="shared" si="31"/>
        <v>7.3767682846401755E-2</v>
      </c>
      <c r="AX170">
        <f t="shared" si="32"/>
        <v>7.541266245059644E-2</v>
      </c>
      <c r="AY170">
        <f t="shared" si="33"/>
        <v>8.3495943026470634E-2</v>
      </c>
      <c r="AZ170">
        <f t="shared" si="34"/>
        <v>6.8819149036917798E-2</v>
      </c>
      <c r="BA170">
        <f t="shared" si="35"/>
        <v>5.5945903757514563E-2</v>
      </c>
      <c r="BB170">
        <f t="shared" si="36"/>
        <v>4.5765488215145693E-2</v>
      </c>
      <c r="BC170">
        <f t="shared" si="37"/>
        <v>2.2798952556008539E-2</v>
      </c>
      <c r="BD170">
        <f t="shared" si="38"/>
        <v>7.8998352271402852E-2</v>
      </c>
      <c r="BE170">
        <f t="shared" si="39"/>
        <v>8.3100862511741855E-2</v>
      </c>
    </row>
    <row r="171" spans="1:57">
      <c r="A171" t="str">
        <f>'Individual &amp; Portfolio'!A171</f>
        <v>2020-06-01</v>
      </c>
      <c r="B171">
        <f>'Individual &amp; Portfolio'!B171</f>
        <v>6.4144292216796739E-3</v>
      </c>
      <c r="C171">
        <f>'Individual &amp; Portfolio'!C171</f>
        <v>5.383749073109767E-2</v>
      </c>
      <c r="D171">
        <f>'Individual &amp; Portfolio'!D171</f>
        <v>5.3046118788915519E-2</v>
      </c>
      <c r="E171">
        <f>'Individual &amp; Portfolio'!E171</f>
        <v>2.2464889534883129E-2</v>
      </c>
      <c r="F171">
        <f>'Individual &amp; Portfolio'!F171</f>
        <v>1.371311406040765E-2</v>
      </c>
      <c r="G171">
        <f>'Individual &amp; Portfolio'!G171</f>
        <v>2.5209617449357461E-2</v>
      </c>
      <c r="H171">
        <f>'Individual &amp; Portfolio'!H171</f>
        <v>2.36796105242989E-2</v>
      </c>
      <c r="I171">
        <f>'Individual &amp; Portfolio'!I171</f>
        <v>-6.5198642389296957E-3</v>
      </c>
      <c r="J171">
        <f>'Individual &amp; Portfolio'!J171</f>
        <v>-6.295843026843162E-3</v>
      </c>
      <c r="K171">
        <f>'Individual &amp; Portfolio'!K171</f>
        <v>5.4845057493480009E-3</v>
      </c>
      <c r="L171">
        <f>'Individual &amp; Portfolio'!L171</f>
        <v>1.1061609613497451E-2</v>
      </c>
      <c r="M171">
        <f>'Individual &amp; Portfolio'!M171</f>
        <v>1.2029982854242279E-2</v>
      </c>
      <c r="N171">
        <f>'Individual &amp; Portfolio'!N171</f>
        <v>3.3310841141638507E-2</v>
      </c>
      <c r="O171">
        <f>'Individual &amp; Portfolio'!O171</f>
        <v>1.4675015449444381E-2</v>
      </c>
      <c r="P171">
        <f>'Individual &amp; Portfolio'!P171</f>
        <v>1.7953222730363368E-2</v>
      </c>
      <c r="Q171">
        <f>'Individual &amp; Portfolio'!Q171</f>
        <v>1.342541688957222E-2</v>
      </c>
      <c r="R171">
        <f>'Individual &amp; Portfolio'!R171</f>
        <v>1.6336005057379092E-2</v>
      </c>
      <c r="S171">
        <f>'Individual &amp; Portfolio'!S171</f>
        <v>3.026701760885642E-2</v>
      </c>
      <c r="U171">
        <f t="shared" si="40"/>
        <v>7.6570005343330985E-2</v>
      </c>
      <c r="V171">
        <f t="shared" si="41"/>
        <v>9.1385131526929203E-2</v>
      </c>
      <c r="W171">
        <f t="shared" si="42"/>
        <v>8.9457995822686834E-2</v>
      </c>
      <c r="X171">
        <f t="shared" si="43"/>
        <v>8.5874489170266577E-2</v>
      </c>
      <c r="Y171">
        <f t="shared" si="44"/>
        <v>7.4115694889702224E-2</v>
      </c>
      <c r="Z171">
        <f t="shared" si="45"/>
        <v>9.0299323929301525E-2</v>
      </c>
      <c r="AA171">
        <f t="shared" si="46"/>
        <v>7.7670551701741544E-2</v>
      </c>
      <c r="AB171">
        <f t="shared" si="47"/>
        <v>6.1654503400382997E-2</v>
      </c>
      <c r="AC171">
        <f t="shared" si="48"/>
        <v>7.4032166000788588E-2</v>
      </c>
      <c r="AD171">
        <f t="shared" si="49"/>
        <v>6.70950453957114E-2</v>
      </c>
      <c r="AE171">
        <f t="shared" si="50"/>
        <v>9.0591239215035077E-2</v>
      </c>
      <c r="AF171">
        <f t="shared" si="51"/>
        <v>8.9383938587475092E-2</v>
      </c>
      <c r="AG171">
        <f t="shared" si="52"/>
        <v>7.5232731272687897E-2</v>
      </c>
      <c r="AH171">
        <f t="shared" si="53"/>
        <v>7.753185131336543E-2</v>
      </c>
      <c r="AI171">
        <f t="shared" si="54"/>
        <v>3.124564827878263E-2</v>
      </c>
      <c r="AJ171">
        <f t="shared" si="55"/>
        <v>2.5162913060444551E-2</v>
      </c>
      <c r="AK171">
        <f t="shared" si="56"/>
        <v>6.2013261655696865E-2</v>
      </c>
      <c r="AL171">
        <f t="shared" si="57"/>
        <v>0.10215220139945685</v>
      </c>
      <c r="AN171">
        <f t="shared" si="22"/>
        <v>6.2927379373714509E-2</v>
      </c>
      <c r="AO171">
        <f t="shared" si="23"/>
        <v>7.5632309455145083E-2</v>
      </c>
      <c r="AP171">
        <f t="shared" si="24"/>
        <v>8.082543512086332E-2</v>
      </c>
      <c r="AQ171">
        <f t="shared" si="25"/>
        <v>7.6322277595554766E-2</v>
      </c>
      <c r="AR171">
        <f t="shared" si="26"/>
        <v>6.7518031553079338E-2</v>
      </c>
      <c r="AS171">
        <f t="shared" si="27"/>
        <v>8.3451131756476421E-2</v>
      </c>
      <c r="AT171">
        <f t="shared" si="28"/>
        <v>8.7982628323470882E-2</v>
      </c>
      <c r="AU171">
        <f t="shared" si="29"/>
        <v>6.3575916842266142E-2</v>
      </c>
      <c r="AV171">
        <f t="shared" si="30"/>
        <v>8.6597270529166076E-2</v>
      </c>
      <c r="AW171">
        <f t="shared" si="31"/>
        <v>7.1717693033209323E-2</v>
      </c>
      <c r="AX171">
        <f t="shared" si="32"/>
        <v>7.5414739895242472E-2</v>
      </c>
      <c r="AY171">
        <f t="shared" si="33"/>
        <v>8.3414877888865258E-2</v>
      </c>
      <c r="AZ171">
        <f t="shared" si="34"/>
        <v>6.8791910704244785E-2</v>
      </c>
      <c r="BA171">
        <f t="shared" si="35"/>
        <v>5.6452639298978383E-2</v>
      </c>
      <c r="BB171">
        <f t="shared" si="36"/>
        <v>4.5715823552723585E-2</v>
      </c>
      <c r="BC171">
        <f t="shared" si="37"/>
        <v>2.2839393967935256E-2</v>
      </c>
      <c r="BD171">
        <f t="shared" si="38"/>
        <v>7.8149141854690379E-2</v>
      </c>
      <c r="BE171">
        <f t="shared" si="39"/>
        <v>8.300130113922527E-2</v>
      </c>
    </row>
    <row r="172" spans="1:57">
      <c r="A172" t="str">
        <f>'Individual &amp; Portfolio'!A172</f>
        <v>2020-07-01</v>
      </c>
      <c r="B172">
        <f>'Individual &amp; Portfolio'!B172</f>
        <v>4.4566357495889219E-2</v>
      </c>
      <c r="C172">
        <f>'Individual &amp; Portfolio'!C172</f>
        <v>5.6136197048355152E-2</v>
      </c>
      <c r="D172">
        <f>'Individual &amp; Portfolio'!D172</f>
        <v>7.1027020893654536E-2</v>
      </c>
      <c r="E172">
        <f>'Individual &amp; Portfolio'!E172</f>
        <v>4.6935790830480162E-2</v>
      </c>
      <c r="F172">
        <f>'Individual &amp; Portfolio'!F172</f>
        <v>1.5400742658921329E-2</v>
      </c>
      <c r="G172">
        <f>'Individual &amp; Portfolio'!G172</f>
        <v>2.5083414603548349E-2</v>
      </c>
      <c r="H172">
        <f>'Individual &amp; Portfolio'!H172</f>
        <v>3.6351282976464512E-2</v>
      </c>
      <c r="I172">
        <f>'Individual &amp; Portfolio'!I172</f>
        <v>-1.6830247399081118E-2</v>
      </c>
      <c r="J172">
        <f>'Individual &amp; Portfolio'!J172</f>
        <v>-9.3651613842342663E-3</v>
      </c>
      <c r="K172">
        <f>'Individual &amp; Portfolio'!K172</f>
        <v>4.9858882143576366E-3</v>
      </c>
      <c r="L172">
        <f>'Individual &amp; Portfolio'!L172</f>
        <v>2.9444411666480041E-2</v>
      </c>
      <c r="M172">
        <f>'Individual &amp; Portfolio'!M172</f>
        <v>6.4592961649835967E-2</v>
      </c>
      <c r="N172">
        <f>'Individual &amp; Portfolio'!N172</f>
        <v>4.1189026141458251E-2</v>
      </c>
      <c r="O172">
        <f>'Individual &amp; Portfolio'!O172</f>
        <v>-1.0238385489175109E-2</v>
      </c>
      <c r="P172">
        <f>'Individual &amp; Portfolio'!P172</f>
        <v>1.439019694701282E-2</v>
      </c>
      <c r="Q172">
        <f>'Individual &amp; Portfolio'!Q172</f>
        <v>1.157437495855174E-2</v>
      </c>
      <c r="R172">
        <f>'Individual &amp; Portfolio'!R172</f>
        <v>5.7262567963717537E-2</v>
      </c>
      <c r="S172">
        <f>'Individual &amp; Portfolio'!S172</f>
        <v>1.25945756383099E-2</v>
      </c>
      <c r="U172">
        <f t="shared" si="40"/>
        <v>7.5328382649285083E-2</v>
      </c>
      <c r="V172">
        <f t="shared" si="41"/>
        <v>8.9741728587231145E-2</v>
      </c>
      <c r="W172">
        <f t="shared" si="42"/>
        <v>8.8640612694916771E-2</v>
      </c>
      <c r="X172">
        <f t="shared" si="43"/>
        <v>8.4002540272886686E-2</v>
      </c>
      <c r="Y172">
        <f t="shared" si="44"/>
        <v>7.241847555392511E-2</v>
      </c>
      <c r="Z172">
        <f t="shared" si="45"/>
        <v>8.7986613407561864E-2</v>
      </c>
      <c r="AA172">
        <f t="shared" si="46"/>
        <v>7.4834055626500223E-2</v>
      </c>
      <c r="AB172">
        <f t="shared" si="47"/>
        <v>5.8947725216036952E-2</v>
      </c>
      <c r="AC172">
        <f t="shared" si="48"/>
        <v>7.2717135468475719E-2</v>
      </c>
      <c r="AD172">
        <f t="shared" si="49"/>
        <v>6.3125863946575406E-2</v>
      </c>
      <c r="AE172">
        <f t="shared" si="50"/>
        <v>9.0392878035882862E-2</v>
      </c>
      <c r="AF172">
        <f t="shared" si="51"/>
        <v>8.8558507978411347E-2</v>
      </c>
      <c r="AG172">
        <f t="shared" si="52"/>
        <v>7.4724245818576049E-2</v>
      </c>
      <c r="AH172">
        <f t="shared" si="53"/>
        <v>7.7208745412893812E-2</v>
      </c>
      <c r="AI172">
        <f t="shared" si="54"/>
        <v>3.0162238443994127E-2</v>
      </c>
      <c r="AJ172">
        <f t="shared" si="55"/>
        <v>2.482078973011994E-2</v>
      </c>
      <c r="AK172">
        <f t="shared" si="56"/>
        <v>5.856975595840834E-2</v>
      </c>
      <c r="AL172">
        <f t="shared" si="57"/>
        <v>0.10156368239408718</v>
      </c>
      <c r="AN172">
        <f t="shared" si="22"/>
        <v>6.1757188519548145E-2</v>
      </c>
      <c r="AO172">
        <f t="shared" si="23"/>
        <v>7.4111624861756348E-2</v>
      </c>
      <c r="AP172">
        <f t="shared" si="24"/>
        <v>7.8997847810409291E-2</v>
      </c>
      <c r="AQ172">
        <f t="shared" si="25"/>
        <v>7.5583402307060135E-2</v>
      </c>
      <c r="AR172">
        <f t="shared" si="26"/>
        <v>6.6398234712157028E-2</v>
      </c>
      <c r="AS172">
        <f t="shared" si="27"/>
        <v>8.2977787622069518E-2</v>
      </c>
      <c r="AT172">
        <f t="shared" si="28"/>
        <v>8.782640555108992E-2</v>
      </c>
      <c r="AU172">
        <f t="shared" si="29"/>
        <v>6.2792528452800561E-2</v>
      </c>
      <c r="AV172">
        <f t="shared" si="30"/>
        <v>8.6773472321333464E-2</v>
      </c>
      <c r="AW172">
        <f t="shared" si="31"/>
        <v>7.0212893049638611E-2</v>
      </c>
      <c r="AX172">
        <f t="shared" si="32"/>
        <v>7.5428805772318225E-2</v>
      </c>
      <c r="AY172">
        <f t="shared" si="33"/>
        <v>8.3304771554574844E-2</v>
      </c>
      <c r="AZ172">
        <f t="shared" si="34"/>
        <v>6.8826370775458182E-2</v>
      </c>
      <c r="BA172">
        <f t="shared" si="35"/>
        <v>5.6422027771158449E-2</v>
      </c>
      <c r="BB172">
        <f t="shared" si="36"/>
        <v>4.5699097882078835E-2</v>
      </c>
      <c r="BC172">
        <f t="shared" si="37"/>
        <v>2.2859228003899921E-2</v>
      </c>
      <c r="BD172">
        <f t="shared" si="38"/>
        <v>7.7154850041553869E-2</v>
      </c>
      <c r="BE172">
        <f t="shared" si="39"/>
        <v>8.2895665582576938E-2</v>
      </c>
    </row>
    <row r="173" spans="1:57">
      <c r="A173" t="str">
        <f>'Individual &amp; Portfolio'!A173</f>
        <v>2020-08-01</v>
      </c>
      <c r="B173">
        <f>'Individual &amp; Portfolio'!B173</f>
        <v>4.3276703032913977E-2</v>
      </c>
      <c r="C173">
        <f>'Individual &amp; Portfolio'!C173</f>
        <v>8.1944192224109091E-2</v>
      </c>
      <c r="D173">
        <f>'Individual &amp; Portfolio'!D173</f>
        <v>1.9655438181604978E-3</v>
      </c>
      <c r="E173">
        <f>'Individual &amp; Portfolio'!E173</f>
        <v>2.5202701261040291E-2</v>
      </c>
      <c r="F173">
        <f>'Individual &amp; Portfolio'!F173</f>
        <v>2.1259663181334432E-2</v>
      </c>
      <c r="G173">
        <f>'Individual &amp; Portfolio'!G173</f>
        <v>1.72692413736657E-2</v>
      </c>
      <c r="H173">
        <f>'Individual &amp; Portfolio'!H173</f>
        <v>5.0892877296212717E-2</v>
      </c>
      <c r="I173">
        <f>'Individual &amp; Portfolio'!I173</f>
        <v>-2.489102443555891E-2</v>
      </c>
      <c r="J173">
        <f>'Individual &amp; Portfolio'!J173</f>
        <v>-3.4162458091765442E-2</v>
      </c>
      <c r="K173">
        <f>'Individual &amp; Portfolio'!K173</f>
        <v>-1.6111667850008171E-2</v>
      </c>
      <c r="L173">
        <f>'Individual &amp; Portfolio'!L173</f>
        <v>-2.253186494444603E-2</v>
      </c>
      <c r="M173">
        <f>'Individual &amp; Portfolio'!M173</f>
        <v>6.5822789756890154E-2</v>
      </c>
      <c r="N173">
        <f>'Individual &amp; Portfolio'!N173</f>
        <v>1.468192995084561E-2</v>
      </c>
      <c r="O173">
        <f>'Individual &amp; Portfolio'!O173</f>
        <v>3.7552732751135132E-2</v>
      </c>
      <c r="P173">
        <f>'Individual &amp; Portfolio'!P173</f>
        <v>-1.411822665998419E-2</v>
      </c>
      <c r="Q173">
        <f>'Individual &amp; Portfolio'!Q173</f>
        <v>-1.553738708351449E-2</v>
      </c>
      <c r="R173">
        <f>'Individual &amp; Portfolio'!R173</f>
        <v>-8.0291095824197578E-3</v>
      </c>
      <c r="S173">
        <f>'Individual &amp; Portfolio'!S173</f>
        <v>-1.8740647596581669E-2</v>
      </c>
      <c r="U173">
        <f t="shared" si="40"/>
        <v>7.4126416485664162E-2</v>
      </c>
      <c r="V173">
        <f t="shared" si="41"/>
        <v>8.8266828572688291E-2</v>
      </c>
      <c r="W173">
        <f t="shared" si="42"/>
        <v>8.9675263065877753E-2</v>
      </c>
      <c r="X173">
        <f t="shared" si="43"/>
        <v>8.4347332677719572E-2</v>
      </c>
      <c r="Y173">
        <f t="shared" si="44"/>
        <v>7.2420101039138721E-2</v>
      </c>
      <c r="Z173">
        <f t="shared" si="45"/>
        <v>8.5703242389492562E-2</v>
      </c>
      <c r="AA173">
        <f t="shared" si="46"/>
        <v>7.2242753575709959E-2</v>
      </c>
      <c r="AB173">
        <f t="shared" si="47"/>
        <v>5.6064572482805705E-2</v>
      </c>
      <c r="AC173">
        <f t="shared" si="48"/>
        <v>7.273841185022159E-2</v>
      </c>
      <c r="AD173">
        <f t="shared" si="49"/>
        <v>6.2055371587883358E-2</v>
      </c>
      <c r="AE173">
        <f t="shared" si="50"/>
        <v>9.0097156273817092E-2</v>
      </c>
      <c r="AF173">
        <f t="shared" si="51"/>
        <v>8.8586141425967643E-2</v>
      </c>
      <c r="AG173">
        <f t="shared" si="52"/>
        <v>7.4364614325439629E-2</v>
      </c>
      <c r="AH173">
        <f t="shared" si="53"/>
        <v>7.7685118834543473E-2</v>
      </c>
      <c r="AI173">
        <f t="shared" si="54"/>
        <v>2.9784453910357785E-2</v>
      </c>
      <c r="AJ173">
        <f t="shared" si="55"/>
        <v>2.4702824885934876E-2</v>
      </c>
      <c r="AK173">
        <f t="shared" si="56"/>
        <v>5.3188123293181219E-2</v>
      </c>
      <c r="AL173">
        <f t="shared" si="57"/>
        <v>0.10147506151928255</v>
      </c>
      <c r="AN173">
        <f t="shared" si="22"/>
        <v>6.180042804906008E-2</v>
      </c>
      <c r="AO173">
        <f t="shared" si="23"/>
        <v>7.4201627125031158E-2</v>
      </c>
      <c r="AP173">
        <f t="shared" si="24"/>
        <v>7.8869667959958936E-2</v>
      </c>
      <c r="AQ173">
        <f t="shared" si="25"/>
        <v>7.5607555164593332E-2</v>
      </c>
      <c r="AR173">
        <f t="shared" si="26"/>
        <v>6.6228440295347885E-2</v>
      </c>
      <c r="AS173">
        <f t="shared" si="27"/>
        <v>8.1495492377490514E-2</v>
      </c>
      <c r="AT173">
        <f t="shared" si="28"/>
        <v>8.6420216799973623E-2</v>
      </c>
      <c r="AU173">
        <f t="shared" si="29"/>
        <v>6.1582007582428919E-2</v>
      </c>
      <c r="AV173">
        <f t="shared" si="30"/>
        <v>8.6470173144628223E-2</v>
      </c>
      <c r="AW173">
        <f t="shared" si="31"/>
        <v>6.9112122909950738E-2</v>
      </c>
      <c r="AX173">
        <f t="shared" si="32"/>
        <v>7.4780206421955417E-2</v>
      </c>
      <c r="AY173">
        <f t="shared" si="33"/>
        <v>8.3122343247037545E-2</v>
      </c>
      <c r="AZ173">
        <f t="shared" si="34"/>
        <v>6.8155409506108877E-2</v>
      </c>
      <c r="BA173">
        <f t="shared" si="35"/>
        <v>5.6660768595060348E-2</v>
      </c>
      <c r="BB173">
        <f t="shared" si="36"/>
        <v>4.5497654507623692E-2</v>
      </c>
      <c r="BC173">
        <f t="shared" si="37"/>
        <v>2.2843930871800235E-2</v>
      </c>
      <c r="BD173">
        <f t="shared" si="38"/>
        <v>7.6921984111932656E-2</v>
      </c>
      <c r="BE173">
        <f t="shared" si="39"/>
        <v>8.2150688132017854E-2</v>
      </c>
    </row>
    <row r="174" spans="1:57">
      <c r="A174" t="str">
        <f>'Individual &amp; Portfolio'!A174</f>
        <v>2020-09-01</v>
      </c>
      <c r="B174">
        <f>'Individual &amp; Portfolio'!B174</f>
        <v>-1.9036960349012699E-2</v>
      </c>
      <c r="C174">
        <f>'Individual &amp; Portfolio'!C174</f>
        <v>-3.5924678043819713E-2</v>
      </c>
      <c r="D174">
        <f>'Individual &amp; Portfolio'!D174</f>
        <v>1.205383667481019E-3</v>
      </c>
      <c r="E174">
        <f>'Individual &amp; Portfolio'!E174</f>
        <v>-2.3128803644839931E-2</v>
      </c>
      <c r="F174">
        <f>'Individual &amp; Portfolio'!F174</f>
        <v>2.2593724666049031E-3</v>
      </c>
      <c r="G174">
        <f>'Individual &amp; Portfolio'!G174</f>
        <v>-1.421372870482762E-2</v>
      </c>
      <c r="H174">
        <f>'Individual &amp; Portfolio'!H174</f>
        <v>-3.0686814618519739E-2</v>
      </c>
      <c r="I174">
        <f>'Individual &amp; Portfolio'!I174</f>
        <v>2.3201792048362039E-2</v>
      </c>
      <c r="J174">
        <f>'Individual &amp; Portfolio'!J174</f>
        <v>2.664855471355998E-2</v>
      </c>
      <c r="K174">
        <f>'Individual &amp; Portfolio'!K174</f>
        <v>1.933433569173237E-2</v>
      </c>
      <c r="L174">
        <f>'Individual &amp; Portfolio'!L174</f>
        <v>-6.7786733821696421E-3</v>
      </c>
      <c r="M174">
        <f>'Individual &amp; Portfolio'!M174</f>
        <v>-3.9588253321555363E-2</v>
      </c>
      <c r="N174">
        <f>'Individual &amp; Portfolio'!N174</f>
        <v>-1.271523214343773E-2</v>
      </c>
      <c r="O174">
        <f>'Individual &amp; Portfolio'!O174</f>
        <v>-8.1334476828450741E-3</v>
      </c>
      <c r="P174">
        <f>'Individual &amp; Portfolio'!P174</f>
        <v>3.9094198585867268E-3</v>
      </c>
      <c r="Q174">
        <f>'Individual &amp; Portfolio'!Q174</f>
        <v>4.7443550540637869E-3</v>
      </c>
      <c r="R174">
        <f>'Individual &amp; Portfolio'!R174</f>
        <v>1.4715833032881149E-3</v>
      </c>
      <c r="S174">
        <f>'Individual &amp; Portfolio'!S174</f>
        <v>-8.4304463922802997E-3</v>
      </c>
      <c r="U174">
        <f t="shared" si="40"/>
        <v>7.1581744282741153E-2</v>
      </c>
      <c r="V174">
        <f t="shared" si="41"/>
        <v>8.5720103211342227E-2</v>
      </c>
      <c r="W174">
        <f t="shared" si="42"/>
        <v>8.627893215269733E-2</v>
      </c>
      <c r="X174">
        <f t="shared" si="43"/>
        <v>8.2852274423903277E-2</v>
      </c>
      <c r="Y174">
        <f t="shared" si="44"/>
        <v>6.9976097245010471E-2</v>
      </c>
      <c r="Z174">
        <f t="shared" si="45"/>
        <v>8.2586519892880614E-2</v>
      </c>
      <c r="AA174">
        <f t="shared" si="46"/>
        <v>6.927581035451448E-2</v>
      </c>
      <c r="AB174">
        <f t="shared" si="47"/>
        <v>5.3871041738349522E-2</v>
      </c>
      <c r="AC174">
        <f t="shared" si="48"/>
        <v>6.8225625900284526E-2</v>
      </c>
      <c r="AD174">
        <f t="shared" si="49"/>
        <v>5.6130045219558208E-2</v>
      </c>
      <c r="AE174">
        <f t="shared" si="50"/>
        <v>9.1042148956235192E-2</v>
      </c>
      <c r="AF174">
        <f t="shared" si="51"/>
        <v>8.920139102091347E-2</v>
      </c>
      <c r="AG174">
        <f t="shared" si="52"/>
        <v>7.4292496358215471E-2</v>
      </c>
      <c r="AH174">
        <f t="shared" si="53"/>
        <v>7.7405316328488905E-2</v>
      </c>
      <c r="AI174">
        <f t="shared" si="54"/>
        <v>2.8139942299912034E-2</v>
      </c>
      <c r="AJ174">
        <f t="shared" si="55"/>
        <v>2.4956669522910528E-2</v>
      </c>
      <c r="AK174">
        <f t="shared" si="56"/>
        <v>5.1062978745405281E-2</v>
      </c>
      <c r="AL174">
        <f t="shared" si="57"/>
        <v>9.9606029266316912E-2</v>
      </c>
      <c r="AN174">
        <f t="shared" si="22"/>
        <v>6.1288017505853602E-2</v>
      </c>
      <c r="AO174">
        <f t="shared" si="23"/>
        <v>7.3858496743065841E-2</v>
      </c>
      <c r="AP174">
        <f t="shared" si="24"/>
        <v>7.7654749889498872E-2</v>
      </c>
      <c r="AQ174">
        <f t="shared" si="25"/>
        <v>7.5579188698193758E-2</v>
      </c>
      <c r="AR174">
        <f t="shared" si="26"/>
        <v>6.6229875060425214E-2</v>
      </c>
      <c r="AS174">
        <f t="shared" si="27"/>
        <v>8.1232755731843839E-2</v>
      </c>
      <c r="AT174">
        <f t="shared" si="28"/>
        <v>8.6064388542232473E-2</v>
      </c>
      <c r="AU174">
        <f t="shared" si="29"/>
        <v>6.181790312596306E-2</v>
      </c>
      <c r="AV174">
        <f t="shared" si="30"/>
        <v>8.7149215030253357E-2</v>
      </c>
      <c r="AW174">
        <f t="shared" si="31"/>
        <v>6.869120368848447E-2</v>
      </c>
      <c r="AX174">
        <f t="shared" si="32"/>
        <v>7.5231042939528994E-2</v>
      </c>
      <c r="AY174">
        <f t="shared" si="33"/>
        <v>8.3151136841081927E-2</v>
      </c>
      <c r="AZ174">
        <f t="shared" si="34"/>
        <v>6.7883835922387337E-2</v>
      </c>
      <c r="BA174">
        <f t="shared" si="35"/>
        <v>5.6843737101849826E-2</v>
      </c>
      <c r="BB174">
        <f t="shared" si="36"/>
        <v>4.558711650786422E-2</v>
      </c>
      <c r="BC174">
        <f t="shared" si="37"/>
        <v>2.3279136872478845E-2</v>
      </c>
      <c r="BD174">
        <f t="shared" si="38"/>
        <v>7.7189733033380517E-2</v>
      </c>
      <c r="BE174">
        <f t="shared" si="39"/>
        <v>8.2398476627248168E-2</v>
      </c>
    </row>
    <row r="175" spans="1:57">
      <c r="A175" t="str">
        <f>'Individual &amp; Portfolio'!A175</f>
        <v>2020-10-01</v>
      </c>
      <c r="B175">
        <f>'Individual &amp; Portfolio'!B175</f>
        <v>-2.6041169499120161E-2</v>
      </c>
      <c r="C175">
        <f>'Individual &amp; Portfolio'!C175</f>
        <v>-3.5411785543000729E-2</v>
      </c>
      <c r="D175">
        <f>'Individual &amp; Portfolio'!D175</f>
        <v>1.782382852052811E-2</v>
      </c>
      <c r="E175">
        <f>'Individual &amp; Portfolio'!E175</f>
        <v>-3.923692356802766E-2</v>
      </c>
      <c r="F175">
        <f>'Individual &amp; Portfolio'!F175</f>
        <v>-4.0443343413222088E-2</v>
      </c>
      <c r="G175">
        <f>'Individual &amp; Portfolio'!G175</f>
        <v>-5.3736169834203928E-2</v>
      </c>
      <c r="H175">
        <f>'Individual &amp; Portfolio'!H175</f>
        <v>-3.6042801527014452E-2</v>
      </c>
      <c r="I175">
        <f>'Individual &amp; Portfolio'!I175</f>
        <v>-5.4755129242664013E-3</v>
      </c>
      <c r="J175">
        <f>'Individual &amp; Portfolio'!J175</f>
        <v>-1.8781433182846859E-2</v>
      </c>
      <c r="K175">
        <f>'Individual &amp; Portfolio'!K175</f>
        <v>-1.5106581552624791E-2</v>
      </c>
      <c r="L175">
        <f>'Individual &amp; Portfolio'!L175</f>
        <v>-2.8294665532266779E-2</v>
      </c>
      <c r="M175">
        <f>'Individual &amp; Portfolio'!M175</f>
        <v>-2.4732029470793001E-2</v>
      </c>
      <c r="N175">
        <f>'Individual &amp; Portfolio'!N175</f>
        <v>-3.4864673278364511E-2</v>
      </c>
      <c r="O175">
        <f>'Individual &amp; Portfolio'!O175</f>
        <v>-3.4850249539593918E-2</v>
      </c>
      <c r="P175">
        <f>'Individual &amp; Portfolio'!P175</f>
        <v>-8.6608273897822441E-3</v>
      </c>
      <c r="Q175">
        <f>'Individual &amp; Portfolio'!Q175</f>
        <v>-8.0862658747119509E-3</v>
      </c>
      <c r="R175">
        <f>'Individual &amp; Portfolio'!R175</f>
        <v>-5.1432917180229687E-3</v>
      </c>
      <c r="S175">
        <f>'Individual &amp; Portfolio'!S175</f>
        <v>-2.354934881912563E-2</v>
      </c>
      <c r="U175">
        <f t="shared" si="40"/>
        <v>7.1667654732633257E-2</v>
      </c>
      <c r="V175">
        <f t="shared" si="41"/>
        <v>8.7049912609517596E-2</v>
      </c>
      <c r="W175">
        <f t="shared" si="42"/>
        <v>8.5246801842634376E-2</v>
      </c>
      <c r="X175">
        <f t="shared" si="43"/>
        <v>8.1960812057266713E-2</v>
      </c>
      <c r="Y175">
        <f t="shared" si="44"/>
        <v>6.8091416861481652E-2</v>
      </c>
      <c r="Z175">
        <f t="shared" si="45"/>
        <v>8.1820448916488861E-2</v>
      </c>
      <c r="AA175">
        <f t="shared" si="46"/>
        <v>6.9154902448077177E-2</v>
      </c>
      <c r="AB175">
        <f t="shared" si="47"/>
        <v>5.3394517648498091E-2</v>
      </c>
      <c r="AC175">
        <f t="shared" si="48"/>
        <v>6.6931156996685726E-2</v>
      </c>
      <c r="AD175">
        <f t="shared" si="49"/>
        <v>5.3673461232200355E-2</v>
      </c>
      <c r="AE175">
        <f t="shared" si="50"/>
        <v>9.1415544297416274E-2</v>
      </c>
      <c r="AF175">
        <f t="shared" si="51"/>
        <v>9.1302345638708579E-2</v>
      </c>
      <c r="AG175">
        <f t="shared" si="52"/>
        <v>7.4805272803242007E-2</v>
      </c>
      <c r="AH175">
        <f t="shared" si="53"/>
        <v>7.748121353133107E-2</v>
      </c>
      <c r="AI175">
        <f t="shared" si="54"/>
        <v>2.8078357264406887E-2</v>
      </c>
      <c r="AJ175">
        <f t="shared" si="55"/>
        <v>2.4792806555422486E-2</v>
      </c>
      <c r="AK175">
        <f t="shared" si="56"/>
        <v>5.1179741100922493E-2</v>
      </c>
      <c r="AL175">
        <f t="shared" si="57"/>
        <v>0.10004095221669154</v>
      </c>
      <c r="AN175">
        <f t="shared" si="22"/>
        <v>6.1715453063415089E-2</v>
      </c>
      <c r="AO175">
        <f t="shared" si="23"/>
        <v>7.4151741698527548E-2</v>
      </c>
      <c r="AP175">
        <f t="shared" si="24"/>
        <v>7.6885943970974618E-2</v>
      </c>
      <c r="AQ175">
        <f t="shared" si="25"/>
        <v>7.590033088401818E-2</v>
      </c>
      <c r="AR175">
        <f t="shared" si="26"/>
        <v>6.6283460773377073E-2</v>
      </c>
      <c r="AS175">
        <f t="shared" si="27"/>
        <v>8.1004567647062917E-2</v>
      </c>
      <c r="AT175">
        <f t="shared" si="28"/>
        <v>8.6142426822122475E-2</v>
      </c>
      <c r="AU175">
        <f t="shared" si="29"/>
        <v>6.1351715621323077E-2</v>
      </c>
      <c r="AV175">
        <f t="shared" si="30"/>
        <v>8.6115016118399543E-2</v>
      </c>
      <c r="AW175">
        <f t="shared" si="31"/>
        <v>6.8365412537282705E-2</v>
      </c>
      <c r="AX175">
        <f t="shared" si="32"/>
        <v>7.4855681968298629E-2</v>
      </c>
      <c r="AY175">
        <f t="shared" si="33"/>
        <v>8.3531072646501128E-2</v>
      </c>
      <c r="AZ175">
        <f t="shared" si="34"/>
        <v>6.7781946170772017E-2</v>
      </c>
      <c r="BA175">
        <f t="shared" si="35"/>
        <v>5.703156176474497E-2</v>
      </c>
      <c r="BB175">
        <f t="shared" si="36"/>
        <v>4.5555344093629734E-2</v>
      </c>
      <c r="BC175">
        <f t="shared" si="37"/>
        <v>2.3286297319581137E-2</v>
      </c>
      <c r="BD175">
        <f t="shared" si="38"/>
        <v>7.7273023273946764E-2</v>
      </c>
      <c r="BE175">
        <f t="shared" si="39"/>
        <v>8.2322504365216903E-2</v>
      </c>
    </row>
    <row r="176" spans="1:57">
      <c r="A176" t="str">
        <f>'Individual &amp; Portfolio'!A176</f>
        <v>2020-11-01</v>
      </c>
      <c r="B176">
        <f>'Individual &amp; Portfolio'!B176</f>
        <v>8.1072679535170167E-2</v>
      </c>
      <c r="C176">
        <f>'Individual &amp; Portfolio'!C176</f>
        <v>8.4466427584449555E-2</v>
      </c>
      <c r="D176">
        <f>'Individual &amp; Portfolio'!D176</f>
        <v>5.8471896894760178E-2</v>
      </c>
      <c r="E176">
        <f>'Individual &amp; Portfolio'!E176</f>
        <v>0.1153538267784326</v>
      </c>
      <c r="F176">
        <f>'Individual &amp; Portfolio'!F176</f>
        <v>0.11414249584153779</v>
      </c>
      <c r="G176">
        <f>'Individual &amp; Portfolio'!G176</f>
        <v>0.13486179364148751</v>
      </c>
      <c r="H176">
        <f>'Individual &amp; Portfolio'!H176</f>
        <v>8.279249737134875E-2</v>
      </c>
      <c r="I176">
        <f>'Individual &amp; Portfolio'!I176</f>
        <v>-2.4761012362317422E-2</v>
      </c>
      <c r="J176">
        <f>'Individual &amp; Portfolio'!J176</f>
        <v>-2.1671902624237679E-2</v>
      </c>
      <c r="K176">
        <f>'Individual &amp; Portfolio'!K176</f>
        <v>-1.246586092828506E-2</v>
      </c>
      <c r="L176">
        <f>'Individual &amp; Portfolio'!L176</f>
        <v>5.8665389340168961E-2</v>
      </c>
      <c r="M176">
        <f>'Individual &amp; Portfolio'!M176</f>
        <v>0.1056634835578039</v>
      </c>
      <c r="N176">
        <f>'Individual &amp; Portfolio'!N176</f>
        <v>9.7747517174174403E-2</v>
      </c>
      <c r="O176">
        <f>'Individual &amp; Portfolio'!O176</f>
        <v>0.1210704584103848</v>
      </c>
      <c r="P176">
        <f>'Individual &amp; Portfolio'!P176</f>
        <v>1.178265694588965E-2</v>
      </c>
      <c r="Q176">
        <f>'Individual &amp; Portfolio'!Q176</f>
        <v>6.8982417877596616E-3</v>
      </c>
      <c r="R176">
        <f>'Individual &amp; Portfolio'!R176</f>
        <v>1.7356006783909361E-2</v>
      </c>
      <c r="S176">
        <f>'Individual &amp; Portfolio'!S176</f>
        <v>0.17261248717653929</v>
      </c>
      <c r="U176">
        <f t="shared" si="40"/>
        <v>7.2412464658681258E-2</v>
      </c>
      <c r="V176">
        <f t="shared" si="41"/>
        <v>8.8180636360410916E-2</v>
      </c>
      <c r="W176">
        <f t="shared" si="42"/>
        <v>8.3596443783989671E-2</v>
      </c>
      <c r="X176">
        <f t="shared" si="43"/>
        <v>8.376935823901914E-2</v>
      </c>
      <c r="Y176">
        <f t="shared" si="44"/>
        <v>7.0221869055020897E-2</v>
      </c>
      <c r="Z176">
        <f t="shared" si="45"/>
        <v>8.4457818627506065E-2</v>
      </c>
      <c r="AA176">
        <f t="shared" si="46"/>
        <v>7.1110560097546363E-2</v>
      </c>
      <c r="AB176">
        <f t="shared" si="47"/>
        <v>5.1394936427937486E-2</v>
      </c>
      <c r="AC176">
        <f t="shared" si="48"/>
        <v>6.7414331644324976E-2</v>
      </c>
      <c r="AD176">
        <f t="shared" si="49"/>
        <v>5.182833822583275E-2</v>
      </c>
      <c r="AE176">
        <f t="shared" si="50"/>
        <v>9.1475885839708296E-2</v>
      </c>
      <c r="AF176">
        <f t="shared" si="51"/>
        <v>9.0941634421365478E-2</v>
      </c>
      <c r="AG176">
        <f t="shared" si="52"/>
        <v>7.5590374069381253E-2</v>
      </c>
      <c r="AH176">
        <f t="shared" si="53"/>
        <v>7.8894777761360238E-2</v>
      </c>
      <c r="AI176">
        <f t="shared" si="54"/>
        <v>2.7376057534688799E-2</v>
      </c>
      <c r="AJ176">
        <f t="shared" si="55"/>
        <v>2.5019320665329227E-2</v>
      </c>
      <c r="AK176">
        <f t="shared" si="56"/>
        <v>5.0698420635134703E-2</v>
      </c>
      <c r="AL176">
        <f t="shared" si="57"/>
        <v>0.10088844932401352</v>
      </c>
      <c r="AN176">
        <f t="shared" si="22"/>
        <v>6.2511939866325167E-2</v>
      </c>
      <c r="AO176">
        <f t="shared" si="23"/>
        <v>7.5188796959144155E-2</v>
      </c>
      <c r="AP176">
        <f t="shared" si="24"/>
        <v>7.6856044018113912E-2</v>
      </c>
      <c r="AQ176">
        <f t="shared" si="25"/>
        <v>7.6830504279262482E-2</v>
      </c>
      <c r="AR176">
        <f t="shared" si="26"/>
        <v>6.7330068945868127E-2</v>
      </c>
      <c r="AS176">
        <f t="shared" si="27"/>
        <v>8.2459013244228122E-2</v>
      </c>
      <c r="AT176">
        <f t="shared" si="28"/>
        <v>8.6998643838861578E-2</v>
      </c>
      <c r="AU176">
        <f t="shared" si="29"/>
        <v>6.139771783897955E-2</v>
      </c>
      <c r="AV176">
        <f t="shared" si="30"/>
        <v>8.6474551032587652E-2</v>
      </c>
      <c r="AW176">
        <f t="shared" si="31"/>
        <v>6.8712488799926363E-2</v>
      </c>
      <c r="AX176">
        <f t="shared" si="32"/>
        <v>7.5377098574338455E-2</v>
      </c>
      <c r="AY176">
        <f t="shared" si="33"/>
        <v>8.3945414310165736E-2</v>
      </c>
      <c r="AZ176">
        <f t="shared" si="34"/>
        <v>6.8698391827161309E-2</v>
      </c>
      <c r="BA176">
        <f t="shared" si="35"/>
        <v>5.7898730172756561E-2</v>
      </c>
      <c r="BB176">
        <f t="shared" si="36"/>
        <v>4.5749167825246996E-2</v>
      </c>
      <c r="BC176">
        <f t="shared" si="37"/>
        <v>2.3501745892409338E-2</v>
      </c>
      <c r="BD176">
        <f t="shared" si="38"/>
        <v>7.7399995277092459E-2</v>
      </c>
      <c r="BE176">
        <f t="shared" si="39"/>
        <v>8.2822528707020171E-2</v>
      </c>
    </row>
    <row r="177" spans="1:57">
      <c r="A177" t="str">
        <f>'Individual &amp; Portfolio'!A177</f>
        <v>2020-12-01</v>
      </c>
      <c r="B177">
        <f>'Individual &amp; Portfolio'!B177</f>
        <v>1.4200910889671009E-2</v>
      </c>
      <c r="C177">
        <f>'Individual &amp; Portfolio'!C177</f>
        <v>2.842212348854423E-2</v>
      </c>
      <c r="D177">
        <f>'Individual &amp; Portfolio'!D177</f>
        <v>3.4796292189895217E-2</v>
      </c>
      <c r="E177">
        <f>'Individual &amp; Portfolio'!E177</f>
        <v>3.012812131328868E-4</v>
      </c>
      <c r="F177">
        <f>'Individual &amp; Portfolio'!F177</f>
        <v>2.1479134616024801E-2</v>
      </c>
      <c r="G177">
        <f>'Individual &amp; Portfolio'!G177</f>
        <v>2.5016683536026148E-2</v>
      </c>
      <c r="H177">
        <f>'Individual &amp; Portfolio'!H177</f>
        <v>1.9912034503359651E-2</v>
      </c>
      <c r="I177">
        <f>'Individual &amp; Portfolio'!I177</f>
        <v>-1.7760306502522361E-2</v>
      </c>
      <c r="J177">
        <f>'Individual &amp; Portfolio'!J177</f>
        <v>-2.083217082657229E-2</v>
      </c>
      <c r="K177">
        <f>'Individual &amp; Portfolio'!K177</f>
        <v>-5.7821247305271939E-3</v>
      </c>
      <c r="L177">
        <f>'Individual &amp; Portfolio'!L177</f>
        <v>-4.7433761666293428E-4</v>
      </c>
      <c r="M177">
        <f>'Individual &amp; Portfolio'!M177</f>
        <v>2.9306789113893391E-2</v>
      </c>
      <c r="N177">
        <f>'Individual &amp; Portfolio'!N177</f>
        <v>1.7109475187768061E-2</v>
      </c>
      <c r="O177">
        <f>'Individual &amp; Portfolio'!O177</f>
        <v>1.7430826731545501E-2</v>
      </c>
      <c r="P177">
        <f>'Individual &amp; Portfolio'!P177</f>
        <v>5.0978610676541969E-3</v>
      </c>
      <c r="Q177">
        <f>'Individual &amp; Portfolio'!Q177</f>
        <v>2.14952776418742E-3</v>
      </c>
      <c r="R177">
        <f>'Individual &amp; Portfolio'!R177</f>
        <v>-8.3382973131018723E-3</v>
      </c>
      <c r="S177">
        <f>'Individual &amp; Portfolio'!S177</f>
        <v>-2.3584629397021221E-2</v>
      </c>
      <c r="U177">
        <f t="shared" si="40"/>
        <v>7.4082707250925237E-2</v>
      </c>
      <c r="V177">
        <f t="shared" si="41"/>
        <v>8.9163911812128377E-2</v>
      </c>
      <c r="W177">
        <f t="shared" si="42"/>
        <v>8.3992880312808341E-2</v>
      </c>
      <c r="X177">
        <f t="shared" si="43"/>
        <v>8.7865045368236444E-2</v>
      </c>
      <c r="Y177">
        <f t="shared" si="44"/>
        <v>7.5220029542851036E-2</v>
      </c>
      <c r="Z177">
        <f t="shared" si="45"/>
        <v>9.0967903755195853E-2</v>
      </c>
      <c r="AA177">
        <f t="shared" si="46"/>
        <v>7.2954905374520748E-2</v>
      </c>
      <c r="AB177">
        <f t="shared" si="47"/>
        <v>5.2419226354289757E-2</v>
      </c>
      <c r="AC177">
        <f t="shared" si="48"/>
        <v>6.8147976918648517E-2</v>
      </c>
      <c r="AD177">
        <f t="shared" si="49"/>
        <v>5.2298610301806013E-2</v>
      </c>
      <c r="AE177">
        <f t="shared" si="50"/>
        <v>9.2124398324212597E-2</v>
      </c>
      <c r="AF177">
        <f t="shared" si="51"/>
        <v>9.3527707670787219E-2</v>
      </c>
      <c r="AG177">
        <f t="shared" si="52"/>
        <v>7.8732637689829355E-2</v>
      </c>
      <c r="AH177">
        <f t="shared" si="53"/>
        <v>8.38754247109159E-2</v>
      </c>
      <c r="AI177">
        <f t="shared" si="54"/>
        <v>2.7384081437020789E-2</v>
      </c>
      <c r="AJ177">
        <f t="shared" si="55"/>
        <v>2.4940313314898609E-2</v>
      </c>
      <c r="AK177">
        <f t="shared" si="56"/>
        <v>5.0671474055056967E-2</v>
      </c>
      <c r="AL177">
        <f t="shared" si="57"/>
        <v>0.10929089491060953</v>
      </c>
      <c r="AN177">
        <f t="shared" si="22"/>
        <v>6.3001083270088604E-2</v>
      </c>
      <c r="AO177">
        <f t="shared" si="23"/>
        <v>7.5283636020638436E-2</v>
      </c>
      <c r="AP177">
        <f t="shared" si="24"/>
        <v>7.6983089275141817E-2</v>
      </c>
      <c r="AQ177">
        <f t="shared" si="25"/>
        <v>7.9320261327980771E-2</v>
      </c>
      <c r="AR177">
        <f t="shared" si="26"/>
        <v>7.0183696342362198E-2</v>
      </c>
      <c r="AS177">
        <f t="shared" si="27"/>
        <v>8.4037768850062866E-2</v>
      </c>
      <c r="AT177">
        <f t="shared" si="28"/>
        <v>8.4698958575503316E-2</v>
      </c>
      <c r="AU177">
        <f t="shared" si="29"/>
        <v>6.0640517944877778E-2</v>
      </c>
      <c r="AV177">
        <f t="shared" si="30"/>
        <v>8.610439892777845E-2</v>
      </c>
      <c r="AW177">
        <f t="shared" si="31"/>
        <v>6.8819543878487655E-2</v>
      </c>
      <c r="AX177">
        <f t="shared" si="32"/>
        <v>7.5561211665416378E-2</v>
      </c>
      <c r="AY177">
        <f t="shared" si="33"/>
        <v>8.5009994812700065E-2</v>
      </c>
      <c r="AZ177">
        <f t="shared" si="34"/>
        <v>6.9833034891675208E-2</v>
      </c>
      <c r="BA177">
        <f t="shared" si="35"/>
        <v>6.1541763776012892E-2</v>
      </c>
      <c r="BB177">
        <f t="shared" si="36"/>
        <v>4.5637110210485596E-2</v>
      </c>
      <c r="BC177">
        <f t="shared" si="37"/>
        <v>2.3146460623594954E-2</v>
      </c>
      <c r="BD177">
        <f t="shared" si="38"/>
        <v>7.6786147294546123E-2</v>
      </c>
      <c r="BE177">
        <f t="shared" si="39"/>
        <v>8.7489855579431938E-2</v>
      </c>
    </row>
    <row r="178" spans="1:57">
      <c r="A178" t="str">
        <f>'Individual &amp; Portfolio'!A178</f>
        <v>2021-01-01</v>
      </c>
      <c r="B178">
        <f>'Individual &amp; Portfolio'!B178</f>
        <v>-3.9989450876161134E-3</v>
      </c>
      <c r="C178">
        <f>'Individual &amp; Portfolio'!C178</f>
        <v>6.42389535377208E-3</v>
      </c>
      <c r="D178">
        <f>'Individual &amp; Portfolio'!D178</f>
        <v>3.9632161576074409E-2</v>
      </c>
      <c r="E178">
        <f>'Individual &amp; Portfolio'!E178</f>
        <v>6.5158448560982407E-3</v>
      </c>
      <c r="F178">
        <f>'Individual &amp; Portfolio'!F178</f>
        <v>3.8075287906194082E-3</v>
      </c>
      <c r="G178">
        <f>'Individual &amp; Portfolio'!G178</f>
        <v>5.4821740104062933E-3</v>
      </c>
      <c r="H178">
        <f>'Individual &amp; Portfolio'!H178</f>
        <v>9.214359631237512E-3</v>
      </c>
      <c r="I178">
        <f>'Individual &amp; Portfolio'!I178</f>
        <v>2.9704591371124689E-3</v>
      </c>
      <c r="J178">
        <f>'Individual &amp; Portfolio'!J178</f>
        <v>-7.695366577081364E-3</v>
      </c>
      <c r="K178">
        <f>'Individual &amp; Portfolio'!K178</f>
        <v>5.8930660823244274E-3</v>
      </c>
      <c r="L178">
        <f>'Individual &amp; Portfolio'!L178</f>
        <v>4.8407591379513448E-3</v>
      </c>
      <c r="M178">
        <f>'Individual &amp; Portfolio'!M178</f>
        <v>-4.0310764560197443E-3</v>
      </c>
      <c r="N178">
        <f>'Individual &amp; Portfolio'!N178</f>
        <v>-1.917911347221857E-3</v>
      </c>
      <c r="O178">
        <f>'Individual &amp; Portfolio'!O178</f>
        <v>9.4740878025256769E-3</v>
      </c>
      <c r="P178">
        <f>'Individual &amp; Portfolio'!P178</f>
        <v>-1.313792909627132E-2</v>
      </c>
      <c r="Q178">
        <f>'Individual &amp; Portfolio'!Q178</f>
        <v>-1.287248308703859E-2</v>
      </c>
      <c r="R178">
        <f>'Individual &amp; Portfolio'!R178</f>
        <v>-1.3501726682175421E-2</v>
      </c>
      <c r="S178">
        <f>'Individual &amp; Portfolio'!S178</f>
        <v>3.2182359340895421E-3</v>
      </c>
      <c r="U178">
        <f t="shared" si="40"/>
        <v>7.4077435775568329E-2</v>
      </c>
      <c r="V178">
        <f t="shared" si="41"/>
        <v>8.9042529300786641E-2</v>
      </c>
      <c r="W178">
        <f t="shared" si="42"/>
        <v>8.2523929145808181E-2</v>
      </c>
      <c r="X178">
        <f t="shared" si="43"/>
        <v>8.6066593300863747E-2</v>
      </c>
      <c r="Y178">
        <f t="shared" si="44"/>
        <v>7.3211423213567578E-2</v>
      </c>
      <c r="Z178">
        <f t="shared" si="45"/>
        <v>9.0818831784987425E-2</v>
      </c>
      <c r="AA178">
        <f t="shared" si="46"/>
        <v>7.2781111595384113E-2</v>
      </c>
      <c r="AB178">
        <f t="shared" si="47"/>
        <v>5.306229742928268E-2</v>
      </c>
      <c r="AC178">
        <f t="shared" si="48"/>
        <v>6.8793323349310972E-2</v>
      </c>
      <c r="AD178">
        <f t="shared" si="49"/>
        <v>4.9748496816576337E-2</v>
      </c>
      <c r="AE178">
        <f t="shared" si="50"/>
        <v>9.2269940647724008E-2</v>
      </c>
      <c r="AF178">
        <f t="shared" si="51"/>
        <v>9.3526893309995474E-2</v>
      </c>
      <c r="AG178">
        <f t="shared" si="52"/>
        <v>7.8740041838282662E-2</v>
      </c>
      <c r="AH178">
        <f t="shared" si="53"/>
        <v>8.383674942717366E-2</v>
      </c>
      <c r="AI178">
        <f t="shared" si="54"/>
        <v>2.7386571119919833E-2</v>
      </c>
      <c r="AJ178">
        <f t="shared" si="55"/>
        <v>2.4978734432291823E-2</v>
      </c>
      <c r="AK178">
        <f t="shared" si="56"/>
        <v>5.06047651022054E-2</v>
      </c>
      <c r="AL178">
        <f t="shared" si="57"/>
        <v>0.10881558866129885</v>
      </c>
      <c r="AN178">
        <f t="shared" si="22"/>
        <v>6.300165619864341E-2</v>
      </c>
      <c r="AO178">
        <f t="shared" si="23"/>
        <v>7.5270401719419622E-2</v>
      </c>
      <c r="AP178">
        <f t="shared" si="24"/>
        <v>7.6646667453606654E-2</v>
      </c>
      <c r="AQ178">
        <f t="shared" si="25"/>
        <v>7.9351127080117295E-2</v>
      </c>
      <c r="AR178">
        <f t="shared" si="26"/>
        <v>7.0132223088629986E-2</v>
      </c>
      <c r="AS178">
        <f t="shared" si="27"/>
        <v>8.3837669255812111E-2</v>
      </c>
      <c r="AT178">
        <f t="shared" si="28"/>
        <v>8.4705344341627201E-2</v>
      </c>
      <c r="AU178">
        <f t="shared" si="29"/>
        <v>6.0883844408394526E-2</v>
      </c>
      <c r="AV178">
        <f t="shared" si="30"/>
        <v>8.6434521715696475E-2</v>
      </c>
      <c r="AW178">
        <f t="shared" si="31"/>
        <v>6.8800250565405216E-2</v>
      </c>
      <c r="AX178">
        <f t="shared" si="32"/>
        <v>7.5190718173655663E-2</v>
      </c>
      <c r="AY178">
        <f t="shared" si="33"/>
        <v>8.3355107776993981E-2</v>
      </c>
      <c r="AZ178">
        <f t="shared" si="34"/>
        <v>6.8907241995099108E-2</v>
      </c>
      <c r="BA178">
        <f t="shared" si="35"/>
        <v>6.141956187836909E-2</v>
      </c>
      <c r="BB178">
        <f t="shared" si="36"/>
        <v>4.5584750108743896E-2</v>
      </c>
      <c r="BC178">
        <f t="shared" si="37"/>
        <v>2.315239760956397E-2</v>
      </c>
      <c r="BD178">
        <f t="shared" si="38"/>
        <v>7.7046292087516496E-2</v>
      </c>
      <c r="BE178">
        <f t="shared" si="39"/>
        <v>8.7994581874262942E-2</v>
      </c>
    </row>
    <row r="179" spans="1:57">
      <c r="A179" t="str">
        <f>'Individual &amp; Portfolio'!A179</f>
        <v>2021-02-01</v>
      </c>
      <c r="B179">
        <f>'Individual &amp; Portfolio'!B179</f>
        <v>2.4805875891070969E-2</v>
      </c>
      <c r="C179">
        <f>'Individual &amp; Portfolio'!C179</f>
        <v>-4.2497130457438406E-3</v>
      </c>
      <c r="D179">
        <f>'Individual &amp; Portfolio'!D179</f>
        <v>1.270921874573183E-2</v>
      </c>
      <c r="E179">
        <f>'Individual &amp; Portfolio'!E179</f>
        <v>4.8238947156814323E-2</v>
      </c>
      <c r="F179">
        <f>'Individual &amp; Portfolio'!F179</f>
        <v>1.9395009064477001E-2</v>
      </c>
      <c r="G179">
        <f>'Individual &amp; Portfolio'!G179</f>
        <v>2.280193096146688E-2</v>
      </c>
      <c r="H179">
        <f>'Individual &amp; Portfolio'!H179</f>
        <v>1.4196171188205041E-2</v>
      </c>
      <c r="I179">
        <f>'Individual &amp; Portfolio'!I179</f>
        <v>-3.841692727418522E-3</v>
      </c>
      <c r="J179">
        <f>'Individual &amp; Portfolio'!J179</f>
        <v>-2.712265294659855E-2</v>
      </c>
      <c r="K179">
        <f>'Individual &amp; Portfolio'!K179</f>
        <v>-1.9745542078170031E-2</v>
      </c>
      <c r="L179">
        <f>'Individual &amp; Portfolio'!L179</f>
        <v>2.1283723749185631E-2</v>
      </c>
      <c r="M179">
        <f>'Individual &amp; Portfolio'!M179</f>
        <v>2.7277252669969169E-2</v>
      </c>
      <c r="N179">
        <f>'Individual &amp; Portfolio'!N179</f>
        <v>3.6510339191040193E-2</v>
      </c>
      <c r="O179">
        <f>'Individual &amp; Portfolio'!O179</f>
        <v>2.790180412729781E-2</v>
      </c>
      <c r="P179">
        <f>'Individual &amp; Portfolio'!P179</f>
        <v>-2.7332473568186359E-2</v>
      </c>
      <c r="Q179">
        <f>'Individual &amp; Portfolio'!Q179</f>
        <v>-3.1402599700392608E-2</v>
      </c>
      <c r="R179">
        <f>'Individual &amp; Portfolio'!R179</f>
        <v>-4.2798719056877273E-2</v>
      </c>
      <c r="S179">
        <f>'Individual &amp; Portfolio'!S179</f>
        <v>3.874902314802342E-2</v>
      </c>
      <c r="U179">
        <f t="shared" si="40"/>
        <v>7.2398297887461077E-2</v>
      </c>
      <c r="V179">
        <f t="shared" si="41"/>
        <v>8.540624949752966E-2</v>
      </c>
      <c r="W179">
        <f t="shared" si="42"/>
        <v>8.0253908136846186E-2</v>
      </c>
      <c r="X179">
        <f t="shared" si="43"/>
        <v>8.5748810891128985E-2</v>
      </c>
      <c r="Y179">
        <f t="shared" si="44"/>
        <v>7.2884693659747951E-2</v>
      </c>
      <c r="Z179">
        <f t="shared" si="45"/>
        <v>8.9082699803361726E-2</v>
      </c>
      <c r="AA179">
        <f t="shared" si="46"/>
        <v>7.0203251199886477E-2</v>
      </c>
      <c r="AB179">
        <f t="shared" si="47"/>
        <v>5.1265258233536809E-2</v>
      </c>
      <c r="AC179">
        <f t="shared" si="48"/>
        <v>6.6693964511580855E-2</v>
      </c>
      <c r="AD179">
        <f t="shared" si="49"/>
        <v>4.7818646096618525E-2</v>
      </c>
      <c r="AE179">
        <f t="shared" si="50"/>
        <v>9.2382357119933478E-2</v>
      </c>
      <c r="AF179">
        <f t="shared" si="51"/>
        <v>9.3922579614126034E-2</v>
      </c>
      <c r="AG179">
        <f t="shared" si="52"/>
        <v>7.9059731973556757E-2</v>
      </c>
      <c r="AH179">
        <f t="shared" si="53"/>
        <v>8.3777594494973559E-2</v>
      </c>
      <c r="AI179">
        <f t="shared" si="54"/>
        <v>2.8048627159318135E-2</v>
      </c>
      <c r="AJ179">
        <f t="shared" si="55"/>
        <v>2.5629068911529343E-2</v>
      </c>
      <c r="AK179">
        <f t="shared" si="56"/>
        <v>5.0199774490669091E-2</v>
      </c>
      <c r="AL179">
        <f t="shared" si="57"/>
        <v>0.10889318305578005</v>
      </c>
      <c r="AN179">
        <f t="shared" si="22"/>
        <v>6.3286798986158452E-2</v>
      </c>
      <c r="AO179">
        <f t="shared" si="23"/>
        <v>7.5473778340195211E-2</v>
      </c>
      <c r="AP179">
        <f t="shared" si="24"/>
        <v>7.6699176694628945E-2</v>
      </c>
      <c r="AQ179">
        <f t="shared" si="25"/>
        <v>7.939588134079878E-2</v>
      </c>
      <c r="AR179">
        <f t="shared" si="26"/>
        <v>7.0197861859099292E-2</v>
      </c>
      <c r="AS179">
        <f t="shared" si="27"/>
        <v>8.3896301104196644E-2</v>
      </c>
      <c r="AT179">
        <f t="shared" si="28"/>
        <v>8.3862993576273082E-2</v>
      </c>
      <c r="AU179">
        <f t="shared" si="29"/>
        <v>6.0690080779747198E-2</v>
      </c>
      <c r="AV179">
        <f t="shared" si="30"/>
        <v>8.6320749544460521E-2</v>
      </c>
      <c r="AW179">
        <f t="shared" si="31"/>
        <v>6.8843435721143431E-2</v>
      </c>
      <c r="AX179">
        <f t="shared" si="32"/>
        <v>7.5196946975297524E-2</v>
      </c>
      <c r="AY179">
        <f t="shared" si="33"/>
        <v>8.3500337916463482E-2</v>
      </c>
      <c r="AZ179">
        <f t="shared" si="34"/>
        <v>6.9007776289318423E-2</v>
      </c>
      <c r="BA179">
        <f t="shared" si="35"/>
        <v>6.1234683949548875E-2</v>
      </c>
      <c r="BB179">
        <f t="shared" si="36"/>
        <v>4.5141889265466188E-2</v>
      </c>
      <c r="BC179">
        <f t="shared" si="37"/>
        <v>2.3350261612211404E-2</v>
      </c>
      <c r="BD179">
        <f t="shared" si="38"/>
        <v>7.7248356131369378E-2</v>
      </c>
      <c r="BE179">
        <f t="shared" si="39"/>
        <v>8.8009383328208707E-2</v>
      </c>
    </row>
    <row r="180" spans="1:57">
      <c r="A180" t="str">
        <f>'Individual &amp; Portfolio'!A180</f>
        <v>2021-03-01</v>
      </c>
      <c r="B180">
        <f>'Individual &amp; Portfolio'!B180</f>
        <v>3.2341838065657713E-2</v>
      </c>
      <c r="C180">
        <f>'Individual &amp; Portfolio'!C180</f>
        <v>6.4815300610507887E-3</v>
      </c>
      <c r="D180">
        <f>'Individual &amp; Portfolio'!D180</f>
        <v>-1.756114206680914E-2</v>
      </c>
      <c r="E180">
        <f>'Individual &amp; Portfolio'!E180</f>
        <v>4.8642481935513349E-2</v>
      </c>
      <c r="F180">
        <f>'Individual &amp; Portfolio'!F180</f>
        <v>1.564301065653639E-2</v>
      </c>
      <c r="G180">
        <f>'Individual &amp; Portfolio'!G180</f>
        <v>1.9217250912064051E-2</v>
      </c>
      <c r="H180">
        <f>'Individual &amp; Portfolio'!H180</f>
        <v>2.1859513874000092E-2</v>
      </c>
      <c r="I180">
        <f>'Individual &amp; Portfolio'!I180</f>
        <v>-9.7156929456211349E-3</v>
      </c>
      <c r="J180">
        <f>'Individual &amp; Portfolio'!J180</f>
        <v>-3.2841040861367632E-2</v>
      </c>
      <c r="K180">
        <f>'Individual &amp; Portfolio'!K180</f>
        <v>-1.185433302988792E-2</v>
      </c>
      <c r="L180">
        <f>'Individual &amp; Portfolio'!L180</f>
        <v>4.2804775264869033E-2</v>
      </c>
      <c r="M180">
        <f>'Individual &amp; Portfolio'!M180</f>
        <v>4.4092569012829763E-2</v>
      </c>
      <c r="N180">
        <f>'Individual &amp; Portfolio'!N180</f>
        <v>5.2980971433598263E-2</v>
      </c>
      <c r="O180">
        <f>'Individual &amp; Portfolio'!O180</f>
        <v>5.066959460053555E-2</v>
      </c>
      <c r="P180">
        <f>'Individual &amp; Portfolio'!P180</f>
        <v>-1.2857934466383839E-2</v>
      </c>
      <c r="Q180">
        <f>'Individual &amp; Portfolio'!Q180</f>
        <v>-1.446960508557182E-2</v>
      </c>
      <c r="R180">
        <f>'Individual &amp; Portfolio'!R180</f>
        <v>-8.5536365108086487E-3</v>
      </c>
      <c r="S180">
        <f>'Individual &amp; Portfolio'!S180</f>
        <v>4.7734939106011121E-2</v>
      </c>
      <c r="U180">
        <f t="shared" si="40"/>
        <v>7.0499619868932037E-2</v>
      </c>
      <c r="V180">
        <f t="shared" si="41"/>
        <v>8.3072770436204812E-2</v>
      </c>
      <c r="W180">
        <f t="shared" si="42"/>
        <v>7.9999994604262686E-2</v>
      </c>
      <c r="X180">
        <f t="shared" si="43"/>
        <v>8.5772836372729339E-2</v>
      </c>
      <c r="Y180">
        <f t="shared" si="44"/>
        <v>7.270425948273726E-2</v>
      </c>
      <c r="Z180">
        <f t="shared" si="45"/>
        <v>8.5392198257154953E-2</v>
      </c>
      <c r="AA180">
        <f t="shared" si="46"/>
        <v>6.5813089177018072E-2</v>
      </c>
      <c r="AB180">
        <f t="shared" si="47"/>
        <v>4.7941406758302912E-2</v>
      </c>
      <c r="AC180">
        <f t="shared" si="48"/>
        <v>6.6275075147619586E-2</v>
      </c>
      <c r="AD180">
        <f t="shared" si="49"/>
        <v>4.5386790673961785E-2</v>
      </c>
      <c r="AE180">
        <f t="shared" si="50"/>
        <v>9.1093294682689285E-2</v>
      </c>
      <c r="AF180">
        <f t="shared" si="51"/>
        <v>9.2940095020830477E-2</v>
      </c>
      <c r="AG180">
        <f t="shared" si="52"/>
        <v>7.8227228473766799E-2</v>
      </c>
      <c r="AH180">
        <f t="shared" si="53"/>
        <v>8.3606474725318153E-2</v>
      </c>
      <c r="AI180">
        <f t="shared" si="54"/>
        <v>2.9855020001832652E-2</v>
      </c>
      <c r="AJ180">
        <f t="shared" si="55"/>
        <v>2.7997893860820536E-2</v>
      </c>
      <c r="AK180">
        <f t="shared" si="56"/>
        <v>5.0630563055524588E-2</v>
      </c>
      <c r="AL180">
        <f t="shared" si="57"/>
        <v>0.10893397161897232</v>
      </c>
      <c r="AN180">
        <f t="shared" si="22"/>
        <v>6.3192878624143495E-2</v>
      </c>
      <c r="AO180">
        <f t="shared" si="23"/>
        <v>7.5647729920640824E-2</v>
      </c>
      <c r="AP180">
        <f t="shared" si="24"/>
        <v>7.6725404083411219E-2</v>
      </c>
      <c r="AQ180">
        <f t="shared" si="25"/>
        <v>7.9375128173474654E-2</v>
      </c>
      <c r="AR180">
        <f t="shared" si="26"/>
        <v>6.9976028010568916E-2</v>
      </c>
      <c r="AS180">
        <f t="shared" si="27"/>
        <v>8.38503504901634E-2</v>
      </c>
      <c r="AT180">
        <f t="shared" si="28"/>
        <v>8.3794874348389031E-2</v>
      </c>
      <c r="AU180">
        <f t="shared" si="29"/>
        <v>6.079971405160528E-2</v>
      </c>
      <c r="AV180">
        <f t="shared" si="30"/>
        <v>8.6339466921914437E-2</v>
      </c>
      <c r="AW180">
        <f t="shared" si="31"/>
        <v>6.9249171479560528E-2</v>
      </c>
      <c r="AX180">
        <f t="shared" si="32"/>
        <v>7.458043313105131E-2</v>
      </c>
      <c r="AY180">
        <f t="shared" si="33"/>
        <v>8.2717305069127528E-2</v>
      </c>
      <c r="AZ180">
        <f t="shared" si="34"/>
        <v>6.8578052057900074E-2</v>
      </c>
      <c r="BA180">
        <f t="shared" si="35"/>
        <v>6.1177080040772207E-2</v>
      </c>
      <c r="BB180">
        <f t="shared" si="36"/>
        <v>4.5829344116458268E-2</v>
      </c>
      <c r="BC180">
        <f t="shared" si="37"/>
        <v>2.4611800379335379E-2</v>
      </c>
      <c r="BD180">
        <f t="shared" si="38"/>
        <v>7.8414188612703384E-2</v>
      </c>
      <c r="BE180">
        <f t="shared" si="39"/>
        <v>8.7990881906625754E-2</v>
      </c>
    </row>
    <row r="181" spans="1:57">
      <c r="A181" t="str">
        <f>'Individual &amp; Portfolio'!A181</f>
        <v>2021-04-01</v>
      </c>
      <c r="B181">
        <f>'Individual &amp; Portfolio'!B181</f>
        <v>2.7516646186301012E-2</v>
      </c>
      <c r="C181">
        <f>'Individual &amp; Portfolio'!C181</f>
        <v>3.1482197798580643E-2</v>
      </c>
      <c r="D181">
        <f>'Individual &amp; Portfolio'!D181</f>
        <v>-8.6473696134005129E-3</v>
      </c>
      <c r="E181">
        <f>'Individual &amp; Portfolio'!E181</f>
        <v>1.7260656584196621E-2</v>
      </c>
      <c r="F181">
        <f>'Individual &amp; Portfolio'!F181</f>
        <v>1.414605716898887E-3</v>
      </c>
      <c r="G181">
        <f>'Individual &amp; Portfolio'!G181</f>
        <v>2.3558132797321999E-2</v>
      </c>
      <c r="H181">
        <f>'Individual &amp; Portfolio'!H181</f>
        <v>2.014504148283636E-2</v>
      </c>
      <c r="I181">
        <f>'Individual &amp; Portfolio'!I181</f>
        <v>-2.6717120070004149E-2</v>
      </c>
      <c r="J181">
        <f>'Individual &amp; Portfolio'!J181</f>
        <v>-1.757944225488783E-2</v>
      </c>
      <c r="K181">
        <f>'Individual &amp; Portfolio'!K181</f>
        <v>-1.575516753706252E-2</v>
      </c>
      <c r="L181">
        <f>'Individual &amp; Portfolio'!L181</f>
        <v>5.4577051879332039E-2</v>
      </c>
      <c r="M181">
        <f>'Individual &amp; Portfolio'!M181</f>
        <v>5.0629967748291538E-2</v>
      </c>
      <c r="N181">
        <f>'Individual &amp; Portfolio'!N181</f>
        <v>2.30496280057968E-2</v>
      </c>
      <c r="O181">
        <f>'Individual &amp; Portfolio'!O181</f>
        <v>1.1023099592125661E-2</v>
      </c>
      <c r="P181">
        <f>'Individual &amp; Portfolio'!P181</f>
        <v>2.7656113615037731E-4</v>
      </c>
      <c r="Q181">
        <f>'Individual &amp; Portfolio'!Q181</f>
        <v>1.321419504794807E-3</v>
      </c>
      <c r="R181">
        <f>'Individual &amp; Portfolio'!R181</f>
        <v>-2.0000001506330412E-2</v>
      </c>
      <c r="S181">
        <f>'Individual &amp; Portfolio'!S181</f>
        <v>4.6759242780944447E-2</v>
      </c>
      <c r="U181">
        <f t="shared" si="40"/>
        <v>7.0448114313183527E-2</v>
      </c>
      <c r="V181">
        <f t="shared" si="41"/>
        <v>8.3379944880890858E-2</v>
      </c>
      <c r="W181">
        <f t="shared" si="42"/>
        <v>8.026718640081637E-2</v>
      </c>
      <c r="X181">
        <f t="shared" si="43"/>
        <v>8.5740802411721079E-2</v>
      </c>
      <c r="Y181">
        <f t="shared" si="44"/>
        <v>7.2404984470902392E-2</v>
      </c>
      <c r="Z181">
        <f t="shared" si="45"/>
        <v>8.5399486304957389E-2</v>
      </c>
      <c r="AA181">
        <f t="shared" si="46"/>
        <v>6.5797066319623759E-2</v>
      </c>
      <c r="AB181">
        <f t="shared" si="47"/>
        <v>4.8187264972648455E-2</v>
      </c>
      <c r="AC181">
        <f t="shared" si="48"/>
        <v>6.518392009134033E-2</v>
      </c>
      <c r="AD181">
        <f t="shared" si="49"/>
        <v>4.554931095117519E-2</v>
      </c>
      <c r="AE181">
        <f t="shared" si="50"/>
        <v>8.9347292045514989E-2</v>
      </c>
      <c r="AF181">
        <f t="shared" si="51"/>
        <v>9.0653136029782769E-2</v>
      </c>
      <c r="AG181">
        <f t="shared" si="52"/>
        <v>7.7337563807332241E-2</v>
      </c>
      <c r="AH181">
        <f t="shared" si="53"/>
        <v>8.371875182808651E-2</v>
      </c>
      <c r="AI181">
        <f t="shared" si="54"/>
        <v>3.0289541307116172E-2</v>
      </c>
      <c r="AJ181">
        <f t="shared" si="55"/>
        <v>2.8725704165929136E-2</v>
      </c>
      <c r="AK181">
        <f t="shared" si="56"/>
        <v>5.0125769343826995E-2</v>
      </c>
      <c r="AL181">
        <f t="shared" si="57"/>
        <v>0.10859688024221591</v>
      </c>
      <c r="AN181">
        <f t="shared" si="22"/>
        <v>6.2774433650835904E-2</v>
      </c>
      <c r="AO181">
        <f t="shared" si="23"/>
        <v>7.5303753394357589E-2</v>
      </c>
      <c r="AP181">
        <f t="shared" si="24"/>
        <v>7.7057323787728393E-2</v>
      </c>
      <c r="AQ181">
        <f t="shared" si="25"/>
        <v>7.9387450003405247E-2</v>
      </c>
      <c r="AR181">
        <f t="shared" si="26"/>
        <v>6.9719567174364769E-2</v>
      </c>
      <c r="AS181">
        <f t="shared" si="27"/>
        <v>8.3130825912633946E-2</v>
      </c>
      <c r="AT181">
        <f t="shared" si="28"/>
        <v>8.3342936450202854E-2</v>
      </c>
      <c r="AU181">
        <f t="shared" si="29"/>
        <v>6.051588114016624E-2</v>
      </c>
      <c r="AV181">
        <f t="shared" si="30"/>
        <v>8.6795838159383298E-2</v>
      </c>
      <c r="AW181">
        <f t="shared" si="31"/>
        <v>6.8837689750406258E-2</v>
      </c>
      <c r="AX181">
        <f t="shared" si="32"/>
        <v>7.4501208814634332E-2</v>
      </c>
      <c r="AY181">
        <f t="shared" si="33"/>
        <v>8.2469854474733706E-2</v>
      </c>
      <c r="AZ181">
        <f t="shared" si="34"/>
        <v>6.8767151291004025E-2</v>
      </c>
      <c r="BA181">
        <f t="shared" si="35"/>
        <v>6.1458530491333749E-2</v>
      </c>
      <c r="BB181">
        <f t="shared" si="36"/>
        <v>4.6109524914814008E-2</v>
      </c>
      <c r="BC181">
        <f t="shared" si="37"/>
        <v>2.4989675546866739E-2</v>
      </c>
      <c r="BD181">
        <f t="shared" si="38"/>
        <v>7.8048423916302512E-2</v>
      </c>
      <c r="BE181">
        <f t="shared" si="39"/>
        <v>8.8011058647371548E-2</v>
      </c>
    </row>
    <row r="182" spans="1:57">
      <c r="A182" t="str">
        <f>'Individual &amp; Portfolio'!A182</f>
        <v>2021-05-01</v>
      </c>
      <c r="B182">
        <f>'Individual &amp; Portfolio'!B182</f>
        <v>-9.7013736940790851E-3</v>
      </c>
      <c r="C182">
        <f>'Individual &amp; Portfolio'!C182</f>
        <v>-2.7979373855774089E-2</v>
      </c>
      <c r="D182">
        <f>'Individual &amp; Portfolio'!D182</f>
        <v>5.517251816462565E-4</v>
      </c>
      <c r="E182">
        <f>'Individual &amp; Portfolio'!E182</f>
        <v>4.6278237606752093E-2</v>
      </c>
      <c r="F182">
        <f>'Individual &amp; Portfolio'!F182</f>
        <v>1.8098551002202701E-2</v>
      </c>
      <c r="G182">
        <f>'Individual &amp; Portfolio'!G182</f>
        <v>2.765755316096619E-2</v>
      </c>
      <c r="H182">
        <f>'Individual &amp; Portfolio'!H182</f>
        <v>-5.5029220595604889E-3</v>
      </c>
      <c r="I182">
        <f>'Individual &amp; Portfolio'!I182</f>
        <v>-1.548838827376009E-2</v>
      </c>
      <c r="J182">
        <f>'Individual &amp; Portfolio'!J182</f>
        <v>-1.2010182770862521E-2</v>
      </c>
      <c r="K182">
        <f>'Individual &amp; Portfolio'!K182</f>
        <v>-7.7465121589546104E-3</v>
      </c>
      <c r="L182">
        <f>'Individual &amp; Portfolio'!L182</f>
        <v>-6.242588679996719E-3</v>
      </c>
      <c r="M182">
        <f>'Individual &amp; Portfolio'!M182</f>
        <v>4.2194477175063749E-3</v>
      </c>
      <c r="N182">
        <f>'Individual &amp; Portfolio'!N182</f>
        <v>3.0849207600533779E-2</v>
      </c>
      <c r="O182">
        <f>'Individual &amp; Portfolio'!O182</f>
        <v>2.282796530696363E-2</v>
      </c>
      <c r="P182">
        <f>'Individual &amp; Portfolio'!P182</f>
        <v>6.0018057657740256E-3</v>
      </c>
      <c r="Q182">
        <f>'Individual &amp; Portfolio'!Q182</f>
        <v>5.6315402044018192E-3</v>
      </c>
      <c r="R182">
        <f>'Individual &amp; Portfolio'!R182</f>
        <v>3.4413810345154783E-2</v>
      </c>
      <c r="S182">
        <f>'Individual &amp; Portfolio'!S182</f>
        <v>2.6318473936550069E-2</v>
      </c>
      <c r="U182">
        <f t="shared" si="40"/>
        <v>6.8950299435164189E-2</v>
      </c>
      <c r="V182">
        <f t="shared" si="41"/>
        <v>7.895734326299518E-2</v>
      </c>
      <c r="W182">
        <f t="shared" si="42"/>
        <v>7.9748365477051483E-2</v>
      </c>
      <c r="X182">
        <f t="shared" si="43"/>
        <v>8.5708547443215877E-2</v>
      </c>
      <c r="Y182">
        <f t="shared" si="44"/>
        <v>7.2020958937091373E-2</v>
      </c>
      <c r="Z182">
        <f t="shared" si="45"/>
        <v>8.5096401582247794E-2</v>
      </c>
      <c r="AA182">
        <f t="shared" si="46"/>
        <v>6.4097296201306331E-2</v>
      </c>
      <c r="AB182">
        <f t="shared" si="47"/>
        <v>4.7777003965549111E-2</v>
      </c>
      <c r="AC182">
        <f t="shared" si="48"/>
        <v>6.4271048572039205E-2</v>
      </c>
      <c r="AD182">
        <f t="shared" si="49"/>
        <v>4.4565006606451678E-2</v>
      </c>
      <c r="AE182">
        <f t="shared" si="50"/>
        <v>8.7967905669330701E-2</v>
      </c>
      <c r="AF182">
        <f t="shared" si="51"/>
        <v>9.04754636536617E-2</v>
      </c>
      <c r="AG182">
        <f t="shared" si="52"/>
        <v>7.7294259488480704E-2</v>
      </c>
      <c r="AH182">
        <f t="shared" si="53"/>
        <v>8.3573103010364191E-2</v>
      </c>
      <c r="AI182">
        <f t="shared" si="54"/>
        <v>3.0287223412501361E-2</v>
      </c>
      <c r="AJ182">
        <f t="shared" si="55"/>
        <v>2.8637781272756516E-2</v>
      </c>
      <c r="AK182">
        <f t="shared" si="56"/>
        <v>5.0962720850193606E-2</v>
      </c>
      <c r="AL182">
        <f t="shared" si="57"/>
        <v>0.10872438250580618</v>
      </c>
      <c r="AN182">
        <f t="shared" si="22"/>
        <v>6.2689703874180006E-2</v>
      </c>
      <c r="AO182">
        <f t="shared" si="23"/>
        <v>7.5118421132760557E-2</v>
      </c>
      <c r="AP182">
        <f t="shared" si="24"/>
        <v>7.7354288319542941E-2</v>
      </c>
      <c r="AQ182">
        <f t="shared" si="25"/>
        <v>7.8965112238170612E-2</v>
      </c>
      <c r="AR182">
        <f t="shared" si="26"/>
        <v>6.9639519928171092E-2</v>
      </c>
      <c r="AS182">
        <f t="shared" si="27"/>
        <v>8.3109617225988461E-2</v>
      </c>
      <c r="AT182">
        <f t="shared" si="28"/>
        <v>8.3094602535393913E-2</v>
      </c>
      <c r="AU182">
        <f t="shared" si="29"/>
        <v>6.1112607777171181E-2</v>
      </c>
      <c r="AV182">
        <f t="shared" si="30"/>
        <v>8.711034342220389E-2</v>
      </c>
      <c r="AW182">
        <f t="shared" si="31"/>
        <v>6.9175216727271296E-2</v>
      </c>
      <c r="AX182">
        <f t="shared" si="32"/>
        <v>7.4415074657048552E-2</v>
      </c>
      <c r="AY182">
        <f t="shared" si="33"/>
        <v>8.2325772403729264E-2</v>
      </c>
      <c r="AZ182">
        <f t="shared" si="34"/>
        <v>6.859707970798333E-2</v>
      </c>
      <c r="BA182">
        <f t="shared" si="35"/>
        <v>6.1421910683859889E-2</v>
      </c>
      <c r="BB182">
        <f t="shared" si="36"/>
        <v>4.6015731859341637E-2</v>
      </c>
      <c r="BC182">
        <f t="shared" si="37"/>
        <v>2.5024564540452383E-2</v>
      </c>
      <c r="BD182">
        <f t="shared" si="38"/>
        <v>7.8522723278228235E-2</v>
      </c>
      <c r="BE182">
        <f t="shared" si="39"/>
        <v>8.7958343542633502E-2</v>
      </c>
    </row>
    <row r="183" spans="1:57">
      <c r="A183" t="str">
        <f>'Individual &amp; Portfolio'!A183</f>
        <v>2021-06-01</v>
      </c>
      <c r="B183">
        <f>'Individual &amp; Portfolio'!B183</f>
        <v>4.5958479380921569E-2</v>
      </c>
      <c r="C183">
        <f>'Individual &amp; Portfolio'!C183</f>
        <v>8.9370151955231458E-2</v>
      </c>
      <c r="D183">
        <f>'Individual &amp; Portfolio'!D183</f>
        <v>3.4552855527629323E-2</v>
      </c>
      <c r="E183">
        <f>'Individual &amp; Portfolio'!E183</f>
        <v>1.010051190786343E-2</v>
      </c>
      <c r="F183">
        <f>'Individual &amp; Portfolio'!F183</f>
        <v>1.6010263470132009E-3</v>
      </c>
      <c r="G183">
        <f>'Individual &amp; Portfolio'!G183</f>
        <v>1.2051800909687049E-3</v>
      </c>
      <c r="H183">
        <f>'Individual &amp; Portfolio'!H183</f>
        <v>4.1174852698945268E-2</v>
      </c>
      <c r="I183">
        <f>'Individual &amp; Portfolio'!I183</f>
        <v>2.4601943869736239E-2</v>
      </c>
      <c r="J183">
        <f>'Individual &amp; Portfolio'!J183</f>
        <v>3.6813796044388843E-2</v>
      </c>
      <c r="K183">
        <f>'Individual &amp; Portfolio'!K183</f>
        <v>3.2476784240752732E-2</v>
      </c>
      <c r="L183">
        <f>'Individual &amp; Portfolio'!L183</f>
        <v>4.4289011218678447E-2</v>
      </c>
      <c r="M183">
        <f>'Individual &amp; Portfolio'!M183</f>
        <v>2.1229513929362339E-2</v>
      </c>
      <c r="N183">
        <f>'Individual &amp; Portfolio'!N183</f>
        <v>3.3422855900302917E-2</v>
      </c>
      <c r="O183">
        <f>'Individual &amp; Portfolio'!O183</f>
        <v>1.3324072530225271E-3</v>
      </c>
      <c r="P183">
        <f>'Individual &amp; Portfolio'!P183</f>
        <v>1.0712640135823509E-2</v>
      </c>
      <c r="Q183">
        <f>'Individual &amp; Portfolio'!Q183</f>
        <v>1.201443889131548E-2</v>
      </c>
      <c r="R183">
        <f>'Individual &amp; Portfolio'!R183</f>
        <v>9.6712093439765834E-3</v>
      </c>
      <c r="S183">
        <f>'Individual &amp; Portfolio'!S183</f>
        <v>3.3768751814758018E-2</v>
      </c>
      <c r="U183">
        <f t="shared" si="40"/>
        <v>6.9301215365615287E-2</v>
      </c>
      <c r="V183">
        <f t="shared" si="41"/>
        <v>7.997967009559559E-2</v>
      </c>
      <c r="W183">
        <f t="shared" si="42"/>
        <v>7.9852570104125817E-2</v>
      </c>
      <c r="X183">
        <f t="shared" si="43"/>
        <v>8.563209601185319E-2</v>
      </c>
      <c r="Y183">
        <f t="shared" si="44"/>
        <v>7.1880662804532147E-2</v>
      </c>
      <c r="Z183">
        <f t="shared" si="45"/>
        <v>8.5063640094113879E-2</v>
      </c>
      <c r="AA183">
        <f t="shared" si="46"/>
        <v>6.4407104195317241E-2</v>
      </c>
      <c r="AB183">
        <f t="shared" si="47"/>
        <v>4.7635624711314252E-2</v>
      </c>
      <c r="AC183">
        <f t="shared" si="48"/>
        <v>6.4331166651052957E-2</v>
      </c>
      <c r="AD183">
        <f t="shared" si="49"/>
        <v>4.4504947903795625E-2</v>
      </c>
      <c r="AE183">
        <f t="shared" si="50"/>
        <v>8.7750499820246131E-2</v>
      </c>
      <c r="AF183">
        <f t="shared" si="51"/>
        <v>9.0729551197411384E-2</v>
      </c>
      <c r="AG183">
        <f t="shared" si="52"/>
        <v>7.7180054314082674E-2</v>
      </c>
      <c r="AH183">
        <f t="shared" si="53"/>
        <v>8.355546388765378E-2</v>
      </c>
      <c r="AI183">
        <f t="shared" si="54"/>
        <v>3.0292387664431139E-2</v>
      </c>
      <c r="AJ183">
        <f t="shared" si="55"/>
        <v>2.8636376841400728E-2</v>
      </c>
      <c r="AK183">
        <f t="shared" si="56"/>
        <v>5.1422578262780433E-2</v>
      </c>
      <c r="AL183">
        <f t="shared" si="57"/>
        <v>0.10858064724088551</v>
      </c>
      <c r="AN183">
        <f t="shared" si="22"/>
        <v>6.3065914603820064E-2</v>
      </c>
      <c r="AO183">
        <f t="shared" si="23"/>
        <v>7.5995622032169807E-2</v>
      </c>
      <c r="AP183">
        <f t="shared" si="24"/>
        <v>7.7173464177828097E-2</v>
      </c>
      <c r="AQ183">
        <f t="shared" si="25"/>
        <v>7.9061371154523968E-2</v>
      </c>
      <c r="AR183">
        <f t="shared" si="26"/>
        <v>6.9414938634611623E-2</v>
      </c>
      <c r="AS183">
        <f t="shared" si="27"/>
        <v>8.302428505581895E-2</v>
      </c>
      <c r="AT183">
        <f t="shared" si="28"/>
        <v>8.3155365196311351E-2</v>
      </c>
      <c r="AU183">
        <f t="shared" si="29"/>
        <v>6.1387412048047943E-2</v>
      </c>
      <c r="AV183">
        <f t="shared" si="30"/>
        <v>8.7234277117555048E-2</v>
      </c>
      <c r="AW183">
        <f t="shared" si="31"/>
        <v>6.9060805402222106E-2</v>
      </c>
      <c r="AX183">
        <f t="shared" si="32"/>
        <v>7.4596730966569741E-2</v>
      </c>
      <c r="AY183">
        <f t="shared" si="33"/>
        <v>8.2317030197629842E-2</v>
      </c>
      <c r="AZ183">
        <f t="shared" si="34"/>
        <v>6.8598418032918204E-2</v>
      </c>
      <c r="BA183">
        <f t="shared" si="35"/>
        <v>6.1427835430266683E-2</v>
      </c>
      <c r="BB183">
        <f t="shared" si="36"/>
        <v>4.6030439905296504E-2</v>
      </c>
      <c r="BC183">
        <f t="shared" si="37"/>
        <v>2.4985436568415099E-2</v>
      </c>
      <c r="BD183">
        <f t="shared" si="38"/>
        <v>7.8495723793014491E-2</v>
      </c>
      <c r="BE183">
        <f t="shared" si="39"/>
        <v>8.7926415840370475E-2</v>
      </c>
    </row>
    <row r="185" spans="1:57">
      <c r="A185" t="s">
        <v>249</v>
      </c>
      <c r="B185" t="s">
        <v>0</v>
      </c>
      <c r="C185" t="s">
        <v>1</v>
      </c>
      <c r="D185" t="s">
        <v>194</v>
      </c>
      <c r="E185" t="s">
        <v>3</v>
      </c>
      <c r="F185" t="s">
        <v>195</v>
      </c>
      <c r="G185" t="s">
        <v>4</v>
      </c>
      <c r="H185" t="s">
        <v>5</v>
      </c>
      <c r="I185" t="s">
        <v>6</v>
      </c>
      <c r="J185" t="s">
        <v>2</v>
      </c>
      <c r="K185" t="s">
        <v>196</v>
      </c>
      <c r="L185" t="s">
        <v>7</v>
      </c>
      <c r="M185" t="s">
        <v>8</v>
      </c>
      <c r="N185" t="s">
        <v>9</v>
      </c>
      <c r="O185" t="s">
        <v>198</v>
      </c>
      <c r="P185" t="s">
        <v>199</v>
      </c>
      <c r="Q185" t="s">
        <v>197</v>
      </c>
      <c r="R185" t="s">
        <v>10</v>
      </c>
      <c r="S185" t="s">
        <v>200</v>
      </c>
    </row>
    <row r="186" spans="1:57">
      <c r="A186" t="str">
        <f>A192</f>
        <v>Return(Mean)</v>
      </c>
      <c r="B186">
        <f>AVERAGE(B2:B121)</f>
        <v>7.0559911690409767E-3</v>
      </c>
      <c r="C186">
        <f t="shared" ref="C186:S186" si="58">AVERAGE(C2:C121)</f>
        <v>1.0444243823586909E-2</v>
      </c>
      <c r="D186">
        <f t="shared" si="58"/>
        <v>5.0570216905024079E-3</v>
      </c>
      <c r="E186">
        <f t="shared" si="58"/>
        <v>3.6134494368196906E-3</v>
      </c>
      <c r="F186">
        <f t="shared" si="58"/>
        <v>3.9875380232779036E-3</v>
      </c>
      <c r="G186">
        <f t="shared" si="58"/>
        <v>3.0974076624877929E-3</v>
      </c>
      <c r="H186">
        <f t="shared" si="58"/>
        <v>3.5579524521131963E-3</v>
      </c>
      <c r="I186">
        <f t="shared" si="58"/>
        <v>4.3535238755472456E-3</v>
      </c>
      <c r="J186">
        <f t="shared" si="58"/>
        <v>3.9871473788272828E-3</v>
      </c>
      <c r="K186">
        <f t="shared" si="58"/>
        <v>1.1545585541536812E-3</v>
      </c>
      <c r="L186">
        <f t="shared" si="58"/>
        <v>3.3661690262833926E-3</v>
      </c>
      <c r="M186">
        <f t="shared" si="58"/>
        <v>7.1231722284435658E-3</v>
      </c>
      <c r="N186">
        <f t="shared" si="58"/>
        <v>5.7954706853923805E-3</v>
      </c>
      <c r="O186">
        <f t="shared" si="58"/>
        <v>3.5581047423655968E-3</v>
      </c>
      <c r="P186">
        <f t="shared" si="58"/>
        <v>4.177037436008748E-3</v>
      </c>
      <c r="Q186">
        <f t="shared" si="58"/>
        <v>4.0773394363664683E-3</v>
      </c>
      <c r="R186">
        <f t="shared" si="58"/>
        <v>7.5683514320870659E-3</v>
      </c>
      <c r="S186">
        <f t="shared" si="58"/>
        <v>6.9500445062153594E-3</v>
      </c>
    </row>
    <row r="187" spans="1:57">
      <c r="A187" t="str">
        <f t="shared" ref="A187:A189" si="59">A193</f>
        <v>Std</v>
      </c>
      <c r="B187">
        <f>_xlfn.STDEV.P(B2:B121)</f>
        <v>3.4318764448363397E-2</v>
      </c>
      <c r="C187">
        <f t="shared" ref="C187:S187" si="60">_xlfn.STDEV.P(C2:C121)</f>
        <v>4.4394514921985727E-2</v>
      </c>
      <c r="D187">
        <f t="shared" si="60"/>
        <v>4.5466483342923386E-2</v>
      </c>
      <c r="E187">
        <f t="shared" si="60"/>
        <v>4.1729524440158268E-2</v>
      </c>
      <c r="F187">
        <f t="shared" si="60"/>
        <v>3.9716476808884633E-2</v>
      </c>
      <c r="G187">
        <f t="shared" si="60"/>
        <v>4.2357879631910934E-2</v>
      </c>
      <c r="H187">
        <f t="shared" si="60"/>
        <v>4.7329681723953521E-2</v>
      </c>
      <c r="I187">
        <f t="shared" si="60"/>
        <v>3.7279804083990488E-2</v>
      </c>
      <c r="J187">
        <f t="shared" si="60"/>
        <v>5.14735108870654E-2</v>
      </c>
      <c r="K187">
        <f t="shared" si="60"/>
        <v>4.5699330062157123E-2</v>
      </c>
      <c r="L187">
        <f t="shared" si="60"/>
        <v>3.1707811745304799E-2</v>
      </c>
      <c r="M187">
        <f t="shared" si="60"/>
        <v>3.962721440078508E-2</v>
      </c>
      <c r="N187">
        <f t="shared" si="60"/>
        <v>3.2229869177096436E-2</v>
      </c>
      <c r="O187">
        <f t="shared" si="60"/>
        <v>1.160908264779181E-2</v>
      </c>
      <c r="P187">
        <f t="shared" si="60"/>
        <v>2.6417567835078787E-2</v>
      </c>
      <c r="Q187">
        <f t="shared" si="60"/>
        <v>1.1715741193735927E-2</v>
      </c>
      <c r="R187">
        <f t="shared" si="60"/>
        <v>6.3629001183094114E-2</v>
      </c>
      <c r="S187">
        <f t="shared" si="60"/>
        <v>4.379672366270114E-2</v>
      </c>
    </row>
    <row r="188" spans="1:57">
      <c r="A188" t="str">
        <f t="shared" si="59"/>
        <v>VaR(Hist)</v>
      </c>
      <c r="B188">
        <f>-PERCENTILE(B2:B121,0.01)</f>
        <v>7.9252175742164421E-2</v>
      </c>
      <c r="C188">
        <f t="shared" ref="C188:S188" si="61">-PERCENTILE(C2:C121,0.01)</f>
        <v>0.10957051258626814</v>
      </c>
      <c r="D188">
        <f t="shared" si="61"/>
        <v>0.10595561402054425</v>
      </c>
      <c r="E188">
        <f t="shared" si="61"/>
        <v>0.12530397405778049</v>
      </c>
      <c r="F188">
        <f t="shared" si="61"/>
        <v>0.12205606721732952</v>
      </c>
      <c r="G188">
        <f t="shared" si="61"/>
        <v>0.11020794590362509</v>
      </c>
      <c r="H188">
        <f t="shared" si="61"/>
        <v>0.11050260277889379</v>
      </c>
      <c r="I188">
        <f t="shared" si="61"/>
        <v>8.2304426257990101E-2</v>
      </c>
      <c r="J188">
        <f t="shared" si="61"/>
        <v>0.15134770969714334</v>
      </c>
      <c r="K188">
        <f t="shared" si="61"/>
        <v>0.11000808204814941</v>
      </c>
      <c r="L188">
        <f t="shared" si="61"/>
        <v>6.7863991847937871E-2</v>
      </c>
      <c r="M188">
        <f t="shared" si="61"/>
        <v>7.7133101873698165E-2</v>
      </c>
      <c r="N188">
        <f t="shared" si="61"/>
        <v>7.108738835003188E-2</v>
      </c>
      <c r="O188">
        <f t="shared" si="61"/>
        <v>2.6407909060682595E-2</v>
      </c>
      <c r="P188">
        <f t="shared" si="61"/>
        <v>8.0012154630763638E-2</v>
      </c>
      <c r="Q188">
        <f t="shared" si="61"/>
        <v>2.4263192886145004E-2</v>
      </c>
      <c r="R188">
        <f t="shared" si="61"/>
        <v>0.18857186633455711</v>
      </c>
      <c r="S188">
        <f t="shared" si="61"/>
        <v>0.10143680951751682</v>
      </c>
    </row>
    <row r="189" spans="1:57">
      <c r="A189" t="str">
        <f t="shared" si="59"/>
        <v>VaR(Para)</v>
      </c>
      <c r="B189">
        <f>-(B186+_xlfn.NORM.S.INV(0.01)*B187)</f>
        <v>7.2781393545117604E-2</v>
      </c>
      <c r="C189">
        <f t="shared" ref="C189:S189" si="62">-(C186+_xlfn.NORM.S.INV(0.01)*C187)</f>
        <v>9.2832841584248968E-2</v>
      </c>
      <c r="D189">
        <f t="shared" si="62"/>
        <v>0.1007138351744207</v>
      </c>
      <c r="E189">
        <f t="shared" si="62"/>
        <v>9.3463941029277797E-2</v>
      </c>
      <c r="F189">
        <f t="shared" si="62"/>
        <v>8.8406803365463221E-2</v>
      </c>
      <c r="G189">
        <f t="shared" si="62"/>
        <v>9.544175556808604E-2</v>
      </c>
      <c r="H189">
        <f t="shared" si="62"/>
        <v>0.10654735200543571</v>
      </c>
      <c r="I189">
        <f t="shared" si="62"/>
        <v>8.2372269099903084E-2</v>
      </c>
      <c r="J189">
        <f t="shared" si="62"/>
        <v>0.11575814524271538</v>
      </c>
      <c r="K189">
        <f t="shared" si="62"/>
        <v>0.10515798078103622</v>
      </c>
      <c r="L189">
        <f t="shared" si="62"/>
        <v>7.0397231417893627E-2</v>
      </c>
      <c r="M189">
        <f t="shared" si="62"/>
        <v>8.5063513746983399E-2</v>
      </c>
      <c r="N189">
        <f t="shared" si="62"/>
        <v>6.9182416955360343E-2</v>
      </c>
      <c r="O189">
        <f t="shared" si="62"/>
        <v>2.3448659994889296E-2</v>
      </c>
      <c r="P189">
        <f t="shared" si="62"/>
        <v>5.727941533445649E-2</v>
      </c>
      <c r="Q189">
        <f t="shared" si="62"/>
        <v>2.317755018249381E-2</v>
      </c>
      <c r="R189">
        <f t="shared" si="62"/>
        <v>0.14045484019754606</v>
      </c>
      <c r="S189">
        <f t="shared" si="62"/>
        <v>9.4936370476463611E-2</v>
      </c>
    </row>
    <row r="191" spans="1:57">
      <c r="A191" t="s">
        <v>247</v>
      </c>
      <c r="B191" t="s">
        <v>0</v>
      </c>
      <c r="C191" t="s">
        <v>1</v>
      </c>
      <c r="D191" t="s">
        <v>194</v>
      </c>
      <c r="E191" t="s">
        <v>3</v>
      </c>
      <c r="F191" t="s">
        <v>195</v>
      </c>
      <c r="G191" t="s">
        <v>4</v>
      </c>
      <c r="H191" t="s">
        <v>5</v>
      </c>
      <c r="I191" t="s">
        <v>6</v>
      </c>
      <c r="J191" t="s">
        <v>2</v>
      </c>
      <c r="K191" t="s">
        <v>196</v>
      </c>
      <c r="L191" t="s">
        <v>7</v>
      </c>
      <c r="M191" t="s">
        <v>8</v>
      </c>
      <c r="N191" t="s">
        <v>9</v>
      </c>
      <c r="O191" t="s">
        <v>198</v>
      </c>
      <c r="P191" t="s">
        <v>199</v>
      </c>
      <c r="Q191" t="s">
        <v>197</v>
      </c>
      <c r="R191" t="s">
        <v>10</v>
      </c>
      <c r="S191" t="s">
        <v>200</v>
      </c>
    </row>
    <row r="192" spans="1:57">
      <c r="A192" t="str">
        <f>'Individual &amp; Portfolio'!A186</f>
        <v>Return(Mean)</v>
      </c>
      <c r="B192">
        <f t="shared" ref="B192:S192" si="63">AVERAGE(B62:B121)</f>
        <v>1.3789256599590212E-2</v>
      </c>
      <c r="C192">
        <f t="shared" si="63"/>
        <v>1.6148493611609027E-2</v>
      </c>
      <c r="D192">
        <f t="shared" si="63"/>
        <v>8.5796397903021935E-3</v>
      </c>
      <c r="E192">
        <f t="shared" si="63"/>
        <v>2.2617215236163096E-3</v>
      </c>
      <c r="F192">
        <f t="shared" si="63"/>
        <v>2.3009930317620495E-3</v>
      </c>
      <c r="G192">
        <f t="shared" si="63"/>
        <v>6.7270855305738252E-3</v>
      </c>
      <c r="H192">
        <f t="shared" si="63"/>
        <v>6.2940343631381545E-3</v>
      </c>
      <c r="I192">
        <f t="shared" si="63"/>
        <v>8.4018800424549185E-3</v>
      </c>
      <c r="J192">
        <f t="shared" si="63"/>
        <v>1.509095620831256E-3</v>
      </c>
      <c r="K192">
        <f t="shared" si="63"/>
        <v>4.3808677922008267E-3</v>
      </c>
      <c r="L192">
        <f t="shared" si="63"/>
        <v>5.4825148906622549E-3</v>
      </c>
      <c r="M192">
        <f t="shared" si="63"/>
        <v>1.0155220011456767E-2</v>
      </c>
      <c r="N192">
        <f t="shared" si="63"/>
        <v>8.2208772893798392E-3</v>
      </c>
      <c r="O192">
        <f t="shared" si="63"/>
        <v>3.8144358727583705E-3</v>
      </c>
      <c r="P192">
        <f t="shared" si="63"/>
        <v>3.1821709666353505E-3</v>
      </c>
      <c r="Q192">
        <f t="shared" si="63"/>
        <v>3.8352798304200296E-3</v>
      </c>
      <c r="R192">
        <f t="shared" si="63"/>
        <v>1.3210609965618413E-2</v>
      </c>
      <c r="S192">
        <f t="shared" si="63"/>
        <v>5.6650249312095741E-3</v>
      </c>
    </row>
    <row r="193" spans="1:19">
      <c r="A193" t="str">
        <f>'Individual &amp; Portfolio'!A187</f>
        <v>Std</v>
      </c>
      <c r="B193">
        <f t="shared" ref="B193:S193" si="64">_xlfn.STDEV.P(B62:B121)</f>
        <v>2.9998892836141482E-2</v>
      </c>
      <c r="C193">
        <f t="shared" si="64"/>
        <v>3.7301774946285733E-2</v>
      </c>
      <c r="D193">
        <f t="shared" si="64"/>
        <v>3.5883171713627343E-2</v>
      </c>
      <c r="E193">
        <f t="shared" si="64"/>
        <v>3.1316124251680004E-2</v>
      </c>
      <c r="F193">
        <f t="shared" si="64"/>
        <v>2.9563146516071188E-2</v>
      </c>
      <c r="G193">
        <f t="shared" si="64"/>
        <v>3.7741702425908193E-2</v>
      </c>
      <c r="H193">
        <f t="shared" si="64"/>
        <v>4.5272387564668268E-2</v>
      </c>
      <c r="I193">
        <f t="shared" si="64"/>
        <v>3.361408913730083E-2</v>
      </c>
      <c r="J193">
        <f t="shared" si="64"/>
        <v>4.578934970446482E-2</v>
      </c>
      <c r="K193">
        <f t="shared" si="64"/>
        <v>3.9167469423645795E-2</v>
      </c>
      <c r="L193">
        <f t="shared" si="64"/>
        <v>2.7202298199518405E-2</v>
      </c>
      <c r="M193">
        <f t="shared" si="64"/>
        <v>3.5795521641746909E-2</v>
      </c>
      <c r="N193">
        <f t="shared" si="64"/>
        <v>2.8842712799601985E-2</v>
      </c>
      <c r="O193">
        <f t="shared" si="64"/>
        <v>1.1326201256029142E-2</v>
      </c>
      <c r="P193">
        <f t="shared" si="64"/>
        <v>2.603877480099814E-2</v>
      </c>
      <c r="Q193">
        <f t="shared" si="64"/>
        <v>1.0664972979587012E-2</v>
      </c>
      <c r="R193">
        <f t="shared" si="64"/>
        <v>4.6205692367071428E-2</v>
      </c>
      <c r="S193">
        <f t="shared" si="64"/>
        <v>2.8635755115625664E-2</v>
      </c>
    </row>
    <row r="194" spans="1:19">
      <c r="A194" t="str">
        <f>'Individual &amp; Portfolio'!A188</f>
        <v>VaR(Hist)</v>
      </c>
      <c r="B194">
        <f t="shared" ref="B194:S194" si="65">-PERCENTILE(B62:B121,0.01)</f>
        <v>4.0573795332274412E-2</v>
      </c>
      <c r="C194">
        <f t="shared" si="65"/>
        <v>5.9758542833275217E-2</v>
      </c>
      <c r="D194">
        <f t="shared" si="65"/>
        <v>6.8368032812259505E-2</v>
      </c>
      <c r="E194">
        <f t="shared" si="65"/>
        <v>7.6204678604516532E-2</v>
      </c>
      <c r="F194">
        <f t="shared" si="65"/>
        <v>7.3456165257342318E-2</v>
      </c>
      <c r="G194">
        <f t="shared" si="65"/>
        <v>6.4662091663944779E-2</v>
      </c>
      <c r="H194">
        <f t="shared" si="65"/>
        <v>7.6388544633579275E-2</v>
      </c>
      <c r="I194">
        <f t="shared" si="65"/>
        <v>5.185858515518476E-2</v>
      </c>
      <c r="J194">
        <f t="shared" si="65"/>
        <v>0.10423489295326804</v>
      </c>
      <c r="K194">
        <f t="shared" si="65"/>
        <v>8.4740751552984522E-2</v>
      </c>
      <c r="L194">
        <f t="shared" si="65"/>
        <v>4.5663244379088114E-2</v>
      </c>
      <c r="M194">
        <f t="shared" si="65"/>
        <v>5.5612106060762855E-2</v>
      </c>
      <c r="N194">
        <f t="shared" si="65"/>
        <v>3.6173432522978853E-2</v>
      </c>
      <c r="O194">
        <f t="shared" si="65"/>
        <v>1.8811443090530445E-2</v>
      </c>
      <c r="P194">
        <f t="shared" si="65"/>
        <v>6.4645171951480548E-2</v>
      </c>
      <c r="Q194">
        <f t="shared" si="65"/>
        <v>1.8650305240716872E-2</v>
      </c>
      <c r="R194">
        <f t="shared" si="65"/>
        <v>7.4169459917307168E-2</v>
      </c>
      <c r="S194">
        <f t="shared" si="65"/>
        <v>5.9352834528819787E-2</v>
      </c>
    </row>
    <row r="195" spans="1:19">
      <c r="A195" t="str">
        <f>'Individual &amp; Portfolio'!A189</f>
        <v>VaR(Para)</v>
      </c>
      <c r="B195">
        <f>-(B192+_xlfn.NORM.S.INV(0.01)*B193)</f>
        <v>5.5998603973346536E-2</v>
      </c>
      <c r="C195">
        <f t="shared" ref="C195:S195" si="66">-(C192+_xlfn.NORM.S.INV(0.01)*C193)</f>
        <v>7.0628411232632679E-2</v>
      </c>
      <c r="D195">
        <f t="shared" si="66"/>
        <v>7.4897100439537206E-2</v>
      </c>
      <c r="E195">
        <f t="shared" si="66"/>
        <v>7.0590477552478284E-2</v>
      </c>
      <c r="F195">
        <f t="shared" si="66"/>
        <v>6.6473170015858049E-2</v>
      </c>
      <c r="G195">
        <f t="shared" si="66"/>
        <v>8.1073243670619743E-2</v>
      </c>
      <c r="H195">
        <f t="shared" si="66"/>
        <v>9.9025288200680878E-2</v>
      </c>
      <c r="I195">
        <f t="shared" si="66"/>
        <v>6.979618475992419E-2</v>
      </c>
      <c r="J195">
        <f t="shared" si="66"/>
        <v>0.10501286071786309</v>
      </c>
      <c r="K195">
        <f t="shared" si="66"/>
        <v>8.6736291433057208E-2</v>
      </c>
      <c r="L195">
        <f t="shared" si="66"/>
        <v>5.7799493694812375E-2</v>
      </c>
      <c r="M195">
        <f t="shared" si="66"/>
        <v>7.3117615660004062E-2</v>
      </c>
      <c r="N195">
        <f t="shared" si="66"/>
        <v>5.8877306313544778E-2</v>
      </c>
      <c r="O195">
        <f t="shared" si="66"/>
        <v>2.2534248340163723E-2</v>
      </c>
      <c r="P195">
        <f t="shared" si="66"/>
        <v>5.7393077434294885E-2</v>
      </c>
      <c r="Q195">
        <f t="shared" si="66"/>
        <v>2.097515738734523E-2</v>
      </c>
      <c r="R195">
        <f t="shared" si="66"/>
        <v>9.4279904241103302E-2</v>
      </c>
      <c r="S195">
        <f t="shared" si="66"/>
        <v>6.0951703103580321E-2</v>
      </c>
    </row>
    <row r="197" spans="1:19">
      <c r="A197" t="s">
        <v>248</v>
      </c>
      <c r="B197" t="s">
        <v>0</v>
      </c>
      <c r="C197" t="s">
        <v>1</v>
      </c>
      <c r="D197" t="s">
        <v>194</v>
      </c>
      <c r="E197" t="s">
        <v>3</v>
      </c>
      <c r="F197" t="s">
        <v>195</v>
      </c>
      <c r="G197" t="s">
        <v>4</v>
      </c>
      <c r="H197" t="s">
        <v>5</v>
      </c>
      <c r="I197" t="s">
        <v>6</v>
      </c>
      <c r="J197" t="s">
        <v>2</v>
      </c>
      <c r="K197" t="s">
        <v>196</v>
      </c>
      <c r="L197" t="s">
        <v>7</v>
      </c>
      <c r="M197" t="s">
        <v>8</v>
      </c>
      <c r="N197" t="s">
        <v>9</v>
      </c>
      <c r="O197" t="s">
        <v>198</v>
      </c>
      <c r="P197" t="s">
        <v>199</v>
      </c>
      <c r="Q197" t="s">
        <v>197</v>
      </c>
      <c r="R197" t="s">
        <v>10</v>
      </c>
      <c r="S197" t="s">
        <v>200</v>
      </c>
    </row>
    <row r="198" spans="1:19">
      <c r="A198" t="str">
        <f>A192</f>
        <v>Return(Mean)</v>
      </c>
      <c r="B198">
        <f t="shared" ref="B198:S198" si="67">AVERAGE(B122:B183)</f>
        <v>1.3791770205957832E-2</v>
      </c>
      <c r="C198">
        <f t="shared" si="67"/>
        <v>2.1084832131052215E-2</v>
      </c>
      <c r="D198">
        <f t="shared" si="67"/>
        <v>9.79217956644933E-3</v>
      </c>
      <c r="E198">
        <f t="shared" si="67"/>
        <v>8.5492319824630493E-3</v>
      </c>
      <c r="F198">
        <f t="shared" si="67"/>
        <v>7.5389699390663294E-3</v>
      </c>
      <c r="G198">
        <f t="shared" si="67"/>
        <v>8.0721688990296626E-3</v>
      </c>
      <c r="H198">
        <f t="shared" si="67"/>
        <v>1.3129466834644178E-2</v>
      </c>
      <c r="I198">
        <f t="shared" si="67"/>
        <v>1.2723796093965288E-3</v>
      </c>
      <c r="J198">
        <f t="shared" si="67"/>
        <v>2.4236491230762202E-3</v>
      </c>
      <c r="K198">
        <f t="shared" si="67"/>
        <v>3.333668229459053E-3</v>
      </c>
      <c r="L198">
        <f t="shared" si="67"/>
        <v>7.9902166795224223E-3</v>
      </c>
      <c r="M198">
        <f t="shared" si="67"/>
        <v>1.3100844105664495E-2</v>
      </c>
      <c r="N198">
        <f t="shared" si="67"/>
        <v>9.5670014715449423E-3</v>
      </c>
      <c r="O198">
        <f t="shared" si="67"/>
        <v>8.178196295589692E-3</v>
      </c>
      <c r="P198">
        <f t="shared" si="67"/>
        <v>2.5177216678628454E-3</v>
      </c>
      <c r="Q198">
        <f t="shared" si="67"/>
        <v>2.0776165565916196E-3</v>
      </c>
      <c r="R198">
        <f t="shared" si="67"/>
        <v>2.1968742723007901E-3</v>
      </c>
      <c r="S198">
        <f t="shared" si="67"/>
        <v>8.1721582598674371E-3</v>
      </c>
    </row>
    <row r="199" spans="1:19">
      <c r="A199" t="str">
        <f t="shared" ref="A199:A201" si="68">A193</f>
        <v>Std</v>
      </c>
      <c r="B199">
        <f t="shared" ref="B199:S199" si="69">_xlfn.STDEV.P(B122:B183)</f>
        <v>3.5003347286660692E-2</v>
      </c>
      <c r="C199">
        <f t="shared" si="69"/>
        <v>4.3159452483909559E-2</v>
      </c>
      <c r="D199">
        <f t="shared" si="69"/>
        <v>3.7589548282505346E-2</v>
      </c>
      <c r="E199">
        <f t="shared" si="69"/>
        <v>3.9547677048327137E-2</v>
      </c>
      <c r="F199">
        <f t="shared" si="69"/>
        <v>3.3365110628757938E-2</v>
      </c>
      <c r="G199">
        <f t="shared" si="69"/>
        <v>3.9069023084681694E-2</v>
      </c>
      <c r="H199">
        <f t="shared" si="69"/>
        <v>3.2599722937447173E-2</v>
      </c>
      <c r="I199">
        <f t="shared" si="69"/>
        <v>2.0843981240803118E-2</v>
      </c>
      <c r="J199">
        <f t="shared" si="69"/>
        <v>2.8229727491206707E-2</v>
      </c>
      <c r="K199">
        <f t="shared" si="69"/>
        <v>2.035023300722073E-2</v>
      </c>
      <c r="L199">
        <f t="shared" si="69"/>
        <v>4.0390172169690278E-2</v>
      </c>
      <c r="M199">
        <f t="shared" si="69"/>
        <v>4.3464775823953597E-2</v>
      </c>
      <c r="N199">
        <f t="shared" si="69"/>
        <v>3.6343118520751033E-2</v>
      </c>
      <c r="O199">
        <f t="shared" si="69"/>
        <v>3.8474553655600222E-2</v>
      </c>
      <c r="P199">
        <f t="shared" si="69"/>
        <v>1.3722482366875958E-2</v>
      </c>
      <c r="Q199">
        <f t="shared" si="69"/>
        <v>1.2857548471449851E-2</v>
      </c>
      <c r="R199">
        <f t="shared" si="69"/>
        <v>2.2420556921208083E-2</v>
      </c>
      <c r="S199">
        <f t="shared" si="69"/>
        <v>4.8880439295611741E-2</v>
      </c>
    </row>
    <row r="200" spans="1:19">
      <c r="A200" t="str">
        <f t="shared" si="68"/>
        <v>VaR(Hist)</v>
      </c>
      <c r="B200">
        <f t="shared" ref="B200:S200" si="70">-PERCENTILE(B122:B183,0.01)</f>
        <v>7.2344469762043187E-2</v>
      </c>
      <c r="C200">
        <f t="shared" si="70"/>
        <v>7.3034856472452836E-2</v>
      </c>
      <c r="D200">
        <f t="shared" si="70"/>
        <v>8.3203065323070868E-2</v>
      </c>
      <c r="E200">
        <f t="shared" si="70"/>
        <v>0.1091995717844465</v>
      </c>
      <c r="F200">
        <f t="shared" si="70"/>
        <v>7.5547363122962188E-2</v>
      </c>
      <c r="G200">
        <f t="shared" si="70"/>
        <v>8.9544334691998961E-2</v>
      </c>
      <c r="H200">
        <f t="shared" si="70"/>
        <v>6.5590374282323033E-2</v>
      </c>
      <c r="I200">
        <f t="shared" si="70"/>
        <v>3.7365103045624945E-2</v>
      </c>
      <c r="J200">
        <f t="shared" si="70"/>
        <v>4.030292064874557E-2</v>
      </c>
      <c r="K200">
        <f t="shared" si="70"/>
        <v>3.9438845925765062E-2</v>
      </c>
      <c r="L200">
        <f t="shared" si="70"/>
        <v>0.10046781774556229</v>
      </c>
      <c r="M200">
        <f t="shared" si="70"/>
        <v>0.11614003328996406</v>
      </c>
      <c r="N200">
        <f t="shared" si="70"/>
        <v>9.6046167266985311E-2</v>
      </c>
      <c r="O200">
        <f t="shared" si="70"/>
        <v>0.10321299449615633</v>
      </c>
      <c r="P200">
        <f t="shared" si="70"/>
        <v>2.9728621244757718E-2</v>
      </c>
      <c r="Q200">
        <f t="shared" si="70"/>
        <v>2.6288367677053639E-2</v>
      </c>
      <c r="R200">
        <f t="shared" si="70"/>
        <v>5.6095729788304294E-2</v>
      </c>
      <c r="S200">
        <f t="shared" si="70"/>
        <v>0.13586523315644175</v>
      </c>
    </row>
    <row r="201" spans="1:19">
      <c r="A201" t="str">
        <f t="shared" si="68"/>
        <v>VaR(Para)</v>
      </c>
      <c r="B201">
        <f t="shared" ref="B201:S201" si="71">-(B62+_xlfn.NORM.S.INV(0.01)*B199)</f>
        <v>6.5110189311246153E-2</v>
      </c>
      <c r="C201">
        <f t="shared" si="71"/>
        <v>8.5084068196066842E-2</v>
      </c>
      <c r="D201">
        <f t="shared" si="71"/>
        <v>9.8308953295580384E-2</v>
      </c>
      <c r="E201">
        <f t="shared" si="71"/>
        <v>8.8555064544367776E-2</v>
      </c>
      <c r="F201">
        <f t="shared" si="71"/>
        <v>8.6106436232095268E-2</v>
      </c>
      <c r="G201">
        <f t="shared" si="71"/>
        <v>8.5717118353684452E-2</v>
      </c>
      <c r="H201">
        <f t="shared" si="71"/>
        <v>7.7217908131880841E-2</v>
      </c>
      <c r="I201">
        <f t="shared" si="71"/>
        <v>4.7354663196926175E-2</v>
      </c>
      <c r="J201">
        <f t="shared" si="71"/>
        <v>6.809224083468407E-2</v>
      </c>
      <c r="K201">
        <f t="shared" si="71"/>
        <v>6.1612444078102693E-2</v>
      </c>
      <c r="L201">
        <f t="shared" si="71"/>
        <v>6.2358131469154796E-2</v>
      </c>
      <c r="M201">
        <f t="shared" si="71"/>
        <v>4.7392454298504284E-2</v>
      </c>
      <c r="N201">
        <f t="shared" si="71"/>
        <v>5.3979135356015173E-2</v>
      </c>
      <c r="O201">
        <f t="shared" si="71"/>
        <v>7.2906132036484633E-2</v>
      </c>
      <c r="P201">
        <f t="shared" si="71"/>
        <v>2.0996559063372035E-2</v>
      </c>
      <c r="Q201">
        <f t="shared" si="71"/>
        <v>1.4731186245086982E-2</v>
      </c>
      <c r="R201">
        <f t="shared" si="71"/>
        <v>1.3896000760371584E-2</v>
      </c>
      <c r="S201">
        <f t="shared" si="71"/>
        <v>0.10153916254031763</v>
      </c>
    </row>
    <row r="203" spans="1:19">
      <c r="A203" t="s">
        <v>250</v>
      </c>
      <c r="B203" t="s">
        <v>0</v>
      </c>
      <c r="C203" t="s">
        <v>1</v>
      </c>
      <c r="D203" t="s">
        <v>194</v>
      </c>
      <c r="E203" t="s">
        <v>3</v>
      </c>
      <c r="F203" t="s">
        <v>195</v>
      </c>
      <c r="G203" t="s">
        <v>4</v>
      </c>
      <c r="H203" t="s">
        <v>5</v>
      </c>
      <c r="I203" t="s">
        <v>6</v>
      </c>
      <c r="J203" t="s">
        <v>2</v>
      </c>
      <c r="K203" t="s">
        <v>196</v>
      </c>
      <c r="L203" t="s">
        <v>7</v>
      </c>
      <c r="M203" t="s">
        <v>8</v>
      </c>
      <c r="N203" t="s">
        <v>9</v>
      </c>
      <c r="O203" t="s">
        <v>198</v>
      </c>
      <c r="P203" t="s">
        <v>199</v>
      </c>
      <c r="Q203" t="s">
        <v>197</v>
      </c>
      <c r="R203" t="s">
        <v>10</v>
      </c>
      <c r="S203" t="s">
        <v>200</v>
      </c>
    </row>
    <row r="204" spans="1:19">
      <c r="A204" t="str">
        <f>A198</f>
        <v>Return(Mean)</v>
      </c>
      <c r="B204">
        <f>AVERAGE(B2:B121)</f>
        <v>7.0559911690409767E-3</v>
      </c>
      <c r="C204">
        <f t="shared" ref="C204:S204" si="72">AVERAGE(C2:C121)</f>
        <v>1.0444243823586909E-2</v>
      </c>
      <c r="D204">
        <f t="shared" si="72"/>
        <v>5.0570216905024079E-3</v>
      </c>
      <c r="E204">
        <f t="shared" si="72"/>
        <v>3.6134494368196906E-3</v>
      </c>
      <c r="F204">
        <f t="shared" si="72"/>
        <v>3.9875380232779036E-3</v>
      </c>
      <c r="G204">
        <f t="shared" si="72"/>
        <v>3.0974076624877929E-3</v>
      </c>
      <c r="H204">
        <f t="shared" si="72"/>
        <v>3.5579524521131963E-3</v>
      </c>
      <c r="I204">
        <f t="shared" si="72"/>
        <v>4.3535238755472456E-3</v>
      </c>
      <c r="J204">
        <f t="shared" si="72"/>
        <v>3.9871473788272828E-3</v>
      </c>
      <c r="K204">
        <f t="shared" si="72"/>
        <v>1.1545585541536812E-3</v>
      </c>
      <c r="L204">
        <f t="shared" si="72"/>
        <v>3.3661690262833926E-3</v>
      </c>
      <c r="M204">
        <f t="shared" si="72"/>
        <v>7.1231722284435658E-3</v>
      </c>
      <c r="N204">
        <f t="shared" si="72"/>
        <v>5.7954706853923805E-3</v>
      </c>
      <c r="O204">
        <f t="shared" si="72"/>
        <v>3.5581047423655968E-3</v>
      </c>
      <c r="P204">
        <f t="shared" si="72"/>
        <v>4.177037436008748E-3</v>
      </c>
      <c r="Q204">
        <f t="shared" si="72"/>
        <v>4.0773394363664683E-3</v>
      </c>
      <c r="R204">
        <f t="shared" si="72"/>
        <v>7.5683514320870659E-3</v>
      </c>
      <c r="S204">
        <f t="shared" si="72"/>
        <v>6.9500445062153594E-3</v>
      </c>
    </row>
    <row r="205" spans="1:19">
      <c r="A205" t="str">
        <f t="shared" ref="A205:A207" si="73">A199</f>
        <v>Std</v>
      </c>
      <c r="B205">
        <f>_xlfn.STDEV.P(B2:B121)</f>
        <v>3.4318764448363397E-2</v>
      </c>
      <c r="C205">
        <f t="shared" ref="C205:S205" si="74">_xlfn.STDEV.P(C2:C121)</f>
        <v>4.4394514921985727E-2</v>
      </c>
      <c r="D205">
        <f t="shared" si="74"/>
        <v>4.5466483342923386E-2</v>
      </c>
      <c r="E205">
        <f t="shared" si="74"/>
        <v>4.1729524440158268E-2</v>
      </c>
      <c r="F205">
        <f t="shared" si="74"/>
        <v>3.9716476808884633E-2</v>
      </c>
      <c r="G205">
        <f t="shared" si="74"/>
        <v>4.2357879631910934E-2</v>
      </c>
      <c r="H205">
        <f t="shared" si="74"/>
        <v>4.7329681723953521E-2</v>
      </c>
      <c r="I205">
        <f t="shared" si="74"/>
        <v>3.7279804083990488E-2</v>
      </c>
      <c r="J205">
        <f t="shared" si="74"/>
        <v>5.14735108870654E-2</v>
      </c>
      <c r="K205">
        <f t="shared" si="74"/>
        <v>4.5699330062157123E-2</v>
      </c>
      <c r="L205">
        <f t="shared" si="74"/>
        <v>3.1707811745304799E-2</v>
      </c>
      <c r="M205">
        <f t="shared" si="74"/>
        <v>3.962721440078508E-2</v>
      </c>
      <c r="N205">
        <f t="shared" si="74"/>
        <v>3.2229869177096436E-2</v>
      </c>
      <c r="O205">
        <f t="shared" si="74"/>
        <v>1.160908264779181E-2</v>
      </c>
      <c r="P205">
        <f t="shared" si="74"/>
        <v>2.6417567835078787E-2</v>
      </c>
      <c r="Q205">
        <f t="shared" si="74"/>
        <v>1.1715741193735927E-2</v>
      </c>
      <c r="R205">
        <f t="shared" si="74"/>
        <v>6.3629001183094114E-2</v>
      </c>
      <c r="S205">
        <f t="shared" si="74"/>
        <v>4.379672366270114E-2</v>
      </c>
    </row>
    <row r="206" spans="1:19">
      <c r="A206" t="str">
        <f t="shared" si="73"/>
        <v>VaR(Hist)</v>
      </c>
      <c r="B206">
        <f>-PERCENTILE(B2:B121,0.01)</f>
        <v>7.9252175742164421E-2</v>
      </c>
      <c r="C206">
        <f t="shared" ref="C206:S206" si="75">-PERCENTILE(C2:C121,0.01)</f>
        <v>0.10957051258626814</v>
      </c>
      <c r="D206">
        <f t="shared" si="75"/>
        <v>0.10595561402054425</v>
      </c>
      <c r="E206">
        <f t="shared" si="75"/>
        <v>0.12530397405778049</v>
      </c>
      <c r="F206">
        <f t="shared" si="75"/>
        <v>0.12205606721732952</v>
      </c>
      <c r="G206">
        <f t="shared" si="75"/>
        <v>0.11020794590362509</v>
      </c>
      <c r="H206">
        <f t="shared" si="75"/>
        <v>0.11050260277889379</v>
      </c>
      <c r="I206">
        <f t="shared" si="75"/>
        <v>8.2304426257990101E-2</v>
      </c>
      <c r="J206">
        <f t="shared" si="75"/>
        <v>0.15134770969714334</v>
      </c>
      <c r="K206">
        <f t="shared" si="75"/>
        <v>0.11000808204814941</v>
      </c>
      <c r="L206">
        <f t="shared" si="75"/>
        <v>6.7863991847937871E-2</v>
      </c>
      <c r="M206">
        <f t="shared" si="75"/>
        <v>7.7133101873698165E-2</v>
      </c>
      <c r="N206">
        <f t="shared" si="75"/>
        <v>7.108738835003188E-2</v>
      </c>
      <c r="O206">
        <f t="shared" si="75"/>
        <v>2.6407909060682595E-2</v>
      </c>
      <c r="P206">
        <f t="shared" si="75"/>
        <v>8.0012154630763638E-2</v>
      </c>
      <c r="Q206">
        <f t="shared" si="75"/>
        <v>2.4263192886145004E-2</v>
      </c>
      <c r="R206">
        <f t="shared" si="75"/>
        <v>0.18857186633455711</v>
      </c>
      <c r="S206">
        <f t="shared" si="75"/>
        <v>0.10143680951751682</v>
      </c>
    </row>
    <row r="207" spans="1:19">
      <c r="A207" t="str">
        <f t="shared" si="73"/>
        <v>VaR(Para)</v>
      </c>
      <c r="B207">
        <f t="shared" ref="B207:S207" si="76">-(B68+_xlfn.NORM.S.INV(0.01)*B205)</f>
        <v>4.5395081529853949E-2</v>
      </c>
      <c r="C207">
        <f t="shared" si="76"/>
        <v>9.2574464296676498E-2</v>
      </c>
      <c r="D207">
        <f t="shared" si="76"/>
        <v>0.11064558556161326</v>
      </c>
      <c r="E207">
        <f t="shared" si="76"/>
        <v>8.710268685081797E-2</v>
      </c>
      <c r="F207">
        <f t="shared" si="76"/>
        <v>9.6957963637173114E-2</v>
      </c>
      <c r="G207">
        <f t="shared" si="76"/>
        <v>8.2481448347476463E-2</v>
      </c>
      <c r="H207">
        <f t="shared" si="76"/>
        <v>0.10120874744226832</v>
      </c>
      <c r="I207">
        <f t="shared" si="76"/>
        <v>6.625706192495226E-2</v>
      </c>
      <c r="J207">
        <f t="shared" si="76"/>
        <v>9.8839238672286625E-2</v>
      </c>
      <c r="K207">
        <f t="shared" si="76"/>
        <v>0.10756821843275209</v>
      </c>
      <c r="L207">
        <f t="shared" si="76"/>
        <v>3.4620127215447008E-2</v>
      </c>
      <c r="M207">
        <f t="shared" si="76"/>
        <v>4.7512396158130035E-2</v>
      </c>
      <c r="N207">
        <f t="shared" si="76"/>
        <v>3.2507889653972534E-2</v>
      </c>
      <c r="O207">
        <f t="shared" si="76"/>
        <v>1.8256266910180403E-2</v>
      </c>
      <c r="P207">
        <f t="shared" si="76"/>
        <v>4.1529358998994612E-2</v>
      </c>
      <c r="Q207">
        <f t="shared" si="76"/>
        <v>1.935748566742904E-2</v>
      </c>
      <c r="R207">
        <f t="shared" si="76"/>
        <v>0.14746602525180569</v>
      </c>
      <c r="S207">
        <f t="shared" si="76"/>
        <v>7.3909372634344661E-2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9857-9DAD-4992-B219-9B33F1056862}">
  <dimension ref="A1:O191"/>
  <sheetViews>
    <sheetView workbookViewId="0">
      <pane ySplit="1" topLeftCell="A171" activePane="bottomLeft" state="frozen"/>
      <selection pane="bottomLeft" activeCell="B191" sqref="B191:O191"/>
    </sheetView>
  </sheetViews>
  <sheetFormatPr defaultRowHeight="14.4"/>
  <cols>
    <col min="1" max="1" width="15.15625" bestFit="1" customWidth="1"/>
    <col min="5" max="5" width="8.83984375" style="2"/>
    <col min="8" max="8" width="8.83984375" style="2"/>
    <col min="14" max="14" width="8.83984375" style="2"/>
    <col min="15" max="15" width="8.83984375" style="8"/>
  </cols>
  <sheetData>
    <row r="1" spans="1:15">
      <c r="A1" s="1" t="s">
        <v>11</v>
      </c>
      <c r="B1" s="1" t="s">
        <v>0</v>
      </c>
      <c r="C1" s="1" t="s">
        <v>1</v>
      </c>
      <c r="D1" s="1" t="s">
        <v>194</v>
      </c>
      <c r="E1" s="2" t="s">
        <v>202</v>
      </c>
      <c r="F1" s="1" t="s">
        <v>3</v>
      </c>
      <c r="G1" s="1" t="s">
        <v>195</v>
      </c>
      <c r="H1" s="2" t="s">
        <v>203</v>
      </c>
      <c r="I1" s="1" t="s">
        <v>4</v>
      </c>
      <c r="J1" s="1" t="s">
        <v>5</v>
      </c>
      <c r="K1" s="1" t="s">
        <v>6</v>
      </c>
      <c r="L1" s="1" t="s">
        <v>2</v>
      </c>
      <c r="M1" s="1" t="s">
        <v>196</v>
      </c>
      <c r="N1" s="2" t="s">
        <v>204</v>
      </c>
      <c r="O1" s="7" t="s">
        <v>207</v>
      </c>
    </row>
    <row r="2" spans="1:15">
      <c r="A2" s="1" t="s">
        <v>12</v>
      </c>
      <c r="B2">
        <v>-4.4527918790346448E-2</v>
      </c>
      <c r="C2">
        <v>-8.6180445327229127E-2</v>
      </c>
      <c r="D2">
        <v>-3.3332956079860532E-2</v>
      </c>
      <c r="E2" s="2">
        <f t="shared" ref="E2:E65" si="0">(B2*$B$186+C2*$C$186+D2*$D$186)/$E$186</f>
        <v>-5.2180131329739365E-2</v>
      </c>
      <c r="F2">
        <v>-3.7045648446272228E-2</v>
      </c>
      <c r="G2">
        <v>-3.2004686818562833E-2</v>
      </c>
      <c r="H2" s="2">
        <f>(F2*$F$186+G2*$G$186)/$H$186</f>
        <v>-3.2972431157806202E-2</v>
      </c>
      <c r="I2">
        <v>-5.2505017926033133E-2</v>
      </c>
      <c r="J2">
        <v>-4.3753413296241828E-2</v>
      </c>
      <c r="K2">
        <v>-4.3591327745792219E-2</v>
      </c>
      <c r="L2">
        <v>-0.12609619489467119</v>
      </c>
      <c r="M2">
        <v>-5.5876540938284418E-2</v>
      </c>
      <c r="N2" s="2">
        <f t="shared" ref="N2:N65" si="1">(I2*$I$186+J2*$J$186+K2*$K$186+L2*$L$186+M2*$M$186)/$N$186</f>
        <v>-6.3202820176250354E-2</v>
      </c>
      <c r="O2" s="8">
        <f t="shared" ref="O2:O65" si="2">(E2*$E$186+H2*$H$186+N2*$N$186)/$O$186</f>
        <v>-5.478861236095238E-2</v>
      </c>
    </row>
    <row r="3" spans="1:15">
      <c r="A3" s="1" t="s">
        <v>13</v>
      </c>
      <c r="B3">
        <v>1.0709661284610931E-2</v>
      </c>
      <c r="C3">
        <v>1.123204880788942E-2</v>
      </c>
      <c r="D3">
        <v>6.8963058693913837E-3</v>
      </c>
      <c r="E3" s="2">
        <f t="shared" si="0"/>
        <v>9.3401651819740722E-3</v>
      </c>
      <c r="F3">
        <v>-1.0381736814084049E-2</v>
      </c>
      <c r="G3">
        <v>-1.0369583194419271E-2</v>
      </c>
      <c r="H3" s="2">
        <f t="shared" ref="H3:H66" si="3">(F3*$F$186+G3*$G$186)/$H$186</f>
        <v>-1.037191639937113E-2</v>
      </c>
      <c r="I3">
        <v>1.1916801906015181E-2</v>
      </c>
      <c r="J3">
        <v>2.2792890785761299E-2</v>
      </c>
      <c r="K3">
        <v>1.192458045856104E-2</v>
      </c>
      <c r="L3">
        <v>1.159167982623077E-2</v>
      </c>
      <c r="M3">
        <v>1.183656744483663E-2</v>
      </c>
      <c r="N3" s="2">
        <f t="shared" si="1"/>
        <v>1.323970288685423E-2</v>
      </c>
      <c r="O3" s="8">
        <f t="shared" si="2"/>
        <v>7.9521392406439757E-3</v>
      </c>
    </row>
    <row r="4" spans="1:15">
      <c r="A4" s="1" t="s">
        <v>14</v>
      </c>
      <c r="B4">
        <v>2.330894723098886E-2</v>
      </c>
      <c r="C4">
        <v>-2.8772759511722978E-2</v>
      </c>
      <c r="D4">
        <v>1.245502754901429E-3</v>
      </c>
      <c r="E4" s="2">
        <f t="shared" si="0"/>
        <v>-6.4738191725720057E-4</v>
      </c>
      <c r="F4">
        <v>1.554464039377512E-2</v>
      </c>
      <c r="G4">
        <v>2.303612201763228E-2</v>
      </c>
      <c r="H4" s="2">
        <f t="shared" si="3"/>
        <v>2.1597936316280732E-2</v>
      </c>
      <c r="I4">
        <v>2.2484437772949391E-2</v>
      </c>
      <c r="J4">
        <v>2.477418432568412E-2</v>
      </c>
      <c r="K4">
        <v>3.5256718743025939E-2</v>
      </c>
      <c r="L4">
        <v>3.3040763768357177E-2</v>
      </c>
      <c r="M4">
        <v>2.4202587215966802E-3</v>
      </c>
      <c r="N4" s="2">
        <f t="shared" si="1"/>
        <v>2.0506177944903819E-2</v>
      </c>
      <c r="O4" s="8">
        <f t="shared" si="2"/>
        <v>1.4932737620651577E-2</v>
      </c>
    </row>
    <row r="5" spans="1:15">
      <c r="A5" s="1" t="s">
        <v>15</v>
      </c>
      <c r="B5">
        <v>-1.9471906850778711E-3</v>
      </c>
      <c r="C5">
        <v>2.333798135876641E-2</v>
      </c>
      <c r="D5">
        <v>2.1144379068857241E-2</v>
      </c>
      <c r="E5" s="2">
        <f t="shared" si="0"/>
        <v>1.4622849810665398E-2</v>
      </c>
      <c r="F5">
        <v>1.6579956657089449E-2</v>
      </c>
      <c r="G5">
        <v>2.2209136876460981E-2</v>
      </c>
      <c r="H5" s="2">
        <f t="shared" si="3"/>
        <v>2.1128468604373198E-2</v>
      </c>
      <c r="I5">
        <v>1.630475039706258E-3</v>
      </c>
      <c r="J5">
        <v>8.4072687856220352E-3</v>
      </c>
      <c r="K5">
        <v>5.5076436128995709E-3</v>
      </c>
      <c r="L5">
        <v>-8.7910571071110333E-3</v>
      </c>
      <c r="M5">
        <v>2.816898914210442E-2</v>
      </c>
      <c r="N5" s="2">
        <f t="shared" si="1"/>
        <v>1.0081420023702891E-2</v>
      </c>
      <c r="O5" s="8">
        <f t="shared" si="2"/>
        <v>1.3296227292337297E-2</v>
      </c>
    </row>
    <row r="6" spans="1:15">
      <c r="A6" s="1" t="s">
        <v>16</v>
      </c>
      <c r="B6">
        <v>3.4171288742876449E-2</v>
      </c>
      <c r="C6">
        <v>5.7726164719603679E-2</v>
      </c>
      <c r="D6">
        <v>2.6796581266866459E-2</v>
      </c>
      <c r="E6" s="2">
        <f t="shared" si="0"/>
        <v>3.8082196572166126E-2</v>
      </c>
      <c r="F6">
        <v>-1.923914532539173E-2</v>
      </c>
      <c r="G6">
        <v>-1.4581459514187101E-2</v>
      </c>
      <c r="H6" s="2">
        <f t="shared" si="3"/>
        <v>-1.5475624042833912E-2</v>
      </c>
      <c r="I6">
        <v>1.3654480641206449E-2</v>
      </c>
      <c r="J6">
        <v>2.2754489088938179E-2</v>
      </c>
      <c r="K6">
        <v>2.26079745454324E-2</v>
      </c>
      <c r="L6">
        <v>2.206646544147195E-2</v>
      </c>
      <c r="M6">
        <v>1.4090354989405141E-2</v>
      </c>
      <c r="N6" s="2">
        <f t="shared" si="1"/>
        <v>1.8102791950871749E-2</v>
      </c>
      <c r="O6" s="8">
        <f t="shared" si="2"/>
        <v>1.7544156407107873E-2</v>
      </c>
    </row>
    <row r="7" spans="1:15">
      <c r="A7" s="1" t="s">
        <v>17</v>
      </c>
      <c r="B7">
        <v>4.0505368699728761E-2</v>
      </c>
      <c r="C7">
        <v>5.258541164355357E-2</v>
      </c>
      <c r="D7">
        <v>2.9655836382767479E-2</v>
      </c>
      <c r="E7" s="2">
        <f t="shared" si="0"/>
        <v>3.9691237826265956E-2</v>
      </c>
      <c r="F7">
        <v>5.2001676953120857E-2</v>
      </c>
      <c r="G7">
        <v>4.8887554440894647E-2</v>
      </c>
      <c r="H7" s="2">
        <f t="shared" si="3"/>
        <v>4.9485391650436472E-2</v>
      </c>
      <c r="I7">
        <v>4.1949247988258609E-2</v>
      </c>
      <c r="J7">
        <v>4.1375680485228328E-2</v>
      </c>
      <c r="K7">
        <v>3.5574533238247108E-2</v>
      </c>
      <c r="L7">
        <v>5.5304916752572542E-2</v>
      </c>
      <c r="M7">
        <v>2.7016457552549999E-2</v>
      </c>
      <c r="N7" s="2">
        <f t="shared" si="1"/>
        <v>3.8076243743715779E-2</v>
      </c>
      <c r="O7" s="8">
        <f t="shared" si="2"/>
        <v>4.0557766715903588E-2</v>
      </c>
    </row>
    <row r="8" spans="1:15">
      <c r="A8" s="1" t="s">
        <v>18</v>
      </c>
      <c r="B8">
        <v>3.8069984809389057E-2</v>
      </c>
      <c r="C8">
        <v>5.2729548138957798E-2</v>
      </c>
      <c r="D8">
        <v>1.4401262698874101E-2</v>
      </c>
      <c r="E8" s="2">
        <f t="shared" si="0"/>
        <v>3.289165822440477E-2</v>
      </c>
      <c r="F8">
        <v>4.333625352916104E-2</v>
      </c>
      <c r="G8">
        <v>4.3503062368168033E-2</v>
      </c>
      <c r="H8" s="2">
        <f t="shared" si="3"/>
        <v>4.3471039051664807E-2</v>
      </c>
      <c r="I8">
        <v>4.9107460675363201E-2</v>
      </c>
      <c r="J8">
        <v>5.6091704251122643E-2</v>
      </c>
      <c r="K8">
        <v>3.958711485675992E-2</v>
      </c>
      <c r="L8">
        <v>9.2417703498834047E-2</v>
      </c>
      <c r="M8">
        <v>-2.2548274392912848E-3</v>
      </c>
      <c r="N8" s="2">
        <f t="shared" si="1"/>
        <v>3.8868932195995493E-2</v>
      </c>
      <c r="O8" s="8">
        <f t="shared" si="2"/>
        <v>3.8062197013814997E-2</v>
      </c>
    </row>
    <row r="9" spans="1:15">
      <c r="A9" s="1" t="s">
        <v>19</v>
      </c>
      <c r="B9">
        <v>2.885294349772605E-2</v>
      </c>
      <c r="C9">
        <v>5.3399815612586998E-4</v>
      </c>
      <c r="D9">
        <v>1.5331734406915711E-2</v>
      </c>
      <c r="E9" s="2">
        <f t="shared" si="0"/>
        <v>1.5218686956203386E-2</v>
      </c>
      <c r="F9">
        <v>3.106591990993834E-3</v>
      </c>
      <c r="G9">
        <v>1.1678434218049819E-2</v>
      </c>
      <c r="H9" s="2">
        <f t="shared" si="3"/>
        <v>1.0032845061702668E-2</v>
      </c>
      <c r="I9">
        <v>3.1784867694611751E-2</v>
      </c>
      <c r="J9">
        <v>2.4843456647911211E-2</v>
      </c>
      <c r="K9">
        <v>2.1761471971013299E-2</v>
      </c>
      <c r="L9">
        <v>4.3450883939398548E-2</v>
      </c>
      <c r="M9">
        <v>2.7495231266853049E-2</v>
      </c>
      <c r="N9" s="2">
        <f t="shared" si="1"/>
        <v>2.9555451681201248E-2</v>
      </c>
      <c r="O9" s="8">
        <f t="shared" si="2"/>
        <v>2.2153092885528726E-2</v>
      </c>
    </row>
    <row r="10" spans="1:15">
      <c r="A10" s="1" t="s">
        <v>20</v>
      </c>
      <c r="B10">
        <v>2.9102041313391998E-2</v>
      </c>
      <c r="C10">
        <v>3.074760571689095E-2</v>
      </c>
      <c r="D10">
        <v>1.295777612517068E-2</v>
      </c>
      <c r="E10" s="2">
        <f t="shared" si="0"/>
        <v>2.3139441993734303E-2</v>
      </c>
      <c r="F10">
        <v>2.041922267420793E-2</v>
      </c>
      <c r="G10">
        <v>1.240858048952842E-2</v>
      </c>
      <c r="H10" s="2">
        <f t="shared" si="3"/>
        <v>1.3946432629746024E-2</v>
      </c>
      <c r="I10">
        <v>4.3870956794082039E-2</v>
      </c>
      <c r="J10">
        <v>5.1487809613211637E-2</v>
      </c>
      <c r="K10">
        <v>3.6397794380447213E-2</v>
      </c>
      <c r="L10">
        <v>2.6850630165776931E-2</v>
      </c>
      <c r="M10">
        <v>4.1719455790927507E-2</v>
      </c>
      <c r="N10" s="2">
        <f t="shared" si="1"/>
        <v>3.9850394689874273E-2</v>
      </c>
      <c r="O10" s="8">
        <f t="shared" si="2"/>
        <v>3.0658947994313502E-2</v>
      </c>
    </row>
    <row r="11" spans="1:15">
      <c r="A11" s="1" t="s">
        <v>21</v>
      </c>
      <c r="B11">
        <v>-2.3872075467778808E-2</v>
      </c>
      <c r="C11">
        <v>-2.1058166709430611E-2</v>
      </c>
      <c r="D11">
        <v>-8.8640517576288325E-3</v>
      </c>
      <c r="E11" s="2">
        <f t="shared" si="0"/>
        <v>-1.706533206685347E-2</v>
      </c>
      <c r="F11">
        <v>1.5538683587830171E-3</v>
      </c>
      <c r="G11">
        <v>-2.3968798304361272E-3</v>
      </c>
      <c r="H11" s="2">
        <f t="shared" si="3"/>
        <v>-1.6384304554445319E-3</v>
      </c>
      <c r="I11">
        <v>-5.5466536543862244E-3</v>
      </c>
      <c r="J11">
        <v>-1.670835668203419E-2</v>
      </c>
      <c r="K11">
        <v>-2.8426264245744459E-2</v>
      </c>
      <c r="L11">
        <v>-2.747939354119289E-2</v>
      </c>
      <c r="M11">
        <v>-1.182799299741466E-2</v>
      </c>
      <c r="N11" s="2">
        <f t="shared" si="1"/>
        <v>-1.7102497591678596E-2</v>
      </c>
      <c r="O11" s="8">
        <f t="shared" si="2"/>
        <v>-1.4325835547486326E-2</v>
      </c>
    </row>
    <row r="12" spans="1:15">
      <c r="A12" s="1" t="s">
        <v>22</v>
      </c>
      <c r="B12">
        <v>-6.6164775356736261E-3</v>
      </c>
      <c r="C12">
        <v>-9.5511970801716028E-3</v>
      </c>
      <c r="D12">
        <v>-5.5901204706632068E-4</v>
      </c>
      <c r="E12" s="2">
        <f t="shared" si="0"/>
        <v>-5.0534791535501869E-3</v>
      </c>
      <c r="F12">
        <v>1.142566333625572E-2</v>
      </c>
      <c r="G12">
        <v>7.7412692457752286E-3</v>
      </c>
      <c r="H12" s="2">
        <f t="shared" si="3"/>
        <v>8.4485849898596338E-3</v>
      </c>
      <c r="I12">
        <v>1.4484902648207679E-2</v>
      </c>
      <c r="J12">
        <v>2.2669129735495511E-2</v>
      </c>
      <c r="K12">
        <v>-1.9319366788794759E-4</v>
      </c>
      <c r="L12">
        <v>2.786226058398333E-2</v>
      </c>
      <c r="M12">
        <v>1.813549984206619E-2</v>
      </c>
      <c r="N12" s="2">
        <f t="shared" si="1"/>
        <v>1.6177291242305675E-2</v>
      </c>
      <c r="O12" s="8">
        <f t="shared" si="2"/>
        <v>9.004810929255036E-3</v>
      </c>
    </row>
    <row r="13" spans="1:15">
      <c r="A13" s="1" t="s">
        <v>23</v>
      </c>
      <c r="B13">
        <v>8.4489354531052108E-3</v>
      </c>
      <c r="C13">
        <v>1.6193005306436529E-2</v>
      </c>
      <c r="D13">
        <v>4.3065000697904983E-2</v>
      </c>
      <c r="E13" s="2">
        <f t="shared" si="0"/>
        <v>2.4513504678733238E-2</v>
      </c>
      <c r="F13">
        <v>2.071069515163337E-2</v>
      </c>
      <c r="G13">
        <v>2.1492232976555451E-2</v>
      </c>
      <c r="H13" s="2">
        <f t="shared" si="3"/>
        <v>2.134219636413303E-2</v>
      </c>
      <c r="I13">
        <v>-2.0876694689317969E-3</v>
      </c>
      <c r="J13">
        <v>1.7194015442382641E-2</v>
      </c>
      <c r="K13">
        <v>1.4732225156843359E-2</v>
      </c>
      <c r="L13">
        <v>-1.554859287735022E-3</v>
      </c>
      <c r="M13">
        <v>2.422497902384757E-2</v>
      </c>
      <c r="N13" s="2">
        <f t="shared" si="1"/>
        <v>1.2228713034722224E-2</v>
      </c>
      <c r="O13" s="8">
        <f t="shared" si="2"/>
        <v>1.7209285689338581E-2</v>
      </c>
    </row>
    <row r="14" spans="1:15">
      <c r="A14" s="1" t="s">
        <v>24</v>
      </c>
      <c r="B14">
        <v>-2.8850706460615831E-3</v>
      </c>
      <c r="C14">
        <v>-5.1717592351125941E-3</v>
      </c>
      <c r="D14">
        <v>3.163550662367598E-2</v>
      </c>
      <c r="E14" s="2">
        <f t="shared" si="0"/>
        <v>1.0222933106477379E-2</v>
      </c>
      <c r="F14">
        <v>4.6071969450898857E-2</v>
      </c>
      <c r="G14">
        <v>5.3522495164924237E-2</v>
      </c>
      <c r="H14" s="2">
        <f t="shared" si="3"/>
        <v>5.2092172020922943E-2</v>
      </c>
      <c r="I14">
        <v>-1.2815848962139831E-2</v>
      </c>
      <c r="J14">
        <v>-1.502376521431892E-2</v>
      </c>
      <c r="K14">
        <v>-7.8176576991758617E-3</v>
      </c>
      <c r="L14">
        <v>2.8601092127999331E-2</v>
      </c>
      <c r="M14">
        <v>4.0347855162412571E-2</v>
      </c>
      <c r="N14" s="2">
        <f t="shared" si="1"/>
        <v>1.2078020341638145E-2</v>
      </c>
      <c r="O14" s="8">
        <f t="shared" si="2"/>
        <v>1.8730667099646294E-2</v>
      </c>
    </row>
    <row r="15" spans="1:15">
      <c r="A15" s="1" t="s">
        <v>25</v>
      </c>
      <c r="B15">
        <v>-2.398417606702186E-2</v>
      </c>
      <c r="C15">
        <v>-1.2465922365773039E-3</v>
      </c>
      <c r="D15">
        <v>-2.0270558928801141E-2</v>
      </c>
      <c r="E15" s="2">
        <f t="shared" si="0"/>
        <v>-1.5886944740187991E-2</v>
      </c>
      <c r="F15">
        <v>-1.3164865161984901E-2</v>
      </c>
      <c r="G15">
        <v>-9.0236068710733974E-3</v>
      </c>
      <c r="H15" s="2">
        <f t="shared" si="3"/>
        <v>-9.8186296394167753E-3</v>
      </c>
      <c r="I15">
        <v>-8.424823209795651E-3</v>
      </c>
      <c r="J15">
        <v>-8.7393839882256019E-3</v>
      </c>
      <c r="K15">
        <v>-6.2233256430894723E-3</v>
      </c>
      <c r="L15">
        <v>3.9993968209964148E-2</v>
      </c>
      <c r="M15">
        <v>-8.6925143244164227E-3</v>
      </c>
      <c r="N15" s="2">
        <f t="shared" si="1"/>
        <v>5.2573108116426652E-5</v>
      </c>
      <c r="O15" s="8">
        <f t="shared" si="2"/>
        <v>-6.0602308170352942E-3</v>
      </c>
    </row>
    <row r="16" spans="1:15">
      <c r="A16" s="1" t="s">
        <v>26</v>
      </c>
      <c r="B16">
        <v>-2.503352858238039E-2</v>
      </c>
      <c r="C16">
        <v>1.4692475711159949E-3</v>
      </c>
      <c r="D16">
        <v>-2.9177686937129192E-2</v>
      </c>
      <c r="E16" s="2">
        <f t="shared" si="0"/>
        <v>-1.8975971445133778E-2</v>
      </c>
      <c r="F16">
        <v>2.1602696016462808E-3</v>
      </c>
      <c r="G16">
        <v>7.5463466369245502E-3</v>
      </c>
      <c r="H16" s="2">
        <f t="shared" si="3"/>
        <v>6.512348374972352E-3</v>
      </c>
      <c r="I16">
        <v>-2.0793837735088801E-2</v>
      </c>
      <c r="J16">
        <v>-2.633060071295024E-2</v>
      </c>
      <c r="K16">
        <v>-2.0309430431984739E-2</v>
      </c>
      <c r="L16">
        <v>3.7399320668026308E-2</v>
      </c>
      <c r="M16">
        <v>-3.8448637686961717E-2</v>
      </c>
      <c r="N16" s="2">
        <f t="shared" si="1"/>
        <v>-1.7298667935152098E-2</v>
      </c>
      <c r="O16" s="8">
        <f t="shared" si="2"/>
        <v>-1.3496284276477423E-2</v>
      </c>
    </row>
    <row r="17" spans="1:15">
      <c r="A17" s="1" t="s">
        <v>27</v>
      </c>
      <c r="B17">
        <v>2.6741764862971969E-3</v>
      </c>
      <c r="C17">
        <v>1.7879996357242689E-2</v>
      </c>
      <c r="D17">
        <v>1.1475330539376881E-2</v>
      </c>
      <c r="E17" s="2">
        <f t="shared" si="0"/>
        <v>1.0609897490012522E-2</v>
      </c>
      <c r="F17">
        <v>-8.7035903639395285E-3</v>
      </c>
      <c r="G17">
        <v>-8.8297205150812408E-3</v>
      </c>
      <c r="H17" s="2">
        <f t="shared" si="3"/>
        <v>-8.8055065359260842E-3</v>
      </c>
      <c r="I17">
        <v>-1.6301836525742571E-2</v>
      </c>
      <c r="J17">
        <v>-7.3597467067356703E-3</v>
      </c>
      <c r="K17">
        <v>-1.326173844794831E-3</v>
      </c>
      <c r="L17">
        <v>-1.0135084521785799E-2</v>
      </c>
      <c r="M17">
        <v>-3.5073601902920748E-3</v>
      </c>
      <c r="N17" s="2">
        <f t="shared" si="1"/>
        <v>-7.0982820440005341E-3</v>
      </c>
      <c r="O17" s="8">
        <f t="shared" si="2"/>
        <v>-2.5745334220851983E-3</v>
      </c>
    </row>
    <row r="18" spans="1:15">
      <c r="A18" s="1" t="s">
        <v>28</v>
      </c>
      <c r="B18">
        <v>-2.815385337595078E-2</v>
      </c>
      <c r="C18">
        <v>-1.107835805357482E-2</v>
      </c>
      <c r="D18">
        <v>3.2955235000697643E-2</v>
      </c>
      <c r="E18" s="2">
        <f t="shared" si="0"/>
        <v>1.1961270759520512E-3</v>
      </c>
      <c r="F18">
        <v>2.9038366882704111E-2</v>
      </c>
      <c r="G18">
        <v>2.6850456630653548E-2</v>
      </c>
      <c r="H18" s="2">
        <f t="shared" si="3"/>
        <v>2.7270483188593563E-2</v>
      </c>
      <c r="I18">
        <v>-9.9492457269758638E-3</v>
      </c>
      <c r="J18">
        <v>-1.139219269599556E-2</v>
      </c>
      <c r="K18">
        <v>-1.315373911213036E-2</v>
      </c>
      <c r="L18">
        <v>3.2487487257372598E-2</v>
      </c>
      <c r="M18">
        <v>1.6895173600510741E-2</v>
      </c>
      <c r="N18" s="2">
        <f t="shared" si="1"/>
        <v>5.1209837399603681E-3</v>
      </c>
      <c r="O18" s="8">
        <f t="shared" si="2"/>
        <v>8.0131945654369242E-3</v>
      </c>
    </row>
    <row r="19" spans="1:15">
      <c r="A19" s="1" t="s">
        <v>29</v>
      </c>
      <c r="B19">
        <v>-2.891302773542237E-2</v>
      </c>
      <c r="C19">
        <v>2.124106480699051E-2</v>
      </c>
      <c r="D19">
        <v>1.464441673032946E-2</v>
      </c>
      <c r="E19" s="2">
        <f t="shared" si="0"/>
        <v>3.0583215156518447E-3</v>
      </c>
      <c r="F19">
        <v>5.1165049838949761E-2</v>
      </c>
      <c r="G19">
        <v>4.535049314363615E-2</v>
      </c>
      <c r="H19" s="2">
        <f t="shared" si="3"/>
        <v>4.6466749275436189E-2</v>
      </c>
      <c r="I19">
        <v>-5.9089243886233378E-3</v>
      </c>
      <c r="J19">
        <v>-1.194885730573358E-3</v>
      </c>
      <c r="K19">
        <v>-1.78656796538923E-2</v>
      </c>
      <c r="L19">
        <v>7.7607804865545305E-2</v>
      </c>
      <c r="M19">
        <v>2.9075952113165601E-2</v>
      </c>
      <c r="N19" s="2">
        <f t="shared" si="1"/>
        <v>1.7862161498188062E-2</v>
      </c>
      <c r="O19" s="8">
        <f t="shared" si="2"/>
        <v>1.8942398175426447E-2</v>
      </c>
    </row>
    <row r="20" spans="1:15">
      <c r="A20" s="1" t="s">
        <v>30</v>
      </c>
      <c r="B20">
        <v>1.5794155151533259E-2</v>
      </c>
      <c r="C20">
        <v>-1.4710171987921241E-2</v>
      </c>
      <c r="D20">
        <v>-4.6391613741126443E-2</v>
      </c>
      <c r="E20" s="2">
        <f t="shared" si="0"/>
        <v>-1.7892550936449397E-2</v>
      </c>
      <c r="F20">
        <v>-6.5408297812779126E-2</v>
      </c>
      <c r="G20">
        <v>-5.3670224729045479E-2</v>
      </c>
      <c r="H20" s="2">
        <f t="shared" si="3"/>
        <v>-5.5923654653599345E-2</v>
      </c>
      <c r="I20">
        <v>1.843121537615389E-2</v>
      </c>
      <c r="J20">
        <v>1.698848128224761E-2</v>
      </c>
      <c r="K20">
        <v>2.5614719201271011E-2</v>
      </c>
      <c r="L20">
        <v>-3.3379053447603828E-2</v>
      </c>
      <c r="M20">
        <v>-4.5408557855054821E-2</v>
      </c>
      <c r="N20" s="2">
        <f t="shared" si="1"/>
        <v>-9.819381578696551E-3</v>
      </c>
      <c r="O20" s="8">
        <f t="shared" si="2"/>
        <v>-2.0269073334351989E-2</v>
      </c>
    </row>
    <row r="21" spans="1:15">
      <c r="A21" s="1" t="s">
        <v>31</v>
      </c>
      <c r="B21">
        <v>-1.92334760026357E-2</v>
      </c>
      <c r="C21">
        <v>-4.5485465355702406E-3</v>
      </c>
      <c r="D21">
        <v>-1.7837775409163651E-2</v>
      </c>
      <c r="E21" s="2">
        <f t="shared" si="0"/>
        <v>-1.4404001138917872E-2</v>
      </c>
      <c r="F21">
        <v>3.762993365949097E-3</v>
      </c>
      <c r="G21">
        <v>5.956938863462824E-3</v>
      </c>
      <c r="H21" s="2">
        <f t="shared" si="3"/>
        <v>5.5357536824139153E-3</v>
      </c>
      <c r="I21">
        <v>-5.6636891938627747E-2</v>
      </c>
      <c r="J21">
        <v>-5.3525687183934467E-2</v>
      </c>
      <c r="K21">
        <v>-2.8125573684780969E-2</v>
      </c>
      <c r="L21">
        <v>-3.0499322463641069E-2</v>
      </c>
      <c r="M21">
        <v>-3.8759776219507207E-2</v>
      </c>
      <c r="N21" s="2">
        <f t="shared" si="1"/>
        <v>-4.0575061148440325E-2</v>
      </c>
      <c r="O21" s="8">
        <f t="shared" si="2"/>
        <v>-2.5188749879583965E-2</v>
      </c>
    </row>
    <row r="22" spans="1:15">
      <c r="A22" s="1" t="s">
        <v>32</v>
      </c>
      <c r="B22">
        <v>-5.1971679271897282E-2</v>
      </c>
      <c r="C22">
        <v>-0.11470920317487431</v>
      </c>
      <c r="D22">
        <v>-5.0061424839612963E-2</v>
      </c>
      <c r="E22" s="2">
        <f t="shared" si="0"/>
        <v>-6.9463102536923532E-2</v>
      </c>
      <c r="F22">
        <v>-4.2130097825294421E-2</v>
      </c>
      <c r="G22">
        <v>-4.0450096767769887E-2</v>
      </c>
      <c r="H22" s="2">
        <f t="shared" si="3"/>
        <v>-4.0772616880679576E-2</v>
      </c>
      <c r="I22">
        <v>-5.1416076584928749E-2</v>
      </c>
      <c r="J22">
        <v>-5.7426392276424987E-2</v>
      </c>
      <c r="K22">
        <v>-6.7810598378032605E-2</v>
      </c>
      <c r="L22">
        <v>-6.9637407119735206E-2</v>
      </c>
      <c r="M22">
        <v>-8.5962307248475867E-2</v>
      </c>
      <c r="N22" s="2">
        <f t="shared" si="1"/>
        <v>-6.9596931828039083E-2</v>
      </c>
      <c r="O22" s="8">
        <f t="shared" si="2"/>
        <v>-6.4403756029646778E-2</v>
      </c>
    </row>
    <row r="23" spans="1:15">
      <c r="A23" s="1" t="s">
        <v>33</v>
      </c>
      <c r="B23">
        <v>-3.9754200307537402E-2</v>
      </c>
      <c r="C23">
        <v>-6.1895968929944638E-2</v>
      </c>
      <c r="D23">
        <v>-3.053434006529987E-2</v>
      </c>
      <c r="E23" s="2">
        <f t="shared" si="0"/>
        <v>-4.2517766979963866E-2</v>
      </c>
      <c r="F23">
        <v>4.2036443219614313E-2</v>
      </c>
      <c r="G23">
        <v>3.3592028385213357E-2</v>
      </c>
      <c r="H23" s="2">
        <f t="shared" si="3"/>
        <v>3.5213154522991078E-2</v>
      </c>
      <c r="I23">
        <v>-2.4364097632886161E-2</v>
      </c>
      <c r="J23">
        <v>-1.717577161979866E-2</v>
      </c>
      <c r="K23">
        <v>-3.4810928399270802E-2</v>
      </c>
      <c r="L23">
        <v>1.407852684800126E-2</v>
      </c>
      <c r="M23">
        <v>-2.868833019389572E-2</v>
      </c>
      <c r="N23" s="2">
        <f t="shared" si="1"/>
        <v>-2.0338025537123154E-2</v>
      </c>
      <c r="O23" s="8">
        <f t="shared" si="2"/>
        <v>-1.6448505911251049E-2</v>
      </c>
    </row>
    <row r="24" spans="1:15">
      <c r="A24" s="1" t="s">
        <v>34</v>
      </c>
      <c r="B24">
        <v>2.444323788846026E-2</v>
      </c>
      <c r="C24">
        <v>5.7428128025218239E-2</v>
      </c>
      <c r="D24">
        <v>-4.2398160289143227E-3</v>
      </c>
      <c r="E24" s="2">
        <f t="shared" si="0"/>
        <v>2.2596035774202473E-2</v>
      </c>
      <c r="F24">
        <v>-1.6364622663348701E-2</v>
      </c>
      <c r="G24">
        <v>-1.8750118037331061E-2</v>
      </c>
      <c r="H24" s="2">
        <f t="shared" si="3"/>
        <v>-1.8292159850985635E-2</v>
      </c>
      <c r="I24">
        <v>4.3157089394081798E-2</v>
      </c>
      <c r="J24">
        <v>5.2420579391337041E-2</v>
      </c>
      <c r="K24">
        <v>4.5978545975746021E-2</v>
      </c>
      <c r="L24">
        <v>6.022304789810029E-4</v>
      </c>
      <c r="M24">
        <v>-2.2363022182739108E-2</v>
      </c>
      <c r="N24" s="2">
        <f t="shared" si="1"/>
        <v>1.64728924410249E-2</v>
      </c>
      <c r="O24" s="8">
        <f t="shared" si="2"/>
        <v>1.1923246599744364E-2</v>
      </c>
    </row>
    <row r="25" spans="1:15">
      <c r="A25" s="1" t="s">
        <v>35</v>
      </c>
      <c r="B25">
        <v>3.5084468259588997E-2</v>
      </c>
      <c r="C25">
        <v>6.2435492973829332E-2</v>
      </c>
      <c r="D25">
        <v>5.0486565483040868E-2</v>
      </c>
      <c r="E25" s="2">
        <f t="shared" si="0"/>
        <v>4.9187559676341065E-2</v>
      </c>
      <c r="F25">
        <v>5.2864076062017817E-2</v>
      </c>
      <c r="G25">
        <v>6.468024618833268E-2</v>
      </c>
      <c r="H25" s="2">
        <f t="shared" si="3"/>
        <v>6.2411823495245475E-2</v>
      </c>
      <c r="I25">
        <v>3.6590476046151947E-2</v>
      </c>
      <c r="J25">
        <v>2.3429484126866958E-2</v>
      </c>
      <c r="K25">
        <v>3.450837965103859E-2</v>
      </c>
      <c r="L25">
        <v>6.6039016163351505E-2</v>
      </c>
      <c r="M25">
        <v>6.2149725037397463E-2</v>
      </c>
      <c r="N25" s="2">
        <f t="shared" si="1"/>
        <v>4.7752797750346E-2</v>
      </c>
      <c r="O25" s="8">
        <f t="shared" si="2"/>
        <v>5.0766574088096025E-2</v>
      </c>
    </row>
    <row r="26" spans="1:15">
      <c r="A26" s="1" t="s">
        <v>36</v>
      </c>
      <c r="B26">
        <v>7.1473475272632037E-4</v>
      </c>
      <c r="C26">
        <v>4.4281460292622032E-2</v>
      </c>
      <c r="D26">
        <v>1.042268142979208E-2</v>
      </c>
      <c r="E26" s="2">
        <f t="shared" si="0"/>
        <v>1.7263911255133896E-2</v>
      </c>
      <c r="F26">
        <v>6.3256328303535447E-2</v>
      </c>
      <c r="G26">
        <v>6.4461851566222084E-2</v>
      </c>
      <c r="H26" s="2">
        <f t="shared" si="3"/>
        <v>6.4230419867381455E-2</v>
      </c>
      <c r="I26">
        <v>-2.4838737807257871E-3</v>
      </c>
      <c r="J26">
        <v>-7.5792191704220357E-3</v>
      </c>
      <c r="K26">
        <v>-2.061265576463844E-2</v>
      </c>
      <c r="L26">
        <v>3.4097514846618271E-3</v>
      </c>
      <c r="M26">
        <v>1.9097630823516901E-2</v>
      </c>
      <c r="N26" s="2">
        <f t="shared" si="1"/>
        <v>1.3803473719493783E-3</v>
      </c>
      <c r="O26" s="8">
        <f t="shared" si="2"/>
        <v>1.6955829367543116E-2</v>
      </c>
    </row>
    <row r="27" spans="1:15">
      <c r="A27" s="1" t="s">
        <v>37</v>
      </c>
      <c r="B27">
        <v>-6.4644448194470128E-2</v>
      </c>
      <c r="C27">
        <v>-7.3511282543429868E-2</v>
      </c>
      <c r="D27">
        <v>-9.5129049569528945E-2</v>
      </c>
      <c r="E27" s="2">
        <f t="shared" si="0"/>
        <v>-7.9387280381059688E-2</v>
      </c>
      <c r="F27">
        <v>-2.844039305706314E-2</v>
      </c>
      <c r="G27">
        <v>-2.655069490827033E-2</v>
      </c>
      <c r="H27" s="2">
        <f t="shared" si="3"/>
        <v>-2.6913471858668166E-2</v>
      </c>
      <c r="I27">
        <v>-8.1747445178986244E-2</v>
      </c>
      <c r="J27">
        <v>-6.6440427232224097E-2</v>
      </c>
      <c r="K27">
        <v>-7.1819837499045414E-2</v>
      </c>
      <c r="L27">
        <v>-7.4856392446811415E-2</v>
      </c>
      <c r="M27">
        <v>-0.11323771920176021</v>
      </c>
      <c r="N27" s="2">
        <f t="shared" si="1"/>
        <v>-8.6912214987112685E-2</v>
      </c>
      <c r="O27" s="8">
        <f t="shared" si="2"/>
        <v>-7.4126306270764358E-2</v>
      </c>
    </row>
    <row r="28" spans="1:15">
      <c r="A28" s="1" t="s">
        <v>38</v>
      </c>
      <c r="B28">
        <v>-2.187693051909356E-4</v>
      </c>
      <c r="C28">
        <v>1.0975058641364169E-2</v>
      </c>
      <c r="D28">
        <v>1.028710489783258E-4</v>
      </c>
      <c r="E28" s="2">
        <f t="shared" si="0"/>
        <v>3.166425531410378E-3</v>
      </c>
      <c r="F28">
        <v>-4.7650774525071833E-2</v>
      </c>
      <c r="G28">
        <v>-4.5417925536056947E-2</v>
      </c>
      <c r="H28" s="2">
        <f t="shared" si="3"/>
        <v>-4.5846579259113805E-2</v>
      </c>
      <c r="I28">
        <v>-1.1136307368768691E-2</v>
      </c>
      <c r="J28">
        <v>-2.5091071179010219E-2</v>
      </c>
      <c r="K28">
        <v>1.2635552601749421E-2</v>
      </c>
      <c r="L28">
        <v>-4.3577086105017981E-2</v>
      </c>
      <c r="M28">
        <v>-9.2694990548540801E-3</v>
      </c>
      <c r="N28" s="2">
        <f t="shared" si="1"/>
        <v>-1.3268671710171202E-2</v>
      </c>
      <c r="O28" s="8">
        <f t="shared" si="2"/>
        <v>-1.4614878826915425E-2</v>
      </c>
    </row>
    <row r="29" spans="1:15">
      <c r="A29" s="1" t="s">
        <v>39</v>
      </c>
      <c r="B29">
        <v>5.4257651710318822E-2</v>
      </c>
      <c r="C29">
        <v>5.328633477757827E-2</v>
      </c>
      <c r="D29">
        <v>1.6591989718723669E-2</v>
      </c>
      <c r="E29" s="2">
        <f t="shared" si="0"/>
        <v>3.894687228160492E-2</v>
      </c>
      <c r="F29">
        <v>6.0898292003714882E-3</v>
      </c>
      <c r="G29">
        <v>1.0026982613079881E-2</v>
      </c>
      <c r="H29" s="2">
        <f t="shared" si="3"/>
        <v>9.2711431107640133E-3</v>
      </c>
      <c r="I29">
        <v>-5.8859437556346714E-3</v>
      </c>
      <c r="J29">
        <v>-1.70552148637626E-3</v>
      </c>
      <c r="K29">
        <v>2.2436489959758669E-2</v>
      </c>
      <c r="L29">
        <v>-4.3977915792075988E-2</v>
      </c>
      <c r="M29">
        <v>8.2950263720065198E-3</v>
      </c>
      <c r="N29" s="2">
        <f t="shared" si="1"/>
        <v>-1.7758099359503174E-3</v>
      </c>
      <c r="O29" s="8">
        <f t="shared" si="2"/>
        <v>1.1305916475842268E-2</v>
      </c>
    </row>
    <row r="30" spans="1:15">
      <c r="A30" s="1" t="s">
        <v>40</v>
      </c>
      <c r="B30">
        <v>-9.8538255425276278E-2</v>
      </c>
      <c r="C30">
        <v>-0.15553639713098419</v>
      </c>
      <c r="D30">
        <v>-8.2862355912363461E-2</v>
      </c>
      <c r="E30" s="2">
        <f t="shared" si="0"/>
        <v>-0.10886745865444623</v>
      </c>
      <c r="F30">
        <v>-0.13216546170755669</v>
      </c>
      <c r="G30">
        <v>-0.1297818323357707</v>
      </c>
      <c r="H30" s="2">
        <f t="shared" si="3"/>
        <v>-0.13023943229422313</v>
      </c>
      <c r="I30">
        <v>-0.113527873384051</v>
      </c>
      <c r="J30">
        <v>-0.12811696102526249</v>
      </c>
      <c r="K30">
        <v>-7.7469886999377846E-2</v>
      </c>
      <c r="L30">
        <v>-0.1550743275196107</v>
      </c>
      <c r="M30">
        <v>-9.0950637625045516E-2</v>
      </c>
      <c r="N30" s="2">
        <f t="shared" si="1"/>
        <v>-0.10822265795766058</v>
      </c>
      <c r="O30" s="8">
        <f t="shared" si="2"/>
        <v>-0.11233730876735154</v>
      </c>
    </row>
    <row r="31" spans="1:15">
      <c r="A31" s="1" t="s">
        <v>41</v>
      </c>
      <c r="B31">
        <v>-4.8302291167622413E-2</v>
      </c>
      <c r="C31">
        <v>-4.1265991502619233E-2</v>
      </c>
      <c r="D31">
        <v>-0.20876096607726041</v>
      </c>
      <c r="E31" s="2">
        <f t="shared" si="0"/>
        <v>-0.11027626353207937</v>
      </c>
      <c r="F31">
        <v>-0.17465398996687381</v>
      </c>
      <c r="G31">
        <v>-0.16455874298786941</v>
      </c>
      <c r="H31" s="2">
        <f t="shared" si="3"/>
        <v>-0.1664967895033384</v>
      </c>
      <c r="I31">
        <v>-0.10270101421437269</v>
      </c>
      <c r="J31">
        <v>-0.11396646381038909</v>
      </c>
      <c r="K31">
        <v>-3.9339464207999719E-2</v>
      </c>
      <c r="L31">
        <v>-0.17558231599444191</v>
      </c>
      <c r="M31">
        <v>-0.1855202882845636</v>
      </c>
      <c r="N31" s="2">
        <f t="shared" si="1"/>
        <v>-0.13118645203469065</v>
      </c>
      <c r="O31" s="8">
        <f t="shared" si="2"/>
        <v>-0.13180109619318783</v>
      </c>
    </row>
    <row r="32" spans="1:15">
      <c r="A32" s="1" t="s">
        <v>42</v>
      </c>
      <c r="B32">
        <v>-4.1275015481605948E-2</v>
      </c>
      <c r="C32">
        <v>-8.7663463234841865E-2</v>
      </c>
      <c r="D32">
        <v>-4.844290342791302E-2</v>
      </c>
      <c r="E32" s="2">
        <f t="shared" si="0"/>
        <v>-5.7631722336130703E-2</v>
      </c>
      <c r="F32">
        <v>-8.0760421516868575E-2</v>
      </c>
      <c r="G32">
        <v>-6.4386383521108703E-2</v>
      </c>
      <c r="H32" s="2">
        <f t="shared" si="3"/>
        <v>-6.7529808079996437E-2</v>
      </c>
      <c r="I32">
        <v>-3.5208631625156861E-2</v>
      </c>
      <c r="J32">
        <v>-4.5622190212790903E-2</v>
      </c>
      <c r="K32">
        <v>-4.1572497936191437E-2</v>
      </c>
      <c r="L32">
        <v>-5.8655440982364637E-2</v>
      </c>
      <c r="M32">
        <v>-3.0865751850407408E-3</v>
      </c>
      <c r="N32" s="2">
        <f t="shared" si="1"/>
        <v>-3.1325073773492362E-2</v>
      </c>
      <c r="O32" s="8">
        <f t="shared" si="2"/>
        <v>-4.4976160139034438E-2</v>
      </c>
    </row>
    <row r="33" spans="1:15">
      <c r="A33" s="1" t="s">
        <v>43</v>
      </c>
      <c r="B33">
        <v>-1.9305264030545891E-2</v>
      </c>
      <c r="C33">
        <v>-8.9785312045509436E-5</v>
      </c>
      <c r="D33">
        <v>-3.1818325644787697E-2</v>
      </c>
      <c r="E33" s="2">
        <f t="shared" si="0"/>
        <v>-1.8707056658406683E-2</v>
      </c>
      <c r="F33">
        <v>-2.6244105929760231E-3</v>
      </c>
      <c r="G33">
        <v>-2.5806710301956141E-2</v>
      </c>
      <c r="H33" s="2">
        <f t="shared" si="3"/>
        <v>-2.1356261960772702E-2</v>
      </c>
      <c r="I33">
        <v>5.2499878005797473E-2</v>
      </c>
      <c r="J33">
        <v>-2.8029881173732951E-2</v>
      </c>
      <c r="K33">
        <v>2.4564059883442901E-3</v>
      </c>
      <c r="L33">
        <v>2.0210631989396881E-3</v>
      </c>
      <c r="M33">
        <v>-2.8482976875492508E-2</v>
      </c>
      <c r="N33" s="2">
        <f t="shared" si="1"/>
        <v>-2.21885223276477E-3</v>
      </c>
      <c r="O33" s="8">
        <f t="shared" si="2"/>
        <v>-1.0139015140392759E-2</v>
      </c>
    </row>
    <row r="34" spans="1:15">
      <c r="A34" s="1" t="s">
        <v>44</v>
      </c>
      <c r="B34">
        <v>-5.9442316784353848E-2</v>
      </c>
      <c r="C34">
        <v>-5.3503319910298552E-3</v>
      </c>
      <c r="D34">
        <v>-8.2629341789932309E-2</v>
      </c>
      <c r="E34" s="2">
        <f t="shared" si="0"/>
        <v>-5.2955519136433454E-2</v>
      </c>
      <c r="F34">
        <v>-6.2343871467496204E-3</v>
      </c>
      <c r="G34">
        <v>-2.5327024548492009E-2</v>
      </c>
      <c r="H34" s="2">
        <f t="shared" si="3"/>
        <v>-2.1661693778029831E-2</v>
      </c>
      <c r="I34">
        <v>-0.11196883111468429</v>
      </c>
      <c r="J34">
        <v>-5.4476104798847458E-2</v>
      </c>
      <c r="K34">
        <v>-0.1002752189885994</v>
      </c>
      <c r="L34">
        <v>-2.609012480436923E-2</v>
      </c>
      <c r="M34">
        <v>-9.6239628919598141E-2</v>
      </c>
      <c r="N34" s="2">
        <f t="shared" si="1"/>
        <v>-8.2709113328830672E-2</v>
      </c>
      <c r="O34" s="8">
        <f t="shared" si="2"/>
        <v>-6.3673650933320031E-2</v>
      </c>
    </row>
    <row r="35" spans="1:15">
      <c r="A35" s="1" t="s">
        <v>45</v>
      </c>
      <c r="B35">
        <v>-8.2678679734833449E-2</v>
      </c>
      <c r="C35">
        <v>-2.6358593184344969E-2</v>
      </c>
      <c r="D35">
        <v>-0.1084951785213997</v>
      </c>
      <c r="E35" s="2">
        <f t="shared" si="0"/>
        <v>-7.6592742246529705E-2</v>
      </c>
      <c r="F35">
        <v>-7.1330271681067203E-2</v>
      </c>
      <c r="G35">
        <v>-6.0975300517662201E-2</v>
      </c>
      <c r="H35" s="2">
        <f t="shared" si="3"/>
        <v>-6.2963207878696206E-2</v>
      </c>
      <c r="I35">
        <v>-7.9006329983002943E-2</v>
      </c>
      <c r="J35">
        <v>-7.8909884747784931E-2</v>
      </c>
      <c r="K35">
        <v>-8.3438453985318906E-2</v>
      </c>
      <c r="L35">
        <v>3.3394741076240302E-3</v>
      </c>
      <c r="M35">
        <v>-7.4047932475884815E-2</v>
      </c>
      <c r="N35" s="2">
        <f t="shared" si="1"/>
        <v>-6.4316980630288761E-2</v>
      </c>
      <c r="O35" s="8">
        <f t="shared" si="2"/>
        <v>-6.7422495169351934E-2</v>
      </c>
    </row>
    <row r="36" spans="1:15">
      <c r="A36" s="1" t="s">
        <v>46</v>
      </c>
      <c r="B36">
        <v>6.8668936034965267E-2</v>
      </c>
      <c r="C36">
        <v>9.4235072210843818E-2</v>
      </c>
      <c r="D36">
        <v>8.0367434830020956E-2</v>
      </c>
      <c r="E36" s="2">
        <f t="shared" si="0"/>
        <v>8.0775017107792779E-2</v>
      </c>
      <c r="F36">
        <v>8.3747148411418726E-2</v>
      </c>
      <c r="G36">
        <v>7.4675476693796483E-2</v>
      </c>
      <c r="H36" s="2">
        <f t="shared" si="3"/>
        <v>7.6417021184820952E-2</v>
      </c>
      <c r="I36">
        <v>7.6913213084660814E-2</v>
      </c>
      <c r="J36">
        <v>7.002298657408379E-2</v>
      </c>
      <c r="K36">
        <v>7.6616674828145381E-2</v>
      </c>
      <c r="L36">
        <v>0.1167899534912273</v>
      </c>
      <c r="M36">
        <v>5.407471212312509E-2</v>
      </c>
      <c r="N36" s="2">
        <f t="shared" si="1"/>
        <v>7.5309428685849236E-2</v>
      </c>
      <c r="O36" s="8">
        <f t="shared" si="2"/>
        <v>7.6998089942360265E-2</v>
      </c>
    </row>
    <row r="37" spans="1:15">
      <c r="A37" s="1" t="s">
        <v>47</v>
      </c>
      <c r="B37">
        <v>4.7379351563169747E-2</v>
      </c>
      <c r="C37">
        <v>7.1276084574091847E-2</v>
      </c>
      <c r="D37">
        <v>9.24546919015794E-2</v>
      </c>
      <c r="E37" s="2">
        <f t="shared" si="0"/>
        <v>7.2316699054126063E-2</v>
      </c>
      <c r="F37">
        <v>7.6991129198940245E-2</v>
      </c>
      <c r="G37">
        <v>8.3779037833521031E-2</v>
      </c>
      <c r="H37" s="2">
        <f t="shared" si="3"/>
        <v>8.2475921356635312E-2</v>
      </c>
      <c r="I37">
        <v>5.4924363687090423E-2</v>
      </c>
      <c r="J37">
        <v>7.0505459745602073E-2</v>
      </c>
      <c r="K37">
        <v>3.148660569148487E-2</v>
      </c>
      <c r="L37">
        <v>0.1109797283434286</v>
      </c>
      <c r="M37">
        <v>9.8265885628420646E-2</v>
      </c>
      <c r="N37" s="2">
        <f t="shared" si="1"/>
        <v>7.5967055228946895E-2</v>
      </c>
      <c r="O37" s="8">
        <f t="shared" si="2"/>
        <v>7.6136010242946861E-2</v>
      </c>
    </row>
    <row r="38" spans="1:15">
      <c r="A38" s="1" t="s">
        <v>48</v>
      </c>
      <c r="B38">
        <v>-3.3577850651954073E-2</v>
      </c>
      <c r="C38">
        <v>-5.765057454692768E-2</v>
      </c>
      <c r="D38">
        <v>5.0583772531349602E-2</v>
      </c>
      <c r="E38" s="2">
        <f t="shared" si="0"/>
        <v>-7.0023165041338282E-3</v>
      </c>
      <c r="F38">
        <v>0.12547903001533631</v>
      </c>
      <c r="G38">
        <v>0.1257023244638755</v>
      </c>
      <c r="H38" s="2">
        <f t="shared" si="3"/>
        <v>0.12565945725826724</v>
      </c>
      <c r="I38">
        <v>3.3498384914734558E-2</v>
      </c>
      <c r="J38">
        <v>4.330586466484676E-2</v>
      </c>
      <c r="K38">
        <v>6.9917802538237428E-3</v>
      </c>
      <c r="L38">
        <v>7.6390385368201974E-2</v>
      </c>
      <c r="M38">
        <v>5.2631407741271952E-2</v>
      </c>
      <c r="N38" s="2">
        <f t="shared" si="1"/>
        <v>4.314253971959485E-2</v>
      </c>
      <c r="O38" s="8">
        <f t="shared" si="2"/>
        <v>4.4229913237374276E-2</v>
      </c>
    </row>
    <row r="39" spans="1:15">
      <c r="A39" s="1" t="s">
        <v>49</v>
      </c>
      <c r="B39">
        <v>5.946383244233755E-2</v>
      </c>
      <c r="C39">
        <v>9.6280870458803625E-2</v>
      </c>
      <c r="D39">
        <v>-1.203719825623706E-2</v>
      </c>
      <c r="E39" s="2">
        <f t="shared" si="0"/>
        <v>4.1647712136908578E-2</v>
      </c>
      <c r="F39">
        <v>-1.1391303134456691E-2</v>
      </c>
      <c r="G39">
        <v>-1.3724177525595181E-2</v>
      </c>
      <c r="H39" s="2">
        <f t="shared" si="3"/>
        <v>-1.3276321312252816E-2</v>
      </c>
      <c r="I39">
        <v>2.9298208977765139E-2</v>
      </c>
      <c r="J39">
        <v>4.1076183587335668E-2</v>
      </c>
      <c r="K39">
        <v>3.4672267098925243E-2</v>
      </c>
      <c r="L39">
        <v>3.9999557952322913E-2</v>
      </c>
      <c r="M39">
        <v>-3.000002114395639E-2</v>
      </c>
      <c r="N39" s="2">
        <f t="shared" si="1"/>
        <v>1.4443258837765899E-2</v>
      </c>
      <c r="O39" s="8">
        <f t="shared" si="2"/>
        <v>1.6903103368408778E-2</v>
      </c>
    </row>
    <row r="40" spans="1:15">
      <c r="A40" s="1" t="s">
        <v>50</v>
      </c>
      <c r="B40">
        <v>2.9326395745741252E-3</v>
      </c>
      <c r="C40">
        <v>7.6147438359455144E-3</v>
      </c>
      <c r="D40">
        <v>8.4302916818001616E-2</v>
      </c>
      <c r="E40" s="2">
        <f t="shared" si="0"/>
        <v>3.6760726210139691E-2</v>
      </c>
      <c r="F40">
        <v>5.3119317620526678E-2</v>
      </c>
      <c r="G40">
        <v>5.0263141053709333E-2</v>
      </c>
      <c r="H40" s="2">
        <f t="shared" si="3"/>
        <v>5.0811458797138179E-2</v>
      </c>
      <c r="I40">
        <v>4.2951080979647623E-2</v>
      </c>
      <c r="J40">
        <v>3.3354654391620331E-2</v>
      </c>
      <c r="K40">
        <v>3.7789103905316868E-2</v>
      </c>
      <c r="L40">
        <v>2.9266779736090601E-2</v>
      </c>
      <c r="M40">
        <v>9.4971913414071629E-2</v>
      </c>
      <c r="N40" s="2">
        <f t="shared" si="1"/>
        <v>5.5266151039005972E-2</v>
      </c>
      <c r="O40" s="8">
        <f t="shared" si="2"/>
        <v>4.942261789612002E-2</v>
      </c>
    </row>
    <row r="41" spans="1:15">
      <c r="A41" s="1" t="s">
        <v>51</v>
      </c>
      <c r="B41">
        <v>5.1842485423907902E-2</v>
      </c>
      <c r="C41">
        <v>2.9285196832369961E-2</v>
      </c>
      <c r="D41">
        <v>3.3130065870449421E-2</v>
      </c>
      <c r="E41" s="2">
        <f t="shared" si="0"/>
        <v>3.7813358819744319E-2</v>
      </c>
      <c r="F41">
        <v>-3.2328650767022848E-3</v>
      </c>
      <c r="G41">
        <v>-1.8201391153284121E-3</v>
      </c>
      <c r="H41" s="2">
        <f t="shared" si="3"/>
        <v>-2.0913487878057128E-3</v>
      </c>
      <c r="I41">
        <v>6.0049491862491422E-2</v>
      </c>
      <c r="J41">
        <v>7.0009708134210147E-2</v>
      </c>
      <c r="K41">
        <v>5.4998979249676339E-2</v>
      </c>
      <c r="L41">
        <v>7.1854717657726663E-3</v>
      </c>
      <c r="M41">
        <v>3.9497234421801197E-2</v>
      </c>
      <c r="N41" s="2">
        <f t="shared" si="1"/>
        <v>4.4775017640452504E-2</v>
      </c>
      <c r="O41" s="8">
        <f t="shared" si="2"/>
        <v>3.4492105540436462E-2</v>
      </c>
    </row>
    <row r="42" spans="1:15">
      <c r="A42" s="1" t="s">
        <v>52</v>
      </c>
      <c r="B42">
        <v>6.5285725109118786E-3</v>
      </c>
      <c r="C42">
        <v>3.0857597393957329E-2</v>
      </c>
      <c r="D42">
        <v>3.2911054231354209E-2</v>
      </c>
      <c r="E42" s="2">
        <f t="shared" si="0"/>
        <v>2.4133456952040635E-2</v>
      </c>
      <c r="F42">
        <v>4.6513669119854439E-2</v>
      </c>
      <c r="G42">
        <v>3.5866428925818372E-2</v>
      </c>
      <c r="H42" s="2">
        <f t="shared" si="3"/>
        <v>3.7910444966270732E-2</v>
      </c>
      <c r="I42">
        <v>1.3772100404694679E-2</v>
      </c>
      <c r="J42">
        <v>2.376101176144374E-2</v>
      </c>
      <c r="K42">
        <v>1.4478188473169951E-2</v>
      </c>
      <c r="L42">
        <v>7.3971012032928218E-2</v>
      </c>
      <c r="M42">
        <v>2.0149721399226331E-2</v>
      </c>
      <c r="N42" s="2">
        <f t="shared" si="1"/>
        <v>2.7435938183910411E-2</v>
      </c>
      <c r="O42" s="8">
        <f t="shared" si="2"/>
        <v>2.8409216078187353E-2</v>
      </c>
    </row>
    <row r="43" spans="1:15">
      <c r="A43" s="1" t="s">
        <v>53</v>
      </c>
      <c r="B43">
        <v>-4.0406736221686454E-3</v>
      </c>
      <c r="C43">
        <v>-1.9241478182328579E-2</v>
      </c>
      <c r="D43">
        <v>-1.388868522937714E-2</v>
      </c>
      <c r="E43" s="2">
        <f t="shared" si="0"/>
        <v>-1.239261973425337E-2</v>
      </c>
      <c r="F43">
        <v>-5.3985344697679682E-2</v>
      </c>
      <c r="G43">
        <v>-4.0629140898384319E-2</v>
      </c>
      <c r="H43" s="2">
        <f t="shared" si="3"/>
        <v>-4.3193213306612924E-2</v>
      </c>
      <c r="I43">
        <v>-1.4838817534515771E-2</v>
      </c>
      <c r="J43">
        <v>-1.541851775081471E-2</v>
      </c>
      <c r="K43">
        <v>-9.5480658978974731E-4</v>
      </c>
      <c r="L43">
        <v>-1.3726272745447909E-2</v>
      </c>
      <c r="M43">
        <v>-3.0473985624669301E-2</v>
      </c>
      <c r="N43" s="2">
        <f t="shared" si="1"/>
        <v>-1.7135883545595677E-2</v>
      </c>
      <c r="O43" s="8">
        <f t="shared" si="2"/>
        <v>-2.050401988545791E-2</v>
      </c>
    </row>
    <row r="44" spans="1:15">
      <c r="A44" s="1" t="s">
        <v>54</v>
      </c>
      <c r="B44">
        <v>3.5948792810406749E-2</v>
      </c>
      <c r="C44">
        <v>3.7773417531646203E-2</v>
      </c>
      <c r="D44">
        <v>5.9651955430263692E-2</v>
      </c>
      <c r="E44" s="2">
        <f t="shared" si="0"/>
        <v>4.5936964341030249E-2</v>
      </c>
      <c r="F44">
        <v>6.0116676694150328E-2</v>
      </c>
      <c r="G44">
        <v>5.9077070152086193E-2</v>
      </c>
      <c r="H44" s="2">
        <f t="shared" si="3"/>
        <v>5.927664979986464E-2</v>
      </c>
      <c r="I44">
        <v>1.409560667026266E-2</v>
      </c>
      <c r="J44">
        <v>2.0067694815336431E-2</v>
      </c>
      <c r="K44">
        <v>2.971456932638716E-2</v>
      </c>
      <c r="L44">
        <v>4.590402575821062E-2</v>
      </c>
      <c r="M44">
        <v>1.746220726929049E-2</v>
      </c>
      <c r="N44" s="2">
        <f t="shared" si="1"/>
        <v>2.4318966378597182E-2</v>
      </c>
      <c r="O44" s="8">
        <f t="shared" si="2"/>
        <v>3.6468319909310064E-2</v>
      </c>
    </row>
    <row r="45" spans="1:15">
      <c r="A45" s="1" t="s">
        <v>55</v>
      </c>
      <c r="B45">
        <v>1.210460727445906E-2</v>
      </c>
      <c r="C45">
        <v>4.8680634640397853E-2</v>
      </c>
      <c r="D45">
        <v>7.0368297119802747E-3</v>
      </c>
      <c r="E45" s="2">
        <f t="shared" si="0"/>
        <v>2.0724480993514038E-2</v>
      </c>
      <c r="F45">
        <v>1.466658435552448E-2</v>
      </c>
      <c r="G45">
        <v>9.2971584770014104E-3</v>
      </c>
      <c r="H45" s="2">
        <f t="shared" si="3"/>
        <v>1.0327960114205838E-2</v>
      </c>
      <c r="I45">
        <v>-3.5012063185758668E-3</v>
      </c>
      <c r="J45">
        <v>-4.1457791372030102E-2</v>
      </c>
      <c r="K45">
        <v>-1.0062083346843441E-2</v>
      </c>
      <c r="L45">
        <v>1.5825319389855871E-2</v>
      </c>
      <c r="M45">
        <v>2.4599275939487519E-2</v>
      </c>
      <c r="N45" s="2">
        <f t="shared" si="1"/>
        <v>2.7200327795646518E-3</v>
      </c>
      <c r="O45" s="8">
        <f t="shared" si="2"/>
        <v>8.9910601187572561E-3</v>
      </c>
    </row>
    <row r="46" spans="1:15">
      <c r="A46" s="1" t="s">
        <v>56</v>
      </c>
      <c r="B46">
        <v>-1.6606227210722021E-2</v>
      </c>
      <c r="C46">
        <v>-4.9070626046968102E-2</v>
      </c>
      <c r="D46">
        <v>-2.8141317835130301E-2</v>
      </c>
      <c r="E46" s="2">
        <f t="shared" si="0"/>
        <v>-3.0654171953375976E-2</v>
      </c>
      <c r="F46">
        <v>-4.8976359407191472E-2</v>
      </c>
      <c r="G46">
        <v>-5.3515344199231651E-2</v>
      </c>
      <c r="H46" s="2">
        <f t="shared" si="3"/>
        <v>-5.2643967433682937E-2</v>
      </c>
      <c r="I46">
        <v>-2.7626752156484798E-2</v>
      </c>
      <c r="J46">
        <v>-1.1339795468867431E-2</v>
      </c>
      <c r="K46">
        <v>-3.2080413505798488E-2</v>
      </c>
      <c r="L46">
        <v>-4.0463026558402608E-2</v>
      </c>
      <c r="M46">
        <v>-2.1739004644718899E-2</v>
      </c>
      <c r="N46" s="2">
        <f t="shared" si="1"/>
        <v>-2.6640513773385617E-2</v>
      </c>
      <c r="O46" s="8">
        <f t="shared" si="2"/>
        <v>-3.2387099001735913E-2</v>
      </c>
    </row>
    <row r="47" spans="1:15">
      <c r="A47" s="1" t="s">
        <v>57</v>
      </c>
      <c r="B47">
        <v>1.4588017348916569E-2</v>
      </c>
      <c r="C47">
        <v>2.9192899885667419E-2</v>
      </c>
      <c r="D47">
        <v>3.1400919930794753E-2</v>
      </c>
      <c r="E47" s="2">
        <f t="shared" si="0"/>
        <v>2.5545491608762266E-2</v>
      </c>
      <c r="F47">
        <v>4.3074173871858523E-2</v>
      </c>
      <c r="G47">
        <v>4.8959319866091811E-2</v>
      </c>
      <c r="H47" s="2">
        <f t="shared" si="3"/>
        <v>4.7829512273382967E-2</v>
      </c>
      <c r="I47">
        <v>-1.3479871676882251E-2</v>
      </c>
      <c r="J47">
        <v>-2.1517571381127309E-2</v>
      </c>
      <c r="K47">
        <v>-8.49895596010386E-3</v>
      </c>
      <c r="L47">
        <v>2.4203727779703592E-3</v>
      </c>
      <c r="M47">
        <v>1.2173943268980469E-2</v>
      </c>
      <c r="N47" s="2">
        <f t="shared" si="1"/>
        <v>-2.5657574007179862E-3</v>
      </c>
      <c r="O47" s="8">
        <f t="shared" si="2"/>
        <v>1.4116150340316611E-2</v>
      </c>
    </row>
    <row r="48" spans="1:15">
      <c r="A48" s="1" t="s">
        <v>58</v>
      </c>
      <c r="B48">
        <v>2.11368201675175E-2</v>
      </c>
      <c r="C48">
        <v>3.9917646195434031E-2</v>
      </c>
      <c r="D48">
        <v>5.698683631086654E-2</v>
      </c>
      <c r="E48" s="2">
        <f t="shared" si="0"/>
        <v>4.0904885507813495E-2</v>
      </c>
      <c r="F48">
        <v>4.110598334225557E-2</v>
      </c>
      <c r="G48">
        <v>3.2089081927148433E-2</v>
      </c>
      <c r="H48" s="2">
        <f t="shared" si="3"/>
        <v>3.3820111827082527E-2</v>
      </c>
      <c r="I48">
        <v>2.8216776969360421E-2</v>
      </c>
      <c r="J48">
        <v>2.938053235956373E-2</v>
      </c>
      <c r="K48">
        <v>2.4464518238731529E-2</v>
      </c>
      <c r="L48">
        <v>4.5637388525593403E-2</v>
      </c>
      <c r="M48">
        <v>6.8155639202653662E-2</v>
      </c>
      <c r="N48" s="2">
        <f t="shared" si="1"/>
        <v>4.3532152611696164E-2</v>
      </c>
      <c r="O48" s="8">
        <f t="shared" si="2"/>
        <v>4.1078187171344829E-2</v>
      </c>
    </row>
    <row r="49" spans="1:15">
      <c r="A49" s="1" t="s">
        <v>59</v>
      </c>
      <c r="B49">
        <v>2.2061809400315321E-2</v>
      </c>
      <c r="C49">
        <v>2.5935999240230601E-2</v>
      </c>
      <c r="D49">
        <v>1.4770906486055059E-2</v>
      </c>
      <c r="E49" s="2">
        <f t="shared" si="0"/>
        <v>2.0280023976757374E-2</v>
      </c>
      <c r="F49">
        <v>1.385614294014403E-2</v>
      </c>
      <c r="G49">
        <v>2.172807938058385E-2</v>
      </c>
      <c r="H49" s="2">
        <f t="shared" si="3"/>
        <v>2.0216855433302816E-2</v>
      </c>
      <c r="I49">
        <v>-2.5748575824749431E-2</v>
      </c>
      <c r="J49">
        <v>-3.5748083418332688E-2</v>
      </c>
      <c r="K49">
        <v>-2.0057303696403461E-2</v>
      </c>
      <c r="L49">
        <v>2.234154556917112E-4</v>
      </c>
      <c r="M49">
        <v>-2.2520030461498419E-2</v>
      </c>
      <c r="N49" s="2">
        <f t="shared" si="1"/>
        <v>-2.0514019597701917E-2</v>
      </c>
      <c r="O49" s="8">
        <f t="shared" si="2"/>
        <v>-2.1023689449804774E-3</v>
      </c>
    </row>
    <row r="50" spans="1:15">
      <c r="A50" s="1" t="s">
        <v>60</v>
      </c>
      <c r="B50">
        <v>-5.6757665919721867E-2</v>
      </c>
      <c r="C50">
        <v>-5.1090677414310497E-2</v>
      </c>
      <c r="D50">
        <v>-8.0058091493098171E-2</v>
      </c>
      <c r="E50" s="2">
        <f t="shared" si="0"/>
        <v>-6.4405451849977452E-2</v>
      </c>
      <c r="F50">
        <v>-5.0115475020796267E-2</v>
      </c>
      <c r="G50">
        <v>-3.3983524697786649E-2</v>
      </c>
      <c r="H50" s="2">
        <f t="shared" si="3"/>
        <v>-3.7080474200483347E-2</v>
      </c>
      <c r="I50">
        <v>-9.0031759806460721E-2</v>
      </c>
      <c r="J50">
        <v>-9.5735616276203306E-2</v>
      </c>
      <c r="K50">
        <v>-7.5327564584587559E-2</v>
      </c>
      <c r="L50">
        <v>-6.9380383275262192E-2</v>
      </c>
      <c r="M50">
        <v>-6.7471232511154389E-2</v>
      </c>
      <c r="N50" s="2">
        <f t="shared" si="1"/>
        <v>-7.7156614914253505E-2</v>
      </c>
      <c r="O50" s="8">
        <f t="shared" si="2"/>
        <v>-6.6509629221266367E-2</v>
      </c>
    </row>
    <row r="51" spans="1:15">
      <c r="A51" s="1" t="s">
        <v>61</v>
      </c>
      <c r="B51">
        <v>-3.858813173246034E-2</v>
      </c>
      <c r="C51">
        <v>-4.5867624349341551E-2</v>
      </c>
      <c r="D51">
        <v>-6.3291165703750152E-2</v>
      </c>
      <c r="E51" s="2">
        <f t="shared" si="0"/>
        <v>-5.0562344051783815E-2</v>
      </c>
      <c r="F51">
        <v>-3.1909450889240583E-2</v>
      </c>
      <c r="G51">
        <v>-4.1522281030631943E-2</v>
      </c>
      <c r="H51" s="2">
        <f t="shared" si="3"/>
        <v>-3.9676847035994167E-2</v>
      </c>
      <c r="I51">
        <v>-1.9464565950607641E-2</v>
      </c>
      <c r="J51">
        <v>1.9899650485306619E-3</v>
      </c>
      <c r="K51">
        <v>-3.5810754628967878E-2</v>
      </c>
      <c r="L51">
        <v>1.309423925159958E-2</v>
      </c>
      <c r="M51">
        <v>-5.2941014763296053E-2</v>
      </c>
      <c r="N51" s="2">
        <f t="shared" si="1"/>
        <v>-2.5165465828332283E-2</v>
      </c>
      <c r="O51" s="8">
        <f t="shared" si="2"/>
        <v>-3.4687502067621938E-2</v>
      </c>
    </row>
    <row r="52" spans="1:15">
      <c r="A52" s="1" t="s">
        <v>62</v>
      </c>
      <c r="B52">
        <v>3.9745511148330248E-2</v>
      </c>
      <c r="C52">
        <v>4.2985996521067049E-2</v>
      </c>
      <c r="D52">
        <v>7.6285020803294357E-2</v>
      </c>
      <c r="E52" s="2">
        <f t="shared" si="0"/>
        <v>5.5267187091685176E-2</v>
      </c>
      <c r="F52">
        <v>4.5329077542132001E-2</v>
      </c>
      <c r="G52">
        <v>4.1451762527894287E-2</v>
      </c>
      <c r="H52" s="2">
        <f t="shared" si="3"/>
        <v>4.2196114485637093E-2</v>
      </c>
      <c r="I52">
        <v>0.1000415527102327</v>
      </c>
      <c r="J52">
        <v>0.10604379923401</v>
      </c>
      <c r="K52">
        <v>9.0701215874792185E-2</v>
      </c>
      <c r="L52">
        <v>6.7593389373715729E-2</v>
      </c>
      <c r="M52">
        <v>8.1319604548015567E-2</v>
      </c>
      <c r="N52" s="2">
        <f t="shared" si="1"/>
        <v>8.7480117900283969E-2</v>
      </c>
      <c r="O52" s="8">
        <f t="shared" si="2"/>
        <v>7.0594053749473473E-2</v>
      </c>
    </row>
    <row r="53" spans="1:15">
      <c r="A53" s="1" t="s">
        <v>63</v>
      </c>
      <c r="B53">
        <v>-1.650473994155166E-2</v>
      </c>
      <c r="C53">
        <v>-2.3012575845718249E-2</v>
      </c>
      <c r="D53">
        <v>-4.6640385838429887E-2</v>
      </c>
      <c r="E53" s="2">
        <f t="shared" si="0"/>
        <v>-3.0421988083787498E-2</v>
      </c>
      <c r="F53">
        <v>8.1848939341728766E-3</v>
      </c>
      <c r="G53">
        <v>1.569750846953788E-2</v>
      </c>
      <c r="H53" s="2">
        <f t="shared" si="3"/>
        <v>1.425526575347489E-2</v>
      </c>
      <c r="I53">
        <v>-9.2654883827988366E-3</v>
      </c>
      <c r="J53">
        <v>-1.7309405716574581E-2</v>
      </c>
      <c r="K53">
        <v>-1.5928667162049881E-2</v>
      </c>
      <c r="L53">
        <v>3.4995942431870208E-3</v>
      </c>
      <c r="M53">
        <v>-3.2088723872582207E-2</v>
      </c>
      <c r="N53" s="2">
        <f t="shared" si="1"/>
        <v>-1.6812833282703023E-2</v>
      </c>
      <c r="O53" s="8">
        <f t="shared" si="2"/>
        <v>-1.4966072790351538E-2</v>
      </c>
    </row>
    <row r="54" spans="1:15">
      <c r="A54" s="1" t="s">
        <v>64</v>
      </c>
      <c r="B54">
        <v>5.4930214336755823E-2</v>
      </c>
      <c r="C54">
        <v>9.9057204361781448E-2</v>
      </c>
      <c r="D54">
        <v>8.5406506098681501E-2</v>
      </c>
      <c r="E54" s="2">
        <f t="shared" si="0"/>
        <v>7.9928735532897754E-2</v>
      </c>
      <c r="F54">
        <v>4.538519858319634E-2</v>
      </c>
      <c r="G54">
        <v>2.690347158719231E-2</v>
      </c>
      <c r="H54" s="2">
        <f t="shared" si="3"/>
        <v>3.0451522138005838E-2</v>
      </c>
      <c r="I54">
        <v>7.0473042920782047E-2</v>
      </c>
      <c r="J54">
        <v>8.2994051139589242E-2</v>
      </c>
      <c r="K54">
        <v>5.6483253904084929E-2</v>
      </c>
      <c r="L54">
        <v>8.4582915181574014E-2</v>
      </c>
      <c r="M54">
        <v>5.1235835683991933E-2</v>
      </c>
      <c r="N54" s="2">
        <f t="shared" si="1"/>
        <v>6.5565439527958666E-2</v>
      </c>
      <c r="O54" s="8">
        <f t="shared" si="2"/>
        <v>6.3200541544206484E-2</v>
      </c>
    </row>
    <row r="55" spans="1:15">
      <c r="A55" s="1" t="s">
        <v>65</v>
      </c>
      <c r="B55">
        <v>3.9956364933668942E-2</v>
      </c>
      <c r="C55">
        <v>6.1984652089188692E-2</v>
      </c>
      <c r="D55">
        <v>3.8197136358337318E-2</v>
      </c>
      <c r="E55" s="2">
        <f t="shared" si="0"/>
        <v>4.5663621612538487E-2</v>
      </c>
      <c r="F55">
        <v>2.799135192573066E-2</v>
      </c>
      <c r="G55">
        <v>2.7021623991660079E-2</v>
      </c>
      <c r="H55" s="2">
        <f t="shared" si="3"/>
        <v>2.7207788614228214E-2</v>
      </c>
      <c r="I55">
        <v>3.4272272050906771E-2</v>
      </c>
      <c r="J55">
        <v>4.5028274336352592E-2</v>
      </c>
      <c r="K55">
        <v>3.9371219323914193E-2</v>
      </c>
      <c r="L55">
        <v>2.7258928766281439E-2</v>
      </c>
      <c r="M55">
        <v>1.9495339694132419E-2</v>
      </c>
      <c r="N55" s="2">
        <f t="shared" si="1"/>
        <v>3.0661659020776885E-2</v>
      </c>
      <c r="O55" s="8">
        <f t="shared" si="2"/>
        <v>3.413492366559339E-2</v>
      </c>
    </row>
    <row r="56" spans="1:15">
      <c r="A56" s="1" t="s">
        <v>66</v>
      </c>
      <c r="B56">
        <v>-8.5009657871801814E-3</v>
      </c>
      <c r="C56">
        <v>-1.0211104050327879E-2</v>
      </c>
      <c r="D56">
        <v>7.3592150439183435E-4</v>
      </c>
      <c r="E56" s="2">
        <f t="shared" si="0"/>
        <v>-5.3131199892599117E-3</v>
      </c>
      <c r="F56">
        <v>5.5556611320302096E-3</v>
      </c>
      <c r="G56">
        <v>2.075391199750087E-2</v>
      </c>
      <c r="H56" s="2">
        <f t="shared" si="3"/>
        <v>1.7836210509631557E-2</v>
      </c>
      <c r="I56">
        <v>-5.6328118407994683E-2</v>
      </c>
      <c r="J56">
        <v>-8.591941644551726E-2</v>
      </c>
      <c r="K56">
        <v>-4.5627221026847131E-2</v>
      </c>
      <c r="L56">
        <v>-3.6636172166568781E-2</v>
      </c>
      <c r="M56">
        <v>-6.1866649107928939E-3</v>
      </c>
      <c r="N56" s="2">
        <f t="shared" si="1"/>
        <v>-3.852568054449388E-2</v>
      </c>
      <c r="O56" s="8">
        <f t="shared" si="2"/>
        <v>-1.9385171096735949E-2</v>
      </c>
    </row>
    <row r="57" spans="1:15">
      <c r="A57" s="1" t="s">
        <v>67</v>
      </c>
      <c r="B57">
        <v>4.0759613216787782E-2</v>
      </c>
      <c r="C57">
        <v>2.5291363059255941E-2</v>
      </c>
      <c r="D57">
        <v>6.2499947586645899E-2</v>
      </c>
      <c r="E57" s="2">
        <f t="shared" si="0"/>
        <v>4.4933246049305396E-2</v>
      </c>
      <c r="F57">
        <v>3.651059069594198E-2</v>
      </c>
      <c r="G57">
        <v>3.2102143926229683E-2</v>
      </c>
      <c r="H57" s="2">
        <f t="shared" si="3"/>
        <v>3.2948460506541238E-2</v>
      </c>
      <c r="I57">
        <v>5.2244099028354578E-2</v>
      </c>
      <c r="J57">
        <v>2.188992275352053E-2</v>
      </c>
      <c r="K57">
        <v>4.1912409862819848E-2</v>
      </c>
      <c r="L57">
        <v>3.6877523042787352E-2</v>
      </c>
      <c r="M57">
        <v>4.3010620618578972E-2</v>
      </c>
      <c r="N57" s="2">
        <f t="shared" si="1"/>
        <v>4.0766283633959233E-2</v>
      </c>
      <c r="O57" s="8">
        <f t="shared" si="2"/>
        <v>4.0504038712342795E-2</v>
      </c>
    </row>
    <row r="58" spans="1:15">
      <c r="A58" s="1" t="s">
        <v>68</v>
      </c>
      <c r="B58">
        <v>3.1460222849537089E-2</v>
      </c>
      <c r="C58">
        <v>3.3099666943839479E-2</v>
      </c>
      <c r="D58">
        <v>2.6817642916942441E-2</v>
      </c>
      <c r="E58" s="2">
        <f t="shared" si="0"/>
        <v>3.0084885123289967E-2</v>
      </c>
      <c r="F58">
        <v>2.2840960169426609E-2</v>
      </c>
      <c r="G58">
        <v>2.0541933154631261E-2</v>
      </c>
      <c r="H58" s="2">
        <f t="shared" si="3"/>
        <v>2.0983291479421119E-2</v>
      </c>
      <c r="I58">
        <v>3.3347772188981883E-2</v>
      </c>
      <c r="J58">
        <v>8.8897332830051523E-2</v>
      </c>
      <c r="K58">
        <v>4.5418159965003202E-2</v>
      </c>
      <c r="L58">
        <v>-1.503132634301607E-2</v>
      </c>
      <c r="M58">
        <v>1.73186981903144E-2</v>
      </c>
      <c r="N58" s="2">
        <f t="shared" si="1"/>
        <v>2.9448536099325875E-2</v>
      </c>
      <c r="O58" s="8">
        <f t="shared" si="2"/>
        <v>2.8107638865292283E-2</v>
      </c>
    </row>
    <row r="59" spans="1:15">
      <c r="A59" s="1" t="s">
        <v>69</v>
      </c>
      <c r="B59">
        <v>9.2379055983382585E-3</v>
      </c>
      <c r="C59">
        <v>6.1850094368556263E-3</v>
      </c>
      <c r="D59">
        <v>3.3288004888123668E-2</v>
      </c>
      <c r="E59" s="2">
        <f t="shared" si="0"/>
        <v>1.7945377636651976E-2</v>
      </c>
      <c r="F59">
        <v>4.9544666900638079E-2</v>
      </c>
      <c r="G59">
        <v>4.5454592749349487E-2</v>
      </c>
      <c r="H59" s="2">
        <f t="shared" si="3"/>
        <v>4.6239789384300616E-2</v>
      </c>
      <c r="I59">
        <v>9.9799299088039195E-3</v>
      </c>
      <c r="J59">
        <v>5.8243238289192867E-3</v>
      </c>
      <c r="K59">
        <v>5.9549696895795368E-3</v>
      </c>
      <c r="L59">
        <v>-2.6321684751612121E-2</v>
      </c>
      <c r="M59">
        <v>2.6301669095538879E-2</v>
      </c>
      <c r="N59" s="2">
        <f t="shared" si="1"/>
        <v>7.8263084714064179E-3</v>
      </c>
      <c r="O59" s="8">
        <f t="shared" si="2"/>
        <v>1.745804931692186E-2</v>
      </c>
    </row>
    <row r="60" spans="1:15">
      <c r="A60" s="1" t="s">
        <v>70</v>
      </c>
      <c r="B60">
        <v>-1.0419294821656931E-2</v>
      </c>
      <c r="C60">
        <v>-1.2088923382164499E-2</v>
      </c>
      <c r="D60">
        <v>1.315003379938728E-3</v>
      </c>
      <c r="E60" s="2">
        <f t="shared" si="0"/>
        <v>-6.2232239523396298E-3</v>
      </c>
      <c r="F60">
        <v>-8.0108496325531631E-3</v>
      </c>
      <c r="G60">
        <v>-1.074767381198127E-2</v>
      </c>
      <c r="H60" s="2">
        <f t="shared" si="3"/>
        <v>-1.0222268878805969E-2</v>
      </c>
      <c r="I60">
        <v>-2.9973793964486739E-2</v>
      </c>
      <c r="J60">
        <v>-1.646334744754685E-2</v>
      </c>
      <c r="K60">
        <v>-2.2101933089252009E-2</v>
      </c>
      <c r="L60">
        <v>4.814767180075652E-2</v>
      </c>
      <c r="M60">
        <v>-2.9288671647408782E-2</v>
      </c>
      <c r="N60" s="2">
        <f t="shared" si="1"/>
        <v>-1.3300589909842024E-2</v>
      </c>
      <c r="O60" s="8">
        <f t="shared" si="2"/>
        <v>-1.0819819186291761E-2</v>
      </c>
    </row>
    <row r="61" spans="1:15">
      <c r="A61" s="1" t="s">
        <v>71</v>
      </c>
      <c r="B61">
        <v>1.077351667296123E-2</v>
      </c>
      <c r="C61">
        <v>7.5956371278373958E-3</v>
      </c>
      <c r="D61">
        <v>2.757687314063317E-2</v>
      </c>
      <c r="E61" s="2">
        <f t="shared" si="0"/>
        <v>1.6553256165729009E-2</v>
      </c>
      <c r="F61">
        <v>-1.9305747956659621E-2</v>
      </c>
      <c r="G61">
        <v>-5.0400459014847687E-3</v>
      </c>
      <c r="H61" s="2">
        <f t="shared" si="3"/>
        <v>-7.7787202713393028E-3</v>
      </c>
      <c r="I61">
        <v>3.3099725505850268E-2</v>
      </c>
      <c r="J61">
        <v>5.9408759519556709E-2</v>
      </c>
      <c r="K61">
        <v>3.0907607969772769E-2</v>
      </c>
      <c r="L61">
        <v>1.1044078433587901E-2</v>
      </c>
      <c r="M61">
        <v>1.939656832294423E-2</v>
      </c>
      <c r="N61" s="2">
        <f t="shared" si="1"/>
        <v>2.7905821665661266E-2</v>
      </c>
      <c r="O61" s="8">
        <f t="shared" si="2"/>
        <v>1.8425903924422237E-2</v>
      </c>
    </row>
    <row r="62" spans="1:15">
      <c r="A62" s="1" t="s">
        <v>72</v>
      </c>
      <c r="B62">
        <v>1.6319773233390181E-2</v>
      </c>
      <c r="C62">
        <v>1.531983233464285E-2</v>
      </c>
      <c r="D62">
        <v>-1.086258756241854E-2</v>
      </c>
      <c r="E62" s="2">
        <f t="shared" si="0"/>
        <v>5.1833841997091182E-3</v>
      </c>
      <c r="F62">
        <v>3.4465898802618078E-3</v>
      </c>
      <c r="G62">
        <v>-8.4875820537467783E-3</v>
      </c>
      <c r="H62" s="2">
        <f t="shared" si="3"/>
        <v>-6.1965058294784709E-3</v>
      </c>
      <c r="I62">
        <v>5.1710204402173332E-3</v>
      </c>
      <c r="J62">
        <v>-1.379611982030182E-3</v>
      </c>
      <c r="K62">
        <v>1.1356882491633251E-3</v>
      </c>
      <c r="L62">
        <v>-2.420074300763075E-3</v>
      </c>
      <c r="M62">
        <v>-1.4270722785519E-2</v>
      </c>
      <c r="N62" s="2">
        <f t="shared" si="1"/>
        <v>-4.0264696706024021E-3</v>
      </c>
      <c r="O62" s="8">
        <f t="shared" si="2"/>
        <v>-1.9030841235975994E-3</v>
      </c>
    </row>
    <row r="63" spans="1:15">
      <c r="A63" s="1" t="s">
        <v>73</v>
      </c>
      <c r="B63">
        <v>-3.0995412303735041E-2</v>
      </c>
      <c r="C63">
        <v>-3.1715097786790047E-2</v>
      </c>
      <c r="D63">
        <v>-2.196383146651015E-2</v>
      </c>
      <c r="E63" s="2">
        <f t="shared" si="0"/>
        <v>-2.7601307476284965E-2</v>
      </c>
      <c r="F63">
        <v>-4.651313496450471E-2</v>
      </c>
      <c r="G63">
        <v>-3.7764082694766388E-2</v>
      </c>
      <c r="H63" s="2">
        <f t="shared" si="3"/>
        <v>-3.9443691950516842E-2</v>
      </c>
      <c r="I63">
        <v>-4.0125871443988832E-2</v>
      </c>
      <c r="J63">
        <v>-3.013632177173731E-2</v>
      </c>
      <c r="K63">
        <v>-4.0190806801919332E-2</v>
      </c>
      <c r="L63">
        <v>-1.9364871775108261E-2</v>
      </c>
      <c r="M63">
        <v>-2.7881792401223241E-2</v>
      </c>
      <c r="N63" s="2">
        <f t="shared" si="1"/>
        <v>-3.1374702506391274E-2</v>
      </c>
      <c r="O63" s="8">
        <f t="shared" si="2"/>
        <v>-3.1789210348389572E-2</v>
      </c>
    </row>
    <row r="64" spans="1:15">
      <c r="A64" s="1" t="s">
        <v>74</v>
      </c>
      <c r="B64">
        <v>-3.3266591972230919E-2</v>
      </c>
      <c r="C64">
        <v>1.8394101526220119E-4</v>
      </c>
      <c r="D64">
        <v>-1.301488122840966E-2</v>
      </c>
      <c r="E64" s="2">
        <f t="shared" si="0"/>
        <v>-1.5453896935999759E-2</v>
      </c>
      <c r="F64">
        <v>-3.4620583599116787E-2</v>
      </c>
      <c r="G64">
        <v>-3.041165342313679E-2</v>
      </c>
      <c r="H64" s="2">
        <f t="shared" si="3"/>
        <v>-3.1219667578548257E-2</v>
      </c>
      <c r="I64">
        <v>-2.311932637423075E-2</v>
      </c>
      <c r="J64">
        <v>-6.3509408996855088E-2</v>
      </c>
      <c r="K64">
        <v>-2.699937432764021E-2</v>
      </c>
      <c r="L64">
        <v>-2.445579330250891E-2</v>
      </c>
      <c r="M64">
        <v>-2.0723018105019531E-2</v>
      </c>
      <c r="N64" s="2">
        <f t="shared" si="1"/>
        <v>-2.8518691397805988E-2</v>
      </c>
      <c r="O64" s="8">
        <f t="shared" si="2"/>
        <v>-2.5439016005618494E-2</v>
      </c>
    </row>
    <row r="65" spans="1:15">
      <c r="A65" s="1" t="s">
        <v>75</v>
      </c>
      <c r="B65">
        <v>-2.6115463781699159E-2</v>
      </c>
      <c r="C65">
        <v>-2.169841445301246E-2</v>
      </c>
      <c r="D65">
        <v>-5.4545571567409579E-2</v>
      </c>
      <c r="E65" s="2">
        <f t="shared" si="0"/>
        <v>-3.617360689380443E-2</v>
      </c>
      <c r="F65">
        <v>-4.4340552722299531E-3</v>
      </c>
      <c r="G65">
        <v>-6.5178190498215161E-3</v>
      </c>
      <c r="H65" s="2">
        <f t="shared" si="3"/>
        <v>-6.1177861297135872E-3</v>
      </c>
      <c r="I65">
        <v>-5.9683463555576972E-2</v>
      </c>
      <c r="J65">
        <v>-6.5108862313784432E-2</v>
      </c>
      <c r="K65">
        <v>-4.9058780052560591E-2</v>
      </c>
      <c r="L65">
        <v>-6.3088110137740405E-2</v>
      </c>
      <c r="M65">
        <v>-9.0960964147906553E-2</v>
      </c>
      <c r="N65" s="2">
        <f t="shared" si="1"/>
        <v>-6.9059424860662688E-2</v>
      </c>
      <c r="O65" s="8">
        <f t="shared" si="2"/>
        <v>-4.8830901884583715E-2</v>
      </c>
    </row>
    <row r="66" spans="1:15">
      <c r="A66" s="1" t="s">
        <v>76</v>
      </c>
      <c r="B66">
        <v>-1.8678113761993801E-2</v>
      </c>
      <c r="C66">
        <v>1.0507659428775851E-2</v>
      </c>
      <c r="D66">
        <v>-7.6922984513194126E-2</v>
      </c>
      <c r="E66" s="2">
        <f t="shared" ref="E66:E129" si="4">(B66*$B$186+C66*$C$186+D66*$D$186)/$E$186</f>
        <v>-3.3425506157711372E-2</v>
      </c>
      <c r="F66">
        <v>-9.6052368813997702E-2</v>
      </c>
      <c r="G66">
        <v>-8.9119910659764434E-2</v>
      </c>
      <c r="H66" s="2">
        <f t="shared" si="3"/>
        <v>-9.0450777195015014E-2</v>
      </c>
      <c r="I66">
        <v>-5.4582045094399227E-2</v>
      </c>
      <c r="J66">
        <v>-6.9740023020175901E-2</v>
      </c>
      <c r="K66">
        <v>-2.7108031376431248E-2</v>
      </c>
      <c r="L66">
        <v>-0.13546054950662459</v>
      </c>
      <c r="M66">
        <v>-6.9855422384047516E-2</v>
      </c>
      <c r="N66" s="2">
        <f t="shared" ref="N66:N129" si="5">(I66*$I$186+J66*$J$186+K66*$K$186+L66*$L$186+M66*$M$186)/$N$186</f>
        <v>-6.9901240479696772E-2</v>
      </c>
      <c r="O66" s="8">
        <f t="shared" ref="O66:O129" si="6">(E66*$E$186+H66*$H$186+N66*$N$186)/$O$186</f>
        <v>-6.3630315387246408E-2</v>
      </c>
    </row>
    <row r="67" spans="1:15">
      <c r="A67" s="1" t="s">
        <v>77</v>
      </c>
      <c r="B67">
        <v>6.8024169994303607E-2</v>
      </c>
      <c r="C67">
        <v>5.9576511553341982E-2</v>
      </c>
      <c r="D67">
        <v>0.1080245604107619</v>
      </c>
      <c r="E67" s="2">
        <f t="shared" si="4"/>
        <v>8.1526012164811285E-2</v>
      </c>
      <c r="F67">
        <v>6.1318322953759719E-2</v>
      </c>
      <c r="G67">
        <v>5.8883084944441277E-2</v>
      </c>
      <c r="H67" s="2">
        <f t="shared" ref="H67:H130" si="7">(F67*$F$186+G67*$G$186)/$H$186</f>
        <v>5.9350592529754727E-2</v>
      </c>
      <c r="I67">
        <v>5.0195350365158653E-2</v>
      </c>
      <c r="J67">
        <v>7.6947453371586372E-2</v>
      </c>
      <c r="K67">
        <v>6.0696066234725787E-2</v>
      </c>
      <c r="L67">
        <v>0.11036560408858991</v>
      </c>
      <c r="M67">
        <v>7.7807951414552656E-2</v>
      </c>
      <c r="N67" s="2">
        <f t="shared" si="5"/>
        <v>7.4767731931183801E-2</v>
      </c>
      <c r="O67" s="8">
        <f t="shared" si="6"/>
        <v>7.3852641310844847E-2</v>
      </c>
    </row>
    <row r="68" spans="1:15">
      <c r="A68" s="1" t="s">
        <v>78</v>
      </c>
      <c r="B68">
        <v>3.4442303184304628E-2</v>
      </c>
      <c r="C68">
        <v>1.0702621111159379E-2</v>
      </c>
      <c r="D68">
        <v>-4.8747286966901449E-3</v>
      </c>
      <c r="E68" s="2">
        <f t="shared" si="4"/>
        <v>1.1848149876183284E-2</v>
      </c>
      <c r="F68">
        <v>9.9747036152795232E-3</v>
      </c>
      <c r="G68">
        <v>-4.5636222484319866E-3</v>
      </c>
      <c r="H68" s="2">
        <f t="shared" si="7"/>
        <v>-1.7726106130041372E-3</v>
      </c>
      <c r="I68">
        <v>1.605771488309737E-2</v>
      </c>
      <c r="J68">
        <v>8.8965570152805817E-3</v>
      </c>
      <c r="K68">
        <v>2.0468731050498071E-2</v>
      </c>
      <c r="L68">
        <v>2.0906053949256039E-2</v>
      </c>
      <c r="M68">
        <v>-1.2556790975621901E-3</v>
      </c>
      <c r="N68" s="2">
        <f t="shared" si="5"/>
        <v>1.1188497199503144E-2</v>
      </c>
      <c r="O68" s="8">
        <f t="shared" si="6"/>
        <v>9.049643668965178E-3</v>
      </c>
    </row>
    <row r="69" spans="1:15">
      <c r="A69" s="1" t="s">
        <v>79</v>
      </c>
      <c r="B69">
        <v>-7.4182149524916197E-3</v>
      </c>
      <c r="C69">
        <v>-2.1268874905257081E-2</v>
      </c>
      <c r="D69">
        <v>1.3996135502294389E-3</v>
      </c>
      <c r="E69" s="2">
        <f t="shared" si="4"/>
        <v>-7.9298750579912952E-3</v>
      </c>
      <c r="F69">
        <v>-4.2411217331764887E-2</v>
      </c>
      <c r="G69">
        <v>-2.1776621602622389E-2</v>
      </c>
      <c r="H69" s="2">
        <f t="shared" si="7"/>
        <v>-2.5737971575946202E-2</v>
      </c>
      <c r="I69">
        <v>-4.4442308762001947E-2</v>
      </c>
      <c r="J69">
        <v>-7.7577985321338083E-2</v>
      </c>
      <c r="K69">
        <v>-1.8061223337607069E-2</v>
      </c>
      <c r="L69">
        <v>-7.4658479471506944E-2</v>
      </c>
      <c r="M69">
        <v>-1.634168251552226E-2</v>
      </c>
      <c r="N69" s="2">
        <f t="shared" si="5"/>
        <v>-3.9674401231774382E-2</v>
      </c>
      <c r="O69" s="8">
        <f t="shared" si="6"/>
        <v>-2.8524166260072446E-2</v>
      </c>
    </row>
    <row r="70" spans="1:15">
      <c r="A70" s="1" t="s">
        <v>80</v>
      </c>
      <c r="B70">
        <v>3.4536571077275369E-2</v>
      </c>
      <c r="C70">
        <v>6.9239424164066588E-2</v>
      </c>
      <c r="D70">
        <v>5.5195640207931662E-2</v>
      </c>
      <c r="E70" s="2">
        <f t="shared" si="4"/>
        <v>5.2876162242256254E-2</v>
      </c>
      <c r="F70">
        <v>5.2859185504488648E-2</v>
      </c>
      <c r="G70">
        <v>5.069218728458269E-2</v>
      </c>
      <c r="H70" s="2">
        <f t="shared" si="7"/>
        <v>5.1108199231378118E-2</v>
      </c>
      <c r="I70">
        <v>4.6662855771298917E-2</v>
      </c>
      <c r="J70">
        <v>8.4355050604950188E-2</v>
      </c>
      <c r="K70">
        <v>3.9055260503459747E-2</v>
      </c>
      <c r="L70">
        <v>0.11434977094594601</v>
      </c>
      <c r="M70">
        <v>4.7231743080404343E-2</v>
      </c>
      <c r="N70" s="2">
        <f t="shared" si="5"/>
        <v>6.1692972426512865E-2</v>
      </c>
      <c r="O70" s="8">
        <f t="shared" si="6"/>
        <v>5.739493366449934E-2</v>
      </c>
    </row>
    <row r="71" spans="1:15">
      <c r="A71" s="1" t="s">
        <v>81</v>
      </c>
      <c r="B71">
        <v>3.4349930716646382E-2</v>
      </c>
      <c r="C71">
        <v>5.486534242375174E-2</v>
      </c>
      <c r="D71">
        <v>4.2140243929229097E-2</v>
      </c>
      <c r="E71" s="2">
        <f t="shared" si="4"/>
        <v>4.3427172764366098E-2</v>
      </c>
      <c r="F71">
        <v>2.3412694637302781E-2</v>
      </c>
      <c r="G71">
        <v>1.402138289985411E-2</v>
      </c>
      <c r="H71" s="2">
        <f t="shared" si="7"/>
        <v>1.5824290647064136E-2</v>
      </c>
      <c r="I71">
        <v>3.9232921523436597E-2</v>
      </c>
      <c r="J71">
        <v>4.5096257417165157E-2</v>
      </c>
      <c r="K71">
        <v>2.8976363869046121E-2</v>
      </c>
      <c r="L71">
        <v>4.5184002757499009E-2</v>
      </c>
      <c r="M71">
        <v>5.1755816782044217E-2</v>
      </c>
      <c r="N71" s="2">
        <f t="shared" si="5"/>
        <v>4.3090509216947764E-2</v>
      </c>
      <c r="O71" s="8">
        <f t="shared" si="6"/>
        <v>3.8304384783391314E-2</v>
      </c>
    </row>
    <row r="72" spans="1:15">
      <c r="A72" s="1" t="s">
        <v>82</v>
      </c>
      <c r="B72">
        <v>3.1802463443797453E-2</v>
      </c>
      <c r="C72">
        <v>5.2977477208343782E-2</v>
      </c>
      <c r="D72">
        <v>3.2092544699852787E-2</v>
      </c>
      <c r="E72" s="2">
        <f t="shared" si="4"/>
        <v>3.8079110166012502E-2</v>
      </c>
      <c r="F72">
        <v>-1.949578932080076E-2</v>
      </c>
      <c r="G72">
        <v>-1.991169112620339E-2</v>
      </c>
      <c r="H72" s="2">
        <f t="shared" si="7"/>
        <v>-1.9831847904297654E-2</v>
      </c>
      <c r="I72">
        <v>8.255523934406428E-3</v>
      </c>
      <c r="J72">
        <v>4.6842873781853811E-3</v>
      </c>
      <c r="K72">
        <v>1.5852410846922241E-2</v>
      </c>
      <c r="L72">
        <v>-2.206502884396444E-2</v>
      </c>
      <c r="M72">
        <v>7.6159490659650766E-3</v>
      </c>
      <c r="N72" s="2">
        <f t="shared" si="5"/>
        <v>3.9156566949938706E-3</v>
      </c>
      <c r="O72" s="8">
        <f t="shared" si="6"/>
        <v>8.9838855666039361E-3</v>
      </c>
    </row>
    <row r="73" spans="1:15">
      <c r="A73" s="1" t="s">
        <v>83</v>
      </c>
      <c r="B73">
        <v>-1.9127425040602501E-2</v>
      </c>
      <c r="C73">
        <v>-2.6692675804238512E-2</v>
      </c>
      <c r="D73">
        <v>-6.2190246517800363E-3</v>
      </c>
      <c r="E73" s="2">
        <f t="shared" si="4"/>
        <v>-1.6178242353116337E-2</v>
      </c>
      <c r="F73">
        <v>-1.615000186522508E-2</v>
      </c>
      <c r="G73">
        <v>-4.7994994216760117E-4</v>
      </c>
      <c r="H73" s="2">
        <f t="shared" si="7"/>
        <v>-3.4882259744291812E-3</v>
      </c>
      <c r="I73">
        <v>-3.7263015645059849E-2</v>
      </c>
      <c r="J73">
        <v>-4.1374890724695253E-2</v>
      </c>
      <c r="K73">
        <v>-3.6324681132628663E-2</v>
      </c>
      <c r="L73">
        <v>-3.7425502717740811E-2</v>
      </c>
      <c r="M73">
        <v>-2.9069646823426831E-2</v>
      </c>
      <c r="N73" s="2">
        <f t="shared" si="5"/>
        <v>-3.4986973447052809E-2</v>
      </c>
      <c r="O73" s="8">
        <f t="shared" si="6"/>
        <v>-2.4222535736878544E-2</v>
      </c>
    </row>
    <row r="74" spans="1:15">
      <c r="A74" s="1" t="s">
        <v>84</v>
      </c>
      <c r="B74">
        <v>-1.2910339537861139E-2</v>
      </c>
      <c r="C74">
        <v>-2.3775037031934291E-2</v>
      </c>
      <c r="D74">
        <v>-6.0700709032892597E-2</v>
      </c>
      <c r="E74" s="2">
        <f t="shared" si="4"/>
        <v>-3.5139259242746038E-2</v>
      </c>
      <c r="F74">
        <v>-6.2412215916571978E-2</v>
      </c>
      <c r="G74">
        <v>-6.2571189638710001E-2</v>
      </c>
      <c r="H74" s="2">
        <f t="shared" si="7"/>
        <v>-6.2540670477674962E-2</v>
      </c>
      <c r="I74">
        <v>-6.6873718584314124E-2</v>
      </c>
      <c r="J74">
        <v>-7.556198415564519E-2</v>
      </c>
      <c r="K74">
        <v>-4.3856336893566827E-2</v>
      </c>
      <c r="L74">
        <v>-6.1865895396823863E-2</v>
      </c>
      <c r="M74">
        <v>-7.245530681703638E-2</v>
      </c>
      <c r="N74" s="2">
        <f t="shared" si="5"/>
        <v>-6.4554665406760026E-2</v>
      </c>
      <c r="O74" s="8">
        <f t="shared" si="6"/>
        <v>-5.6172528821126062E-2</v>
      </c>
    </row>
    <row r="75" spans="1:15">
      <c r="A75" s="1" t="s">
        <v>85</v>
      </c>
      <c r="B75">
        <v>2.215040834899229E-2</v>
      </c>
      <c r="C75">
        <v>2.0788987692045291E-2</v>
      </c>
      <c r="D75">
        <v>3.1978416665894072E-2</v>
      </c>
      <c r="E75" s="2">
        <f t="shared" si="4"/>
        <v>2.5675564751416882E-2</v>
      </c>
      <c r="F75">
        <v>7.6557598731290533E-3</v>
      </c>
      <c r="G75">
        <v>7.8885121217728837E-3</v>
      </c>
      <c r="H75" s="2">
        <f t="shared" si="7"/>
        <v>7.8438292442375539E-3</v>
      </c>
      <c r="I75">
        <v>3.2859917818634177E-2</v>
      </c>
      <c r="J75">
        <v>6.8993694590385735E-2</v>
      </c>
      <c r="K75">
        <v>2.4959209417029889E-2</v>
      </c>
      <c r="L75">
        <v>3.6980292704895668E-2</v>
      </c>
      <c r="M75">
        <v>3.163350049249547E-2</v>
      </c>
      <c r="N75" s="2">
        <f t="shared" si="5"/>
        <v>3.6307447301990189E-2</v>
      </c>
      <c r="O75" s="8">
        <f t="shared" si="6"/>
        <v>2.8315891602939024E-2</v>
      </c>
    </row>
    <row r="76" spans="1:15">
      <c r="A76" s="1" t="s">
        <v>86</v>
      </c>
      <c r="B76">
        <v>1.3248072862253051E-3</v>
      </c>
      <c r="C76">
        <v>-3.3768619067228172E-3</v>
      </c>
      <c r="D76">
        <v>2.1203802446754679E-2</v>
      </c>
      <c r="E76" s="2">
        <f t="shared" si="4"/>
        <v>7.888342541146209E-3</v>
      </c>
      <c r="F76">
        <v>9.9443271255810206E-3</v>
      </c>
      <c r="G76">
        <v>1.316915491370318E-2</v>
      </c>
      <c r="H76" s="2">
        <f t="shared" si="7"/>
        <v>1.2550064932967099E-2</v>
      </c>
      <c r="I76">
        <v>8.2593058581301726E-3</v>
      </c>
      <c r="J76">
        <v>-1.226478642527684E-2</v>
      </c>
      <c r="K76">
        <v>1.0480278370839089E-2</v>
      </c>
      <c r="L76">
        <v>-1.351066706857817E-2</v>
      </c>
      <c r="M76">
        <v>2.0787366456401331E-2</v>
      </c>
      <c r="N76" s="2">
        <f t="shared" si="5"/>
        <v>6.4165597531212291E-3</v>
      </c>
      <c r="O76" s="8">
        <f t="shared" si="6"/>
        <v>7.9152135672649164E-3</v>
      </c>
    </row>
    <row r="77" spans="1:15">
      <c r="A77" s="1" t="s">
        <v>87</v>
      </c>
      <c r="B77">
        <v>1.6095736024091419E-2</v>
      </c>
      <c r="C77">
        <v>4.2660888606481873E-2</v>
      </c>
      <c r="D77">
        <v>2.2915301169282198E-2</v>
      </c>
      <c r="E77" s="2">
        <f t="shared" si="4"/>
        <v>2.6545843346430432E-2</v>
      </c>
      <c r="F77">
        <v>3.6885002882967921E-2</v>
      </c>
      <c r="G77">
        <v>2.994023034193383E-2</v>
      </c>
      <c r="H77" s="2">
        <f t="shared" si="7"/>
        <v>3.1273460945589984E-2</v>
      </c>
      <c r="I77">
        <v>2.2982572253249071E-2</v>
      </c>
      <c r="J77">
        <v>3.7630046603559508E-2</v>
      </c>
      <c r="K77">
        <v>1.3634977943513871E-2</v>
      </c>
      <c r="L77">
        <v>-6.2599817532705826E-3</v>
      </c>
      <c r="M77">
        <v>2.062515831214351E-2</v>
      </c>
      <c r="N77" s="2">
        <f t="shared" si="5"/>
        <v>1.7377627182996812E-2</v>
      </c>
      <c r="O77" s="8">
        <f t="shared" si="6"/>
        <v>2.236384717645128E-2</v>
      </c>
    </row>
    <row r="78" spans="1:15">
      <c r="A78" s="1" t="s">
        <v>88</v>
      </c>
      <c r="B78">
        <v>1.132902499099875E-2</v>
      </c>
      <c r="C78">
        <v>-2.44549703148722E-3</v>
      </c>
      <c r="D78">
        <v>2.426876592514771E-2</v>
      </c>
      <c r="E78" s="2">
        <f t="shared" si="4"/>
        <v>1.24841137829628E-2</v>
      </c>
      <c r="F78">
        <v>2.728682912921165E-2</v>
      </c>
      <c r="G78">
        <v>2.3837222208940471E-2</v>
      </c>
      <c r="H78" s="2">
        <f t="shared" si="7"/>
        <v>2.4499464419108635E-2</v>
      </c>
      <c r="I78">
        <v>1.849313595980329E-2</v>
      </c>
      <c r="J78">
        <v>-2.237880048656216E-3</v>
      </c>
      <c r="K78">
        <v>1.9192744094092221E-2</v>
      </c>
      <c r="L78">
        <v>3.1391580058392383E-2</v>
      </c>
      <c r="M78">
        <v>1.6534071510238221E-2</v>
      </c>
      <c r="N78" s="2">
        <f t="shared" si="5"/>
        <v>1.7499303659994164E-2</v>
      </c>
      <c r="O78" s="8">
        <f t="shared" si="6"/>
        <v>1.7383949649602066E-2</v>
      </c>
    </row>
    <row r="79" spans="1:15">
      <c r="A79" s="1" t="s">
        <v>89</v>
      </c>
      <c r="B79">
        <v>2.344162545001582E-3</v>
      </c>
      <c r="C79">
        <v>-3.5366084099264887E-2</v>
      </c>
      <c r="D79">
        <v>-1.7618367645511831E-2</v>
      </c>
      <c r="E79" s="2">
        <f t="shared" si="4"/>
        <v>-1.6592523919253345E-2</v>
      </c>
      <c r="F79">
        <v>1.5502403822127199E-2</v>
      </c>
      <c r="G79">
        <v>2.2422859720933271E-2</v>
      </c>
      <c r="H79" s="2">
        <f t="shared" si="7"/>
        <v>2.109429733231296E-2</v>
      </c>
      <c r="I79">
        <v>2.6615493378794541E-2</v>
      </c>
      <c r="J79">
        <v>5.7190103935449432E-2</v>
      </c>
      <c r="K79">
        <v>1.7618126337736181E-2</v>
      </c>
      <c r="L79">
        <v>2.2490169753365041E-2</v>
      </c>
      <c r="M79">
        <v>1.2048103816348689E-2</v>
      </c>
      <c r="N79" s="2">
        <f t="shared" si="5"/>
        <v>2.3420992415423069E-2</v>
      </c>
      <c r="O79" s="8">
        <f t="shared" si="6"/>
        <v>1.2092718603541363E-2</v>
      </c>
    </row>
    <row r="80" spans="1:15">
      <c r="A80" s="1" t="s">
        <v>90</v>
      </c>
      <c r="B80">
        <v>-8.9017058095330892E-4</v>
      </c>
      <c r="C80">
        <v>6.4890574046432281E-3</v>
      </c>
      <c r="D80">
        <v>4.9474705615724091E-3</v>
      </c>
      <c r="E80" s="2">
        <f t="shared" si="4"/>
        <v>3.5859815892650684E-3</v>
      </c>
      <c r="F80">
        <v>-1.9764292629031122E-2</v>
      </c>
      <c r="G80">
        <v>-1.6778479240245451E-2</v>
      </c>
      <c r="H80" s="2">
        <f t="shared" si="7"/>
        <v>-1.7351684159947915E-2</v>
      </c>
      <c r="I80">
        <v>2.1114654405633759E-2</v>
      </c>
      <c r="J80">
        <v>1.8075752228237981E-2</v>
      </c>
      <c r="K80">
        <v>-1.111046443498354E-3</v>
      </c>
      <c r="L80">
        <v>6.1780338056038886E-3</v>
      </c>
      <c r="M80">
        <v>3.4523831236154663E-2</v>
      </c>
      <c r="N80" s="2">
        <f t="shared" si="5"/>
        <v>1.8292494076786167E-2</v>
      </c>
      <c r="O80" s="8">
        <f t="shared" si="6"/>
        <v>7.9051474555779377E-3</v>
      </c>
    </row>
    <row r="81" spans="1:15">
      <c r="A81" s="1" t="s">
        <v>91</v>
      </c>
      <c r="B81">
        <v>3.2406704120273582E-3</v>
      </c>
      <c r="C81">
        <v>-8.7876837753643189E-3</v>
      </c>
      <c r="D81">
        <v>-1.230846440645861E-3</v>
      </c>
      <c r="E81" s="2">
        <f t="shared" si="4"/>
        <v>-2.0430850843244333E-3</v>
      </c>
      <c r="F81">
        <v>1.1740417339606511E-2</v>
      </c>
      <c r="G81">
        <v>1.9340042873715602E-2</v>
      </c>
      <c r="H81" s="2">
        <f t="shared" si="7"/>
        <v>1.7881096122251181E-2</v>
      </c>
      <c r="I81">
        <v>3.3959158217387257E-2</v>
      </c>
      <c r="J81">
        <v>3.6204036301630049E-2</v>
      </c>
      <c r="K81">
        <v>1.877064433361442E-2</v>
      </c>
      <c r="L81">
        <v>6.122699654967767E-2</v>
      </c>
      <c r="M81">
        <v>3.1645287235672732E-2</v>
      </c>
      <c r="N81" s="2">
        <f t="shared" si="5"/>
        <v>3.5203688535633403E-2</v>
      </c>
      <c r="O81" s="8">
        <f t="shared" si="6"/>
        <v>2.1947158111284493E-2</v>
      </c>
    </row>
    <row r="82" spans="1:15">
      <c r="A82" s="1" t="s">
        <v>92</v>
      </c>
      <c r="B82">
        <v>6.6950280857554612E-2</v>
      </c>
      <c r="C82">
        <v>4.0532744959951739E-2</v>
      </c>
      <c r="D82">
        <v>6.4186848347035586E-2</v>
      </c>
      <c r="E82" s="2">
        <f t="shared" si="4"/>
        <v>5.8161473907512973E-2</v>
      </c>
      <c r="F82">
        <v>3.8199042375027359E-2</v>
      </c>
      <c r="G82">
        <v>2.748105260131006E-2</v>
      </c>
      <c r="H82" s="2">
        <f t="shared" si="7"/>
        <v>2.9538650872752634E-2</v>
      </c>
      <c r="I82">
        <v>5.6870057636551508E-2</v>
      </c>
      <c r="J82">
        <v>5.9416196974800828E-2</v>
      </c>
      <c r="K82">
        <v>7.122692352703508E-2</v>
      </c>
      <c r="L82">
        <v>1.8932185067304541E-2</v>
      </c>
      <c r="M82">
        <v>5.4496497720368353E-2</v>
      </c>
      <c r="N82" s="2">
        <f t="shared" si="5"/>
        <v>5.2762304042812291E-2</v>
      </c>
      <c r="O82" s="8">
        <f t="shared" si="6"/>
        <v>5.0079984552447027E-2</v>
      </c>
    </row>
    <row r="83" spans="1:15">
      <c r="A83" s="1" t="s">
        <v>93</v>
      </c>
      <c r="B83">
        <v>3.4232582537935263E-2</v>
      </c>
      <c r="C83">
        <v>2.4716093151997631E-2</v>
      </c>
      <c r="D83">
        <v>1.28731767144632E-2</v>
      </c>
      <c r="E83" s="2">
        <f t="shared" si="4"/>
        <v>2.2941581872579161E-2</v>
      </c>
      <c r="F83">
        <v>-1.7884166910572259E-3</v>
      </c>
      <c r="G83">
        <v>1.638442583190591E-2</v>
      </c>
      <c r="H83" s="2">
        <f t="shared" si="7"/>
        <v>1.2895673728956447E-2</v>
      </c>
      <c r="I83">
        <v>8.0448547639200285E-3</v>
      </c>
      <c r="J83">
        <v>-1.3484552188374081E-2</v>
      </c>
      <c r="K83">
        <v>1.072315987835837E-2</v>
      </c>
      <c r="L83">
        <v>-2.8598656898861652E-3</v>
      </c>
      <c r="M83">
        <v>1.6533387618546062E-2</v>
      </c>
      <c r="N83" s="2">
        <f t="shared" si="5"/>
        <v>6.6877510014527967E-3</v>
      </c>
      <c r="O83" s="8">
        <f t="shared" si="6"/>
        <v>1.2230908771165104E-2</v>
      </c>
    </row>
    <row r="84" spans="1:15">
      <c r="A84" s="1" t="s">
        <v>94</v>
      </c>
      <c r="B84">
        <v>2.7316308689027569E-2</v>
      </c>
      <c r="C84">
        <v>2.1841896293524291E-2</v>
      </c>
      <c r="D84">
        <v>3.6395329031630119E-2</v>
      </c>
      <c r="E84" s="2">
        <f t="shared" si="4"/>
        <v>2.9345945165584735E-2</v>
      </c>
      <c r="F84">
        <v>4.3525815465861317E-3</v>
      </c>
      <c r="G84">
        <v>-1.4508130645975229E-2</v>
      </c>
      <c r="H84" s="2">
        <f t="shared" si="7"/>
        <v>-1.0887323981207297E-2</v>
      </c>
      <c r="I84">
        <v>7.1138687990954796E-3</v>
      </c>
      <c r="J84">
        <v>-7.2780785633471679E-3</v>
      </c>
      <c r="K84">
        <v>1.281207649281968E-2</v>
      </c>
      <c r="L84">
        <v>-1.9800889800151041E-2</v>
      </c>
      <c r="M84">
        <v>1.888795408988941E-2</v>
      </c>
      <c r="N84" s="2">
        <f t="shared" si="5"/>
        <v>5.6128443137141151E-3</v>
      </c>
      <c r="O84" s="8">
        <f t="shared" si="6"/>
        <v>9.1331778795049872E-3</v>
      </c>
    </row>
    <row r="85" spans="1:15">
      <c r="A85" s="1" t="s">
        <v>95</v>
      </c>
      <c r="B85">
        <v>1.79608026733411E-2</v>
      </c>
      <c r="C85">
        <v>2.193919625892193E-2</v>
      </c>
      <c r="D85">
        <v>2.1181432659053149E-2</v>
      </c>
      <c r="E85" s="2">
        <f t="shared" si="4"/>
        <v>2.0403318232286929E-2</v>
      </c>
      <c r="F85">
        <v>-2.2740086628317061E-2</v>
      </c>
      <c r="G85">
        <v>-1.747504755498264E-2</v>
      </c>
      <c r="H85" s="2">
        <f t="shared" si="7"/>
        <v>-1.8485809416589939E-2</v>
      </c>
      <c r="I85">
        <v>4.4252605340825417E-2</v>
      </c>
      <c r="J85">
        <v>4.4503003225233588E-2</v>
      </c>
      <c r="K85">
        <v>3.013978986920662E-2</v>
      </c>
      <c r="L85">
        <v>1.5677018740007261E-2</v>
      </c>
      <c r="M85">
        <v>4.4798881624220632E-2</v>
      </c>
      <c r="N85" s="2">
        <f t="shared" si="5"/>
        <v>3.6933559446235539E-2</v>
      </c>
      <c r="O85" s="8">
        <f t="shared" si="6"/>
        <v>2.2511078344959315E-2</v>
      </c>
    </row>
    <row r="86" spans="1:15">
      <c r="A86" s="1" t="s">
        <v>96</v>
      </c>
      <c r="B86">
        <v>4.2327506699411772E-2</v>
      </c>
      <c r="C86">
        <v>5.471498002319608E-2</v>
      </c>
      <c r="D86">
        <v>2.4563324514308649E-2</v>
      </c>
      <c r="E86" s="2">
        <f t="shared" si="4"/>
        <v>3.8843956159137522E-2</v>
      </c>
      <c r="F86">
        <v>7.7469692194624962E-3</v>
      </c>
      <c r="G86">
        <v>2.2396288743015361E-2</v>
      </c>
      <c r="H86" s="2">
        <f t="shared" si="7"/>
        <v>1.9583968973557499E-2</v>
      </c>
      <c r="I86">
        <v>-1.245650886077765E-2</v>
      </c>
      <c r="J86">
        <v>1.8484324429621779E-2</v>
      </c>
      <c r="K86">
        <v>2.4665415964276519E-2</v>
      </c>
      <c r="L86">
        <v>-3.3373039511664593E-2</v>
      </c>
      <c r="M86">
        <v>-3.9428902409578406E-3</v>
      </c>
      <c r="N86" s="2">
        <f t="shared" si="5"/>
        <v>-2.146351550020202E-3</v>
      </c>
      <c r="O86" s="8">
        <f t="shared" si="6"/>
        <v>1.2919616566316523E-2</v>
      </c>
    </row>
    <row r="87" spans="1:15">
      <c r="A87" s="1" t="s">
        <v>97</v>
      </c>
      <c r="B87">
        <v>2.3788561202238161E-3</v>
      </c>
      <c r="C87">
        <v>-6.2947516446614227E-3</v>
      </c>
      <c r="D87">
        <v>-2.2908741789913201E-2</v>
      </c>
      <c r="E87" s="2">
        <f t="shared" si="4"/>
        <v>-1.0234210857905629E-2</v>
      </c>
      <c r="F87">
        <v>-3.6880778337566089E-2</v>
      </c>
      <c r="G87">
        <v>-4.3811496695018493E-2</v>
      </c>
      <c r="H87" s="2">
        <f t="shared" si="7"/>
        <v>-4.248096415923279E-2</v>
      </c>
      <c r="I87">
        <v>-2.5784386974361469E-2</v>
      </c>
      <c r="J87">
        <v>-4.3104763094650389E-2</v>
      </c>
      <c r="K87">
        <v>-2.363369926401326E-2</v>
      </c>
      <c r="L87">
        <v>-4.6300348746001967E-2</v>
      </c>
      <c r="M87">
        <v>-4.502715041448746E-2</v>
      </c>
      <c r="N87" s="2">
        <f t="shared" si="5"/>
        <v>-3.7307814859793537E-2</v>
      </c>
      <c r="O87" s="8">
        <f t="shared" si="6"/>
        <v>-3.0850090166359735E-2</v>
      </c>
    </row>
    <row r="88" spans="1:15">
      <c r="A88" s="1" t="s">
        <v>98</v>
      </c>
      <c r="B88">
        <v>3.5099742582386018E-2</v>
      </c>
      <c r="C88">
        <v>4.4166940641068519E-2</v>
      </c>
      <c r="D88">
        <v>6.0079456451064488E-2</v>
      </c>
      <c r="E88" s="2">
        <f t="shared" si="4"/>
        <v>4.7704483100613614E-2</v>
      </c>
      <c r="F88">
        <v>4.6565182183716747E-2</v>
      </c>
      <c r="G88">
        <v>3.6100829907999898E-2</v>
      </c>
      <c r="H88" s="2">
        <f t="shared" si="7"/>
        <v>3.810973583241873E-2</v>
      </c>
      <c r="I88">
        <v>5.2070611078706142E-2</v>
      </c>
      <c r="J88">
        <v>7.4570558261368936E-2</v>
      </c>
      <c r="K88">
        <v>4.3809349128304031E-2</v>
      </c>
      <c r="L88">
        <v>-7.7068693283521839E-4</v>
      </c>
      <c r="M88">
        <v>5.6818554085735988E-2</v>
      </c>
      <c r="N88" s="2">
        <f t="shared" si="5"/>
        <v>4.5999026661277226E-2</v>
      </c>
      <c r="O88" s="8">
        <f t="shared" si="6"/>
        <v>4.505272246331872E-2</v>
      </c>
    </row>
    <row r="89" spans="1:15">
      <c r="A89" s="1" t="s">
        <v>99</v>
      </c>
      <c r="B89">
        <v>-7.3212335161300102E-3</v>
      </c>
      <c r="C89">
        <v>1.932094215108027E-2</v>
      </c>
      <c r="D89">
        <v>-3.0036464891864071E-2</v>
      </c>
      <c r="E89" s="2">
        <f t="shared" si="4"/>
        <v>-8.6327659011677261E-3</v>
      </c>
      <c r="F89">
        <v>1.4483192110056329E-2</v>
      </c>
      <c r="G89">
        <v>1.949847296647755E-2</v>
      </c>
      <c r="H89" s="2">
        <f t="shared" si="7"/>
        <v>1.8535658722497142E-2</v>
      </c>
      <c r="I89">
        <v>3.3630150954724321E-3</v>
      </c>
      <c r="J89">
        <v>8.3580500555744397E-3</v>
      </c>
      <c r="K89">
        <v>-6.3743685574951803E-3</v>
      </c>
      <c r="L89">
        <v>-1.173542040698905E-2</v>
      </c>
      <c r="M89">
        <v>-1.888625343129624E-2</v>
      </c>
      <c r="N89" s="2">
        <f t="shared" si="5"/>
        <v>-7.6144483989315816E-3</v>
      </c>
      <c r="O89" s="8">
        <f t="shared" si="6"/>
        <v>-3.2138895193035257E-3</v>
      </c>
    </row>
    <row r="90" spans="1:15">
      <c r="A90" s="1" t="s">
        <v>100</v>
      </c>
      <c r="B90">
        <v>4.2471760466604716E-3</v>
      </c>
      <c r="C90">
        <v>2.238375430837047E-2</v>
      </c>
      <c r="D90">
        <v>3.0966591840501989E-2</v>
      </c>
      <c r="E90" s="2">
        <f t="shared" si="4"/>
        <v>2.0184790110990697E-2</v>
      </c>
      <c r="F90">
        <v>1.104206751357073E-2</v>
      </c>
      <c r="G90">
        <v>4.3717370286191493E-3</v>
      </c>
      <c r="H90" s="2">
        <f t="shared" si="7"/>
        <v>5.6522813065623175E-3</v>
      </c>
      <c r="I90">
        <v>5.4728031831362323E-2</v>
      </c>
      <c r="J90">
        <v>4.4497150586748857E-2</v>
      </c>
      <c r="K90">
        <v>2.2681443453318909E-2</v>
      </c>
      <c r="L90">
        <v>4.0684173316038352E-2</v>
      </c>
      <c r="M90">
        <v>5.2684773100747602E-2</v>
      </c>
      <c r="N90" s="2">
        <f t="shared" si="5"/>
        <v>4.4245742909879149E-2</v>
      </c>
      <c r="O90" s="8">
        <f t="shared" si="6"/>
        <v>3.0779732841494281E-2</v>
      </c>
    </row>
    <row r="91" spans="1:15">
      <c r="A91" s="1" t="s">
        <v>101</v>
      </c>
      <c r="B91">
        <v>6.8331598203114075E-2</v>
      </c>
      <c r="C91">
        <v>6.9666520786808128E-2</v>
      </c>
      <c r="D91">
        <v>4.7643962382448057E-2</v>
      </c>
      <c r="E91" s="2">
        <f t="shared" si="4"/>
        <v>6.0465863611341902E-2</v>
      </c>
      <c r="F91">
        <v>5.378384400967029E-2</v>
      </c>
      <c r="G91">
        <v>5.7269701581796451E-2</v>
      </c>
      <c r="H91" s="2">
        <f t="shared" si="7"/>
        <v>5.6600500111527258E-2</v>
      </c>
      <c r="I91">
        <v>4.9224014425917277E-2</v>
      </c>
      <c r="J91">
        <v>6.2537231786698788E-2</v>
      </c>
      <c r="K91">
        <v>5.9741167726265587E-2</v>
      </c>
      <c r="L91">
        <v>6.8981580779616358E-2</v>
      </c>
      <c r="M91">
        <v>3.4167366894175322E-2</v>
      </c>
      <c r="N91" s="2">
        <f t="shared" si="5"/>
        <v>5.1413322275179002E-2</v>
      </c>
      <c r="O91" s="8">
        <f t="shared" si="6"/>
        <v>5.4810015351512156E-2</v>
      </c>
    </row>
    <row r="92" spans="1:15">
      <c r="A92" s="1" t="s">
        <v>102</v>
      </c>
      <c r="B92">
        <v>4.3281311482393107E-2</v>
      </c>
      <c r="C92">
        <v>4.9232767510020148E-2</v>
      </c>
      <c r="D92">
        <v>2.768143304104953E-2</v>
      </c>
      <c r="E92" s="2">
        <f t="shared" si="4"/>
        <v>3.8788723075096787E-2</v>
      </c>
      <c r="F92">
        <v>3.9328559566251808E-3</v>
      </c>
      <c r="G92">
        <v>8.81773450536949E-3</v>
      </c>
      <c r="H92" s="2">
        <f t="shared" si="7"/>
        <v>7.8799543926518431E-3</v>
      </c>
      <c r="I92">
        <v>1.87876546372201E-2</v>
      </c>
      <c r="J92">
        <v>2.3601085359364001E-2</v>
      </c>
      <c r="K92">
        <v>3.4993192061130607E-2</v>
      </c>
      <c r="L92">
        <v>3.8127532874645538E-3</v>
      </c>
      <c r="M92">
        <v>1.814798848385735E-2</v>
      </c>
      <c r="N92" s="2">
        <f t="shared" si="5"/>
        <v>1.9768620938387139E-2</v>
      </c>
      <c r="O92" s="8">
        <f t="shared" si="6"/>
        <v>2.2828678720685697E-2</v>
      </c>
    </row>
    <row r="93" spans="1:15">
      <c r="A93" s="1" t="s">
        <v>103</v>
      </c>
      <c r="B93">
        <v>2.3093572550472619E-2</v>
      </c>
      <c r="C93">
        <v>2.8733817827784058E-2</v>
      </c>
      <c r="D93">
        <v>1.731594581875728E-2</v>
      </c>
      <c r="E93" s="2">
        <f t="shared" si="4"/>
        <v>2.2429404148081838E-2</v>
      </c>
      <c r="F93">
        <v>5.0653706463577031E-3</v>
      </c>
      <c r="G93">
        <v>1.23392440891279E-2</v>
      </c>
      <c r="H93" s="2">
        <f t="shared" si="7"/>
        <v>1.094283396572608E-2</v>
      </c>
      <c r="I93">
        <v>1.5670497167032501E-2</v>
      </c>
      <c r="J93">
        <v>2.7823921661775719E-2</v>
      </c>
      <c r="K93">
        <v>1.050235661821786E-2</v>
      </c>
      <c r="L93">
        <v>-5.5656760418176798E-3</v>
      </c>
      <c r="M93">
        <v>-1.3711809627983129E-3</v>
      </c>
      <c r="N93" s="2">
        <f t="shared" si="5"/>
        <v>7.1393213869941803E-3</v>
      </c>
      <c r="O93" s="8">
        <f t="shared" si="6"/>
        <v>1.198950705932351E-2</v>
      </c>
    </row>
    <row r="94" spans="1:15">
      <c r="A94" s="1" t="s">
        <v>104</v>
      </c>
      <c r="B94">
        <v>1.6542799768835881E-2</v>
      </c>
      <c r="C94">
        <v>3.1123281709417801E-2</v>
      </c>
      <c r="D94">
        <v>-2.523948306921386E-2</v>
      </c>
      <c r="E94" s="2">
        <f t="shared" si="4"/>
        <v>4.1143584874216233E-3</v>
      </c>
      <c r="F94">
        <v>1.7632668877531451E-2</v>
      </c>
      <c r="G94">
        <v>8.6298709181644728E-3</v>
      </c>
      <c r="H94" s="2">
        <f t="shared" si="7"/>
        <v>1.0358193291149492E-2</v>
      </c>
      <c r="I94">
        <v>2.0949904800684478E-3</v>
      </c>
      <c r="J94">
        <v>4.2394072307991859E-3</v>
      </c>
      <c r="K94">
        <v>6.2564933280504498E-3</v>
      </c>
      <c r="L94">
        <v>-3.5223166059342732E-2</v>
      </c>
      <c r="M94">
        <v>-3.3535698072877929E-2</v>
      </c>
      <c r="N94" s="2">
        <f t="shared" si="5"/>
        <v>-1.4683010569653376E-2</v>
      </c>
      <c r="O94" s="8">
        <f t="shared" si="6"/>
        <v>-5.0769280564356648E-3</v>
      </c>
    </row>
    <row r="95" spans="1:15">
      <c r="A95" s="1" t="s">
        <v>105</v>
      </c>
      <c r="B95">
        <v>4.2432893801964237E-2</v>
      </c>
      <c r="C95">
        <v>4.4089469959184058E-2</v>
      </c>
      <c r="D95">
        <v>4.5009811759268992E-2</v>
      </c>
      <c r="E95" s="2">
        <f t="shared" si="4"/>
        <v>4.394303866962166E-2</v>
      </c>
      <c r="F95">
        <v>4.1674159008750163E-2</v>
      </c>
      <c r="G95">
        <v>3.9434054266016538E-2</v>
      </c>
      <c r="H95" s="2">
        <f t="shared" si="7"/>
        <v>3.986410092064218E-2</v>
      </c>
      <c r="I95">
        <v>5.8181613941891808E-2</v>
      </c>
      <c r="J95">
        <v>7.0261914310732143E-2</v>
      </c>
      <c r="K95">
        <v>4.783406685911995E-2</v>
      </c>
      <c r="L95">
        <v>2.9342585734029921E-2</v>
      </c>
      <c r="M95">
        <v>4.3021077076254237E-2</v>
      </c>
      <c r="N95" s="2">
        <f t="shared" si="5"/>
        <v>4.7975043937083829E-2</v>
      </c>
      <c r="O95" s="8">
        <f t="shared" si="6"/>
        <v>4.5424431330843111E-2</v>
      </c>
    </row>
    <row r="96" spans="1:15">
      <c r="A96" s="1" t="s">
        <v>106</v>
      </c>
      <c r="B96">
        <v>-2.7227361806090311E-3</v>
      </c>
      <c r="C96">
        <v>-3.1921367691095333E-2</v>
      </c>
      <c r="D96">
        <v>8.8949837924097164E-3</v>
      </c>
      <c r="E96" s="2">
        <f t="shared" si="4"/>
        <v>-6.5827906426647025E-3</v>
      </c>
      <c r="F96">
        <v>6.0340481854390671E-3</v>
      </c>
      <c r="G96">
        <v>5.3497612801129968E-3</v>
      </c>
      <c r="H96" s="2">
        <f t="shared" si="7"/>
        <v>5.481128036687293E-3</v>
      </c>
      <c r="I96">
        <v>-1.112440433126616E-2</v>
      </c>
      <c r="J96">
        <v>-2.767518973010763E-2</v>
      </c>
      <c r="K96">
        <v>2.320316659807586E-3</v>
      </c>
      <c r="L96">
        <v>3.6607957203625752E-2</v>
      </c>
      <c r="M96">
        <v>-2.291466355275662E-3</v>
      </c>
      <c r="N96" s="2">
        <f t="shared" si="5"/>
        <v>2.414401751594708E-4</v>
      </c>
      <c r="O96" s="8">
        <f t="shared" si="6"/>
        <v>-6.8220391387140166E-4</v>
      </c>
    </row>
    <row r="97" spans="1:15">
      <c r="A97" s="1" t="s">
        <v>107</v>
      </c>
      <c r="B97">
        <v>2.425446366220108E-3</v>
      </c>
      <c r="C97">
        <v>-9.7753816940253646E-3</v>
      </c>
      <c r="D97">
        <v>7.4247036467431906E-3</v>
      </c>
      <c r="E97" s="2">
        <f t="shared" si="4"/>
        <v>8.7024103681137546E-4</v>
      </c>
      <c r="F97">
        <v>2.433651188820973E-2</v>
      </c>
      <c r="G97">
        <v>2.8479404406042571E-2</v>
      </c>
      <c r="H97" s="2">
        <f t="shared" si="7"/>
        <v>2.7684067905128115E-2</v>
      </c>
      <c r="I97">
        <v>7.6498539922209563E-3</v>
      </c>
      <c r="J97">
        <v>3.2912736130466858E-2</v>
      </c>
      <c r="K97">
        <v>1.1880048372961969E-2</v>
      </c>
      <c r="L97">
        <v>2.6240522692704271E-3</v>
      </c>
      <c r="M97">
        <v>7.8090892351179164E-3</v>
      </c>
      <c r="N97" s="2">
        <f t="shared" si="5"/>
        <v>1.0918203592839565E-2</v>
      </c>
      <c r="O97" s="8">
        <f t="shared" si="6"/>
        <v>1.1177457105899279E-2</v>
      </c>
    </row>
    <row r="98" spans="1:15">
      <c r="A98" s="1" t="s">
        <v>108</v>
      </c>
      <c r="B98">
        <v>1.3752345145225281E-2</v>
      </c>
      <c r="C98">
        <v>3.5202639377271527E-2</v>
      </c>
      <c r="D98">
        <v>2.3491450878453168E-2</v>
      </c>
      <c r="E98" s="2">
        <f t="shared" si="4"/>
        <v>2.3879139082300743E-2</v>
      </c>
      <c r="F98">
        <v>-4.0488696087146447E-3</v>
      </c>
      <c r="G98">
        <v>4.731409109099971E-4</v>
      </c>
      <c r="H98" s="2">
        <f t="shared" si="7"/>
        <v>-3.9497719939472553E-4</v>
      </c>
      <c r="I98">
        <v>6.567760769550457E-3</v>
      </c>
      <c r="J98">
        <v>-1.5439190905806031E-3</v>
      </c>
      <c r="K98">
        <v>-1.7613420145048411E-3</v>
      </c>
      <c r="L98">
        <v>2.149488996320037E-2</v>
      </c>
      <c r="M98">
        <v>2.643582919684628E-2</v>
      </c>
      <c r="N98" s="2">
        <f t="shared" si="5"/>
        <v>1.2888585032167141E-2</v>
      </c>
      <c r="O98" s="8">
        <f t="shared" si="6"/>
        <v>1.3509369247383423E-2</v>
      </c>
    </row>
    <row r="99" spans="1:15">
      <c r="A99" s="1" t="s">
        <v>109</v>
      </c>
      <c r="B99">
        <v>-1.5703603150742931E-3</v>
      </c>
      <c r="C99">
        <v>1.0909688049218319E-2</v>
      </c>
      <c r="D99">
        <v>1.26011543430018E-2</v>
      </c>
      <c r="E99" s="2">
        <f t="shared" si="4"/>
        <v>7.7150057947883927E-3</v>
      </c>
      <c r="F99">
        <v>3.1266896187631898E-2</v>
      </c>
      <c r="G99">
        <v>2.9815869341450089E-2</v>
      </c>
      <c r="H99" s="2">
        <f t="shared" si="7"/>
        <v>3.0094431869830348E-2</v>
      </c>
      <c r="I99">
        <v>-3.1806321931691077E-2</v>
      </c>
      <c r="J99">
        <v>-3.3680998313862287E-2</v>
      </c>
      <c r="K99">
        <v>-3.3646566352945939E-2</v>
      </c>
      <c r="L99">
        <v>4.3449505676904643E-3</v>
      </c>
      <c r="M99">
        <v>-1.8650210324283711E-2</v>
      </c>
      <c r="N99" s="2">
        <f t="shared" si="5"/>
        <v>-2.2027653923145454E-2</v>
      </c>
      <c r="O99" s="8">
        <f t="shared" si="6"/>
        <v>-4.5919185921251809E-3</v>
      </c>
    </row>
    <row r="100" spans="1:15">
      <c r="A100" s="1" t="s">
        <v>110</v>
      </c>
      <c r="B100">
        <v>1.373644777918992E-2</v>
      </c>
      <c r="C100">
        <v>3.7511639227602478E-2</v>
      </c>
      <c r="D100">
        <v>-5.2747107106255742E-3</v>
      </c>
      <c r="E100" s="2">
        <f t="shared" si="4"/>
        <v>1.3068644462159903E-2</v>
      </c>
      <c r="F100">
        <v>2.866077054331018E-2</v>
      </c>
      <c r="G100">
        <v>3.113603161423906E-2</v>
      </c>
      <c r="H100" s="2">
        <f t="shared" si="7"/>
        <v>3.0660840556173144E-2</v>
      </c>
      <c r="I100">
        <v>2.0480630732683691E-2</v>
      </c>
      <c r="J100">
        <v>-5.6084089855706898E-3</v>
      </c>
      <c r="K100">
        <v>2.832324792156227E-2</v>
      </c>
      <c r="L100">
        <v>4.6712223877919623E-2</v>
      </c>
      <c r="M100">
        <v>7.2967367518168569E-3</v>
      </c>
      <c r="N100" s="2">
        <f t="shared" si="5"/>
        <v>1.8778965460723579E-2</v>
      </c>
      <c r="O100" s="8">
        <f t="shared" si="6"/>
        <v>1.9347383560408302E-2</v>
      </c>
    </row>
    <row r="101" spans="1:15">
      <c r="A101" s="1" t="s">
        <v>111</v>
      </c>
      <c r="B101">
        <v>3.6255841246684677E-2</v>
      </c>
      <c r="C101">
        <v>4.6854395356555001E-2</v>
      </c>
      <c r="D101">
        <v>4.0072294055899071E-2</v>
      </c>
      <c r="E101" s="2">
        <f t="shared" si="4"/>
        <v>4.0862230746849401E-2</v>
      </c>
      <c r="F101">
        <v>1.8613169634510651E-2</v>
      </c>
      <c r="G101">
        <v>1.615042584134696E-2</v>
      </c>
      <c r="H101" s="2">
        <f t="shared" si="7"/>
        <v>1.6623213880783767E-2</v>
      </c>
      <c r="I101">
        <v>-1.2891539697518219E-3</v>
      </c>
      <c r="J101">
        <v>4.2133984651251399E-3</v>
      </c>
      <c r="K101">
        <v>1.987933460561853E-2</v>
      </c>
      <c r="L101">
        <v>3.5221827735465672E-2</v>
      </c>
      <c r="M101">
        <v>1.595225538219713E-2</v>
      </c>
      <c r="N101" s="2">
        <f t="shared" si="5"/>
        <v>1.5224392915498907E-2</v>
      </c>
      <c r="O101" s="8">
        <f t="shared" si="6"/>
        <v>2.2466299562693613E-2</v>
      </c>
    </row>
    <row r="102" spans="1:15">
      <c r="A102" s="1" t="s">
        <v>112</v>
      </c>
      <c r="B102">
        <v>7.4580505249841611E-3</v>
      </c>
      <c r="C102">
        <v>1.6143467723709119E-2</v>
      </c>
      <c r="D102">
        <v>-1.3852865141343431E-2</v>
      </c>
      <c r="E102" s="2">
        <f t="shared" si="4"/>
        <v>1.4822736912589857E-3</v>
      </c>
      <c r="F102">
        <v>-4.1449698431801352E-2</v>
      </c>
      <c r="G102">
        <v>-4.0176507441699427E-2</v>
      </c>
      <c r="H102" s="2">
        <f t="shared" si="7"/>
        <v>-4.0420929729437942E-2</v>
      </c>
      <c r="I102">
        <v>-1.3520270895429509E-2</v>
      </c>
      <c r="J102">
        <v>-1.9145511712486459E-2</v>
      </c>
      <c r="K102">
        <v>5.8129718779533768E-3</v>
      </c>
      <c r="L102">
        <v>-5.7090861839499518E-2</v>
      </c>
      <c r="M102">
        <v>-1.7946792053843421E-3</v>
      </c>
      <c r="N102" s="2">
        <f t="shared" si="5"/>
        <v>-1.4114689896986188E-2</v>
      </c>
      <c r="O102" s="8">
        <f t="shared" si="6"/>
        <v>-1.4567459798048852E-2</v>
      </c>
    </row>
    <row r="103" spans="1:15">
      <c r="A103" s="1" t="s">
        <v>113</v>
      </c>
      <c r="B103">
        <v>3.1504227058295482E-2</v>
      </c>
      <c r="C103">
        <v>3.2032424456809087E-2</v>
      </c>
      <c r="D103">
        <v>2.4143982738770831E-2</v>
      </c>
      <c r="E103" s="2">
        <f t="shared" si="4"/>
        <v>2.8721252799235764E-2</v>
      </c>
      <c r="F103">
        <v>-2.2085209033672611E-2</v>
      </c>
      <c r="G103">
        <v>-6.3132045596858699E-3</v>
      </c>
      <c r="H103" s="2">
        <f t="shared" si="7"/>
        <v>-9.3410530488157728E-3</v>
      </c>
      <c r="I103">
        <v>4.2232607485059859E-4</v>
      </c>
      <c r="J103">
        <v>-1.1300512500299731E-2</v>
      </c>
      <c r="K103">
        <v>3.987978892059818E-3</v>
      </c>
      <c r="L103">
        <v>3.618461479214119E-2</v>
      </c>
      <c r="M103">
        <v>1.033730110350151E-2</v>
      </c>
      <c r="N103" s="2">
        <f t="shared" si="5"/>
        <v>8.8490937758852039E-3</v>
      </c>
      <c r="O103" s="8">
        <f t="shared" si="6"/>
        <v>1.1014177849800529E-2</v>
      </c>
    </row>
    <row r="104" spans="1:15">
      <c r="A104" s="1" t="s">
        <v>114</v>
      </c>
      <c r="B104">
        <v>5.1370254321647428E-2</v>
      </c>
      <c r="C104">
        <v>6.9780139318076362E-2</v>
      </c>
      <c r="D104">
        <v>2.914703887677117E-2</v>
      </c>
      <c r="E104" s="2">
        <f t="shared" si="4"/>
        <v>4.7859831244566969E-2</v>
      </c>
      <c r="F104">
        <v>2.3943329374352951E-2</v>
      </c>
      <c r="G104">
        <v>1.1649245365510369E-2</v>
      </c>
      <c r="H104" s="2">
        <f t="shared" si="7"/>
        <v>1.4009416119507165E-2</v>
      </c>
      <c r="I104">
        <v>2.3899205033793839E-2</v>
      </c>
      <c r="J104">
        <v>4.4415834809432557E-2</v>
      </c>
      <c r="K104">
        <v>4.6353387090830589E-2</v>
      </c>
      <c r="L104">
        <v>1.1980499120064939E-2</v>
      </c>
      <c r="M104">
        <v>2.402158965869039E-2</v>
      </c>
      <c r="N104" s="2">
        <f t="shared" si="5"/>
        <v>2.8863142282263519E-2</v>
      </c>
      <c r="O104" s="8">
        <f t="shared" si="6"/>
        <v>3.1386364953044803E-2</v>
      </c>
    </row>
    <row r="105" spans="1:15">
      <c r="A105" s="1" t="s">
        <v>115</v>
      </c>
      <c r="B105">
        <v>5.0175140921215888E-3</v>
      </c>
      <c r="C105">
        <v>-1.324291166647185E-2</v>
      </c>
      <c r="D105">
        <v>-1.1245267460028069E-2</v>
      </c>
      <c r="E105" s="2">
        <f t="shared" si="4"/>
        <v>-6.784054844369173E-3</v>
      </c>
      <c r="F105">
        <v>-2.3411730605344631E-2</v>
      </c>
      <c r="G105">
        <v>-1.105450322308532E-2</v>
      </c>
      <c r="H105" s="2">
        <f t="shared" si="7"/>
        <v>-1.3426795997977666E-2</v>
      </c>
      <c r="I105">
        <v>-3.6738868574795358E-2</v>
      </c>
      <c r="J105">
        <v>-3.9638857184771108E-2</v>
      </c>
      <c r="K105">
        <v>-2.6093104356643141E-2</v>
      </c>
      <c r="L105">
        <v>-3.8519592179580009E-2</v>
      </c>
      <c r="M105">
        <v>-3.4318103606682297E-2</v>
      </c>
      <c r="N105" s="2">
        <f t="shared" si="5"/>
        <v>-3.4594015253202465E-2</v>
      </c>
      <c r="O105" s="8">
        <f t="shared" si="6"/>
        <v>-2.3223179301448276E-2</v>
      </c>
    </row>
    <row r="106" spans="1:15">
      <c r="A106" s="1" t="s">
        <v>116</v>
      </c>
      <c r="B106">
        <v>7.0394829364859079E-2</v>
      </c>
      <c r="C106">
        <v>7.8182284804869884E-2</v>
      </c>
      <c r="D106">
        <v>-2.4150338502824002E-2</v>
      </c>
      <c r="E106" s="2">
        <f t="shared" si="4"/>
        <v>3.4938150783290052E-2</v>
      </c>
      <c r="F106">
        <v>1.927886670664658E-2</v>
      </c>
      <c r="G106">
        <v>1.6374996406592679E-2</v>
      </c>
      <c r="H106" s="2">
        <f t="shared" si="7"/>
        <v>1.6932470208679731E-2</v>
      </c>
      <c r="I106">
        <v>0.1146717064772107</v>
      </c>
      <c r="J106">
        <v>0.1087123939212149</v>
      </c>
      <c r="K106">
        <v>7.983173853995984E-2</v>
      </c>
      <c r="L106">
        <v>9.9654013548865494E-2</v>
      </c>
      <c r="M106">
        <v>4.3881824920707579E-2</v>
      </c>
      <c r="N106" s="2">
        <f t="shared" si="5"/>
        <v>8.1770748077680422E-2</v>
      </c>
      <c r="O106" s="8">
        <f t="shared" si="6"/>
        <v>5.7399510021273095E-2</v>
      </c>
    </row>
    <row r="107" spans="1:15">
      <c r="A107" s="1" t="s">
        <v>117</v>
      </c>
      <c r="B107">
        <v>3.8034054088872393E-2</v>
      </c>
      <c r="C107">
        <v>5.3760047717854142E-2</v>
      </c>
      <c r="D107">
        <v>5.7441283867521342E-2</v>
      </c>
      <c r="E107" s="2">
        <f t="shared" si="4"/>
        <v>5.0352824801400409E-2</v>
      </c>
      <c r="F107">
        <v>4.1526137332184472E-2</v>
      </c>
      <c r="G107">
        <v>3.8284015912553933E-2</v>
      </c>
      <c r="H107" s="2">
        <f t="shared" si="7"/>
        <v>3.8906425857858917E-2</v>
      </c>
      <c r="I107">
        <v>4.5083966089258132E-2</v>
      </c>
      <c r="J107">
        <v>4.2682243432506928E-2</v>
      </c>
      <c r="K107">
        <v>4.0188036596218613E-2</v>
      </c>
      <c r="L107">
        <v>2.856518186912238E-2</v>
      </c>
      <c r="M107">
        <v>6.8995881517623925E-2</v>
      </c>
      <c r="N107" s="2">
        <f t="shared" si="5"/>
        <v>4.8792511880724372E-2</v>
      </c>
      <c r="O107" s="8">
        <f t="shared" si="6"/>
        <v>4.7449398490992195E-2</v>
      </c>
    </row>
    <row r="108" spans="1:15">
      <c r="A108" s="1" t="s">
        <v>118</v>
      </c>
      <c r="B108">
        <v>-7.4249948058828794E-3</v>
      </c>
      <c r="C108">
        <v>-1.324974864734163E-2</v>
      </c>
      <c r="D108">
        <v>-1.646081842905045E-2</v>
      </c>
      <c r="E108" s="2">
        <f t="shared" si="4"/>
        <v>-1.2724908615052566E-2</v>
      </c>
      <c r="F108">
        <v>-1.7451504759757649E-2</v>
      </c>
      <c r="G108">
        <v>-2.7099000837362049E-2</v>
      </c>
      <c r="H108" s="2">
        <f t="shared" si="7"/>
        <v>-2.524691181021017E-2</v>
      </c>
      <c r="I108">
        <v>-1.5559870753617531E-3</v>
      </c>
      <c r="J108">
        <v>-1.7351916904923659E-2</v>
      </c>
      <c r="K108">
        <v>-9.4920806946511282E-3</v>
      </c>
      <c r="L108">
        <v>-9.6220313694339588E-3</v>
      </c>
      <c r="M108">
        <v>1.1437659826267991E-2</v>
      </c>
      <c r="N108" s="2">
        <f t="shared" si="5"/>
        <v>-2.2641179128393566E-3</v>
      </c>
      <c r="O108" s="8">
        <f t="shared" si="6"/>
        <v>-9.2284941631122133E-3</v>
      </c>
    </row>
    <row r="109" spans="1:15">
      <c r="A109" s="1" t="s">
        <v>119</v>
      </c>
      <c r="B109">
        <v>-3.8075180174916179E-2</v>
      </c>
      <c r="C109">
        <v>-3.1222596193860142E-2</v>
      </c>
      <c r="D109">
        <v>1.004171609891436E-2</v>
      </c>
      <c r="E109" s="2">
        <f t="shared" si="4"/>
        <v>-1.6883311478250396E-2</v>
      </c>
      <c r="F109">
        <v>1.601201975818034E-2</v>
      </c>
      <c r="G109">
        <v>2.752846829582634E-2</v>
      </c>
      <c r="H109" s="2">
        <f t="shared" si="7"/>
        <v>2.531758499545916E-2</v>
      </c>
      <c r="I109">
        <v>-1.7094302137003581E-2</v>
      </c>
      <c r="J109">
        <v>-5.8429210861055134E-3</v>
      </c>
      <c r="K109">
        <v>-2.529222037630563E-2</v>
      </c>
      <c r="L109">
        <v>2.0397934110301549E-2</v>
      </c>
      <c r="M109">
        <v>6.4621145379588629E-3</v>
      </c>
      <c r="N109" s="2">
        <f t="shared" si="5"/>
        <v>-3.2429254360289827E-3</v>
      </c>
      <c r="O109" s="8">
        <f t="shared" si="6"/>
        <v>-1.8532903943735554E-3</v>
      </c>
    </row>
    <row r="110" spans="1:15">
      <c r="A110" s="1" t="s">
        <v>120</v>
      </c>
      <c r="B110">
        <v>4.7129642032079033E-2</v>
      </c>
      <c r="C110">
        <v>5.7083872096286292E-2</v>
      </c>
      <c r="D110">
        <v>1.3256077671758961E-2</v>
      </c>
      <c r="E110" s="2">
        <f t="shared" si="4"/>
        <v>3.6510673819965776E-2</v>
      </c>
      <c r="F110">
        <v>-1.373513660923731E-2</v>
      </c>
      <c r="G110">
        <v>-1.0738466306399521E-2</v>
      </c>
      <c r="H110" s="2">
        <f t="shared" si="7"/>
        <v>-1.131375549451971E-2</v>
      </c>
      <c r="I110">
        <v>3.5859225311966503E-2</v>
      </c>
      <c r="J110">
        <v>3.6765148120873503E-2</v>
      </c>
      <c r="K110">
        <v>3.5146245885820708E-2</v>
      </c>
      <c r="L110">
        <v>-2.8993987882752759E-3</v>
      </c>
      <c r="M110">
        <v>2.4879549230724999E-2</v>
      </c>
      <c r="N110" s="2">
        <f t="shared" si="5"/>
        <v>2.5731824626509008E-2</v>
      </c>
      <c r="O110" s="8">
        <f t="shared" si="6"/>
        <v>2.204384231809554E-2</v>
      </c>
    </row>
    <row r="111" spans="1:15">
      <c r="A111" s="1" t="s">
        <v>121</v>
      </c>
      <c r="B111">
        <v>-2.6089081723136839E-2</v>
      </c>
      <c r="C111">
        <v>-2.8111178070927889E-2</v>
      </c>
      <c r="D111">
        <v>-2.861813003557068E-2</v>
      </c>
      <c r="E111" s="2">
        <f t="shared" si="4"/>
        <v>-2.768647588779188E-2</v>
      </c>
      <c r="F111">
        <v>-4.0975717024281037E-2</v>
      </c>
      <c r="G111">
        <v>-3.618262010715656E-2</v>
      </c>
      <c r="H111" s="2">
        <f t="shared" si="7"/>
        <v>-3.7102780336803018E-2</v>
      </c>
      <c r="I111">
        <v>-4.8279770085272178E-2</v>
      </c>
      <c r="J111">
        <v>-4.8646504105791848E-2</v>
      </c>
      <c r="K111">
        <v>-5.0276360881356667E-2</v>
      </c>
      <c r="L111">
        <v>-3.5507053000342403E-2</v>
      </c>
      <c r="M111">
        <v>-6.2646723607321153E-2</v>
      </c>
      <c r="N111" s="2">
        <f t="shared" si="5"/>
        <v>-5.1204205447477821E-2</v>
      </c>
      <c r="O111" s="8">
        <f t="shared" si="6"/>
        <v>-4.2267970361951603E-2</v>
      </c>
    </row>
    <row r="112" spans="1:15">
      <c r="A112" s="1" t="s">
        <v>122</v>
      </c>
      <c r="B112">
        <v>7.671392521281839E-2</v>
      </c>
      <c r="C112">
        <v>9.8109579421501669E-2</v>
      </c>
      <c r="D112">
        <v>3.2855234785005523E-2</v>
      </c>
      <c r="E112" s="2">
        <f t="shared" si="4"/>
        <v>6.5439907177044329E-2</v>
      </c>
      <c r="F112">
        <v>1.154798116991773E-2</v>
      </c>
      <c r="G112">
        <v>1.621472324597328E-2</v>
      </c>
      <c r="H112" s="2">
        <f t="shared" si="7"/>
        <v>1.5318820130586197E-2</v>
      </c>
      <c r="I112">
        <v>8.7173549068961576E-2</v>
      </c>
      <c r="J112">
        <v>9.2625089854423193E-2</v>
      </c>
      <c r="K112">
        <v>8.1069902266468707E-2</v>
      </c>
      <c r="L112">
        <v>-8.6796075870968492E-3</v>
      </c>
      <c r="M112">
        <v>5.3342372914070513E-2</v>
      </c>
      <c r="N112" s="2">
        <f t="shared" si="5"/>
        <v>5.9548589585783976E-2</v>
      </c>
      <c r="O112" s="8">
        <f t="shared" si="6"/>
        <v>5.3242481878414544E-2</v>
      </c>
    </row>
    <row r="113" spans="1:15">
      <c r="A113" s="1" t="s">
        <v>123</v>
      </c>
      <c r="B113">
        <v>-4.4169363485546009E-2</v>
      </c>
      <c r="C113">
        <v>-5.1594217336058727E-2</v>
      </c>
      <c r="D113">
        <v>-6.24230663760168E-2</v>
      </c>
      <c r="E113" s="2">
        <f t="shared" si="4"/>
        <v>-5.3612658766619511E-2</v>
      </c>
      <c r="F113">
        <v>-3.3122861200345022E-2</v>
      </c>
      <c r="G113">
        <v>-4.5581273814633387E-2</v>
      </c>
      <c r="H113" s="2">
        <f t="shared" si="7"/>
        <v>-4.3189555889790905E-2</v>
      </c>
      <c r="I113">
        <v>-5.7708104959122153E-2</v>
      </c>
      <c r="J113">
        <v>-5.357592835441094E-2</v>
      </c>
      <c r="K113">
        <v>-5.1827025271922622E-2</v>
      </c>
      <c r="L113">
        <v>-8.253570789076603E-2</v>
      </c>
      <c r="M113">
        <v>-8.0418230936174284E-2</v>
      </c>
      <c r="N113" s="2">
        <f t="shared" si="5"/>
        <v>-6.7604193903535073E-2</v>
      </c>
      <c r="O113" s="8">
        <f t="shared" si="6"/>
        <v>-5.942079613922599E-2</v>
      </c>
    </row>
    <row r="114" spans="1:15">
      <c r="A114" s="1" t="s">
        <v>124</v>
      </c>
      <c r="B114">
        <v>-1.7301119075913921E-2</v>
      </c>
      <c r="C114">
        <v>-1.110786728959356E-2</v>
      </c>
      <c r="D114">
        <v>-2.6719483492882889E-2</v>
      </c>
      <c r="E114" s="2">
        <f t="shared" si="4"/>
        <v>-1.9257002411489529E-2</v>
      </c>
      <c r="F114">
        <v>-3.9370989631798303E-2</v>
      </c>
      <c r="G114">
        <v>-3.8986600397076583E-2</v>
      </c>
      <c r="H114" s="2">
        <f t="shared" si="7"/>
        <v>-3.9060393957401116E-2</v>
      </c>
      <c r="I114">
        <v>-3.1120405897106299E-2</v>
      </c>
      <c r="J114">
        <v>-3.2555244493990831E-2</v>
      </c>
      <c r="K114">
        <v>-1.425142418932945E-2</v>
      </c>
      <c r="L114">
        <v>-2.8881755277528561E-2</v>
      </c>
      <c r="M114">
        <v>-4.2413682833210682E-2</v>
      </c>
      <c r="N114" s="2">
        <f t="shared" si="5"/>
        <v>-3.136008101668819E-2</v>
      </c>
      <c r="O114" s="8">
        <f t="shared" si="6"/>
        <v>-2.94370567318517E-2</v>
      </c>
    </row>
    <row r="115" spans="1:15">
      <c r="A115" s="1" t="s">
        <v>125</v>
      </c>
      <c r="B115">
        <v>6.2738110784559931E-2</v>
      </c>
      <c r="C115">
        <v>8.778650646395425E-2</v>
      </c>
      <c r="D115">
        <v>8.2358378568563539E-2</v>
      </c>
      <c r="E115" s="2">
        <f t="shared" si="4"/>
        <v>7.7854250561572566E-2</v>
      </c>
      <c r="F115">
        <v>8.2534679941743683E-3</v>
      </c>
      <c r="G115">
        <v>2.2659060140229451E-2</v>
      </c>
      <c r="H115" s="2">
        <f t="shared" si="7"/>
        <v>1.9893530211145614E-2</v>
      </c>
      <c r="I115">
        <v>3.8787458231679173E-2</v>
      </c>
      <c r="J115">
        <v>3.658058554531074E-2</v>
      </c>
      <c r="K115">
        <v>6.3222651230089522E-2</v>
      </c>
      <c r="L115">
        <v>3.9988907520114081E-2</v>
      </c>
      <c r="M115">
        <v>6.8036478927333777E-2</v>
      </c>
      <c r="N115" s="2">
        <f t="shared" si="5"/>
        <v>5.2853471732718142E-2</v>
      </c>
      <c r="O115" s="8">
        <f t="shared" si="6"/>
        <v>5.3774853063583442E-2</v>
      </c>
    </row>
    <row r="116" spans="1:15">
      <c r="A116" s="1" t="s">
        <v>126</v>
      </c>
      <c r="B116">
        <v>2.6071668612450919E-2</v>
      </c>
      <c r="C116">
        <v>2.8559174948612709E-2</v>
      </c>
      <c r="D116">
        <v>4.573911832144395E-3</v>
      </c>
      <c r="E116" s="2">
        <f t="shared" si="4"/>
        <v>1.8218051196571248E-2</v>
      </c>
      <c r="F116">
        <v>-4.3117480936172292E-4</v>
      </c>
      <c r="G116">
        <v>-1.4994789917432969E-3</v>
      </c>
      <c r="H116" s="2">
        <f t="shared" si="7"/>
        <v>-1.2943900818402953E-3</v>
      </c>
      <c r="I116">
        <v>1.4639414170152239E-2</v>
      </c>
      <c r="J116">
        <v>9.5755257378788983E-3</v>
      </c>
      <c r="K116">
        <v>1.8408050021764041E-2</v>
      </c>
      <c r="L116">
        <v>-1.1397486858071291E-3</v>
      </c>
      <c r="M116">
        <v>1.7528967576004639E-2</v>
      </c>
      <c r="N116" s="2">
        <f t="shared" si="5"/>
        <v>1.297615677307473E-2</v>
      </c>
      <c r="O116" s="8">
        <f t="shared" si="6"/>
        <v>1.1852660587663766E-2</v>
      </c>
    </row>
    <row r="117" spans="1:15">
      <c r="A117" s="1" t="s">
        <v>127</v>
      </c>
      <c r="B117">
        <v>1.3809829136711469E-2</v>
      </c>
      <c r="C117">
        <v>1.811943286990525E-2</v>
      </c>
      <c r="D117">
        <v>-2.9801497557088611E-2</v>
      </c>
      <c r="E117" s="2">
        <f t="shared" si="4"/>
        <v>-2.3367100728512611E-3</v>
      </c>
      <c r="F117">
        <v>-4.1158305542490781E-2</v>
      </c>
      <c r="G117">
        <v>-3.8037834025300699E-2</v>
      </c>
      <c r="H117" s="2">
        <f t="shared" si="7"/>
        <v>-3.8636890092288267E-2</v>
      </c>
      <c r="I117">
        <v>4.7548481704158263E-3</v>
      </c>
      <c r="J117">
        <v>6.5022692590506193E-3</v>
      </c>
      <c r="K117">
        <v>4.9390296617464191E-3</v>
      </c>
      <c r="L117">
        <v>-2.76905173392672E-3</v>
      </c>
      <c r="M117">
        <v>-4.5378271631487221E-2</v>
      </c>
      <c r="N117" s="2">
        <f t="shared" si="5"/>
        <v>-1.2497129643065047E-2</v>
      </c>
      <c r="O117" s="8">
        <f t="shared" si="6"/>
        <v>-1.440270826580476E-2</v>
      </c>
    </row>
    <row r="118" spans="1:15">
      <c r="A118" s="1" t="s">
        <v>128</v>
      </c>
      <c r="B118">
        <v>-3.6853902156506413E-2</v>
      </c>
      <c r="C118">
        <v>-5.9152146711226372E-2</v>
      </c>
      <c r="D118">
        <v>-4.2112413369716717E-2</v>
      </c>
      <c r="E118" s="2">
        <f t="shared" si="4"/>
        <v>-4.5439702206434146E-2</v>
      </c>
      <c r="F118">
        <v>-6.7199015173693422E-3</v>
      </c>
      <c r="G118">
        <v>-8.059475774749747E-3</v>
      </c>
      <c r="H118" s="2">
        <f t="shared" si="7"/>
        <v>-7.8023094838083323E-3</v>
      </c>
      <c r="I118">
        <v>-3.9622520302071251E-2</v>
      </c>
      <c r="J118">
        <v>-4.4429748679795662E-2</v>
      </c>
      <c r="K118">
        <v>-3.5923216950915937E-2</v>
      </c>
      <c r="L118">
        <v>-4.5649630847289457E-2</v>
      </c>
      <c r="M118">
        <v>-3.4895710079285713E-2</v>
      </c>
      <c r="N118" s="2">
        <f t="shared" si="5"/>
        <v>-3.9022464416800691E-2</v>
      </c>
      <c r="O118" s="8">
        <f t="shared" si="6"/>
        <v>-3.5187203944529441E-2</v>
      </c>
    </row>
    <row r="119" spans="1:15">
      <c r="A119" s="1" t="s">
        <v>129</v>
      </c>
      <c r="B119">
        <v>-3.1607681169669499E-2</v>
      </c>
      <c r="C119">
        <v>-4.5978512359937551E-2</v>
      </c>
      <c r="D119">
        <v>4.5035503535362231E-4</v>
      </c>
      <c r="E119" s="2">
        <f t="shared" si="4"/>
        <v>-2.2998106037277564E-2</v>
      </c>
      <c r="F119">
        <v>2.565209078532638E-3</v>
      </c>
      <c r="G119">
        <v>4.2284541818438104E-3</v>
      </c>
      <c r="H119" s="2">
        <f t="shared" si="7"/>
        <v>3.9091508122930619E-3</v>
      </c>
      <c r="I119">
        <v>-6.3125198380298286E-2</v>
      </c>
      <c r="J119">
        <v>-6.207792609864049E-2</v>
      </c>
      <c r="K119">
        <v>-5.1904000596952223E-2</v>
      </c>
      <c r="L119">
        <v>-3.3950838456914378E-2</v>
      </c>
      <c r="M119">
        <v>-4.827588067480959E-2</v>
      </c>
      <c r="N119" s="2">
        <f t="shared" si="5"/>
        <v>-5.1103060431871211E-2</v>
      </c>
      <c r="O119" s="8">
        <f t="shared" si="6"/>
        <v>-3.3596896923110776E-2</v>
      </c>
    </row>
    <row r="120" spans="1:15">
      <c r="A120" s="1" t="s">
        <v>130</v>
      </c>
      <c r="B120">
        <v>1.7082884369191701E-2</v>
      </c>
      <c r="C120">
        <v>2.050824408279972E-2</v>
      </c>
      <c r="D120">
        <v>6.3877502362011507E-2</v>
      </c>
      <c r="E120" s="2">
        <f t="shared" si="4"/>
        <v>3.6750022047362677E-2</v>
      </c>
      <c r="F120">
        <v>5.0008625406653177E-2</v>
      </c>
      <c r="G120">
        <v>4.5789338664570023E-2</v>
      </c>
      <c r="H120" s="2">
        <f t="shared" si="7"/>
        <v>4.6599341033532894E-2</v>
      </c>
      <c r="I120">
        <v>2.0944690341460959E-2</v>
      </c>
      <c r="J120">
        <v>1.94572301318694E-2</v>
      </c>
      <c r="K120">
        <v>2.198168988234861E-2</v>
      </c>
      <c r="L120">
        <v>7.7904408699099204E-2</v>
      </c>
      <c r="M120">
        <v>3.1884121877176819E-2</v>
      </c>
      <c r="N120" s="2">
        <f t="shared" si="5"/>
        <v>3.4122370656687565E-2</v>
      </c>
      <c r="O120" s="8">
        <f t="shared" si="6"/>
        <v>3.7071087707272909E-2</v>
      </c>
    </row>
    <row r="121" spans="1:15">
      <c r="A121" s="1" t="s">
        <v>131</v>
      </c>
      <c r="B121">
        <v>-2.3757742895921141E-2</v>
      </c>
      <c r="C121">
        <v>-6.0631161643052822E-2</v>
      </c>
      <c r="D121">
        <v>3.805475940304337E-3</v>
      </c>
      <c r="E121" s="2">
        <f t="shared" si="4"/>
        <v>-2.3488716565251908E-2</v>
      </c>
      <c r="F121">
        <v>3.6376128090522153E-2</v>
      </c>
      <c r="G121">
        <v>3.371937000228864E-2</v>
      </c>
      <c r="H121" s="2">
        <f t="shared" si="7"/>
        <v>3.422940415658457E-2</v>
      </c>
      <c r="I121">
        <v>-1.1085201396673129E-2</v>
      </c>
      <c r="J121">
        <v>-2.5498880320595768E-4</v>
      </c>
      <c r="K121">
        <v>-2.7333741101108529E-2</v>
      </c>
      <c r="L121">
        <v>-2.1118539629826679E-2</v>
      </c>
      <c r="M121">
        <v>2.808966471676388E-3</v>
      </c>
      <c r="N121" s="2">
        <f t="shared" si="5"/>
        <v>-9.9903464481153857E-3</v>
      </c>
      <c r="O121" s="8">
        <f t="shared" si="6"/>
        <v>-5.7605392431365338E-3</v>
      </c>
    </row>
    <row r="122" spans="1:15">
      <c r="A122" s="1" t="s">
        <v>132</v>
      </c>
      <c r="B122">
        <v>5.6235405990048948E-2</v>
      </c>
      <c r="C122">
        <v>8.395321890098173E-2</v>
      </c>
      <c r="D122">
        <v>1.8112995285027859E-2</v>
      </c>
      <c r="E122" s="2">
        <f t="shared" si="4"/>
        <v>4.9089541893224703E-2</v>
      </c>
      <c r="F122">
        <v>9.5010345886681336E-4</v>
      </c>
      <c r="G122">
        <v>8.7633472261370304E-3</v>
      </c>
      <c r="H122" s="2">
        <f t="shared" si="7"/>
        <v>7.2633908715118763E-3</v>
      </c>
      <c r="I122">
        <v>3.767898531531011E-2</v>
      </c>
      <c r="J122">
        <v>3.3360352357324492E-2</v>
      </c>
      <c r="K122">
        <v>4.8908864337884772E-2</v>
      </c>
      <c r="L122">
        <v>4.9698193683003211E-3</v>
      </c>
      <c r="M122">
        <v>3.0812385464726869E-2</v>
      </c>
      <c r="N122" s="2">
        <f t="shared" si="5"/>
        <v>3.1516408588232042E-2</v>
      </c>
      <c r="O122" s="8">
        <f t="shared" si="6"/>
        <v>3.1969879140197957E-2</v>
      </c>
    </row>
    <row r="123" spans="1:15">
      <c r="A123" s="1" t="s">
        <v>133</v>
      </c>
      <c r="B123">
        <v>-9.6553180572668262E-3</v>
      </c>
      <c r="C123">
        <v>-3.3127247836416962E-2</v>
      </c>
      <c r="D123">
        <v>-8.274818229294878E-3</v>
      </c>
      <c r="E123" s="2">
        <f t="shared" si="4"/>
        <v>-1.5933713588319614E-2</v>
      </c>
      <c r="F123">
        <v>-6.7374846019254697E-3</v>
      </c>
      <c r="G123">
        <v>-7.7220193134114323E-3</v>
      </c>
      <c r="H123" s="2">
        <f t="shared" si="7"/>
        <v>-7.5330121429160518E-3</v>
      </c>
      <c r="I123">
        <v>-5.1455142257845088E-2</v>
      </c>
      <c r="J123">
        <v>-6.6944273518610764E-2</v>
      </c>
      <c r="K123">
        <v>-2.6155951230489971E-2</v>
      </c>
      <c r="L123">
        <v>3.4017342205936441E-2</v>
      </c>
      <c r="M123">
        <v>-4.8007027680102787E-2</v>
      </c>
      <c r="N123" s="2">
        <f t="shared" si="5"/>
        <v>-3.3051364369196132E-2</v>
      </c>
      <c r="O123" s="8">
        <f t="shared" si="6"/>
        <v>-2.3817993361897636E-2</v>
      </c>
    </row>
    <row r="124" spans="1:15">
      <c r="A124" s="1" t="s">
        <v>134</v>
      </c>
      <c r="B124">
        <v>5.2147070303696808E-2</v>
      </c>
      <c r="C124">
        <v>8.4968620790738969E-2</v>
      </c>
      <c r="D124">
        <v>4.7085847381390433E-2</v>
      </c>
      <c r="E124" s="2">
        <f t="shared" si="4"/>
        <v>5.9677187583658614E-2</v>
      </c>
      <c r="F124">
        <v>4.8187581171535543E-2</v>
      </c>
      <c r="G124">
        <v>4.6104859055366987E-2</v>
      </c>
      <c r="H124" s="2">
        <f t="shared" si="7"/>
        <v>4.6504692001339033E-2</v>
      </c>
      <c r="I124">
        <v>7.1622331399870731E-2</v>
      </c>
      <c r="J124">
        <v>6.5726506568257292E-2</v>
      </c>
      <c r="K124">
        <v>6.5009874553944691E-2</v>
      </c>
      <c r="L124">
        <v>6.8814629295289587E-2</v>
      </c>
      <c r="M124">
        <v>5.2526333006688741E-2</v>
      </c>
      <c r="N124" s="2">
        <f t="shared" si="5"/>
        <v>6.2937002717004156E-2</v>
      </c>
      <c r="O124" s="8">
        <f t="shared" si="6"/>
        <v>5.9108277534810627E-2</v>
      </c>
    </row>
    <row r="125" spans="1:15">
      <c r="A125" s="1" t="s">
        <v>135</v>
      </c>
      <c r="B125">
        <v>3.0907469928731501E-3</v>
      </c>
      <c r="C125">
        <v>1.2411555587463759E-2</v>
      </c>
      <c r="D125">
        <v>1.206146901656213E-3</v>
      </c>
      <c r="E125" s="2">
        <f t="shared" si="4"/>
        <v>5.0507185668504919E-3</v>
      </c>
      <c r="F125">
        <v>4.6696994014885362E-3</v>
      </c>
      <c r="G125">
        <v>-9.3686384672375667E-4</v>
      </c>
      <c r="H125" s="2">
        <f t="shared" si="7"/>
        <v>1.3946250661386699E-4</v>
      </c>
      <c r="I125">
        <v>7.2422093352539907E-3</v>
      </c>
      <c r="J125">
        <v>8.7390741754451717E-3</v>
      </c>
      <c r="K125">
        <v>8.9018380249936691E-3</v>
      </c>
      <c r="L125">
        <v>9.7349755627187395E-3</v>
      </c>
      <c r="M125">
        <v>1.3327051810091421E-2</v>
      </c>
      <c r="N125" s="2">
        <f t="shared" si="5"/>
        <v>1.0145081116626221E-2</v>
      </c>
      <c r="O125" s="8">
        <f t="shared" si="6"/>
        <v>6.9657965296980439E-3</v>
      </c>
    </row>
    <row r="126" spans="1:15">
      <c r="A126" s="1" t="s">
        <v>136</v>
      </c>
      <c r="B126">
        <v>5.0756614100366797E-5</v>
      </c>
      <c r="C126">
        <v>2.472379110790968E-2</v>
      </c>
      <c r="D126">
        <v>-8.0307399154133652E-4</v>
      </c>
      <c r="E126" s="2">
        <f t="shared" si="4"/>
        <v>6.8887507411588278E-3</v>
      </c>
      <c r="F126">
        <v>2.0133434040551679E-2</v>
      </c>
      <c r="G126">
        <v>1.9754313563270069E-2</v>
      </c>
      <c r="H126" s="2">
        <f t="shared" si="7"/>
        <v>1.9827095647895303E-2</v>
      </c>
      <c r="I126">
        <v>1.847907658049763E-2</v>
      </c>
      <c r="J126">
        <v>7.5253818985860921E-3</v>
      </c>
      <c r="K126">
        <v>6.7904041127284653E-3</v>
      </c>
      <c r="L126">
        <v>1.312079791384191E-2</v>
      </c>
      <c r="M126">
        <v>7.7100236220351004E-3</v>
      </c>
      <c r="N126" s="2">
        <f t="shared" si="5"/>
        <v>1.0437431886326592E-2</v>
      </c>
      <c r="O126" s="8">
        <f t="shared" si="6"/>
        <v>1.1149490191043067E-2</v>
      </c>
    </row>
    <row r="127" spans="1:15">
      <c r="A127" s="1" t="s">
        <v>137</v>
      </c>
      <c r="B127">
        <v>6.3467090455426867E-3</v>
      </c>
      <c r="C127">
        <v>6.6217457143287204E-3</v>
      </c>
      <c r="D127">
        <v>-1.848878185163361E-2</v>
      </c>
      <c r="E127" s="2">
        <f t="shared" si="4"/>
        <v>-3.4823484759103273E-3</v>
      </c>
      <c r="F127">
        <v>5.4688867658028162E-3</v>
      </c>
      <c r="G127">
        <v>1.296288955152947E-2</v>
      </c>
      <c r="H127" s="2">
        <f t="shared" si="7"/>
        <v>1.1524219847261872E-2</v>
      </c>
      <c r="I127">
        <v>-3.6201515042438852E-3</v>
      </c>
      <c r="J127">
        <v>-1.1699103791180001E-2</v>
      </c>
      <c r="K127">
        <v>7.6718548855099211E-3</v>
      </c>
      <c r="L127">
        <v>3.4546177815873769E-2</v>
      </c>
      <c r="M127">
        <v>8.1006590749863605E-3</v>
      </c>
      <c r="N127" s="2">
        <f t="shared" si="5"/>
        <v>7.7451231726584652E-3</v>
      </c>
      <c r="O127" s="8">
        <f t="shared" si="6"/>
        <v>5.3593774979398935E-3</v>
      </c>
    </row>
    <row r="128" spans="1:15">
      <c r="A128" s="1" t="s">
        <v>138</v>
      </c>
      <c r="B128">
        <v>3.9097229114363641E-2</v>
      </c>
      <c r="C128">
        <v>6.547322640554798E-3</v>
      </c>
      <c r="D128">
        <v>3.6855083987145987E-2</v>
      </c>
      <c r="E128" s="2">
        <f t="shared" si="4"/>
        <v>2.8732185903974979E-2</v>
      </c>
      <c r="F128">
        <v>2.8271040788553359E-2</v>
      </c>
      <c r="G128">
        <v>1.6910468918853509E-2</v>
      </c>
      <c r="H128" s="2">
        <f t="shared" si="7"/>
        <v>1.9091427618684986E-2</v>
      </c>
      <c r="I128">
        <v>-1.5674081418510011E-2</v>
      </c>
      <c r="J128">
        <v>-2.1271526358430212E-2</v>
      </c>
      <c r="K128">
        <v>1.204757306828674E-2</v>
      </c>
      <c r="L128">
        <v>-3.8439812598618173E-2</v>
      </c>
      <c r="M128">
        <v>1.6071322241748121E-2</v>
      </c>
      <c r="N128" s="2">
        <f t="shared" si="5"/>
        <v>-4.6590697434256605E-3</v>
      </c>
      <c r="O128" s="8">
        <f t="shared" si="6"/>
        <v>8.6959823407512047E-3</v>
      </c>
    </row>
    <row r="129" spans="1:15">
      <c r="A129" s="1" t="s">
        <v>139</v>
      </c>
      <c r="B129">
        <v>1.50362477839201E-2</v>
      </c>
      <c r="C129">
        <v>9.0791318686387346E-3</v>
      </c>
      <c r="D129">
        <v>9.8736208158285432E-3</v>
      </c>
      <c r="E129" s="2">
        <f t="shared" si="4"/>
        <v>1.12431846472198E-2</v>
      </c>
      <c r="F129">
        <v>6.1188803350156204E-3</v>
      </c>
      <c r="G129">
        <v>2.4500880557296819E-2</v>
      </c>
      <c r="H129" s="2">
        <f t="shared" si="7"/>
        <v>2.0971975167242054E-2</v>
      </c>
      <c r="I129">
        <v>1.7296954788256439E-2</v>
      </c>
      <c r="J129">
        <v>4.4982125349502862E-2</v>
      </c>
      <c r="K129">
        <v>2.5597024326685199E-2</v>
      </c>
      <c r="L129">
        <v>-1.142418664478873E-2</v>
      </c>
      <c r="M129">
        <v>2.8119669164673459E-2</v>
      </c>
      <c r="N129" s="2">
        <f t="shared" si="5"/>
        <v>2.1105312752134613E-2</v>
      </c>
      <c r="O129" s="8">
        <f t="shared" si="6"/>
        <v>1.8391972137087029E-2</v>
      </c>
    </row>
    <row r="130" spans="1:15">
      <c r="A130" s="1" t="s">
        <v>140</v>
      </c>
      <c r="B130">
        <v>-1.9101457761934171E-3</v>
      </c>
      <c r="C130">
        <v>2.793424993078308E-2</v>
      </c>
      <c r="D130">
        <v>2.6189169730564069E-2</v>
      </c>
      <c r="E130" s="2">
        <f t="shared" ref="E130:E182" si="8">(B130*$B$186+C130*$C$186+D130*$D$186)/$E$186</f>
        <v>1.7984442788405313E-2</v>
      </c>
      <c r="F130">
        <v>2.3318531783261379E-2</v>
      </c>
      <c r="G130">
        <v>1.1483937944694491E-2</v>
      </c>
      <c r="H130" s="2">
        <f t="shared" si="7"/>
        <v>1.3755897550886074E-2</v>
      </c>
      <c r="I130">
        <v>1.7290474691854071E-2</v>
      </c>
      <c r="J130">
        <v>8.4737090265771808E-3</v>
      </c>
      <c r="K130">
        <v>-8.8835733255476779E-4</v>
      </c>
      <c r="L130">
        <v>3.5894237769909632E-2</v>
      </c>
      <c r="M130">
        <v>1.4192902717391711E-2</v>
      </c>
      <c r="N130" s="2">
        <f t="shared" ref="N130:N182" si="9">(I130*$I$186+J130*$J$186+K130*$K$186+L130*$L$186+M130*$M$186)/$N$186</f>
        <v>1.4818670454316507E-2</v>
      </c>
      <c r="O130" s="8">
        <f t="shared" ref="O130:O182" si="10">(E130*$E$186+H130*$H$186+N130*$N$186)/$O$186</f>
        <v>1.5491873158614821E-2</v>
      </c>
    </row>
    <row r="131" spans="1:15">
      <c r="A131" s="1" t="s">
        <v>141</v>
      </c>
      <c r="B131">
        <v>4.6003061886452423E-2</v>
      </c>
      <c r="C131">
        <v>5.0490623665324419E-2</v>
      </c>
      <c r="D131">
        <v>3.9215704779292038E-2</v>
      </c>
      <c r="E131" s="2">
        <f t="shared" si="8"/>
        <v>4.4600647190642245E-2</v>
      </c>
      <c r="F131">
        <v>-1.168664342418846E-2</v>
      </c>
      <c r="G131">
        <v>-5.6764922744521051E-3</v>
      </c>
      <c r="H131" s="2">
        <f t="shared" ref="H131:H183" si="11">(F131*$F$186+G131*$G$186)/$H$186</f>
        <v>-6.8302978739994439E-3</v>
      </c>
      <c r="I131">
        <v>1.8441372086486219E-2</v>
      </c>
      <c r="J131">
        <v>1.237082358626607E-2</v>
      </c>
      <c r="K131">
        <v>3.9203936209896817E-2</v>
      </c>
      <c r="L131">
        <v>2.9065318761500869E-2</v>
      </c>
      <c r="M131">
        <v>2.1267527642706119E-2</v>
      </c>
      <c r="N131" s="2">
        <f t="shared" si="9"/>
        <v>2.4339774277518031E-2</v>
      </c>
      <c r="O131" s="8">
        <f t="shared" si="10"/>
        <v>2.4288751042582771E-2</v>
      </c>
    </row>
    <row r="132" spans="1:15">
      <c r="A132" s="1" t="s">
        <v>142</v>
      </c>
      <c r="B132">
        <v>7.919317176686036E-3</v>
      </c>
      <c r="C132">
        <v>2.9392022616765209E-2</v>
      </c>
      <c r="D132">
        <v>7.3997533213754352E-4</v>
      </c>
      <c r="E132" s="2">
        <f t="shared" si="8"/>
        <v>1.1302362494797033E-2</v>
      </c>
      <c r="F132">
        <v>1.823794183200822E-2</v>
      </c>
      <c r="G132">
        <v>1.7587592169605148E-2</v>
      </c>
      <c r="H132" s="2">
        <f t="shared" si="11"/>
        <v>1.7712443785388107E-2</v>
      </c>
      <c r="I132">
        <v>4.3714301690364721E-2</v>
      </c>
      <c r="J132">
        <v>5.013824231660946E-2</v>
      </c>
      <c r="K132">
        <v>2.9299408755488979E-2</v>
      </c>
      <c r="L132">
        <v>3.7956758569234417E-2</v>
      </c>
      <c r="M132">
        <v>2.707208368801273E-2</v>
      </c>
      <c r="N132" s="2">
        <f t="shared" si="9"/>
        <v>3.5421932622344353E-2</v>
      </c>
      <c r="O132" s="8">
        <f t="shared" si="10"/>
        <v>2.5676086693711398E-2</v>
      </c>
    </row>
    <row r="133" spans="1:15">
      <c r="A133" s="1" t="s">
        <v>143</v>
      </c>
      <c r="B133">
        <v>3.815025165522723E-2</v>
      </c>
      <c r="C133">
        <v>5.3591441136910722E-2</v>
      </c>
      <c r="D133">
        <v>9.6117344180901565E-3</v>
      </c>
      <c r="E133" s="2">
        <f t="shared" si="8"/>
        <v>3.1256347409415616E-2</v>
      </c>
      <c r="F133">
        <v>-1.1360693507767031E-4</v>
      </c>
      <c r="G133">
        <v>6.081463163333245E-3</v>
      </c>
      <c r="H133" s="2">
        <f t="shared" si="11"/>
        <v>4.8921575383909588E-3</v>
      </c>
      <c r="I133">
        <v>4.830473197153573E-2</v>
      </c>
      <c r="J133">
        <v>6.9151981839508547E-2</v>
      </c>
      <c r="K133">
        <v>3.8644742753985772E-2</v>
      </c>
      <c r="L133">
        <v>4.1319890126337848E-2</v>
      </c>
      <c r="M133">
        <v>1.378758068436947E-2</v>
      </c>
      <c r="N133" s="2">
        <f t="shared" si="9"/>
        <v>3.678317422440805E-2</v>
      </c>
      <c r="O133" s="8">
        <f t="shared" si="10"/>
        <v>2.9570648040472849E-2</v>
      </c>
    </row>
    <row r="134" spans="1:15">
      <c r="A134" s="1" t="s">
        <v>144</v>
      </c>
      <c r="B134">
        <v>1.068583699466608E-3</v>
      </c>
      <c r="C134">
        <v>2.560962788724086E-2</v>
      </c>
      <c r="D134">
        <v>1.318209685012217E-2</v>
      </c>
      <c r="E134" s="2">
        <f t="shared" si="8"/>
        <v>1.3041998484482479E-2</v>
      </c>
      <c r="F134">
        <v>-1.662164687033307E-2</v>
      </c>
      <c r="G134">
        <v>-1.9430287369926021E-2</v>
      </c>
      <c r="H134" s="2">
        <f t="shared" si="11"/>
        <v>-1.8891095417043448E-2</v>
      </c>
      <c r="I134">
        <v>2.2104827630016869E-2</v>
      </c>
      <c r="J134">
        <v>3.5591315666007477E-2</v>
      </c>
      <c r="K134">
        <v>1.7126297438225579E-2</v>
      </c>
      <c r="L134">
        <v>-3.0742768179835571E-3</v>
      </c>
      <c r="M134">
        <v>2.15999595474019E-2</v>
      </c>
      <c r="N134" s="2">
        <f t="shared" si="9"/>
        <v>1.8472521261265733E-2</v>
      </c>
      <c r="O134" s="8">
        <f t="shared" si="10"/>
        <v>1.0307208074597939E-2</v>
      </c>
    </row>
    <row r="135" spans="1:15">
      <c r="A135" s="1" t="s">
        <v>145</v>
      </c>
      <c r="B135">
        <v>-3.4018677566541422E-2</v>
      </c>
      <c r="C135">
        <v>-6.0374241072744472E-2</v>
      </c>
      <c r="D135">
        <v>-1.807075672661473E-3</v>
      </c>
      <c r="E135" s="2">
        <f t="shared" si="8"/>
        <v>-2.8834810455678959E-2</v>
      </c>
      <c r="F135">
        <v>-1.333434002386813E-2</v>
      </c>
      <c r="G135">
        <v>-5.5437026768982989E-3</v>
      </c>
      <c r="H135" s="2">
        <f t="shared" si="11"/>
        <v>-7.0393191382864167E-3</v>
      </c>
      <c r="I135">
        <v>-4.801365643325195E-2</v>
      </c>
      <c r="J135">
        <v>-5.3817473212286138E-2</v>
      </c>
      <c r="K135">
        <v>-4.9450448398098527E-2</v>
      </c>
      <c r="L135">
        <v>-3.3326092579295641E-2</v>
      </c>
      <c r="M135">
        <v>-1.879404173419252E-2</v>
      </c>
      <c r="N135" s="2">
        <f t="shared" si="9"/>
        <v>-3.7088425311996472E-2</v>
      </c>
      <c r="O135" s="8">
        <f t="shared" si="10"/>
        <v>-2.9461799159855594E-2</v>
      </c>
    </row>
    <row r="136" spans="1:15">
      <c r="A136" s="1" t="s">
        <v>146</v>
      </c>
      <c r="B136">
        <v>-1.6397273512722469E-2</v>
      </c>
      <c r="C136">
        <v>7.869982696742106E-4</v>
      </c>
      <c r="D136">
        <v>2.591105584843811E-2</v>
      </c>
      <c r="E136" s="2">
        <f t="shared" si="8"/>
        <v>5.4830654718779417E-3</v>
      </c>
      <c r="F136">
        <v>8.1136630579650149E-3</v>
      </c>
      <c r="G136">
        <v>8.9167297618519825E-4</v>
      </c>
      <c r="H136" s="2">
        <f t="shared" si="11"/>
        <v>2.2781227323778394E-3</v>
      </c>
      <c r="I136">
        <v>5.0403096009943305E-4</v>
      </c>
      <c r="J136">
        <v>2.2561220777039809E-4</v>
      </c>
      <c r="K136">
        <v>-6.8139930787332048E-3</v>
      </c>
      <c r="L136">
        <v>1.6670650629055039E-2</v>
      </c>
      <c r="M136">
        <v>1.594829327135527E-2</v>
      </c>
      <c r="N136" s="2">
        <f t="shared" si="9"/>
        <v>6.8045864253792375E-3</v>
      </c>
      <c r="O136" s="8">
        <f t="shared" si="10"/>
        <v>5.6344105452228134E-3</v>
      </c>
    </row>
    <row r="137" spans="1:15">
      <c r="A137" s="1" t="s">
        <v>147</v>
      </c>
      <c r="B137">
        <v>1.627714303320538E-2</v>
      </c>
      <c r="C137">
        <v>3.433281700534252E-2</v>
      </c>
      <c r="D137">
        <v>1.421574728253328E-3</v>
      </c>
      <c r="E137" s="2">
        <f t="shared" si="8"/>
        <v>1.5603269499068389E-2</v>
      </c>
      <c r="F137">
        <v>1.223111703897661E-2</v>
      </c>
      <c r="G137">
        <v>-4.454488617135377E-3</v>
      </c>
      <c r="H137" s="2">
        <f t="shared" si="11"/>
        <v>-1.2512505024491485E-3</v>
      </c>
      <c r="I137">
        <v>1.2866404529975121E-2</v>
      </c>
      <c r="J137">
        <v>1.403557584233717E-2</v>
      </c>
      <c r="K137">
        <v>1.933397668855141E-2</v>
      </c>
      <c r="L137">
        <v>4.3713469186579923E-2</v>
      </c>
      <c r="M137">
        <v>3.9797097182270308E-4</v>
      </c>
      <c r="N137" s="2">
        <f t="shared" si="9"/>
        <v>1.5428365639432522E-2</v>
      </c>
      <c r="O137" s="8">
        <f t="shared" si="10"/>
        <v>1.2492074609496725E-2</v>
      </c>
    </row>
    <row r="138" spans="1:15">
      <c r="A138" s="1" t="s">
        <v>148</v>
      </c>
      <c r="B138">
        <v>-2.746031921203707E-3</v>
      </c>
      <c r="C138">
        <v>-2.2631785907313962E-2</v>
      </c>
      <c r="D138">
        <v>1.9872136088286529E-2</v>
      </c>
      <c r="E138" s="2">
        <f t="shared" si="8"/>
        <v>4.9256607715711495E-4</v>
      </c>
      <c r="F138">
        <v>2.012517751915421E-2</v>
      </c>
      <c r="G138">
        <v>4.3014965434539983E-2</v>
      </c>
      <c r="H138" s="2">
        <f t="shared" si="11"/>
        <v>3.8620672377470751E-2</v>
      </c>
      <c r="I138">
        <v>5.609993893253451E-3</v>
      </c>
      <c r="J138">
        <v>9.9376998346460965E-3</v>
      </c>
      <c r="K138">
        <v>2.6358373382004969E-3</v>
      </c>
      <c r="L138">
        <v>-3.3780686759813612E-2</v>
      </c>
      <c r="M138">
        <v>2.824178861890014E-2</v>
      </c>
      <c r="N138" s="2">
        <f t="shared" si="9"/>
        <v>6.2731808005987684E-3</v>
      </c>
      <c r="O138" s="8">
        <f t="shared" si="10"/>
        <v>1.0483734710416517E-2</v>
      </c>
    </row>
    <row r="139" spans="1:15">
      <c r="A139" s="1" t="s">
        <v>149</v>
      </c>
      <c r="B139">
        <v>6.339049795128493E-2</v>
      </c>
      <c r="C139">
        <v>8.3766233554268155E-2</v>
      </c>
      <c r="D139">
        <v>2.435635554041982E-2</v>
      </c>
      <c r="E139" s="2">
        <f t="shared" si="8"/>
        <v>5.3744672881983493E-2</v>
      </c>
      <c r="F139">
        <v>2.842102079230369E-2</v>
      </c>
      <c r="G139">
        <v>3.1101429079630979E-2</v>
      </c>
      <c r="H139" s="2">
        <f t="shared" si="11"/>
        <v>3.0586854651477539E-2</v>
      </c>
      <c r="I139">
        <v>5.1139642215239027E-2</v>
      </c>
      <c r="J139">
        <v>4.2686549300048997E-2</v>
      </c>
      <c r="K139">
        <v>6.7054950572949412E-2</v>
      </c>
      <c r="L139">
        <v>7.1340800542885274E-2</v>
      </c>
      <c r="M139">
        <v>3.2495133601094787E-2</v>
      </c>
      <c r="N139" s="2">
        <f t="shared" si="9"/>
        <v>5.0467247800923681E-2</v>
      </c>
      <c r="O139" s="8">
        <f t="shared" si="10"/>
        <v>4.7804420720939524E-2</v>
      </c>
    </row>
    <row r="140" spans="1:15">
      <c r="A140" s="1" t="s">
        <v>150</v>
      </c>
      <c r="B140">
        <v>3.3596004029646132E-2</v>
      </c>
      <c r="C140">
        <v>2.2715696715279069E-2</v>
      </c>
      <c r="D140">
        <v>3.0570614438057531E-2</v>
      </c>
      <c r="E140" s="2">
        <f t="shared" si="8"/>
        <v>2.9223263213157186E-2</v>
      </c>
      <c r="F140">
        <v>8.1656667395544336E-3</v>
      </c>
      <c r="G140">
        <v>0</v>
      </c>
      <c r="H140" s="2">
        <f t="shared" si="11"/>
        <v>1.5676131553777407E-3</v>
      </c>
      <c r="I140">
        <v>9.8543115682154792E-3</v>
      </c>
      <c r="J140">
        <v>2.426807109795925E-3</v>
      </c>
      <c r="K140">
        <v>1.945971773059485E-2</v>
      </c>
      <c r="L140">
        <v>-4.3051980520514288E-4</v>
      </c>
      <c r="M140">
        <v>-4.8706823575549452E-3</v>
      </c>
      <c r="N140" s="2">
        <f t="shared" si="9"/>
        <v>4.2246683712195039E-3</v>
      </c>
      <c r="O140" s="8">
        <f t="shared" si="10"/>
        <v>1.0566650420618837E-2</v>
      </c>
    </row>
    <row r="141" spans="1:15">
      <c r="A141" s="1" t="s">
        <v>151</v>
      </c>
      <c r="B141">
        <v>-1.588033976499725E-2</v>
      </c>
      <c r="C141">
        <v>-1.8860203079432921E-2</v>
      </c>
      <c r="D141">
        <v>1.977473381711059E-3</v>
      </c>
      <c r="E141" s="2">
        <f t="shared" si="8"/>
        <v>-9.6222708140849648E-3</v>
      </c>
      <c r="F141">
        <v>9.3616176911970328E-4</v>
      </c>
      <c r="G141">
        <v>1.846908568619288E-2</v>
      </c>
      <c r="H141" s="2">
        <f t="shared" si="11"/>
        <v>1.5103182685093834E-2</v>
      </c>
      <c r="I141">
        <v>-1.9914887841550041E-2</v>
      </c>
      <c r="J141">
        <v>-1.302458205104429E-2</v>
      </c>
      <c r="K141">
        <v>-2.2280367138922671E-2</v>
      </c>
      <c r="L141">
        <v>8.7167238876220132E-3</v>
      </c>
      <c r="M141">
        <v>-1.8826416411623641E-3</v>
      </c>
      <c r="N141" s="2">
        <f t="shared" si="9"/>
        <v>-8.7978241920156058E-3</v>
      </c>
      <c r="O141" s="8">
        <f t="shared" si="10"/>
        <v>-4.74675984149763E-3</v>
      </c>
    </row>
    <row r="142" spans="1:15">
      <c r="A142" s="1" t="s">
        <v>152</v>
      </c>
      <c r="B142">
        <v>4.2001660494477948E-2</v>
      </c>
      <c r="C142">
        <v>6.9565391323062942E-2</v>
      </c>
      <c r="D142">
        <v>6.3066121902170869E-2</v>
      </c>
      <c r="E142" s="2">
        <f t="shared" si="8"/>
        <v>5.8425858386137383E-2</v>
      </c>
      <c r="F142">
        <v>2.005375694846601E-3</v>
      </c>
      <c r="G142">
        <v>-1.490687618731845E-2</v>
      </c>
      <c r="H142" s="2">
        <f t="shared" si="11"/>
        <v>-1.1660127405725321E-2</v>
      </c>
      <c r="I142">
        <v>4.1595073582103792E-2</v>
      </c>
      <c r="J142">
        <v>4.2185780549073071E-2</v>
      </c>
      <c r="K142">
        <v>4.0445460899586561E-2</v>
      </c>
      <c r="L142">
        <v>7.0463705221073702E-2</v>
      </c>
      <c r="M142">
        <v>2.347925124994554E-2</v>
      </c>
      <c r="N142" s="2">
        <f t="shared" si="9"/>
        <v>4.0462105687148496E-2</v>
      </c>
      <c r="O142" s="8">
        <f t="shared" si="10"/>
        <v>3.6036289698625261E-2</v>
      </c>
    </row>
    <row r="143" spans="1:15">
      <c r="A143" s="1" t="s">
        <v>153</v>
      </c>
      <c r="B143">
        <v>-2.3802194548079299E-3</v>
      </c>
      <c r="C143">
        <v>2.1878568396735739E-2</v>
      </c>
      <c r="D143">
        <v>-3.9313517665970583E-2</v>
      </c>
      <c r="E143" s="2">
        <f t="shared" si="8"/>
        <v>-1.0058050556667633E-2</v>
      </c>
      <c r="F143">
        <v>-3.7150540295339367E-2</v>
      </c>
      <c r="G143">
        <v>-3.6570104105871248E-2</v>
      </c>
      <c r="H143" s="2">
        <f t="shared" si="11"/>
        <v>-3.6681534003207131E-2</v>
      </c>
      <c r="I143">
        <v>-1.4790299216472571E-2</v>
      </c>
      <c r="J143">
        <v>-2.8364584028789719E-2</v>
      </c>
      <c r="K143">
        <v>-8.551483714198671E-3</v>
      </c>
      <c r="L143">
        <v>-2.0198233269331681E-2</v>
      </c>
      <c r="M143">
        <v>-3.9419847711641982E-2</v>
      </c>
      <c r="N143" s="2">
        <f t="shared" si="9"/>
        <v>-2.4240545596707349E-2</v>
      </c>
      <c r="O143" s="8">
        <f t="shared" si="10"/>
        <v>-2.2598555106111851E-2</v>
      </c>
    </row>
    <row r="144" spans="1:15">
      <c r="A144" s="1" t="s">
        <v>154</v>
      </c>
      <c r="B144">
        <v>-2.0829825721479841E-2</v>
      </c>
      <c r="C144">
        <v>-3.2000833816552048E-2</v>
      </c>
      <c r="D144">
        <v>-2.598248536308367E-2</v>
      </c>
      <c r="E144" s="2">
        <f t="shared" si="8"/>
        <v>-2.6135903128517247E-2</v>
      </c>
      <c r="F144">
        <v>2.432540092133673E-3</v>
      </c>
      <c r="G144">
        <v>4.885027316912316E-3</v>
      </c>
      <c r="H144" s="2">
        <f t="shared" si="11"/>
        <v>4.4142082938513011E-3</v>
      </c>
      <c r="I144">
        <v>2.3113074798057909E-3</v>
      </c>
      <c r="J144">
        <v>2.3521162895845378E-3</v>
      </c>
      <c r="K144">
        <v>-1.056032235244031E-2</v>
      </c>
      <c r="L144">
        <v>6.7268695730371419E-3</v>
      </c>
      <c r="M144">
        <v>-1.084008710305984E-2</v>
      </c>
      <c r="N144" s="2">
        <f t="shared" si="9"/>
        <v>-3.6586959531712815E-3</v>
      </c>
      <c r="O144" s="8">
        <f t="shared" si="10"/>
        <v>-8.344176903519452E-3</v>
      </c>
    </row>
    <row r="145" spans="1:15">
      <c r="A145" s="1" t="s">
        <v>155</v>
      </c>
      <c r="B145">
        <v>3.7840752899267471E-3</v>
      </c>
      <c r="C145">
        <v>1.292302248200095E-3</v>
      </c>
      <c r="D145">
        <v>2.334070714718139E-3</v>
      </c>
      <c r="E145" s="2">
        <f t="shared" si="8"/>
        <v>2.4805541080605018E-3</v>
      </c>
      <c r="F145">
        <v>1.5210725331173069E-2</v>
      </c>
      <c r="G145">
        <v>1.5740901865171301E-2</v>
      </c>
      <c r="H145" s="2">
        <f t="shared" si="11"/>
        <v>1.5639120622331412E-2</v>
      </c>
      <c r="I145">
        <v>9.7704129554316843E-3</v>
      </c>
      <c r="J145">
        <v>2.098239952921066E-2</v>
      </c>
      <c r="K145">
        <v>4.9932561635819273E-3</v>
      </c>
      <c r="L145">
        <v>-3.1003515918090141E-2</v>
      </c>
      <c r="M145">
        <v>3.679066097689665E-2</v>
      </c>
      <c r="N145" s="2">
        <f t="shared" si="9"/>
        <v>1.2164370848144744E-2</v>
      </c>
      <c r="O145" s="8">
        <f t="shared" si="10"/>
        <v>1.0145145276925557E-2</v>
      </c>
    </row>
    <row r="146" spans="1:15">
      <c r="A146" s="1" t="s">
        <v>156</v>
      </c>
      <c r="B146">
        <v>2.856043142185016E-2</v>
      </c>
      <c r="C146">
        <v>6.1114840087322257E-2</v>
      </c>
      <c r="D146">
        <v>2.2954133353171539E-2</v>
      </c>
      <c r="E146" s="2">
        <f t="shared" si="8"/>
        <v>3.5795344500475175E-2</v>
      </c>
      <c r="F146">
        <v>2.59254248983718E-2</v>
      </c>
      <c r="G146">
        <v>2.582869841905366E-2</v>
      </c>
      <c r="H146" s="2">
        <f t="shared" si="11"/>
        <v>2.5847267594883233E-2</v>
      </c>
      <c r="I146">
        <v>-1.4870839134093931E-2</v>
      </c>
      <c r="J146">
        <v>-2.019280003670176E-2</v>
      </c>
      <c r="K146">
        <v>1.144639776376266E-2</v>
      </c>
      <c r="L146">
        <v>-1.9370653951472531E-2</v>
      </c>
      <c r="M146">
        <v>-1.510034208987876E-3</v>
      </c>
      <c r="N146" s="2">
        <f t="shared" si="9"/>
        <v>-6.9573004393748998E-3</v>
      </c>
      <c r="O146" s="8">
        <f t="shared" si="10"/>
        <v>1.0570458591951338E-2</v>
      </c>
    </row>
    <row r="147" spans="1:15">
      <c r="A147" s="1" t="s">
        <v>157</v>
      </c>
      <c r="B147">
        <v>2.9375268799634039E-2</v>
      </c>
      <c r="C147">
        <v>3.7636374780083637E-2</v>
      </c>
      <c r="D147">
        <v>-2.9269654794313871E-3</v>
      </c>
      <c r="E147" s="2">
        <f t="shared" si="8"/>
        <v>1.889062607797443E-2</v>
      </c>
      <c r="F147">
        <v>1.9857534005866428E-2</v>
      </c>
      <c r="G147">
        <v>2.6171312068015599E-2</v>
      </c>
      <c r="H147" s="2">
        <f t="shared" si="11"/>
        <v>2.4959217346782765E-2</v>
      </c>
      <c r="I147">
        <v>-7.9126862598166703E-3</v>
      </c>
      <c r="J147">
        <v>-4.3750498946116823E-3</v>
      </c>
      <c r="K147">
        <v>1.5023786194033221E-2</v>
      </c>
      <c r="L147">
        <v>-2.7455913175248311E-2</v>
      </c>
      <c r="M147">
        <v>-2.3818516844633431E-2</v>
      </c>
      <c r="N147" s="2">
        <f t="shared" si="9"/>
        <v>-1.1526893175886031E-2</v>
      </c>
      <c r="O147" s="8">
        <f t="shared" si="10"/>
        <v>3.2956009983326831E-3</v>
      </c>
    </row>
    <row r="148" spans="1:15">
      <c r="A148" s="1" t="s">
        <v>158</v>
      </c>
      <c r="B148">
        <v>2.3848597880470331E-2</v>
      </c>
      <c r="C148">
        <v>1.2507405507249381E-2</v>
      </c>
      <c r="D148">
        <v>4.3142612648373817E-2</v>
      </c>
      <c r="E148" s="2">
        <f t="shared" si="8"/>
        <v>2.8246951602549607E-2</v>
      </c>
      <c r="F148">
        <v>1.488025955434003E-2</v>
      </c>
      <c r="G148">
        <v>1.4414920332353811E-2</v>
      </c>
      <c r="H148" s="2">
        <f t="shared" si="11"/>
        <v>1.4504254358510583E-2</v>
      </c>
      <c r="I148">
        <v>3.097707334785893E-2</v>
      </c>
      <c r="J148">
        <v>3.6442837781043291E-2</v>
      </c>
      <c r="K148">
        <v>3.8750403611993223E-2</v>
      </c>
      <c r="L148">
        <v>2.860968907716499E-2</v>
      </c>
      <c r="M148">
        <v>4.4815486948695193E-2</v>
      </c>
      <c r="N148" s="2">
        <f t="shared" si="9"/>
        <v>3.7251009593118119E-2</v>
      </c>
      <c r="O148" s="8">
        <f t="shared" si="10"/>
        <v>3.0726124176345949E-2</v>
      </c>
    </row>
    <row r="149" spans="1:15">
      <c r="A149" s="1" t="s">
        <v>159</v>
      </c>
      <c r="B149">
        <v>2.8584556934129871E-2</v>
      </c>
      <c r="C149">
        <v>5.4387849282101053E-2</v>
      </c>
      <c r="D149">
        <v>3.2440969661877712E-2</v>
      </c>
      <c r="E149" s="2">
        <f t="shared" si="8"/>
        <v>3.763073538332027E-2</v>
      </c>
      <c r="F149">
        <v>-1.722304569382771E-2</v>
      </c>
      <c r="G149">
        <v>-1.542828395554741E-2</v>
      </c>
      <c r="H149" s="2">
        <f t="shared" si="11"/>
        <v>-1.5772835380609647E-2</v>
      </c>
      <c r="I149">
        <v>-2.551769780325874E-2</v>
      </c>
      <c r="J149">
        <v>-3.1397431778227743E-2</v>
      </c>
      <c r="K149">
        <v>1.366192208693873E-2</v>
      </c>
      <c r="L149">
        <v>-4.5029057584974663E-2</v>
      </c>
      <c r="M149">
        <v>-1.541936407254996E-2</v>
      </c>
      <c r="N149" s="2">
        <f t="shared" si="9"/>
        <v>-1.8810847167100988E-2</v>
      </c>
      <c r="O149" s="8">
        <f t="shared" si="10"/>
        <v>-2.8752447430533718E-3</v>
      </c>
    </row>
    <row r="150" spans="1:15">
      <c r="A150" s="1" t="s">
        <v>160</v>
      </c>
      <c r="B150">
        <v>-4.0545887869795072E-3</v>
      </c>
      <c r="C150">
        <v>-1.00416664714944E-2</v>
      </c>
      <c r="D150">
        <v>4.2709195957790769E-3</v>
      </c>
      <c r="E150" s="2">
        <f t="shared" si="8"/>
        <v>-2.4747559281303529E-3</v>
      </c>
      <c r="F150">
        <v>-6.1497997183683761E-3</v>
      </c>
      <c r="G150">
        <v>-5.6434683236862293E-3</v>
      </c>
      <c r="H150" s="2">
        <f t="shared" si="11"/>
        <v>-5.7406718687978194E-3</v>
      </c>
      <c r="I150">
        <v>4.1408150886124151E-3</v>
      </c>
      <c r="J150">
        <v>-8.6332044759911408E-3</v>
      </c>
      <c r="K150">
        <v>-1.1615607489351421E-3</v>
      </c>
      <c r="L150">
        <v>-3.0062549988902228E-2</v>
      </c>
      <c r="M150">
        <v>1.3369068615860071E-2</v>
      </c>
      <c r="N150" s="2">
        <f t="shared" si="9"/>
        <v>-1.3116270821626698E-3</v>
      </c>
      <c r="O150" s="8">
        <f t="shared" si="10"/>
        <v>-2.4211798088646583E-3</v>
      </c>
    </row>
    <row r="151" spans="1:15">
      <c r="A151" s="1" t="s">
        <v>161</v>
      </c>
      <c r="B151">
        <v>-5.0482515695598473E-2</v>
      </c>
      <c r="C151">
        <v>-7.0203717574029878E-2</v>
      </c>
      <c r="D151">
        <v>-6.9258854780649637E-2</v>
      </c>
      <c r="E151" s="2">
        <f t="shared" si="8"/>
        <v>-6.3711981041116542E-2</v>
      </c>
      <c r="F151">
        <v>-6.4681913388307422E-2</v>
      </c>
      <c r="G151">
        <v>-5.8479563550564828E-2</v>
      </c>
      <c r="H151" s="2">
        <f t="shared" si="11"/>
        <v>-5.9670266711741207E-2</v>
      </c>
      <c r="I151">
        <v>-6.7181179991839479E-2</v>
      </c>
      <c r="J151">
        <v>-6.115550075735865E-2</v>
      </c>
      <c r="K151">
        <v>-4.3673673390350887E-2</v>
      </c>
      <c r="L151">
        <v>-5.1512097576442151E-2</v>
      </c>
      <c r="M151">
        <v>-6.445549669441919E-2</v>
      </c>
      <c r="N151" s="2">
        <f t="shared" si="9"/>
        <v>-5.8378065649459153E-2</v>
      </c>
      <c r="O151" s="8">
        <f t="shared" si="10"/>
        <v>-6.006384507977891E-2</v>
      </c>
    </row>
    <row r="152" spans="1:15">
      <c r="A152" s="1" t="s">
        <v>162</v>
      </c>
      <c r="B152">
        <v>3.10537172340144E-2</v>
      </c>
      <c r="C152">
        <v>9.5943600509338367E-3</v>
      </c>
      <c r="D152">
        <v>1.8929530460465301E-2</v>
      </c>
      <c r="E152" s="2">
        <f t="shared" si="8"/>
        <v>1.997266606067501E-2</v>
      </c>
      <c r="F152">
        <v>1.7240686591234899E-2</v>
      </c>
      <c r="G152">
        <v>1.5528005134136659E-2</v>
      </c>
      <c r="H152" s="2">
        <f t="shared" si="11"/>
        <v>1.5856799103906874E-2</v>
      </c>
      <c r="I152">
        <v>1.7301001037091531E-2</v>
      </c>
      <c r="J152">
        <v>5.43441829721103E-3</v>
      </c>
      <c r="K152">
        <v>1.8662436977892272E-2</v>
      </c>
      <c r="L152">
        <v>6.1206204646027329E-2</v>
      </c>
      <c r="M152">
        <v>5.6405992849861697E-3</v>
      </c>
      <c r="N152" s="2">
        <f t="shared" si="9"/>
        <v>1.9674661283965843E-2</v>
      </c>
      <c r="O152" s="8">
        <f t="shared" si="10"/>
        <v>1.9072912931482337E-2</v>
      </c>
    </row>
    <row r="153" spans="1:15">
      <c r="A153" s="1" t="s">
        <v>163</v>
      </c>
      <c r="B153">
        <v>-6.9643522614851516E-2</v>
      </c>
      <c r="C153">
        <v>-6.5405795650339882E-2</v>
      </c>
      <c r="D153">
        <v>-0.1031389853005803</v>
      </c>
      <c r="E153" s="2">
        <f t="shared" si="8"/>
        <v>-8.1774859189958915E-2</v>
      </c>
      <c r="F153">
        <v>-7.7090911165681009E-2</v>
      </c>
      <c r="G153">
        <v>-4.8041096210393992E-2</v>
      </c>
      <c r="H153" s="2">
        <f t="shared" si="11"/>
        <v>-5.3617967461409781E-2</v>
      </c>
      <c r="I153">
        <v>-3.9087804713299867E-2</v>
      </c>
      <c r="J153">
        <v>-2.9926189963736079E-2</v>
      </c>
      <c r="K153">
        <v>-5.9483090978906472E-2</v>
      </c>
      <c r="L153">
        <v>-1.496837440952492E-2</v>
      </c>
      <c r="M153">
        <v>-7.8926187079242038E-2</v>
      </c>
      <c r="N153" s="2">
        <f t="shared" si="9"/>
        <v>-5.0635355445575278E-2</v>
      </c>
      <c r="O153" s="8">
        <f t="shared" si="10"/>
        <v>-5.9660954066154862E-2</v>
      </c>
    </row>
    <row r="154" spans="1:15">
      <c r="A154" s="1" t="s">
        <v>164</v>
      </c>
      <c r="B154">
        <v>4.801306434860364E-2</v>
      </c>
      <c r="C154">
        <v>5.4624865503893012E-2</v>
      </c>
      <c r="D154">
        <v>8.8257705680648835E-2</v>
      </c>
      <c r="E154" s="2">
        <f t="shared" si="8"/>
        <v>6.5993936188044069E-2</v>
      </c>
      <c r="F154">
        <v>0.1073190801527444</v>
      </c>
      <c r="G154">
        <v>8.4644072506818491E-2</v>
      </c>
      <c r="H154" s="2">
        <f t="shared" si="11"/>
        <v>8.8997132877487492E-2</v>
      </c>
      <c r="I154">
        <v>3.9756251162419882E-2</v>
      </c>
      <c r="J154">
        <v>3.5904690170270433E-2</v>
      </c>
      <c r="K154">
        <v>3.6870374789972127E-2</v>
      </c>
      <c r="L154">
        <v>6.515226264192342E-2</v>
      </c>
      <c r="M154">
        <v>7.1913743471015312E-2</v>
      </c>
      <c r="N154" s="2">
        <f t="shared" si="9"/>
        <v>5.3417807678231718E-2</v>
      </c>
      <c r="O154" s="8">
        <f t="shared" si="10"/>
        <v>6.3212578182703497E-2</v>
      </c>
    </row>
    <row r="155" spans="1:15">
      <c r="A155" s="1" t="s">
        <v>165</v>
      </c>
      <c r="B155">
        <v>3.2728898919532901E-2</v>
      </c>
      <c r="C155">
        <v>3.022467042166865E-2</v>
      </c>
      <c r="D155">
        <v>3.0504054773822901E-2</v>
      </c>
      <c r="E155" s="2">
        <f t="shared" si="8"/>
        <v>3.1112601577221202E-2</v>
      </c>
      <c r="F155">
        <v>2.9887498887129379E-2</v>
      </c>
      <c r="G155">
        <v>1.9189746201403679E-2</v>
      </c>
      <c r="H155" s="2">
        <f t="shared" si="11"/>
        <v>2.1243459434872748E-2</v>
      </c>
      <c r="I155">
        <v>2.5678230365210331E-2</v>
      </c>
      <c r="J155">
        <v>3.1930741207092161E-2</v>
      </c>
      <c r="K155">
        <v>2.9124355480784511E-2</v>
      </c>
      <c r="L155">
        <v>-3.5270456510279051E-3</v>
      </c>
      <c r="M155">
        <v>3.3675500035625028E-2</v>
      </c>
      <c r="N155" s="2">
        <f t="shared" si="9"/>
        <v>2.4797823655540764E-2</v>
      </c>
      <c r="O155" s="8">
        <f t="shared" si="10"/>
        <v>2.5884040545915459E-2</v>
      </c>
    </row>
    <row r="156" spans="1:15">
      <c r="A156" s="1" t="s">
        <v>166</v>
      </c>
      <c r="B156">
        <v>2.9213291671334799E-2</v>
      </c>
      <c r="C156">
        <v>5.32995621934782E-2</v>
      </c>
      <c r="D156">
        <v>1.8017900961988739E-2</v>
      </c>
      <c r="E156" s="2">
        <f t="shared" si="8"/>
        <v>3.1754400290421238E-2</v>
      </c>
      <c r="F156">
        <v>7.7114178278336887E-3</v>
      </c>
      <c r="G156">
        <v>1.8436634956004339E-2</v>
      </c>
      <c r="H156" s="2">
        <f t="shared" si="11"/>
        <v>1.637764920497424E-2</v>
      </c>
      <c r="I156">
        <v>2.4688944200635939E-2</v>
      </c>
      <c r="J156">
        <v>1.7265281935589401E-2</v>
      </c>
      <c r="K156">
        <v>4.0084827329540662E-2</v>
      </c>
      <c r="L156">
        <v>3.6836405406602157E-2</v>
      </c>
      <c r="M156">
        <v>1.7083809958604149E-2</v>
      </c>
      <c r="N156" s="2">
        <f t="shared" si="9"/>
        <v>2.6264980376918295E-2</v>
      </c>
      <c r="O156" s="8">
        <f t="shared" si="10"/>
        <v>2.599314522946879E-2</v>
      </c>
    </row>
    <row r="157" spans="1:15">
      <c r="A157" s="1" t="s">
        <v>167</v>
      </c>
      <c r="B157">
        <v>5.3872519624499793E-2</v>
      </c>
      <c r="C157">
        <v>6.5440835783423745E-2</v>
      </c>
      <c r="D157">
        <v>3.9506958068399323E-2</v>
      </c>
      <c r="E157" s="2">
        <f t="shared" si="8"/>
        <v>5.1506645048336484E-2</v>
      </c>
      <c r="F157">
        <v>4.1257756397071521E-2</v>
      </c>
      <c r="G157">
        <v>3.8079529500017813E-2</v>
      </c>
      <c r="H157" s="2">
        <f t="shared" si="11"/>
        <v>3.8689673221713294E-2</v>
      </c>
      <c r="I157">
        <v>3.7598919948350629E-2</v>
      </c>
      <c r="J157">
        <v>5.3569113520074867E-2</v>
      </c>
      <c r="K157">
        <v>4.8349216580538812E-2</v>
      </c>
      <c r="L157">
        <v>3.1674785000457062E-2</v>
      </c>
      <c r="M157">
        <v>3.47656802857359E-2</v>
      </c>
      <c r="N157" s="2">
        <f t="shared" si="9"/>
        <v>3.9794499622954733E-2</v>
      </c>
      <c r="O157" s="8">
        <f t="shared" si="10"/>
        <v>4.2790847801851502E-2</v>
      </c>
    </row>
    <row r="158" spans="1:15">
      <c r="A158" s="1" t="s">
        <v>168</v>
      </c>
      <c r="B158">
        <v>-5.8885924304431847E-2</v>
      </c>
      <c r="C158">
        <v>-7.7463048082806685E-2</v>
      </c>
      <c r="D158">
        <v>-6.4153183039597939E-2</v>
      </c>
      <c r="E158" s="2">
        <f t="shared" si="8"/>
        <v>-6.6392547867129864E-2</v>
      </c>
      <c r="F158">
        <v>-3.7737068031313381E-2</v>
      </c>
      <c r="G158">
        <v>-3.7878677525804649E-2</v>
      </c>
      <c r="H158" s="2">
        <f t="shared" si="11"/>
        <v>-3.7851491882112433E-2</v>
      </c>
      <c r="I158">
        <v>-4.5374192052336948E-2</v>
      </c>
      <c r="J158">
        <v>-5.1800255481445623E-2</v>
      </c>
      <c r="K158">
        <v>-5.6782333538896827E-2</v>
      </c>
      <c r="L158">
        <v>-5.8925293457476879E-2</v>
      </c>
      <c r="M158">
        <v>-5.0207738617632718E-2</v>
      </c>
      <c r="N158" s="2">
        <f t="shared" si="9"/>
        <v>-5.2240325777067248E-2</v>
      </c>
      <c r="O158" s="8">
        <f t="shared" si="10"/>
        <v>-5.3525590378434615E-2</v>
      </c>
    </row>
    <row r="159" spans="1:15">
      <c r="A159" s="1" t="s">
        <v>169</v>
      </c>
      <c r="B159">
        <v>3.0521267191653271E-2</v>
      </c>
      <c r="C159">
        <v>3.9348442540477313E-2</v>
      </c>
      <c r="D159">
        <v>5.8479458448215123E-2</v>
      </c>
      <c r="E159" s="2">
        <f t="shared" si="8"/>
        <v>4.4244551464101764E-2</v>
      </c>
      <c r="F159">
        <v>1.386065005619597E-2</v>
      </c>
      <c r="G159">
        <v>2.911065224733345E-2</v>
      </c>
      <c r="H159" s="2">
        <f t="shared" si="11"/>
        <v>2.6183015739886302E-2</v>
      </c>
      <c r="I159">
        <v>3.743329140290852E-3</v>
      </c>
      <c r="J159">
        <v>1.1458093807882101E-2</v>
      </c>
      <c r="K159">
        <v>1.9074361575614821E-2</v>
      </c>
      <c r="L159">
        <v>1.31878529047067E-2</v>
      </c>
      <c r="M159">
        <v>3.020674890652009E-2</v>
      </c>
      <c r="N159" s="2">
        <f t="shared" si="9"/>
        <v>1.7838697276112626E-2</v>
      </c>
      <c r="O159" s="8">
        <f t="shared" si="10"/>
        <v>2.6532600319549054E-2</v>
      </c>
    </row>
    <row r="160" spans="1:15">
      <c r="A160" s="1" t="s">
        <v>170</v>
      </c>
      <c r="B160">
        <v>2.4208961619971211E-2</v>
      </c>
      <c r="C160">
        <v>2.9785479723330122E-2</v>
      </c>
      <c r="D160">
        <v>2.1832284507196102E-2</v>
      </c>
      <c r="E160" s="2">
        <f t="shared" si="8"/>
        <v>2.4883192109870878E-2</v>
      </c>
      <c r="F160">
        <v>5.0764729952308407E-3</v>
      </c>
      <c r="G160">
        <v>2.839708012495334E-3</v>
      </c>
      <c r="H160" s="2">
        <f t="shared" si="11"/>
        <v>3.2691135128985714E-3</v>
      </c>
      <c r="I160">
        <v>5.7562922459246657E-3</v>
      </c>
      <c r="J160">
        <v>-4.4627359096367503E-3</v>
      </c>
      <c r="K160">
        <v>2.127080578434026E-2</v>
      </c>
      <c r="L160">
        <v>-7.3133777644681652E-3</v>
      </c>
      <c r="M160">
        <v>1.9178296279888318E-2</v>
      </c>
      <c r="N160" s="2">
        <f t="shared" si="9"/>
        <v>9.544206171036046E-3</v>
      </c>
      <c r="O160" s="8">
        <f t="shared" si="10"/>
        <v>1.2604662370873156E-2</v>
      </c>
    </row>
    <row r="161" spans="1:15">
      <c r="A161" s="1" t="s">
        <v>171</v>
      </c>
      <c r="B161">
        <v>-6.7668703100451921E-3</v>
      </c>
      <c r="C161">
        <v>-9.0414677845893632E-3</v>
      </c>
      <c r="D161">
        <v>-1.7554506414187761E-2</v>
      </c>
      <c r="E161" s="2">
        <f t="shared" si="8"/>
        <v>-1.1732813229117576E-2</v>
      </c>
      <c r="F161">
        <v>3.0305534502823579E-3</v>
      </c>
      <c r="G161">
        <v>-2.8316669052956822E-3</v>
      </c>
      <c r="H161" s="2">
        <f t="shared" si="11"/>
        <v>-1.7062604881304432E-3</v>
      </c>
      <c r="I161">
        <v>-9.2882711385582351E-3</v>
      </c>
      <c r="J161">
        <v>-6.4782013003054084E-3</v>
      </c>
      <c r="K161">
        <v>-1.1288787376373949E-2</v>
      </c>
      <c r="L161">
        <v>-2.2750640596479469E-2</v>
      </c>
      <c r="M161">
        <v>-1.8817257675343809E-2</v>
      </c>
      <c r="N161" s="2">
        <f t="shared" si="9"/>
        <v>-1.4670812598037668E-2</v>
      </c>
      <c r="O161" s="8">
        <f t="shared" si="10"/>
        <v>-1.1550232473765689E-2</v>
      </c>
    </row>
    <row r="162" spans="1:15">
      <c r="A162" s="1" t="s">
        <v>172</v>
      </c>
      <c r="B162">
        <v>6.2059745399487554E-3</v>
      </c>
      <c r="C162">
        <v>-1.3537498017273111E-3</v>
      </c>
      <c r="D162">
        <v>1.8176241159090219E-2</v>
      </c>
      <c r="E162" s="2">
        <f t="shared" si="8"/>
        <v>8.7824603878571845E-3</v>
      </c>
      <c r="F162">
        <v>1.653233299004286E-2</v>
      </c>
      <c r="G162">
        <v>2.7978985289505379E-2</v>
      </c>
      <c r="H162" s="2">
        <f t="shared" si="11"/>
        <v>2.5781501201310588E-2</v>
      </c>
      <c r="I162">
        <v>2.293226002734405E-2</v>
      </c>
      <c r="J162">
        <v>1.079025642236719E-2</v>
      </c>
      <c r="K162">
        <v>2.215094660737749E-2</v>
      </c>
      <c r="L162">
        <v>-1.1877515654224119E-2</v>
      </c>
      <c r="M162">
        <v>3.6007807988244427E-2</v>
      </c>
      <c r="N162" s="2">
        <f t="shared" si="9"/>
        <v>1.9569616153161523E-2</v>
      </c>
      <c r="O162" s="8">
        <f t="shared" si="10"/>
        <v>1.7739175015420917E-2</v>
      </c>
    </row>
    <row r="163" spans="1:15">
      <c r="A163" s="1" t="s">
        <v>173</v>
      </c>
      <c r="B163">
        <v>2.6551676236546529E-2</v>
      </c>
      <c r="C163">
        <v>4.5627373811920828E-2</v>
      </c>
      <c r="D163">
        <v>2.118001371008571E-2</v>
      </c>
      <c r="E163" s="2">
        <f t="shared" si="8"/>
        <v>2.9958551490102906E-2</v>
      </c>
      <c r="F163">
        <v>-4.4170393023600374E-3</v>
      </c>
      <c r="G163">
        <v>-1.033810142523073E-2</v>
      </c>
      <c r="H163" s="2">
        <f t="shared" si="11"/>
        <v>-9.2013987928958423E-3</v>
      </c>
      <c r="I163">
        <v>3.3615422299221542E-2</v>
      </c>
      <c r="J163">
        <v>4.436795362336321E-2</v>
      </c>
      <c r="K163">
        <v>2.9453021230148261E-2</v>
      </c>
      <c r="L163">
        <v>5.2329949949359911E-2</v>
      </c>
      <c r="M163">
        <v>1.548919384251635E-2</v>
      </c>
      <c r="N163" s="2">
        <f t="shared" si="9"/>
        <v>3.1497035316899055E-2</v>
      </c>
      <c r="O163" s="8">
        <f t="shared" si="10"/>
        <v>2.3796514425029277E-2</v>
      </c>
    </row>
    <row r="164" spans="1:15">
      <c r="A164" s="1" t="s">
        <v>174</v>
      </c>
      <c r="B164">
        <v>4.4541310776924581E-2</v>
      </c>
      <c r="C164">
        <v>4.9073526035885003E-2</v>
      </c>
      <c r="D164">
        <v>3.614829678823317E-2</v>
      </c>
      <c r="E164" s="2">
        <f t="shared" si="8"/>
        <v>4.2511249157569111E-2</v>
      </c>
      <c r="F164">
        <v>3.7823939311463439E-2</v>
      </c>
      <c r="G164">
        <v>2.852551842087081E-2</v>
      </c>
      <c r="H164" s="2">
        <f t="shared" si="11"/>
        <v>3.0310593342153667E-2</v>
      </c>
      <c r="I164">
        <v>1.941540794457719E-2</v>
      </c>
      <c r="J164">
        <v>2.1089225676232729E-2</v>
      </c>
      <c r="K164">
        <v>3.6163304666772637E-2</v>
      </c>
      <c r="L164">
        <v>1.311031889894676E-2</v>
      </c>
      <c r="M164">
        <v>2.3809592505074528E-2</v>
      </c>
      <c r="N164" s="2">
        <f t="shared" si="9"/>
        <v>2.3191361935517657E-2</v>
      </c>
      <c r="O164" s="8">
        <f t="shared" si="10"/>
        <v>2.9733692853481528E-2</v>
      </c>
    </row>
    <row r="165" spans="1:15">
      <c r="A165" s="1" t="s">
        <v>175</v>
      </c>
      <c r="B165">
        <v>7.754992929181137E-3</v>
      </c>
      <c r="C165">
        <v>2.0150346845188901E-2</v>
      </c>
      <c r="D165">
        <v>1.744353606465987E-2</v>
      </c>
      <c r="E165" s="2">
        <f t="shared" si="8"/>
        <v>1.5227062114562278E-2</v>
      </c>
      <c r="F165">
        <v>-7.2488172477550572E-3</v>
      </c>
      <c r="G165">
        <v>5.9716557055009556E-3</v>
      </c>
      <c r="H165" s="2">
        <f t="shared" si="11"/>
        <v>3.4336403807449286E-3</v>
      </c>
      <c r="I165">
        <v>2.3024647343070641E-3</v>
      </c>
      <c r="J165">
        <v>2.2684481760195441E-2</v>
      </c>
      <c r="K165">
        <v>1.4199479584199089E-2</v>
      </c>
      <c r="L165">
        <v>4.0504583812629891E-2</v>
      </c>
      <c r="M165">
        <v>-2.1802816062792552E-3</v>
      </c>
      <c r="N165" s="2">
        <f t="shared" si="9"/>
        <v>1.2210009708193123E-2</v>
      </c>
      <c r="O165" s="8">
        <f t="shared" si="10"/>
        <v>1.1462690286226561E-2</v>
      </c>
    </row>
    <row r="166" spans="1:15">
      <c r="A166" s="1" t="s">
        <v>176</v>
      </c>
      <c r="B166">
        <v>1.610162611242871E-2</v>
      </c>
      <c r="C166">
        <v>4.4533392460089687E-2</v>
      </c>
      <c r="D166">
        <v>9.2623922996901698E-3</v>
      </c>
      <c r="E166" s="2">
        <f t="shared" si="8"/>
        <v>2.1645121726497071E-2</v>
      </c>
      <c r="F166">
        <v>1.7602041818911118E-2</v>
      </c>
      <c r="G166">
        <v>2.034427609736511E-2</v>
      </c>
      <c r="H166" s="2">
        <f t="shared" si="11"/>
        <v>1.9817832554278898E-2</v>
      </c>
      <c r="I166">
        <v>-5.9389765948553164E-3</v>
      </c>
      <c r="J166">
        <v>-1.4101786808291441E-2</v>
      </c>
      <c r="K166">
        <v>2.36630595963776E-2</v>
      </c>
      <c r="L166">
        <v>-3.2316378501579653E-2</v>
      </c>
      <c r="M166">
        <v>-7.8554609665602015E-3</v>
      </c>
      <c r="N166" s="2">
        <f t="shared" si="9"/>
        <v>-6.4105437174378603E-3</v>
      </c>
      <c r="O166" s="8">
        <f t="shared" si="10"/>
        <v>5.9327407458700547E-3</v>
      </c>
    </row>
    <row r="167" spans="1:15">
      <c r="A167" s="1" t="s">
        <v>177</v>
      </c>
      <c r="B167">
        <v>-6.8905506877704914E-2</v>
      </c>
      <c r="C167">
        <v>-5.0106857512847713E-2</v>
      </c>
      <c r="D167">
        <v>-8.0472755885075298E-2</v>
      </c>
      <c r="E167" s="2">
        <f t="shared" si="8"/>
        <v>-6.805120820983869E-2</v>
      </c>
      <c r="F167">
        <v>-5.974325401292202E-2</v>
      </c>
      <c r="G167">
        <v>-6.1349752404614932E-2</v>
      </c>
      <c r="H167" s="2">
        <f t="shared" si="11"/>
        <v>-6.1041343049538996E-2</v>
      </c>
      <c r="I167">
        <v>-6.7375628776800922E-2</v>
      </c>
      <c r="J167">
        <v>-6.9335882406796667E-2</v>
      </c>
      <c r="K167">
        <v>-7.5142791756897642E-2</v>
      </c>
      <c r="L167">
        <v>-2.4720525616849121E-2</v>
      </c>
      <c r="M167">
        <v>-7.1322349217796011E-2</v>
      </c>
      <c r="N167" s="2">
        <f t="shared" si="9"/>
        <v>-6.3182512022180087E-2</v>
      </c>
      <c r="O167" s="8">
        <f t="shared" si="10"/>
        <v>-6.4127191179710871E-2</v>
      </c>
    </row>
    <row r="168" spans="1:15">
      <c r="A168" s="1" t="s">
        <v>178</v>
      </c>
      <c r="B168">
        <v>-7.6569028120471172E-2</v>
      </c>
      <c r="C168">
        <v>-1.8025003792967901E-2</v>
      </c>
      <c r="D168">
        <v>-0.13647500578617969</v>
      </c>
      <c r="E168" s="2">
        <f t="shared" si="8"/>
        <v>-8.3437348462890457E-2</v>
      </c>
      <c r="F168">
        <v>-0.1594208101881566</v>
      </c>
      <c r="G168">
        <v>-0.15031491871838509</v>
      </c>
      <c r="H168" s="2">
        <f t="shared" si="11"/>
        <v>-0.15206303258523077</v>
      </c>
      <c r="I168">
        <v>-8.8328793766958014E-2</v>
      </c>
      <c r="J168">
        <v>-0.12115242672782819</v>
      </c>
      <c r="K168">
        <v>-4.2768669520661051E-2</v>
      </c>
      <c r="L168">
        <v>-0.12117599054874351</v>
      </c>
      <c r="M168">
        <v>-0.14120005225081711</v>
      </c>
      <c r="N168" s="2">
        <f t="shared" si="9"/>
        <v>-0.10652934782296018</v>
      </c>
      <c r="O168" s="8">
        <f t="shared" si="10"/>
        <v>-0.10837795373332605</v>
      </c>
    </row>
    <row r="169" spans="1:15">
      <c r="A169" s="1" t="s">
        <v>179</v>
      </c>
      <c r="B169">
        <v>0.10927305777512709</v>
      </c>
      <c r="C169">
        <v>0.12745111936778589</v>
      </c>
      <c r="D169">
        <v>0.1240255031258797</v>
      </c>
      <c r="E169" s="2">
        <f t="shared" si="8"/>
        <v>0.12044805565314438</v>
      </c>
      <c r="F169">
        <v>8.735596093998943E-2</v>
      </c>
      <c r="G169">
        <v>9.2978089192777391E-2</v>
      </c>
      <c r="H169" s="2">
        <f t="shared" si="11"/>
        <v>9.1898774729991431E-2</v>
      </c>
      <c r="I169">
        <v>3.545628897564912E-2</v>
      </c>
      <c r="J169">
        <v>4.8481703816704469E-2</v>
      </c>
      <c r="K169">
        <v>8.6988834411667604E-2</v>
      </c>
      <c r="L169">
        <v>5.6916617438946833E-2</v>
      </c>
      <c r="M169">
        <v>5.5892054735898311E-2</v>
      </c>
      <c r="N169" s="2">
        <f t="shared" si="9"/>
        <v>5.7236597044629828E-2</v>
      </c>
      <c r="O169" s="8">
        <f t="shared" si="10"/>
        <v>8.0675976093387711E-2</v>
      </c>
    </row>
    <row r="170" spans="1:15">
      <c r="A170" s="1" t="s">
        <v>180</v>
      </c>
      <c r="B170">
        <v>3.8236095108463493E-2</v>
      </c>
      <c r="C170">
        <v>5.6434750996613443E-2</v>
      </c>
      <c r="D170">
        <v>4.8234655817941841E-2</v>
      </c>
      <c r="E170" s="2">
        <f t="shared" si="8"/>
        <v>4.7520338737864605E-2</v>
      </c>
      <c r="F170">
        <v>2.612070387077425E-2</v>
      </c>
      <c r="G170">
        <v>1.9051841096542121E-2</v>
      </c>
      <c r="H170" s="2">
        <f t="shared" si="11"/>
        <v>2.0408894063787136E-2</v>
      </c>
      <c r="I170">
        <v>4.480037094538325E-2</v>
      </c>
      <c r="J170">
        <v>4.8883554778285758E-2</v>
      </c>
      <c r="K170">
        <v>2.2980518829535779E-2</v>
      </c>
      <c r="L170">
        <v>2.3623501660169799E-2</v>
      </c>
      <c r="M170">
        <v>5.2051148261659463E-2</v>
      </c>
      <c r="N170" s="2">
        <f t="shared" si="9"/>
        <v>3.9924367067177599E-2</v>
      </c>
      <c r="O170" s="8">
        <f t="shared" si="10"/>
        <v>3.8504528821734232E-2</v>
      </c>
    </row>
    <row r="171" spans="1:15">
      <c r="A171" s="1" t="s">
        <v>181</v>
      </c>
      <c r="B171">
        <v>6.4144292216796739E-3</v>
      </c>
      <c r="C171">
        <v>5.383749073109767E-2</v>
      </c>
      <c r="D171">
        <v>1.2029982854242279E-2</v>
      </c>
      <c r="E171" s="2">
        <f t="shared" si="8"/>
        <v>2.2452794941462243E-2</v>
      </c>
      <c r="F171">
        <v>2.2464889534883129E-2</v>
      </c>
      <c r="G171">
        <v>3.3310841141638507E-2</v>
      </c>
      <c r="H171" s="2">
        <f t="shared" si="11"/>
        <v>3.1228677251826393E-2</v>
      </c>
      <c r="I171">
        <v>1.371311406040765E-2</v>
      </c>
      <c r="J171">
        <v>2.5209617449357461E-2</v>
      </c>
      <c r="K171">
        <v>2.36796105242989E-2</v>
      </c>
      <c r="L171">
        <v>5.3046118788915519E-2</v>
      </c>
      <c r="M171">
        <v>1.4675015449444381E-2</v>
      </c>
      <c r="N171" s="2">
        <f t="shared" si="9"/>
        <v>2.4060794255126836E-2</v>
      </c>
      <c r="O171" s="8">
        <f t="shared" si="10"/>
        <v>2.4904615744698825E-2</v>
      </c>
    </row>
    <row r="172" spans="1:15">
      <c r="A172" s="1" t="s">
        <v>182</v>
      </c>
      <c r="B172">
        <v>4.4566357495889219E-2</v>
      </c>
      <c r="C172">
        <v>5.6136197048355152E-2</v>
      </c>
      <c r="D172">
        <v>6.4592961649835967E-2</v>
      </c>
      <c r="E172" s="2">
        <f t="shared" si="8"/>
        <v>5.5923011222596741E-2</v>
      </c>
      <c r="F172">
        <v>4.6935790830480162E-2</v>
      </c>
      <c r="G172">
        <v>4.1189026141458251E-2</v>
      </c>
      <c r="H172" s="2">
        <f t="shared" si="11"/>
        <v>4.2292267825781819E-2</v>
      </c>
      <c r="I172">
        <v>1.5400742658921329E-2</v>
      </c>
      <c r="J172">
        <v>2.5083414603548349E-2</v>
      </c>
      <c r="K172">
        <v>3.6351282976464512E-2</v>
      </c>
      <c r="L172">
        <v>7.1027020893654536E-2</v>
      </c>
      <c r="M172">
        <v>-1.0238385489175109E-2</v>
      </c>
      <c r="N172" s="2">
        <f t="shared" si="9"/>
        <v>2.1751146968962635E-2</v>
      </c>
      <c r="O172" s="8">
        <f t="shared" si="10"/>
        <v>3.4744919169534982E-2</v>
      </c>
    </row>
    <row r="173" spans="1:15">
      <c r="A173" s="1" t="s">
        <v>183</v>
      </c>
      <c r="B173">
        <v>4.3276703032913977E-2</v>
      </c>
      <c r="C173">
        <v>8.1944192224109091E-2</v>
      </c>
      <c r="D173">
        <v>6.5822789756890154E-2</v>
      </c>
      <c r="E173" s="2">
        <f t="shared" si="8"/>
        <v>6.3522710734904606E-2</v>
      </c>
      <c r="F173">
        <v>2.5202701261040291E-2</v>
      </c>
      <c r="G173">
        <v>1.468192995084561E-2</v>
      </c>
      <c r="H173" s="2">
        <f t="shared" si="11"/>
        <v>1.6701666983547709E-2</v>
      </c>
      <c r="I173">
        <v>2.1259663181334432E-2</v>
      </c>
      <c r="J173">
        <v>1.72692413736657E-2</v>
      </c>
      <c r="K173">
        <v>5.0892877296212717E-2</v>
      </c>
      <c r="L173">
        <v>1.9655438181604978E-3</v>
      </c>
      <c r="M173">
        <v>3.7552732751135132E-2</v>
      </c>
      <c r="N173" s="2">
        <f t="shared" si="9"/>
        <v>2.8428313846914886E-2</v>
      </c>
      <c r="O173" s="8">
        <f t="shared" si="10"/>
        <v>3.5900954327234461E-2</v>
      </c>
    </row>
    <row r="174" spans="1:15">
      <c r="A174" s="1" t="s">
        <v>184</v>
      </c>
      <c r="B174">
        <v>-1.9036960349012699E-2</v>
      </c>
      <c r="C174">
        <v>-3.5924678043819713E-2</v>
      </c>
      <c r="D174">
        <v>-3.9588253321555363E-2</v>
      </c>
      <c r="E174" s="2">
        <f t="shared" si="8"/>
        <v>-3.2150204998945386E-2</v>
      </c>
      <c r="F174">
        <v>-2.3128803644839931E-2</v>
      </c>
      <c r="G174">
        <v>-1.271523214343773E-2</v>
      </c>
      <c r="H174" s="2">
        <f t="shared" si="11"/>
        <v>-1.4714389370977925E-2</v>
      </c>
      <c r="I174">
        <v>2.2593724666049031E-3</v>
      </c>
      <c r="J174">
        <v>-1.421372870482762E-2</v>
      </c>
      <c r="K174">
        <v>-3.0686814618519739E-2</v>
      </c>
      <c r="L174">
        <v>1.205383667481019E-3</v>
      </c>
      <c r="M174">
        <v>-8.1334476828450741E-3</v>
      </c>
      <c r="N174" s="2">
        <f t="shared" si="9"/>
        <v>-9.7091219100779898E-3</v>
      </c>
      <c r="O174" s="8">
        <f t="shared" si="10"/>
        <v>-1.6724440726751704E-2</v>
      </c>
    </row>
    <row r="175" spans="1:15">
      <c r="A175" s="1" t="s">
        <v>185</v>
      </c>
      <c r="B175">
        <v>-2.6041169499120161E-2</v>
      </c>
      <c r="C175">
        <v>-3.5411785543000729E-2</v>
      </c>
      <c r="D175">
        <v>-2.4732029470793001E-2</v>
      </c>
      <c r="E175" s="2">
        <f t="shared" si="8"/>
        <v>-2.8245234693670067E-2</v>
      </c>
      <c r="F175">
        <v>-3.923692356802766E-2</v>
      </c>
      <c r="G175">
        <v>-3.4864673278364511E-2</v>
      </c>
      <c r="H175" s="2">
        <f t="shared" si="11"/>
        <v>-3.5704040998269043E-2</v>
      </c>
      <c r="I175">
        <v>-4.0443343413222088E-2</v>
      </c>
      <c r="J175">
        <v>-5.3736169834203928E-2</v>
      </c>
      <c r="K175">
        <v>-3.6042801527014452E-2</v>
      </c>
      <c r="L175">
        <v>1.782382852052811E-2</v>
      </c>
      <c r="M175">
        <v>-3.4850249539593918E-2</v>
      </c>
      <c r="N175" s="2">
        <f t="shared" si="9"/>
        <v>-2.9655692193158032E-2</v>
      </c>
      <c r="O175" s="8">
        <f t="shared" si="10"/>
        <v>-3.0353099986384285E-2</v>
      </c>
    </row>
    <row r="176" spans="1:15">
      <c r="A176" s="1" t="s">
        <v>186</v>
      </c>
      <c r="B176">
        <v>8.1072679535170167E-2</v>
      </c>
      <c r="C176">
        <v>8.4466427584449555E-2</v>
      </c>
      <c r="D176">
        <v>0.1056634835578039</v>
      </c>
      <c r="E176" s="2">
        <f t="shared" si="8"/>
        <v>9.1871549142737624E-2</v>
      </c>
      <c r="F176">
        <v>0.1153538267784326</v>
      </c>
      <c r="G176">
        <v>9.7747517174174403E-2</v>
      </c>
      <c r="H176" s="2">
        <f t="shared" si="11"/>
        <v>0.10112750847599852</v>
      </c>
      <c r="I176">
        <v>0.11414249584153779</v>
      </c>
      <c r="J176">
        <v>0.13486179364148751</v>
      </c>
      <c r="K176">
        <v>8.279249737134875E-2</v>
      </c>
      <c r="L176">
        <v>5.8471896894760178E-2</v>
      </c>
      <c r="M176">
        <v>0.1210704584103848</v>
      </c>
      <c r="N176" s="2">
        <f t="shared" si="9"/>
        <v>0.10365461965083271</v>
      </c>
      <c r="O176" s="8">
        <f t="shared" si="10"/>
        <v>9.9989174771802428E-2</v>
      </c>
    </row>
    <row r="177" spans="1:15">
      <c r="A177" s="1" t="s">
        <v>187</v>
      </c>
      <c r="B177">
        <v>1.4200910889671009E-2</v>
      </c>
      <c r="C177">
        <v>2.842212348854423E-2</v>
      </c>
      <c r="D177">
        <v>2.9306789113893391E-2</v>
      </c>
      <c r="E177" s="2">
        <f t="shared" si="8"/>
        <v>2.4365672296168619E-2</v>
      </c>
      <c r="F177">
        <v>3.012812131328868E-4</v>
      </c>
      <c r="G177">
        <v>1.7109475187768061E-2</v>
      </c>
      <c r="H177" s="2">
        <f t="shared" si="11"/>
        <v>1.388270304127011E-2</v>
      </c>
      <c r="I177">
        <v>2.1479134616024801E-2</v>
      </c>
      <c r="J177">
        <v>2.5016683536026148E-2</v>
      </c>
      <c r="K177">
        <v>1.9912034503359651E-2</v>
      </c>
      <c r="L177">
        <v>3.4796292189895217E-2</v>
      </c>
      <c r="M177">
        <v>1.7430826731545501E-2</v>
      </c>
      <c r="N177" s="2">
        <f t="shared" si="9"/>
        <v>2.2575023484733867E-2</v>
      </c>
      <c r="O177" s="8">
        <f t="shared" si="10"/>
        <v>2.150828971176609E-2</v>
      </c>
    </row>
    <row r="178" spans="1:15">
      <c r="A178" s="1" t="s">
        <v>188</v>
      </c>
      <c r="B178">
        <v>-3.9989450876161134E-3</v>
      </c>
      <c r="C178">
        <v>6.42389535377208E-3</v>
      </c>
      <c r="D178">
        <v>-4.0310764560197443E-3</v>
      </c>
      <c r="E178" s="2">
        <f t="shared" si="8"/>
        <v>-9.7922134014024253E-4</v>
      </c>
      <c r="F178">
        <v>6.5158448560982407E-3</v>
      </c>
      <c r="G178">
        <v>-1.917911347221857E-3</v>
      </c>
      <c r="H178" s="2">
        <f t="shared" si="11"/>
        <v>-2.9883141226303469E-4</v>
      </c>
      <c r="I178">
        <v>3.8075287906194082E-3</v>
      </c>
      <c r="J178">
        <v>5.4821740104062933E-3</v>
      </c>
      <c r="K178">
        <v>9.214359631237512E-3</v>
      </c>
      <c r="L178">
        <v>3.9632161576074409E-2</v>
      </c>
      <c r="M178">
        <v>9.4740878025256769E-3</v>
      </c>
      <c r="N178" s="2">
        <f t="shared" si="9"/>
        <v>1.2948053575395219E-2</v>
      </c>
      <c r="O178" s="8">
        <f t="shared" si="10"/>
        <v>6.7800948051492151E-3</v>
      </c>
    </row>
    <row r="179" spans="1:15">
      <c r="A179" s="1" t="s">
        <v>189</v>
      </c>
      <c r="B179">
        <v>2.4805875891070969E-2</v>
      </c>
      <c r="C179">
        <v>-4.2497130457438406E-3</v>
      </c>
      <c r="D179">
        <v>2.7277252669969169E-2</v>
      </c>
      <c r="E179" s="2">
        <f t="shared" si="8"/>
        <v>1.7338152448371606E-2</v>
      </c>
      <c r="F179">
        <v>4.8238947156814323E-2</v>
      </c>
      <c r="G179">
        <v>3.6510339191040193E-2</v>
      </c>
      <c r="H179" s="2">
        <f t="shared" si="11"/>
        <v>3.8761952038813469E-2</v>
      </c>
      <c r="I179">
        <v>1.9395009064477001E-2</v>
      </c>
      <c r="J179">
        <v>2.280193096146688E-2</v>
      </c>
      <c r="K179">
        <v>1.4196171188205041E-2</v>
      </c>
      <c r="L179">
        <v>1.270921874573183E-2</v>
      </c>
      <c r="M179">
        <v>2.790180412729781E-2</v>
      </c>
      <c r="N179" s="2">
        <f t="shared" si="9"/>
        <v>2.0466023282286992E-2</v>
      </c>
      <c r="O179" s="8">
        <f t="shared" si="10"/>
        <v>2.2886173881285166E-2</v>
      </c>
    </row>
    <row r="180" spans="1:15">
      <c r="A180" s="1" t="s">
        <v>190</v>
      </c>
      <c r="B180">
        <v>3.2341838065657713E-2</v>
      </c>
      <c r="C180">
        <v>6.4815300610507887E-3</v>
      </c>
      <c r="D180">
        <v>4.4092569012829763E-2</v>
      </c>
      <c r="E180" s="2">
        <f t="shared" si="8"/>
        <v>2.9506144586541376E-2</v>
      </c>
      <c r="F180">
        <v>4.8642481935513349E-2</v>
      </c>
      <c r="G180">
        <v>5.2980971433598263E-2</v>
      </c>
      <c r="H180" s="2">
        <f t="shared" si="11"/>
        <v>5.2148084980037562E-2</v>
      </c>
      <c r="I180">
        <v>1.564301065653639E-2</v>
      </c>
      <c r="J180">
        <v>1.9217250912064051E-2</v>
      </c>
      <c r="K180">
        <v>2.1859513874000092E-2</v>
      </c>
      <c r="L180">
        <v>-1.756114206680914E-2</v>
      </c>
      <c r="M180">
        <v>5.066959460053555E-2</v>
      </c>
      <c r="N180" s="2">
        <f t="shared" si="9"/>
        <v>2.3027344406606934E-2</v>
      </c>
      <c r="O180" s="8">
        <f t="shared" si="10"/>
        <v>3.0003878543150474E-2</v>
      </c>
    </row>
    <row r="181" spans="1:15">
      <c r="A181" s="1" t="s">
        <v>191</v>
      </c>
      <c r="B181">
        <v>2.7516646186301012E-2</v>
      </c>
      <c r="C181">
        <v>3.1482197798580643E-2</v>
      </c>
      <c r="D181">
        <v>5.0629967748291538E-2</v>
      </c>
      <c r="E181" s="2">
        <f t="shared" si="8"/>
        <v>3.7892384260221547E-2</v>
      </c>
      <c r="F181">
        <v>1.7260656584196621E-2</v>
      </c>
      <c r="G181">
        <v>2.30496280057968E-2</v>
      </c>
      <c r="H181" s="2">
        <f t="shared" si="11"/>
        <v>2.1938283636004238E-2</v>
      </c>
      <c r="I181">
        <v>1.414605716898887E-3</v>
      </c>
      <c r="J181">
        <v>2.3558132797321999E-2</v>
      </c>
      <c r="K181">
        <v>2.014504148283636E-2</v>
      </c>
      <c r="L181">
        <v>-8.6473696134005129E-3</v>
      </c>
      <c r="M181">
        <v>1.1023099592125661E-2</v>
      </c>
      <c r="N181" s="2">
        <f t="shared" si="9"/>
        <v>9.2631963871398233E-3</v>
      </c>
      <c r="O181" s="8">
        <f t="shared" si="10"/>
        <v>1.9338197453568733E-2</v>
      </c>
    </row>
    <row r="182" spans="1:15">
      <c r="A182" s="1" t="s">
        <v>192</v>
      </c>
      <c r="B182">
        <v>-9.7013736940790851E-3</v>
      </c>
      <c r="C182">
        <v>-2.7979373855774089E-2</v>
      </c>
      <c r="D182">
        <v>4.2194477175063749E-3</v>
      </c>
      <c r="E182" s="2">
        <f t="shared" si="8"/>
        <v>-9.4651397931670642E-3</v>
      </c>
      <c r="F182">
        <v>4.6278237606752093E-2</v>
      </c>
      <c r="G182">
        <v>3.0849207600533779E-2</v>
      </c>
      <c r="H182" s="2">
        <f t="shared" si="11"/>
        <v>3.3811213176306941E-2</v>
      </c>
      <c r="I182">
        <v>1.8098551002202701E-2</v>
      </c>
      <c r="J182">
        <v>2.765755316096619E-2</v>
      </c>
      <c r="K182">
        <v>-5.5029220595604889E-3</v>
      </c>
      <c r="L182">
        <v>5.517251816462565E-4</v>
      </c>
      <c r="M182">
        <v>2.282796530696363E-2</v>
      </c>
      <c r="N182" s="2">
        <f t="shared" si="9"/>
        <v>1.3384683353232351E-2</v>
      </c>
      <c r="O182" s="8">
        <f t="shared" si="10"/>
        <v>1.0807654520451725E-2</v>
      </c>
    </row>
    <row r="183" spans="1:15">
      <c r="A183" s="1" t="s">
        <v>193</v>
      </c>
      <c r="B183">
        <v>4.5958479380921569E-2</v>
      </c>
      <c r="C183">
        <v>8.9370151955231458E-2</v>
      </c>
      <c r="D183">
        <v>2.1229513929362339E-2</v>
      </c>
      <c r="E183" s="2">
        <f>(B183*$B$186+C183*$C$186+D183*$D$186)/$E$186</f>
        <v>4.8722604565993283E-2</v>
      </c>
      <c r="F183">
        <v>1.010051190786343E-2</v>
      </c>
      <c r="G183">
        <v>3.3422855900302917E-2</v>
      </c>
      <c r="H183" s="2">
        <f t="shared" si="11"/>
        <v>2.8945522398594506E-2</v>
      </c>
      <c r="I183">
        <v>1.6010263470132009E-3</v>
      </c>
      <c r="J183">
        <v>1.2051800909687049E-3</v>
      </c>
      <c r="K183">
        <v>4.1174852698945268E-2</v>
      </c>
      <c r="L183">
        <v>3.4552855527629323E-2</v>
      </c>
      <c r="M183">
        <v>1.3324072530225271E-3</v>
      </c>
      <c r="N183" s="2">
        <f>(I183*$I$186+J183*$J$186+K183*$K$186+L183*$L$186+M183*$M$186)/$N$186</f>
        <v>1.4599245476638179E-2</v>
      </c>
      <c r="O183" s="8">
        <f>(E183*$E$186+H183*$H$186+N183*$N$186)/$O$186</f>
        <v>2.647153029097242E-2</v>
      </c>
    </row>
    <row r="185" spans="1:15">
      <c r="A185" s="5">
        <v>0.01</v>
      </c>
      <c r="B185">
        <f>PERCENTILE(B2:B183,0.01)</f>
        <v>-7.7729861927200009E-2</v>
      </c>
      <c r="C185">
        <f t="shared" ref="C185:O185" si="12">PERCENTILE(C2:C183,0.01)</f>
        <v>-9.280215382344803E-2</v>
      </c>
      <c r="D185">
        <f t="shared" si="12"/>
        <v>-0.11381134570170789</v>
      </c>
      <c r="E185">
        <f t="shared" si="12"/>
        <v>-8.8269069399286054E-2</v>
      </c>
      <c r="F185">
        <f t="shared" si="12"/>
        <v>-0.13734397791887068</v>
      </c>
      <c r="G185">
        <f t="shared" si="12"/>
        <v>-0.13368311874846744</v>
      </c>
      <c r="H185">
        <f t="shared" si="12"/>
        <v>-0.13438591634951458</v>
      </c>
      <c r="I185">
        <f t="shared" si="12"/>
        <v>-0.10446189942543189</v>
      </c>
      <c r="J185">
        <f t="shared" si="12"/>
        <v>-0.11533179676470252</v>
      </c>
      <c r="K185">
        <f t="shared" si="12"/>
        <v>-7.860391472670665E-2</v>
      </c>
      <c r="L185">
        <f t="shared" si="12"/>
        <v>-0.13918716732909195</v>
      </c>
      <c r="M185">
        <f t="shared" si="12"/>
        <v>-0.11855056248108102</v>
      </c>
      <c r="N185">
        <f t="shared" si="12"/>
        <v>-0.10685107674855326</v>
      </c>
      <c r="O185">
        <f t="shared" si="12"/>
        <v>-0.1091302311897909</v>
      </c>
    </row>
    <row r="186" spans="1:15">
      <c r="A186" s="4" t="s">
        <v>201</v>
      </c>
      <c r="B186">
        <f>input!B2</f>
        <v>1.3318615771550225E-2</v>
      </c>
      <c r="C186">
        <f>input!C2</f>
        <v>1.2497840319158293E-2</v>
      </c>
      <c r="D186">
        <f>input!M2</f>
        <v>1.7138569161950855E-2</v>
      </c>
      <c r="E186" s="2">
        <f>SUM(B186:D186)</f>
        <v>4.2955025252659373E-2</v>
      </c>
      <c r="F186">
        <f>input!E2</f>
        <v>5.4097056976355603E-3</v>
      </c>
      <c r="G186">
        <f>input!N2</f>
        <v>2.2769347109124306E-2</v>
      </c>
      <c r="H186" s="2">
        <f>SUM(F186:G186)</f>
        <v>2.8179052806759867E-2</v>
      </c>
      <c r="I186">
        <f>input!F2</f>
        <v>1.614244981603245E-2</v>
      </c>
      <c r="J186">
        <f>input!G2</f>
        <v>1.1137605561767515E-2</v>
      </c>
      <c r="K186">
        <f>input!H2</f>
        <v>1.6516120403618384E-2</v>
      </c>
      <c r="L186">
        <f>input!D2</f>
        <v>1.4599678355125923E-2</v>
      </c>
      <c r="M186">
        <f>input!O2</f>
        <v>2.7982650731224724E-2</v>
      </c>
      <c r="N186" s="2">
        <f>SUM(I186:M186)</f>
        <v>8.637850486776899E-2</v>
      </c>
      <c r="O186" s="8">
        <f>SUM(E186,H186,N186)</f>
        <v>0.15751258292718823</v>
      </c>
    </row>
    <row r="187" spans="1:15">
      <c r="A187" s="3" t="s">
        <v>206</v>
      </c>
      <c r="B187">
        <f>input!$T$3</f>
        <v>249796.55254369299</v>
      </c>
      <c r="C187">
        <f>input!$T$3</f>
        <v>249796.55254369299</v>
      </c>
      <c r="D187">
        <f>input!$T$3</f>
        <v>249796.55254369299</v>
      </c>
      <c r="E187">
        <f>input!$T$3</f>
        <v>249796.55254369299</v>
      </c>
      <c r="F187">
        <f>input!$T$3</f>
        <v>249796.55254369299</v>
      </c>
      <c r="G187">
        <f>input!$T$3</f>
        <v>249796.55254369299</v>
      </c>
      <c r="H187">
        <f>input!$T$3</f>
        <v>249796.55254369299</v>
      </c>
      <c r="I187">
        <f>input!$T$3</f>
        <v>249796.55254369299</v>
      </c>
      <c r="J187">
        <f>input!$T$3</f>
        <v>249796.55254369299</v>
      </c>
      <c r="K187">
        <f>input!$T$3</f>
        <v>249796.55254369299</v>
      </c>
      <c r="L187">
        <f>input!$T$3</f>
        <v>249796.55254369299</v>
      </c>
      <c r="M187">
        <f>input!$T$3</f>
        <v>249796.55254369299</v>
      </c>
      <c r="N187">
        <f>input!$T$3</f>
        <v>249796.55254369299</v>
      </c>
      <c r="O187">
        <f>input!$T$3</f>
        <v>249796.55254369299</v>
      </c>
    </row>
    <row r="188" spans="1:15">
      <c r="A188" s="4" t="s">
        <v>215</v>
      </c>
      <c r="B188">
        <f>-B185*B186*B187</f>
        <v>258.60292141950964</v>
      </c>
      <c r="C188">
        <f t="shared" ref="C188:M188" si="13">-C185*C186*C187</f>
        <v>289.72066118872118</v>
      </c>
      <c r="D188">
        <f t="shared" si="13"/>
        <v>487.244067724057</v>
      </c>
      <c r="E188">
        <f t="shared" si="13"/>
        <v>947.12863487205789</v>
      </c>
      <c r="F188">
        <f t="shared" si="13"/>
        <v>185.59646544365023</v>
      </c>
      <c r="G188">
        <f t="shared" si="13"/>
        <v>760.35006425274094</v>
      </c>
      <c r="H188">
        <f t="shared" si="13"/>
        <v>945.94652969639117</v>
      </c>
      <c r="I188">
        <f t="shared" si="13"/>
        <v>421.22467475129537</v>
      </c>
      <c r="J188">
        <f t="shared" si="13"/>
        <v>320.86868293479273</v>
      </c>
      <c r="K188">
        <f t="shared" si="13"/>
        <v>324.29380801441494</v>
      </c>
      <c r="L188">
        <f t="shared" si="13"/>
        <v>507.60854543246705</v>
      </c>
      <c r="M188">
        <f t="shared" si="13"/>
        <v>828.66483772764968</v>
      </c>
      <c r="N188">
        <f>-N185*N186*N187</f>
        <v>2305.5313172444944</v>
      </c>
      <c r="O188">
        <f t="shared" ref="O188" si="14">-O185*O186*O187</f>
        <v>4293.8490109659433</v>
      </c>
    </row>
    <row r="190" spans="1:15">
      <c r="A190" s="4" t="s">
        <v>214</v>
      </c>
      <c r="B190">
        <f>AVERAGE(B2:B183)+_xlfn.NORM.INV(0.01,0,1)*_xlfn.STDEV.S(B2:B183)</f>
        <v>-7.1597871755204559E-2</v>
      </c>
      <c r="C190">
        <f t="shared" ref="C190:O190" si="15">AVERAGE(C2:C183)+_xlfn.NORM.INV(0.01,0,1)*_xlfn.STDEV.S(C2:C183)</f>
        <v>-8.9192817672970687E-2</v>
      </c>
      <c r="D190">
        <f t="shared" si="15"/>
        <v>-9.6821453390028331E-2</v>
      </c>
      <c r="E190">
        <f t="shared" si="15"/>
        <v>-7.8921602682280378E-2</v>
      </c>
      <c r="F190">
        <f t="shared" si="15"/>
        <v>-9.0502421923118345E-2</v>
      </c>
      <c r="G190">
        <f t="shared" si="15"/>
        <v>-8.4201094059148204E-2</v>
      </c>
      <c r="H190">
        <f t="shared" si="15"/>
        <v>-8.5048801597848056E-2</v>
      </c>
      <c r="I190">
        <f t="shared" si="15"/>
        <v>-8.7817882748573425E-2</v>
      </c>
      <c r="J190">
        <f t="shared" si="15"/>
        <v>-9.8972922156088244E-2</v>
      </c>
      <c r="K190">
        <f t="shared" si="15"/>
        <v>-7.6533318900958186E-2</v>
      </c>
      <c r="L190">
        <f t="shared" si="15"/>
        <v>-0.10414847341175928</v>
      </c>
      <c r="M190">
        <f t="shared" si="15"/>
        <v>-9.7574909781595123E-2</v>
      </c>
      <c r="N190">
        <f t="shared" si="15"/>
        <v>-8.4503811586273681E-2</v>
      </c>
      <c r="O190">
        <f t="shared" si="15"/>
        <v>-7.801543010254243E-2</v>
      </c>
    </row>
    <row r="191" spans="1:15">
      <c r="A191" s="4" t="s">
        <v>213</v>
      </c>
      <c r="B191">
        <f>-B190*B186*B187</f>
        <v>238.20213164223043</v>
      </c>
      <c r="C191">
        <f t="shared" ref="C191:O191" si="16">-C190*C186*C187</f>
        <v>278.45261176437214</v>
      </c>
      <c r="D191">
        <f t="shared" si="16"/>
        <v>414.50769694224482</v>
      </c>
      <c r="E191">
        <f t="shared" si="16"/>
        <v>846.83015601145269</v>
      </c>
      <c r="F191">
        <f t="shared" si="16"/>
        <v>122.29826074312965</v>
      </c>
      <c r="G191">
        <f t="shared" si="16"/>
        <v>478.91093413586583</v>
      </c>
      <c r="H191">
        <f t="shared" si="16"/>
        <v>598.66108675466023</v>
      </c>
      <c r="I191">
        <f t="shared" si="16"/>
        <v>354.11053505226164</v>
      </c>
      <c r="J191">
        <f t="shared" si="16"/>
        <v>275.35607758910055</v>
      </c>
      <c r="K191">
        <f t="shared" si="16"/>
        <v>315.75121306191983</v>
      </c>
      <c r="L191">
        <f t="shared" si="16"/>
        <v>379.82420442940702</v>
      </c>
      <c r="M191">
        <f t="shared" si="16"/>
        <v>682.0456612625452</v>
      </c>
      <c r="N191">
        <f t="shared" si="16"/>
        <v>1823.3431984701081</v>
      </c>
      <c r="O191">
        <f t="shared" si="16"/>
        <v>3069.602929762897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D401-B1F6-409F-9E39-22151081D666}">
  <dimension ref="A1:I191"/>
  <sheetViews>
    <sheetView workbookViewId="0">
      <pane ySplit="1" topLeftCell="A168" activePane="bottomLeft" state="frozen"/>
      <selection pane="bottomLeft" activeCell="B191" sqref="B191:I191"/>
    </sheetView>
  </sheetViews>
  <sheetFormatPr defaultRowHeight="14.4"/>
  <cols>
    <col min="5" max="5" width="8.83984375" style="2"/>
    <col min="8" max="8" width="8.83984375" style="2"/>
  </cols>
  <sheetData>
    <row r="1" spans="1:9">
      <c r="A1" s="1" t="s">
        <v>11</v>
      </c>
      <c r="B1" s="1" t="s">
        <v>7</v>
      </c>
      <c r="C1" s="1" t="s">
        <v>8</v>
      </c>
      <c r="D1" s="1" t="s">
        <v>9</v>
      </c>
      <c r="E1" s="2" t="s">
        <v>208</v>
      </c>
      <c r="F1" s="1" t="s">
        <v>198</v>
      </c>
      <c r="G1" s="1" t="s">
        <v>199</v>
      </c>
      <c r="H1" s="9" t="s">
        <v>209</v>
      </c>
      <c r="I1" s="7" t="s">
        <v>210</v>
      </c>
    </row>
    <row r="2" spans="1:9">
      <c r="A2" s="1" t="s">
        <v>12</v>
      </c>
      <c r="B2">
        <v>-1.317559943731028E-2</v>
      </c>
      <c r="C2">
        <v>-1.635236336486157E-2</v>
      </c>
      <c r="D2">
        <v>-1.177028470118624E-2</v>
      </c>
      <c r="E2" s="2">
        <f t="shared" ref="E2:E65" si="0">(B2*$B$186+C2*$C$186+D2*$D$186)/$E$186</f>
        <v>-1.3266577454188079E-2</v>
      </c>
      <c r="G2">
        <v>-9.7735823955825696E-3</v>
      </c>
      <c r="I2" s="8"/>
    </row>
    <row r="3" spans="1:9">
      <c r="A3" s="1" t="s">
        <v>13</v>
      </c>
      <c r="B3">
        <v>1.4860562861376049E-2</v>
      </c>
      <c r="C3">
        <v>1.484332816199219E-2</v>
      </c>
      <c r="D3">
        <v>1.6251638372140501E-2</v>
      </c>
      <c r="E3" s="2">
        <f t="shared" si="0"/>
        <v>1.5554485830753995E-2</v>
      </c>
      <c r="G3">
        <v>-1.714267303252592E-2</v>
      </c>
      <c r="I3" s="8"/>
    </row>
    <row r="4" spans="1:9">
      <c r="A4" s="1" t="s">
        <v>14</v>
      </c>
      <c r="B4">
        <v>2.0875761086431851E-2</v>
      </c>
      <c r="C4">
        <v>3.103948264344281E-2</v>
      </c>
      <c r="D4">
        <v>2.955925613166932E-2</v>
      </c>
      <c r="E4" s="2">
        <f t="shared" si="0"/>
        <v>2.778229643467911E-2</v>
      </c>
      <c r="G4">
        <v>4.4349456445200719E-2</v>
      </c>
      <c r="I4" s="8"/>
    </row>
    <row r="5" spans="1:9">
      <c r="A5" s="1" t="s">
        <v>15</v>
      </c>
      <c r="B5">
        <v>-1.6041690818955789E-2</v>
      </c>
      <c r="C5">
        <v>-6.0745469862285573E-3</v>
      </c>
      <c r="D5">
        <v>-7.0273496303481231E-3</v>
      </c>
      <c r="E5" s="2">
        <f t="shared" si="0"/>
        <v>-9.0183680817343317E-3</v>
      </c>
      <c r="G5">
        <v>1.9467201595375849E-2</v>
      </c>
      <c r="I5" s="8"/>
    </row>
    <row r="6" spans="1:9">
      <c r="A6" s="1" t="s">
        <v>16</v>
      </c>
      <c r="B6">
        <v>1.5838068018618309E-2</v>
      </c>
      <c r="C6">
        <v>2.3765506749609418E-2</v>
      </c>
      <c r="D6">
        <v>1.249266642338687E-2</v>
      </c>
      <c r="E6" s="2">
        <f t="shared" si="0"/>
        <v>1.6146154535144688E-2</v>
      </c>
      <c r="G6">
        <v>-8.5427304175387242E-3</v>
      </c>
      <c r="I6" s="8"/>
    </row>
    <row r="7" spans="1:9">
      <c r="A7" s="1" t="s">
        <v>17</v>
      </c>
      <c r="B7">
        <v>8.455029571456274E-3</v>
      </c>
      <c r="C7">
        <v>9.6883371059934831E-3</v>
      </c>
      <c r="D7">
        <v>4.6902784688340748E-3</v>
      </c>
      <c r="E7" s="2">
        <f t="shared" si="0"/>
        <v>6.874503778165667E-3</v>
      </c>
      <c r="G7">
        <v>-5.0704005114898809E-4</v>
      </c>
      <c r="I7" s="8"/>
    </row>
    <row r="8" spans="1:9">
      <c r="A8" s="1" t="s">
        <v>18</v>
      </c>
      <c r="B8">
        <v>2.271405582021924E-2</v>
      </c>
      <c r="C8">
        <v>3.1283855621901953E-2</v>
      </c>
      <c r="D8">
        <v>2.7621776739267911E-2</v>
      </c>
      <c r="E8" s="2">
        <f t="shared" si="0"/>
        <v>2.7325786918167883E-2</v>
      </c>
      <c r="G8">
        <v>8.6209014967135733E-3</v>
      </c>
      <c r="I8" s="8"/>
    </row>
    <row r="9" spans="1:9">
      <c r="A9" s="1" t="s">
        <v>19</v>
      </c>
      <c r="B9">
        <v>1.8606453326464049E-2</v>
      </c>
      <c r="C9">
        <v>5.0947586637737352E-3</v>
      </c>
      <c r="D9">
        <v>3.0245394144285949E-3</v>
      </c>
      <c r="E9" s="2">
        <f t="shared" si="0"/>
        <v>7.3980023619989793E-3</v>
      </c>
      <c r="G9">
        <v>-3.9215609989808782E-2</v>
      </c>
      <c r="I9" s="8"/>
    </row>
    <row r="10" spans="1:9">
      <c r="A10" s="1" t="s">
        <v>20</v>
      </c>
      <c r="B10">
        <v>1.6606607716932231E-2</v>
      </c>
      <c r="C10">
        <v>1.075157667123783E-2</v>
      </c>
      <c r="D10">
        <v>1.0583474304552091E-2</v>
      </c>
      <c r="E10" s="2">
        <f t="shared" si="0"/>
        <v>1.2115554120387489E-2</v>
      </c>
      <c r="F10">
        <v>1.7127514518806559E-3</v>
      </c>
      <c r="G10">
        <v>8.4030612299088592E-3</v>
      </c>
      <c r="H10" s="2">
        <f t="shared" ref="H10:H65" si="1">(F10*$F$186+G10*$G$186)/$H$186</f>
        <v>4.9544756206771554E-3</v>
      </c>
      <c r="I10" s="8">
        <f t="shared" ref="I10:I73" si="2">(E10*$E$186+H10*$H$186)/$I$186</f>
        <v>8.69685015056843E-3</v>
      </c>
    </row>
    <row r="11" spans="1:9">
      <c r="A11" s="1" t="s">
        <v>21</v>
      </c>
      <c r="B11">
        <v>-8.5849465981824302E-4</v>
      </c>
      <c r="C11">
        <v>1.2273366403916521E-2</v>
      </c>
      <c r="D11">
        <v>1.536581321258468E-2</v>
      </c>
      <c r="E11" s="2">
        <f t="shared" si="0"/>
        <v>1.0577183978384129E-2</v>
      </c>
      <c r="F11">
        <v>1.3465563958283241E-2</v>
      </c>
      <c r="G11">
        <v>1.2092799498224499E-2</v>
      </c>
      <c r="H11" s="2">
        <f t="shared" si="1"/>
        <v>1.2800404365396817E-2</v>
      </c>
      <c r="I11" s="8">
        <f t="shared" si="2"/>
        <v>1.1638550972639307E-2</v>
      </c>
    </row>
    <row r="12" spans="1:9">
      <c r="A12" s="1" t="s">
        <v>22</v>
      </c>
      <c r="B12">
        <v>-9.2871750912413287E-3</v>
      </c>
      <c r="C12">
        <v>-1.4977098937602349E-2</v>
      </c>
      <c r="D12">
        <v>-1.361354536023596E-2</v>
      </c>
      <c r="E12" s="2">
        <f t="shared" si="0"/>
        <v>-1.2885156848427578E-2</v>
      </c>
      <c r="F12">
        <v>-1.328665170002508E-2</v>
      </c>
      <c r="G12">
        <v>3.1169026127451089E-3</v>
      </c>
      <c r="H12" s="2">
        <f t="shared" si="1"/>
        <v>-5.3384698916865477E-3</v>
      </c>
      <c r="I12" s="8">
        <f t="shared" si="2"/>
        <v>-9.2823631269181878E-3</v>
      </c>
    </row>
    <row r="13" spans="1:9">
      <c r="A13" s="1" t="s">
        <v>23</v>
      </c>
      <c r="B13">
        <v>-3.5487721667852752E-2</v>
      </c>
      <c r="C13">
        <v>-3.2871783746256211E-2</v>
      </c>
      <c r="D13">
        <v>-3.2622676727750537E-2</v>
      </c>
      <c r="E13" s="2">
        <f t="shared" si="0"/>
        <v>-3.3393848743628558E-2</v>
      </c>
      <c r="F13">
        <v>7.4563497366062492E-3</v>
      </c>
      <c r="G13">
        <v>9.8397281007807091E-3</v>
      </c>
      <c r="H13" s="2">
        <f t="shared" si="1"/>
        <v>8.611192412487265E-3</v>
      </c>
      <c r="I13" s="8">
        <f t="shared" si="2"/>
        <v>-1.3340612215271157E-2</v>
      </c>
    </row>
    <row r="14" spans="1:9">
      <c r="A14" s="1" t="s">
        <v>24</v>
      </c>
      <c r="B14">
        <v>-3.6140310274738741E-2</v>
      </c>
      <c r="C14">
        <v>-4.8937165896898893E-2</v>
      </c>
      <c r="D14">
        <v>-4.8395421132403693E-2</v>
      </c>
      <c r="E14" s="2">
        <f t="shared" si="0"/>
        <v>-4.5499689119802705E-2</v>
      </c>
      <c r="F14">
        <v>-1.2500483872263549E-2</v>
      </c>
      <c r="G14">
        <v>-2.9231232718249012E-2</v>
      </c>
      <c r="H14" s="2">
        <f t="shared" si="1"/>
        <v>-2.0607204591566328E-2</v>
      </c>
      <c r="I14" s="8">
        <f t="shared" si="2"/>
        <v>-3.3615999298669826E-2</v>
      </c>
    </row>
    <row r="15" spans="1:9">
      <c r="A15" s="1" t="s">
        <v>25</v>
      </c>
      <c r="B15">
        <v>-5.6172440620705366E-4</v>
      </c>
      <c r="C15">
        <v>-1.0134363260142051E-2</v>
      </c>
      <c r="D15">
        <v>-8.0448962619528164E-3</v>
      </c>
      <c r="E15" s="2">
        <f t="shared" si="0"/>
        <v>-6.7175875901621784E-3</v>
      </c>
      <c r="F15">
        <v>-1.417716148792969E-2</v>
      </c>
      <c r="G15">
        <v>-3.0639108013782449E-2</v>
      </c>
      <c r="H15" s="2">
        <f t="shared" si="1"/>
        <v>-2.2153636672016072E-2</v>
      </c>
      <c r="I15" s="8">
        <f t="shared" si="2"/>
        <v>-1.4086768402324805E-2</v>
      </c>
    </row>
    <row r="16" spans="1:9">
      <c r="A16" s="1" t="s">
        <v>26</v>
      </c>
      <c r="B16">
        <v>1.106133462477854E-2</v>
      </c>
      <c r="C16">
        <v>2.4943099717422701E-2</v>
      </c>
      <c r="D16">
        <v>2.5290724995286951E-2</v>
      </c>
      <c r="E16" s="2">
        <f t="shared" si="0"/>
        <v>2.168366440589805E-2</v>
      </c>
      <c r="F16">
        <v>1.254787004017466E-2</v>
      </c>
      <c r="G16">
        <v>1.8526317254679459E-2</v>
      </c>
      <c r="H16" s="2">
        <f t="shared" si="1"/>
        <v>1.5444668166142183E-2</v>
      </c>
      <c r="I16" s="8">
        <f t="shared" si="2"/>
        <v>1.8705163162907577E-2</v>
      </c>
    </row>
    <row r="17" spans="1:9">
      <c r="A17" s="1" t="s">
        <v>27</v>
      </c>
      <c r="B17">
        <v>3.7314961986356637E-4</v>
      </c>
      <c r="C17">
        <v>1.233529093636121E-2</v>
      </c>
      <c r="D17">
        <v>-1.890374974873543E-3</v>
      </c>
      <c r="E17" s="2">
        <f t="shared" si="0"/>
        <v>2.2357205373713272E-3</v>
      </c>
      <c r="F17">
        <v>1.077471294551202E-2</v>
      </c>
      <c r="G17">
        <v>-5.420417661295307E-3</v>
      </c>
      <c r="H17" s="2">
        <f t="shared" si="1"/>
        <v>2.9275208054230614E-3</v>
      </c>
      <c r="I17" s="8">
        <f t="shared" si="2"/>
        <v>2.5659864774536787E-3</v>
      </c>
    </row>
    <row r="18" spans="1:9">
      <c r="A18" s="1" t="s">
        <v>28</v>
      </c>
      <c r="B18">
        <v>-5.4772456688568338E-2</v>
      </c>
      <c r="C18">
        <v>-5.9174364352270192E-2</v>
      </c>
      <c r="D18">
        <v>-4.7836963664318999E-2</v>
      </c>
      <c r="E18" s="2">
        <f t="shared" si="0"/>
        <v>-5.2394714938534613E-2</v>
      </c>
      <c r="F18">
        <v>-3.0452019065407838E-3</v>
      </c>
      <c r="G18">
        <v>1.6893646122202011E-2</v>
      </c>
      <c r="H18" s="2">
        <f t="shared" si="1"/>
        <v>6.6159718951580987E-3</v>
      </c>
      <c r="I18" s="8">
        <f t="shared" si="2"/>
        <v>-2.4222971066678589E-2</v>
      </c>
    </row>
    <row r="19" spans="1:9">
      <c r="A19" s="1" t="s">
        <v>29</v>
      </c>
      <c r="B19">
        <v>-4.1763807084571059E-2</v>
      </c>
      <c r="C19">
        <v>-3.5901082406978653E-2</v>
      </c>
      <c r="D19">
        <v>-3.5042028044390487E-2</v>
      </c>
      <c r="E19" s="2">
        <f t="shared" si="0"/>
        <v>-3.6920143094928456E-2</v>
      </c>
      <c r="F19">
        <v>1.6858629819780591E-2</v>
      </c>
      <c r="G19">
        <v>3.7518314702897899E-3</v>
      </c>
      <c r="H19" s="2">
        <f t="shared" si="1"/>
        <v>1.0507858869738153E-2</v>
      </c>
      <c r="I19" s="8">
        <f t="shared" si="2"/>
        <v>-1.4277981218927448E-2</v>
      </c>
    </row>
    <row r="20" spans="1:9">
      <c r="A20" s="1" t="s">
        <v>30</v>
      </c>
      <c r="B20">
        <v>7.5592796871635448E-2</v>
      </c>
      <c r="C20">
        <v>9.9694738027329421E-2</v>
      </c>
      <c r="D20">
        <v>0.1012931464013429</v>
      </c>
      <c r="E20" s="2">
        <f t="shared" si="0"/>
        <v>9.4534968128471231E-2</v>
      </c>
      <c r="F20">
        <v>1.7713106222017942E-2</v>
      </c>
      <c r="G20">
        <v>-3.7378078451862922E-3</v>
      </c>
      <c r="H20" s="2">
        <f t="shared" si="1"/>
        <v>7.319275610047791E-3</v>
      </c>
      <c r="I20" s="8">
        <f t="shared" si="2"/>
        <v>5.2898134478998826E-2</v>
      </c>
    </row>
    <row r="21" spans="1:9">
      <c r="A21" s="1" t="s">
        <v>31</v>
      </c>
      <c r="B21">
        <v>-2.831676597581656E-3</v>
      </c>
      <c r="C21">
        <v>-5.7943084129914446E-3</v>
      </c>
      <c r="D21">
        <v>-8.1230425192224676E-3</v>
      </c>
      <c r="E21" s="2">
        <f t="shared" si="0"/>
        <v>-6.2303404615912999E-3</v>
      </c>
      <c r="F21">
        <v>-3.4807778485852481E-3</v>
      </c>
      <c r="G21">
        <v>1.7149384387527219E-2</v>
      </c>
      <c r="H21" s="2">
        <f t="shared" si="1"/>
        <v>6.5153654909402012E-3</v>
      </c>
      <c r="I21" s="8">
        <f t="shared" si="2"/>
        <v>-1.4553137315184104E-4</v>
      </c>
    </row>
    <row r="22" spans="1:9">
      <c r="A22" s="1" t="s">
        <v>32</v>
      </c>
      <c r="B22">
        <v>2.723439103484138E-2</v>
      </c>
      <c r="C22">
        <v>4.4716659797110037E-2</v>
      </c>
      <c r="D22">
        <v>4.9066710881811033E-2</v>
      </c>
      <c r="E22" s="2">
        <f t="shared" si="0"/>
        <v>4.2575567802703586E-2</v>
      </c>
      <c r="F22">
        <v>1.5823843485894381E-2</v>
      </c>
      <c r="G22">
        <v>2.3080779733508638E-3</v>
      </c>
      <c r="H22" s="2">
        <f t="shared" si="1"/>
        <v>9.2749114968719414E-3</v>
      </c>
      <c r="I22" s="8">
        <f t="shared" si="2"/>
        <v>2.6677810793765369E-2</v>
      </c>
    </row>
    <row r="23" spans="1:9">
      <c r="A23" s="1" t="s">
        <v>33</v>
      </c>
      <c r="B23">
        <v>-6.730324102660501E-3</v>
      </c>
      <c r="C23">
        <v>-5.1834158694714638E-3</v>
      </c>
      <c r="D23">
        <v>-5.3754822496282486E-3</v>
      </c>
      <c r="E23" s="2">
        <f t="shared" si="0"/>
        <v>-5.662480420483419E-3</v>
      </c>
      <c r="F23">
        <v>9.9261631984510768E-3</v>
      </c>
      <c r="G23">
        <v>2.3404201407139391E-2</v>
      </c>
      <c r="H23" s="2">
        <f t="shared" si="1"/>
        <v>1.6456814791379962E-2</v>
      </c>
      <c r="I23" s="8">
        <f t="shared" si="2"/>
        <v>4.8972868482954146E-3</v>
      </c>
    </row>
    <row r="24" spans="1:9">
      <c r="A24" s="1" t="s">
        <v>34</v>
      </c>
      <c r="B24">
        <v>4.2178836228806249E-2</v>
      </c>
      <c r="C24">
        <v>5.2738417476740462E-2</v>
      </c>
      <c r="D24">
        <v>3.7822920338947068E-2</v>
      </c>
      <c r="E24" s="2">
        <f t="shared" si="0"/>
        <v>4.2639540174303693E-2</v>
      </c>
      <c r="F24">
        <v>6.386969051358049E-3</v>
      </c>
      <c r="G24">
        <v>4.0540674373922947E-2</v>
      </c>
      <c r="H24" s="2">
        <f t="shared" si="1"/>
        <v>2.2935812927275437E-2</v>
      </c>
      <c r="I24" s="8">
        <f t="shared" si="2"/>
        <v>3.323296677025956E-2</v>
      </c>
    </row>
    <row r="25" spans="1:9">
      <c r="A25" s="1" t="s">
        <v>35</v>
      </c>
      <c r="B25">
        <v>-2.5255327200301769E-2</v>
      </c>
      <c r="C25">
        <v>-4.0934274944932847E-2</v>
      </c>
      <c r="D25">
        <v>-3.7339161259928873E-2</v>
      </c>
      <c r="E25" s="2">
        <f t="shared" si="0"/>
        <v>-3.5251233329173813E-2</v>
      </c>
      <c r="F25">
        <v>-7.1489668734614487E-4</v>
      </c>
      <c r="G25">
        <v>-1.8481760150898752E-2</v>
      </c>
      <c r="H25" s="2">
        <f t="shared" si="1"/>
        <v>-9.3236566109383065E-3</v>
      </c>
      <c r="I25" s="8">
        <f t="shared" si="2"/>
        <v>-2.2873389760219031E-2</v>
      </c>
    </row>
    <row r="26" spans="1:9">
      <c r="A26" s="1" t="s">
        <v>36</v>
      </c>
      <c r="B26">
        <v>-1.7456572770526591E-2</v>
      </c>
      <c r="C26">
        <v>-3.1465132947981478E-2</v>
      </c>
      <c r="D26">
        <v>-5.7390993011974256E-3</v>
      </c>
      <c r="E26" s="2">
        <f t="shared" si="0"/>
        <v>-1.5086788518245502E-2</v>
      </c>
      <c r="F26">
        <v>0</v>
      </c>
      <c r="G26">
        <v>3.1552208560736927E-2</v>
      </c>
      <c r="H26" s="2">
        <f t="shared" si="1"/>
        <v>1.528831406374641E-2</v>
      </c>
      <c r="I26" s="8">
        <f t="shared" si="2"/>
        <v>-5.8569293817088805E-4</v>
      </c>
    </row>
    <row r="27" spans="1:9">
      <c r="A27" s="1" t="s">
        <v>37</v>
      </c>
      <c r="B27">
        <v>2.7511814598417009E-2</v>
      </c>
      <c r="C27">
        <v>3.7126509327699557E-2</v>
      </c>
      <c r="D27">
        <v>4.0354510405110622E-2</v>
      </c>
      <c r="E27" s="2">
        <f t="shared" si="0"/>
        <v>3.6368407070957065E-2</v>
      </c>
      <c r="F27">
        <v>-8.3911872665093368E-3</v>
      </c>
      <c r="G27">
        <v>1.67735533241864E-2</v>
      </c>
      <c r="H27" s="2">
        <f t="shared" si="1"/>
        <v>3.8021416645757375E-3</v>
      </c>
      <c r="I27" s="8">
        <f t="shared" si="2"/>
        <v>2.0821248799827875E-2</v>
      </c>
    </row>
    <row r="28" spans="1:9">
      <c r="A28" s="1" t="s">
        <v>38</v>
      </c>
      <c r="B28">
        <v>8.233188073401676E-3</v>
      </c>
      <c r="C28">
        <v>1.125961919817753E-2</v>
      </c>
      <c r="D28">
        <v>-1.2931565884035661E-3</v>
      </c>
      <c r="E28" s="2">
        <f t="shared" si="0"/>
        <v>4.2101691018205717E-3</v>
      </c>
      <c r="F28">
        <v>1.7817854666515091E-2</v>
      </c>
      <c r="G28">
        <v>1.1825156237498691E-2</v>
      </c>
      <c r="H28" s="2">
        <f t="shared" si="1"/>
        <v>1.4914151253939063E-2</v>
      </c>
      <c r="I28" s="8">
        <f t="shared" si="2"/>
        <v>9.3202577955557465E-3</v>
      </c>
    </row>
    <row r="29" spans="1:9">
      <c r="A29" s="1" t="s">
        <v>39</v>
      </c>
      <c r="B29">
        <v>4.2467884530238198E-2</v>
      </c>
      <c r="C29">
        <v>5.3933151672350021E-2</v>
      </c>
      <c r="D29">
        <v>4.417880770354321E-2</v>
      </c>
      <c r="E29" s="2">
        <f t="shared" si="0"/>
        <v>4.6200850638649822E-2</v>
      </c>
      <c r="F29">
        <v>1.038070765855781E-2</v>
      </c>
      <c r="G29">
        <v>5.3396966416914271E-3</v>
      </c>
      <c r="H29" s="2">
        <f t="shared" si="1"/>
        <v>7.9381350736211793E-3</v>
      </c>
      <c r="I29" s="8">
        <f t="shared" si="2"/>
        <v>2.7934203009593365E-2</v>
      </c>
    </row>
    <row r="30" spans="1:9">
      <c r="A30" s="1" t="s">
        <v>40</v>
      </c>
      <c r="B30">
        <v>9.1105659774555203E-3</v>
      </c>
      <c r="C30">
        <v>-3.2264974307716349E-4</v>
      </c>
      <c r="D30">
        <v>-3.823974899372995E-2</v>
      </c>
      <c r="E30" s="2">
        <f t="shared" si="0"/>
        <v>-1.7021460772837626E-2</v>
      </c>
      <c r="F30">
        <v>-2.8376027876566901E-2</v>
      </c>
      <c r="G30">
        <v>-9.7054808295760631E-2</v>
      </c>
      <c r="H30" s="2">
        <f t="shared" si="1"/>
        <v>-6.1653659220266027E-2</v>
      </c>
      <c r="I30" s="8">
        <f t="shared" si="2"/>
        <v>-3.8328904060904855E-2</v>
      </c>
    </row>
    <row r="31" spans="1:9">
      <c r="A31" s="1" t="s">
        <v>41</v>
      </c>
      <c r="B31">
        <v>0.14536975793187129</v>
      </c>
      <c r="C31">
        <v>0.1235279218918592</v>
      </c>
      <c r="D31">
        <v>4.1514296499559622E-2</v>
      </c>
      <c r="E31" s="2">
        <f t="shared" si="0"/>
        <v>8.7764591218046792E-2</v>
      </c>
      <c r="F31">
        <v>1.842341233904143E-3</v>
      </c>
      <c r="G31">
        <v>-4.4919952270558561E-2</v>
      </c>
      <c r="H31" s="2">
        <f t="shared" si="1"/>
        <v>-2.0815870728061195E-2</v>
      </c>
      <c r="I31" s="8">
        <f t="shared" si="2"/>
        <v>3.5928201445896993E-2</v>
      </c>
    </row>
    <row r="32" spans="1:9">
      <c r="A32" s="1" t="s">
        <v>42</v>
      </c>
      <c r="B32">
        <v>4.12834599027323E-2</v>
      </c>
      <c r="C32">
        <v>0.1101141106895225</v>
      </c>
      <c r="D32">
        <v>4.7761724351171868E-2</v>
      </c>
      <c r="E32" s="2">
        <f t="shared" si="0"/>
        <v>6.1790041591934998E-2</v>
      </c>
      <c r="F32">
        <v>2.8456015850058861E-2</v>
      </c>
      <c r="G32">
        <v>-1.7917022502277221E-2</v>
      </c>
      <c r="H32" s="2">
        <f t="shared" si="1"/>
        <v>5.9864136649713509E-3</v>
      </c>
      <c r="I32" s="8">
        <f t="shared" si="2"/>
        <v>3.5149349923503603E-2</v>
      </c>
    </row>
    <row r="33" spans="1:9">
      <c r="A33" s="1" t="s">
        <v>43</v>
      </c>
      <c r="B33">
        <v>-1.8741097387453109E-2</v>
      </c>
      <c r="C33">
        <v>2.6067735054044361E-2</v>
      </c>
      <c r="D33">
        <v>4.2738520914003653E-2</v>
      </c>
      <c r="E33" s="2">
        <f t="shared" si="0"/>
        <v>2.3351218780475077E-2</v>
      </c>
      <c r="F33">
        <v>3.4584642903827678E-2</v>
      </c>
      <c r="G33">
        <v>5.0170996996933059E-2</v>
      </c>
      <c r="H33" s="2">
        <f t="shared" si="1"/>
        <v>4.2136858338302136E-2</v>
      </c>
      <c r="I33" s="8">
        <f t="shared" si="2"/>
        <v>3.2319496468609772E-2</v>
      </c>
    </row>
    <row r="34" spans="1:9">
      <c r="A34" s="1" t="s">
        <v>44</v>
      </c>
      <c r="B34">
        <v>1.938752243030506E-2</v>
      </c>
      <c r="C34">
        <v>-1.6167703051077401E-2</v>
      </c>
      <c r="D34">
        <v>1.603888812113663E-2</v>
      </c>
      <c r="E34" s="2">
        <f t="shared" si="0"/>
        <v>8.7935110861857152E-3</v>
      </c>
      <c r="F34">
        <v>-6.1488298974438083E-3</v>
      </c>
      <c r="G34">
        <v>-6.2111349627486101E-3</v>
      </c>
      <c r="H34" s="2">
        <f t="shared" si="1"/>
        <v>-6.1790192074665422E-3</v>
      </c>
      <c r="I34" s="8">
        <f t="shared" si="2"/>
        <v>1.6456144732362012E-3</v>
      </c>
    </row>
    <row r="35" spans="1:9">
      <c r="A35" s="1" t="s">
        <v>45</v>
      </c>
      <c r="B35">
        <v>2.4582214571146951E-2</v>
      </c>
      <c r="C35">
        <v>1.7333984614881452E-2</v>
      </c>
      <c r="D35">
        <v>5.1666033255934876E-3</v>
      </c>
      <c r="E35" s="2">
        <f t="shared" si="0"/>
        <v>1.3019618267982798E-2</v>
      </c>
      <c r="F35">
        <v>1.9406476642473971E-3</v>
      </c>
      <c r="G35">
        <v>-1.666672049633677E-2</v>
      </c>
      <c r="H35" s="2">
        <f t="shared" si="1"/>
        <v>-7.0753705897889495E-3</v>
      </c>
      <c r="I35" s="8">
        <f t="shared" si="2"/>
        <v>3.4262562926444611E-3</v>
      </c>
    </row>
    <row r="36" spans="1:9">
      <c r="A36" s="1" t="s">
        <v>46</v>
      </c>
      <c r="B36">
        <v>-1.391386704560738E-3</v>
      </c>
      <c r="C36">
        <v>2.663578063160843E-2</v>
      </c>
      <c r="D36">
        <v>5.2223352738744122E-2</v>
      </c>
      <c r="E36" s="2">
        <f t="shared" si="0"/>
        <v>3.2546271692871526E-2</v>
      </c>
      <c r="F36">
        <v>4.3587062683787536E-3</v>
      </c>
      <c r="G36">
        <v>9.1525630502622413E-2</v>
      </c>
      <c r="H36" s="2">
        <f t="shared" si="1"/>
        <v>4.6594586875551701E-2</v>
      </c>
      <c r="I36" s="8">
        <f t="shared" si="2"/>
        <v>3.9252947354399423E-2</v>
      </c>
    </row>
    <row r="37" spans="1:9">
      <c r="A37" s="1" t="s">
        <v>47</v>
      </c>
      <c r="B37">
        <v>-5.5732907920163499E-2</v>
      </c>
      <c r="C37">
        <v>-8.0205003453243773E-2</v>
      </c>
      <c r="D37">
        <v>-7.5307427825244466E-2</v>
      </c>
      <c r="E37" s="2">
        <f t="shared" si="0"/>
        <v>-7.169304170318834E-2</v>
      </c>
      <c r="F37">
        <v>7.8855379792175384E-3</v>
      </c>
      <c r="G37">
        <v>-2.7950839222799281E-2</v>
      </c>
      <c r="H37" s="2">
        <f t="shared" si="1"/>
        <v>-9.4786280986235375E-3</v>
      </c>
      <c r="I37" s="8">
        <f t="shared" si="2"/>
        <v>-4.1991836391936134E-2</v>
      </c>
    </row>
    <row r="38" spans="1:9">
      <c r="A38" s="1" t="s">
        <v>48</v>
      </c>
      <c r="B38">
        <v>-8.6725442914712625E-2</v>
      </c>
      <c r="C38">
        <v>-0.1060345759225103</v>
      </c>
      <c r="D38">
        <v>-7.0206334764451706E-2</v>
      </c>
      <c r="E38" s="2">
        <f t="shared" si="0"/>
        <v>-8.3274278897510545E-2</v>
      </c>
      <c r="F38">
        <v>-1.4017044839730651E-2</v>
      </c>
      <c r="G38">
        <v>1.011730064475169E-2</v>
      </c>
      <c r="H38" s="2">
        <f t="shared" si="1"/>
        <v>-2.3229837796478144E-3</v>
      </c>
      <c r="I38" s="8">
        <f t="shared" si="2"/>
        <v>-4.4628073023266046E-2</v>
      </c>
    </row>
    <row r="39" spans="1:9">
      <c r="A39" s="1" t="s">
        <v>49</v>
      </c>
      <c r="B39">
        <v>6.5596653897666002E-2</v>
      </c>
      <c r="C39">
        <v>6.0222941240970052E-2</v>
      </c>
      <c r="D39">
        <v>7.1010117574218823E-2</v>
      </c>
      <c r="E39" s="2">
        <f t="shared" si="0"/>
        <v>6.6966803098133632E-2</v>
      </c>
      <c r="F39">
        <v>2.4518652820404441E-3</v>
      </c>
      <c r="G39">
        <v>1.001609119142355E-2</v>
      </c>
      <c r="H39" s="2">
        <f t="shared" si="1"/>
        <v>6.117036965004108E-3</v>
      </c>
      <c r="I39" s="8">
        <f t="shared" si="2"/>
        <v>3.7917081460491206E-2</v>
      </c>
    </row>
    <row r="40" spans="1:9">
      <c r="A40" s="1" t="s">
        <v>50</v>
      </c>
      <c r="B40">
        <v>-7.0709554744576297E-2</v>
      </c>
      <c r="C40">
        <v>-6.4037100403003699E-2</v>
      </c>
      <c r="D40">
        <v>-7.1294055240476606E-2</v>
      </c>
      <c r="E40" s="2">
        <f t="shared" si="0"/>
        <v>-6.9330254043554362E-2</v>
      </c>
      <c r="F40">
        <v>1.052485853492335E-2</v>
      </c>
      <c r="G40">
        <v>4.8166024708127697E-2</v>
      </c>
      <c r="H40" s="2">
        <f t="shared" si="1"/>
        <v>2.8763517457130187E-2</v>
      </c>
      <c r="I40" s="8">
        <f t="shared" si="2"/>
        <v>-2.2500217749792328E-2</v>
      </c>
    </row>
    <row r="41" spans="1:9">
      <c r="A41" s="1" t="s">
        <v>51</v>
      </c>
      <c r="B41">
        <v>1.8521158169307439E-2</v>
      </c>
      <c r="C41">
        <v>2.1996290954536809E-2</v>
      </c>
      <c r="D41">
        <v>2.2489450199529859E-2</v>
      </c>
      <c r="E41" s="2">
        <f t="shared" si="0"/>
        <v>2.1384188232895448E-2</v>
      </c>
      <c r="F41">
        <v>8.3093284766444508E-3</v>
      </c>
      <c r="G41">
        <v>-7.0564804371184842E-3</v>
      </c>
      <c r="H41" s="2">
        <f t="shared" si="1"/>
        <v>8.6397605179235266E-4</v>
      </c>
      <c r="I41" s="8">
        <f t="shared" si="2"/>
        <v>1.1587824340514681E-2</v>
      </c>
    </row>
    <row r="42" spans="1:9">
      <c r="A42" s="1" t="s">
        <v>52</v>
      </c>
      <c r="B42">
        <v>-2.0950011225250861E-2</v>
      </c>
      <c r="C42">
        <v>-1.223745142153743E-2</v>
      </c>
      <c r="D42">
        <v>-8.3609255837199248E-3</v>
      </c>
      <c r="E42" s="2">
        <f t="shared" si="0"/>
        <v>-1.244686930053544E-2</v>
      </c>
      <c r="F42">
        <v>-4.8533611395051862E-4</v>
      </c>
      <c r="G42">
        <v>2.5379285134270462E-3</v>
      </c>
      <c r="H42" s="2">
        <f t="shared" si="1"/>
        <v>9.7955719239887227E-4</v>
      </c>
      <c r="I42" s="8">
        <f t="shared" si="2"/>
        <v>-6.037083741874825E-3</v>
      </c>
    </row>
    <row r="43" spans="1:9">
      <c r="A43" s="1" t="s">
        <v>53</v>
      </c>
      <c r="B43">
        <v>1.209071625486224E-2</v>
      </c>
      <c r="C43">
        <v>9.3416566261852463E-3</v>
      </c>
      <c r="D43">
        <v>3.1091470113864039E-2</v>
      </c>
      <c r="E43" s="2">
        <f t="shared" si="0"/>
        <v>2.0938900997336446E-2</v>
      </c>
      <c r="F43">
        <v>7.3927497362402672E-3</v>
      </c>
      <c r="G43">
        <v>3.1392640407775341E-2</v>
      </c>
      <c r="H43" s="2">
        <f t="shared" si="1"/>
        <v>1.9021662031736206E-2</v>
      </c>
      <c r="I43" s="8">
        <f t="shared" si="2"/>
        <v>2.0023609751324483E-2</v>
      </c>
    </row>
    <row r="44" spans="1:9">
      <c r="A44" s="1" t="s">
        <v>54</v>
      </c>
      <c r="B44">
        <v>-1.935409105316532E-2</v>
      </c>
      <c r="C44">
        <v>-1.0107200096259429E-2</v>
      </c>
      <c r="D44">
        <v>3.0616592038956719E-4</v>
      </c>
      <c r="E44" s="2">
        <f t="shared" si="0"/>
        <v>-7.167660624292015E-3</v>
      </c>
      <c r="F44">
        <v>1.3618946041558781E-2</v>
      </c>
      <c r="G44">
        <v>4.9090190984169002E-3</v>
      </c>
      <c r="H44" s="2">
        <f t="shared" si="1"/>
        <v>9.3986361281430172E-3</v>
      </c>
      <c r="I44" s="8">
        <f t="shared" si="2"/>
        <v>7.411012298115413E-4</v>
      </c>
    </row>
    <row r="45" spans="1:9">
      <c r="A45" s="1" t="s">
        <v>55</v>
      </c>
      <c r="B45">
        <v>-1.551339834916887E-2</v>
      </c>
      <c r="C45">
        <v>-4.1346525267698109E-2</v>
      </c>
      <c r="D45">
        <v>-2.3323172028521522E-2</v>
      </c>
      <c r="E45" s="2">
        <f t="shared" si="0"/>
        <v>-2.5909466952569352E-2</v>
      </c>
      <c r="F45">
        <v>-2.7351624965400782E-2</v>
      </c>
      <c r="G45">
        <v>3.9083055271580402E-3</v>
      </c>
      <c r="H45" s="2">
        <f t="shared" si="1"/>
        <v>-1.2204931380983112E-2</v>
      </c>
      <c r="I45" s="8">
        <f t="shared" si="2"/>
        <v>-1.9366911921926473E-2</v>
      </c>
    </row>
    <row r="46" spans="1:9">
      <c r="A46" s="1" t="s">
        <v>56</v>
      </c>
      <c r="B46">
        <v>3.1243722216771411E-2</v>
      </c>
      <c r="C46">
        <v>4.3328050387188448E-2</v>
      </c>
      <c r="D46">
        <v>3.4948511059592402E-2</v>
      </c>
      <c r="E46" s="2">
        <f t="shared" si="0"/>
        <v>3.6132688966625116E-2</v>
      </c>
      <c r="F46">
        <v>2.7838014317954629E-2</v>
      </c>
      <c r="G46">
        <v>2.2395078608411941E-2</v>
      </c>
      <c r="H46" s="2">
        <f t="shared" si="1"/>
        <v>2.5200693054180455E-2</v>
      </c>
      <c r="I46" s="8">
        <f t="shared" si="2"/>
        <v>3.0913746341511866E-2</v>
      </c>
    </row>
    <row r="47" spans="1:9">
      <c r="A47" s="1" t="s">
        <v>57</v>
      </c>
      <c r="B47">
        <v>-1.551659276691086E-2</v>
      </c>
      <c r="C47">
        <v>-1.610455879015105E-2</v>
      </c>
      <c r="D47">
        <v>-3.0840914158019591E-2</v>
      </c>
      <c r="E47" s="2">
        <f t="shared" si="0"/>
        <v>-2.335595453217439E-2</v>
      </c>
      <c r="F47">
        <v>-4.8488566653714932E-4</v>
      </c>
      <c r="G47">
        <v>-1.2524346946200859E-2</v>
      </c>
      <c r="H47" s="2">
        <f t="shared" si="1"/>
        <v>-6.3184888784168468E-3</v>
      </c>
      <c r="I47" s="8">
        <f t="shared" si="2"/>
        <v>-1.5222256309411876E-2</v>
      </c>
    </row>
    <row r="48" spans="1:9">
      <c r="A48" s="1" t="s">
        <v>58</v>
      </c>
      <c r="B48">
        <v>-3.5996023498369167E-2</v>
      </c>
      <c r="C48">
        <v>-4.31201706377633E-2</v>
      </c>
      <c r="D48">
        <v>-3.1682407727602453E-2</v>
      </c>
      <c r="E48" s="2">
        <f t="shared" si="0"/>
        <v>-3.561674611988002E-2</v>
      </c>
      <c r="F48">
        <v>-1.893241803314949E-2</v>
      </c>
      <c r="G48">
        <v>7.3172065535775932E-3</v>
      </c>
      <c r="H48" s="2">
        <f t="shared" si="1"/>
        <v>-6.2134191724259914E-3</v>
      </c>
      <c r="I48" s="8">
        <f t="shared" si="2"/>
        <v>-2.1579576919009667E-2</v>
      </c>
    </row>
    <row r="49" spans="1:9">
      <c r="A49" s="1" t="s">
        <v>59</v>
      </c>
      <c r="B49">
        <v>5.3089972246076478E-3</v>
      </c>
      <c r="C49">
        <v>1.8767774691648361E-2</v>
      </c>
      <c r="D49">
        <v>2.3241303305800098E-2</v>
      </c>
      <c r="E49" s="2">
        <f t="shared" si="0"/>
        <v>1.7683950315461699E-2</v>
      </c>
      <c r="F49">
        <v>6.5260629267176462E-3</v>
      </c>
      <c r="G49">
        <v>1.3559081346187661E-2</v>
      </c>
      <c r="H49" s="2">
        <f t="shared" si="1"/>
        <v>9.9338432158848165E-3</v>
      </c>
      <c r="I49" s="8">
        <f t="shared" si="2"/>
        <v>1.3984043673058867E-2</v>
      </c>
    </row>
    <row r="50" spans="1:9">
      <c r="A50" s="1" t="s">
        <v>60</v>
      </c>
      <c r="B50">
        <v>2.9323450061509829E-2</v>
      </c>
      <c r="C50">
        <v>5.4540943686965937E-2</v>
      </c>
      <c r="D50">
        <v>2.9422307172637611E-2</v>
      </c>
      <c r="E50" s="2">
        <f t="shared" si="0"/>
        <v>3.5694731938675166E-2</v>
      </c>
      <c r="F50">
        <v>1.935441423432183E-2</v>
      </c>
      <c r="G50">
        <v>-9.5539924522025643E-4</v>
      </c>
      <c r="H50" s="2">
        <f t="shared" si="1"/>
        <v>9.5134927516420248E-3</v>
      </c>
      <c r="I50" s="8">
        <f t="shared" si="2"/>
        <v>2.3195789726672741E-2</v>
      </c>
    </row>
    <row r="51" spans="1:9">
      <c r="A51" s="1" t="s">
        <v>61</v>
      </c>
      <c r="B51">
        <v>2.3051796204549561E-2</v>
      </c>
      <c r="C51">
        <v>4.9975511953562979E-2</v>
      </c>
      <c r="D51">
        <v>2.8051144523630441E-2</v>
      </c>
      <c r="E51" s="2">
        <f t="shared" si="0"/>
        <v>3.2310580576405533E-2</v>
      </c>
      <c r="F51">
        <v>6.3294381881944251E-3</v>
      </c>
      <c r="G51">
        <v>5.260662562116547E-3</v>
      </c>
      <c r="H51" s="2">
        <f t="shared" si="1"/>
        <v>5.8115734116700726E-3</v>
      </c>
      <c r="I51" s="8">
        <f t="shared" si="2"/>
        <v>1.9659935705802694E-2</v>
      </c>
    </row>
    <row r="52" spans="1:9">
      <c r="A52" s="1" t="s">
        <v>62</v>
      </c>
      <c r="B52">
        <v>-2.9480181735072941E-2</v>
      </c>
      <c r="C52">
        <v>-2.2330273083044361E-2</v>
      </c>
      <c r="D52">
        <v>-3.1291496496516753E-2</v>
      </c>
      <c r="E52" s="2">
        <f t="shared" si="0"/>
        <v>-2.8596983483041488E-2</v>
      </c>
      <c r="F52">
        <v>1.12310380423033E-2</v>
      </c>
      <c r="G52">
        <v>-7.8171918716191113E-3</v>
      </c>
      <c r="H52" s="2">
        <f t="shared" si="1"/>
        <v>2.0014045375070992E-3</v>
      </c>
      <c r="I52" s="8">
        <f t="shared" si="2"/>
        <v>-1.3989291275765064E-2</v>
      </c>
    </row>
    <row r="53" spans="1:9">
      <c r="A53" s="1" t="s">
        <v>63</v>
      </c>
      <c r="B53">
        <v>3.2302155157400307E-2</v>
      </c>
      <c r="C53">
        <v>6.4339487670183049E-2</v>
      </c>
      <c r="D53">
        <v>5.068250604145752E-2</v>
      </c>
      <c r="E53" s="2">
        <f t="shared" si="0"/>
        <v>4.9559377245316102E-2</v>
      </c>
      <c r="F53">
        <v>1.6100989250623639E-2</v>
      </c>
      <c r="G53">
        <v>3.6354791740939703E-2</v>
      </c>
      <c r="H53" s="2">
        <f t="shared" si="1"/>
        <v>2.5914771156285876E-2</v>
      </c>
      <c r="I53" s="8">
        <f t="shared" si="2"/>
        <v>3.8271425478742772E-2</v>
      </c>
    </row>
    <row r="54" spans="1:9">
      <c r="A54" s="1" t="s">
        <v>64</v>
      </c>
      <c r="B54">
        <v>-2.5426337635005791E-2</v>
      </c>
      <c r="C54">
        <v>-2.6488200574510509E-2</v>
      </c>
      <c r="D54">
        <v>-1.7446807832116051E-2</v>
      </c>
      <c r="E54" s="2">
        <f t="shared" si="0"/>
        <v>-2.1687245877828817E-2</v>
      </c>
      <c r="F54">
        <v>8.3182209059005086E-3</v>
      </c>
      <c r="G54">
        <v>2.4789562316624551E-2</v>
      </c>
      <c r="H54" s="2">
        <f t="shared" si="1"/>
        <v>1.62992482895652E-2</v>
      </c>
      <c r="I54" s="8">
        <f t="shared" si="2"/>
        <v>-3.5524665404941605E-3</v>
      </c>
    </row>
    <row r="55" spans="1:9">
      <c r="A55" s="1" t="s">
        <v>65</v>
      </c>
      <c r="B55">
        <v>-1.3987662467789259E-3</v>
      </c>
      <c r="C55">
        <v>-3.5799045290308969E-3</v>
      </c>
      <c r="D55">
        <v>2.002617899046899E-2</v>
      </c>
      <c r="E55" s="2">
        <f t="shared" si="0"/>
        <v>8.8085990153728162E-3</v>
      </c>
      <c r="F55">
        <v>2.295707090369747E-3</v>
      </c>
      <c r="G55">
        <v>1.7800105076201111E-2</v>
      </c>
      <c r="H55" s="2">
        <f t="shared" si="1"/>
        <v>9.8082114946310434E-3</v>
      </c>
      <c r="I55" s="8">
        <f t="shared" si="2"/>
        <v>9.285814724048401E-3</v>
      </c>
    </row>
    <row r="56" spans="1:9">
      <c r="A56" s="1" t="s">
        <v>66</v>
      </c>
      <c r="B56">
        <v>-1.055505286543512E-2</v>
      </c>
      <c r="C56">
        <v>-1.7432526487714539E-2</v>
      </c>
      <c r="D56">
        <v>-2.6305116774535401E-2</v>
      </c>
      <c r="E56" s="2">
        <f t="shared" si="0"/>
        <v>-2.0184802594960128E-2</v>
      </c>
      <c r="F56">
        <v>-1.087089028838739E-2</v>
      </c>
      <c r="G56">
        <v>-3.1390764362851931E-3</v>
      </c>
      <c r="H56" s="2">
        <f t="shared" si="1"/>
        <v>-7.1245155068623495E-3</v>
      </c>
      <c r="I56" s="8">
        <f t="shared" si="2"/>
        <v>-1.3949812248622975E-2</v>
      </c>
    </row>
    <row r="57" spans="1:9">
      <c r="A57" s="1" t="s">
        <v>67</v>
      </c>
      <c r="B57">
        <v>-2.1693763214154619E-2</v>
      </c>
      <c r="C57">
        <v>-5.5543261839536062E-2</v>
      </c>
      <c r="D57">
        <v>-3.4678698838795603E-2</v>
      </c>
      <c r="E57" s="2">
        <f t="shared" si="0"/>
        <v>-3.66970671918216E-2</v>
      </c>
      <c r="F57">
        <v>-1.6779480488477989E-3</v>
      </c>
      <c r="G57">
        <v>-4.4989578187404339E-4</v>
      </c>
      <c r="H57" s="2">
        <f t="shared" si="1"/>
        <v>-1.0829073337723523E-3</v>
      </c>
      <c r="I57" s="8">
        <f t="shared" si="2"/>
        <v>-1.9694841941336149E-2</v>
      </c>
    </row>
    <row r="58" spans="1:9">
      <c r="A58" s="1" t="s">
        <v>68</v>
      </c>
      <c r="B58">
        <v>5.5919541037683373E-3</v>
      </c>
      <c r="C58">
        <v>7.6123755316761521E-3</v>
      </c>
      <c r="D58">
        <v>6.9993766876674801E-3</v>
      </c>
      <c r="E58" s="2">
        <f t="shared" si="0"/>
        <v>6.8048933347845762E-3</v>
      </c>
      <c r="F58">
        <v>-7.1833009123449809E-3</v>
      </c>
      <c r="G58">
        <v>-2.760994617175172E-2</v>
      </c>
      <c r="H58" s="2">
        <f t="shared" si="1"/>
        <v>-1.708083209129245E-2</v>
      </c>
      <c r="I58" s="8">
        <f t="shared" si="2"/>
        <v>-4.5981689748159429E-3</v>
      </c>
    </row>
    <row r="59" spans="1:9">
      <c r="A59" s="1" t="s">
        <v>69</v>
      </c>
      <c r="B59">
        <v>-2.6615099482819479E-2</v>
      </c>
      <c r="C59">
        <v>-2.911440283445332E-2</v>
      </c>
      <c r="D59">
        <v>-1.9110997574123819E-2</v>
      </c>
      <c r="E59" s="2">
        <f t="shared" si="0"/>
        <v>-2.3474991929030894E-2</v>
      </c>
      <c r="F59">
        <v>9.7712357837065333E-4</v>
      </c>
      <c r="G59">
        <v>2.2461316521394711E-2</v>
      </c>
      <c r="H59" s="2">
        <f t="shared" si="1"/>
        <v>1.1387079144137382E-2</v>
      </c>
      <c r="I59" s="8">
        <f t="shared" si="2"/>
        <v>-6.831814399448511E-3</v>
      </c>
    </row>
    <row r="60" spans="1:9">
      <c r="A60" s="1" t="s">
        <v>70</v>
      </c>
      <c r="B60">
        <v>-7.4498940571559036E-3</v>
      </c>
      <c r="C60">
        <v>-7.5846477566466897E-3</v>
      </c>
      <c r="D60">
        <v>4.572960469775067E-3</v>
      </c>
      <c r="E60" s="2">
        <f t="shared" si="0"/>
        <v>-1.4488626092600905E-3</v>
      </c>
      <c r="F60">
        <v>2.456465272473674E-3</v>
      </c>
      <c r="G60">
        <v>1.6475838827820551E-2</v>
      </c>
      <c r="H60" s="2">
        <f t="shared" si="1"/>
        <v>9.2494156131302154E-3</v>
      </c>
      <c r="I60" s="8">
        <f t="shared" si="2"/>
        <v>3.6585030243653401E-3</v>
      </c>
    </row>
    <row r="61" spans="1:9">
      <c r="A61" s="1" t="s">
        <v>71</v>
      </c>
      <c r="B61">
        <v>-1.6772185772073841E-2</v>
      </c>
      <c r="C61">
        <v>-4.2687400561960409E-3</v>
      </c>
      <c r="D61">
        <v>-1.475710664156971E-3</v>
      </c>
      <c r="E61" s="2">
        <f t="shared" si="0"/>
        <v>-5.9597628338908899E-3</v>
      </c>
      <c r="F61">
        <v>5.5734481166251904E-3</v>
      </c>
      <c r="G61">
        <v>3.0166631363411689E-2</v>
      </c>
      <c r="H61" s="2">
        <f t="shared" si="1"/>
        <v>1.7489834526799107E-2</v>
      </c>
      <c r="I61" s="8">
        <f t="shared" si="2"/>
        <v>5.2350916270526909E-3</v>
      </c>
    </row>
    <row r="62" spans="1:9">
      <c r="A62" s="1" t="s">
        <v>72</v>
      </c>
      <c r="B62">
        <v>3.160345968994771E-2</v>
      </c>
      <c r="C62">
        <v>5.3721734535211903E-2</v>
      </c>
      <c r="D62">
        <v>3.0567601150748299E-2</v>
      </c>
      <c r="E62" s="2">
        <f t="shared" si="0"/>
        <v>3.6628247331810436E-2</v>
      </c>
      <c r="F62">
        <v>1.65990640648912E-2</v>
      </c>
      <c r="G62">
        <v>1.0926708617372769E-2</v>
      </c>
      <c r="H62" s="2">
        <f t="shared" si="1"/>
        <v>1.3850579710905959E-2</v>
      </c>
      <c r="I62" s="8">
        <f t="shared" si="2"/>
        <v>2.5754172606619948E-2</v>
      </c>
    </row>
    <row r="63" spans="1:9">
      <c r="A63" s="1" t="s">
        <v>73</v>
      </c>
      <c r="B63">
        <v>-9.526231692868925E-3</v>
      </c>
      <c r="C63">
        <v>-1.4453280454713391E-2</v>
      </c>
      <c r="D63">
        <v>-6.1361897176286373E-3</v>
      </c>
      <c r="E63" s="2">
        <f t="shared" si="0"/>
        <v>-9.059756808287734E-3</v>
      </c>
      <c r="F63">
        <v>8.2405797620976884E-4</v>
      </c>
      <c r="G63">
        <v>-6.9174648130740923E-3</v>
      </c>
      <c r="H63" s="2">
        <f t="shared" si="1"/>
        <v>-2.927021175869007E-3</v>
      </c>
      <c r="I63" s="8">
        <f t="shared" si="2"/>
        <v>-6.131984454828856E-3</v>
      </c>
    </row>
    <row r="64" spans="1:9">
      <c r="A64" s="1" t="s">
        <v>74</v>
      </c>
      <c r="B64">
        <v>-1.553333387206768E-2</v>
      </c>
      <c r="C64">
        <v>1.283162398489668E-2</v>
      </c>
      <c r="D64">
        <v>2.259479950261278E-2</v>
      </c>
      <c r="E64" s="2">
        <f t="shared" si="0"/>
        <v>1.0715578550771643E-2</v>
      </c>
      <c r="F64">
        <v>1.9704097967889082E-2</v>
      </c>
      <c r="G64">
        <v>4.8012025056014762E-2</v>
      </c>
      <c r="H64" s="2">
        <f t="shared" si="1"/>
        <v>3.3420427174569244E-2</v>
      </c>
      <c r="I64" s="8">
        <f t="shared" si="2"/>
        <v>2.1554889434943266E-2</v>
      </c>
    </row>
    <row r="65" spans="1:9">
      <c r="A65" s="1" t="s">
        <v>75</v>
      </c>
      <c r="B65">
        <v>3.4093348361324827E-2</v>
      </c>
      <c r="C65">
        <v>7.8470504623721959E-2</v>
      </c>
      <c r="D65">
        <v>3.8983386399775499E-2</v>
      </c>
      <c r="E65" s="2">
        <f t="shared" si="0"/>
        <v>4.7672590162401898E-2</v>
      </c>
      <c r="F65">
        <v>1.505593389912163E-2</v>
      </c>
      <c r="G65">
        <v>-1.257847840315951E-2</v>
      </c>
      <c r="H65" s="2">
        <f t="shared" si="1"/>
        <v>1.6659496946541358E-3</v>
      </c>
      <c r="I65" s="8">
        <f t="shared" si="2"/>
        <v>2.5708987276120237E-2</v>
      </c>
    </row>
    <row r="66" spans="1:9">
      <c r="A66" s="1" t="s">
        <v>76</v>
      </c>
      <c r="B66">
        <v>5.8996729529258163E-2</v>
      </c>
      <c r="C66">
        <v>8.3901459186092708E-2</v>
      </c>
      <c r="D66">
        <v>6.5219309754511956E-2</v>
      </c>
      <c r="E66" s="2">
        <f t="shared" ref="E66:E129" si="3">(B66*$B$186+C66*$C$186+D66*$D$186)/$E$186</f>
        <v>6.8363378473414754E-2</v>
      </c>
      <c r="F66">
        <v>1.8211019904778469E-2</v>
      </c>
      <c r="G66">
        <v>1.4012783424639959E-2</v>
      </c>
      <c r="H66" s="2">
        <f t="shared" ref="H66:H129" si="4">(F66*$F$186+G66*$G$186)/$H$186</f>
        <v>1.6176805478910851E-2</v>
      </c>
      <c r="I66" s="8">
        <f t="shared" si="2"/>
        <v>4.3449471402743869E-2</v>
      </c>
    </row>
    <row r="67" spans="1:9">
      <c r="A67" s="1" t="s">
        <v>77</v>
      </c>
      <c r="B67">
        <v>-4.1648770811478553E-2</v>
      </c>
      <c r="C67">
        <v>-5.415293205189875E-2</v>
      </c>
      <c r="D67">
        <v>-2.3592460307178879E-2</v>
      </c>
      <c r="E67" s="2">
        <f t="shared" si="3"/>
        <v>-3.572010765894696E-2</v>
      </c>
      <c r="F67">
        <v>-3.8677493011497481E-3</v>
      </c>
      <c r="G67">
        <v>2.973188428075435E-2</v>
      </c>
      <c r="H67" s="2">
        <f t="shared" si="4"/>
        <v>1.2412624531893686E-2</v>
      </c>
      <c r="I67" s="8">
        <f t="shared" si="2"/>
        <v>-1.2741507071658241E-2</v>
      </c>
    </row>
    <row r="68" spans="1:9">
      <c r="A68" s="1" t="s">
        <v>78</v>
      </c>
      <c r="B68">
        <v>3.9143273228730013E-2</v>
      </c>
      <c r="C68">
        <v>4.467428981729693E-2</v>
      </c>
      <c r="D68">
        <v>4.2469997986780188E-2</v>
      </c>
      <c r="E68" s="2">
        <f t="shared" si="3"/>
        <v>4.219965212338065E-2</v>
      </c>
      <c r="F68">
        <v>8.7504978270744882E-3</v>
      </c>
      <c r="G68">
        <v>1.992709377147062E-2</v>
      </c>
      <c r="H68" s="2">
        <f t="shared" si="4"/>
        <v>1.4166008079949529E-2</v>
      </c>
      <c r="I68" s="8">
        <f t="shared" si="2"/>
        <v>2.8816370515219382E-2</v>
      </c>
    </row>
    <row r="69" spans="1:9">
      <c r="A69" s="1" t="s">
        <v>79</v>
      </c>
      <c r="B69">
        <v>-1.13584322174477E-2</v>
      </c>
      <c r="C69">
        <v>6.4697471677594987E-3</v>
      </c>
      <c r="D69">
        <v>-8.8118610139541476E-3</v>
      </c>
      <c r="E69" s="2">
        <f t="shared" si="3"/>
        <v>-5.6109266212340629E-3</v>
      </c>
      <c r="F69">
        <v>1.9748913181826921E-2</v>
      </c>
      <c r="G69">
        <v>2.9505289519209828E-2</v>
      </c>
      <c r="H69" s="2">
        <f t="shared" si="4"/>
        <v>2.4476269914490777E-2</v>
      </c>
      <c r="I69" s="8">
        <f t="shared" si="2"/>
        <v>8.7527224075497137E-3</v>
      </c>
    </row>
    <row r="70" spans="1:9">
      <c r="A70" s="1" t="s">
        <v>80</v>
      </c>
      <c r="B70">
        <v>-1.5752511294522931E-2</v>
      </c>
      <c r="C70">
        <v>-5.3663785196753633E-3</v>
      </c>
      <c r="D70">
        <v>7.0142602485780969E-3</v>
      </c>
      <c r="E70" s="2">
        <f t="shared" si="3"/>
        <v>-1.7211898196022009E-3</v>
      </c>
      <c r="F70">
        <v>1.543779196679917E-3</v>
      </c>
      <c r="G70">
        <v>8.5682343604309708E-3</v>
      </c>
      <c r="H70" s="2">
        <f t="shared" si="4"/>
        <v>4.9474102440408407E-3</v>
      </c>
      <c r="I70" s="8">
        <f t="shared" si="2"/>
        <v>1.4624045945121351E-3</v>
      </c>
    </row>
    <row r="71" spans="1:9">
      <c r="A71" s="1" t="s">
        <v>81</v>
      </c>
      <c r="B71">
        <v>-1.043727003307693E-2</v>
      </c>
      <c r="C71">
        <v>-2.1340550531826041E-2</v>
      </c>
      <c r="D71">
        <v>-1.4409824801677301E-2</v>
      </c>
      <c r="E71" s="2">
        <f t="shared" si="3"/>
        <v>-1.5164568987602963E-2</v>
      </c>
      <c r="F71">
        <v>-6.9890617364544161E-3</v>
      </c>
      <c r="G71">
        <v>-1.550987230927048E-2</v>
      </c>
      <c r="H71" s="2">
        <f t="shared" si="4"/>
        <v>-1.1117737162269376E-2</v>
      </c>
      <c r="I71" s="8">
        <f t="shared" si="2"/>
        <v>-1.3232608595461239E-2</v>
      </c>
    </row>
    <row r="72" spans="1:9">
      <c r="A72" s="1" t="s">
        <v>82</v>
      </c>
      <c r="B72">
        <v>3.2097282100618241E-3</v>
      </c>
      <c r="C72">
        <v>-1.177048712343964E-2</v>
      </c>
      <c r="D72">
        <v>-4.5985895448856784E-3</v>
      </c>
      <c r="E72" s="2">
        <f t="shared" si="3"/>
        <v>-4.4649415837598469E-3</v>
      </c>
      <c r="F72">
        <v>-4.3170379490490296E-3</v>
      </c>
      <c r="G72">
        <v>-7.4831135371064006E-3</v>
      </c>
      <c r="H72" s="2">
        <f t="shared" si="4"/>
        <v>-5.8511289096423499E-3</v>
      </c>
      <c r="I72" s="8">
        <f t="shared" si="2"/>
        <v>-5.1267083992051835E-3</v>
      </c>
    </row>
    <row r="73" spans="1:9">
      <c r="A73" s="1" t="s">
        <v>83</v>
      </c>
      <c r="B73">
        <v>-1.4803559373959271E-2</v>
      </c>
      <c r="C73">
        <v>7.7270487750007444E-3</v>
      </c>
      <c r="D73">
        <v>-2.0531646551561482E-3</v>
      </c>
      <c r="E73" s="2">
        <f t="shared" si="3"/>
        <v>-2.7554642279073818E-3</v>
      </c>
      <c r="F73">
        <v>-1.2871285912802179E-3</v>
      </c>
      <c r="G73">
        <v>-8.3332884808974272E-3</v>
      </c>
      <c r="H73" s="2">
        <f t="shared" si="4"/>
        <v>-4.701276451277903E-3</v>
      </c>
      <c r="I73" s="8">
        <f t="shared" si="2"/>
        <v>-3.6843963675045562E-3</v>
      </c>
    </row>
    <row r="74" spans="1:9">
      <c r="A74" s="1" t="s">
        <v>84</v>
      </c>
      <c r="B74">
        <v>5.0780251531693521E-2</v>
      </c>
      <c r="C74">
        <v>8.0427018087940283E-2</v>
      </c>
      <c r="D74">
        <v>6.9723838695886275E-2</v>
      </c>
      <c r="E74" s="2">
        <f t="shared" si="3"/>
        <v>6.7720906958510518E-2</v>
      </c>
      <c r="F74">
        <v>2.2586701108855859E-2</v>
      </c>
      <c r="G74">
        <v>4.5617961572436583E-2</v>
      </c>
      <c r="H74" s="2">
        <f t="shared" si="4"/>
        <v>3.3746273110713342E-2</v>
      </c>
      <c r="I74" s="8">
        <f t="shared" ref="I74:I137" si="5">(E74*$E$186+H74*$H$186)/$I$186</f>
        <v>5.1501392591601761E-2</v>
      </c>
    </row>
    <row r="75" spans="1:9">
      <c r="A75" s="1" t="s">
        <v>85</v>
      </c>
      <c r="B75">
        <v>-1.3580982257175861E-2</v>
      </c>
      <c r="C75">
        <v>-1.6698854538976349E-2</v>
      </c>
      <c r="D75">
        <v>-2.223853355394623E-2</v>
      </c>
      <c r="E75" s="2">
        <f t="shared" si="3"/>
        <v>-1.8708202729859964E-2</v>
      </c>
      <c r="F75">
        <v>1.109681481732405E-3</v>
      </c>
      <c r="G75">
        <v>-1.3011800743670031E-2</v>
      </c>
      <c r="H75" s="2">
        <f t="shared" si="4"/>
        <v>-5.7327446163322375E-3</v>
      </c>
      <c r="I75" s="8">
        <f t="shared" si="5"/>
        <v>-1.251370979632593E-2</v>
      </c>
    </row>
    <row r="76" spans="1:9">
      <c r="A76" s="1" t="s">
        <v>86</v>
      </c>
      <c r="B76">
        <v>-1.3288700649539459E-2</v>
      </c>
      <c r="C76">
        <v>-1.5960804144862231E-3</v>
      </c>
      <c r="D76">
        <v>5.4926342598919931E-3</v>
      </c>
      <c r="E76" s="2">
        <f t="shared" si="3"/>
        <v>-9.303318273586066E-4</v>
      </c>
      <c r="F76">
        <v>3.8721001425994221E-3</v>
      </c>
      <c r="G76">
        <v>2.1717321593274441E-2</v>
      </c>
      <c r="H76" s="2">
        <f t="shared" si="4"/>
        <v>1.2518827662476464E-2</v>
      </c>
      <c r="I76" s="8">
        <f t="shared" si="5"/>
        <v>5.4903064801936222E-3</v>
      </c>
    </row>
    <row r="77" spans="1:9">
      <c r="A77" s="1" t="s">
        <v>87</v>
      </c>
      <c r="B77">
        <v>-8.6670593104523075E-3</v>
      </c>
      <c r="C77">
        <v>-9.9001790230107689E-3</v>
      </c>
      <c r="D77">
        <v>-8.2538081990728429E-3</v>
      </c>
      <c r="E77" s="2">
        <f t="shared" si="3"/>
        <v>-8.7687552455602211E-3</v>
      </c>
      <c r="F77">
        <v>-3.8800075837996939E-4</v>
      </c>
      <c r="G77">
        <v>-1.1481177358200201E-2</v>
      </c>
      <c r="H77" s="2">
        <f t="shared" si="4"/>
        <v>-5.763090983718324E-3</v>
      </c>
      <c r="I77" s="8">
        <f t="shared" si="5"/>
        <v>-7.3338489888674875E-3</v>
      </c>
    </row>
    <row r="78" spans="1:9">
      <c r="A78" s="1" t="s">
        <v>88</v>
      </c>
      <c r="B78">
        <v>-8.2219072616394051E-3</v>
      </c>
      <c r="C78">
        <v>-1.176764738527214E-2</v>
      </c>
      <c r="D78">
        <v>-3.3354255035089602E-3</v>
      </c>
      <c r="E78" s="2">
        <f t="shared" si="3"/>
        <v>-6.6580277397687657E-3</v>
      </c>
      <c r="F78">
        <v>5.2113700165206112E-3</v>
      </c>
      <c r="G78">
        <v>5.419969762624488E-3</v>
      </c>
      <c r="H78" s="2">
        <f t="shared" si="4"/>
        <v>5.312444983298764E-3</v>
      </c>
      <c r="I78" s="8">
        <f t="shared" si="5"/>
        <v>-9.4331554654017934E-4</v>
      </c>
    </row>
    <row r="79" spans="1:9">
      <c r="A79" s="1" t="s">
        <v>89</v>
      </c>
      <c r="B79">
        <v>1.4828763378875291E-2</v>
      </c>
      <c r="C79">
        <v>1.156708140382778E-2</v>
      </c>
      <c r="D79">
        <v>2.1840998384746731E-2</v>
      </c>
      <c r="E79" s="2">
        <f t="shared" si="3"/>
        <v>1.7530863480280424E-2</v>
      </c>
      <c r="F79">
        <v>-3.4501366966870339E-3</v>
      </c>
      <c r="G79">
        <v>-3.8505250492141259E-3</v>
      </c>
      <c r="H79" s="2">
        <f t="shared" si="4"/>
        <v>-3.6441409569313516E-3</v>
      </c>
      <c r="I79" s="8">
        <f t="shared" si="5"/>
        <v>7.4219012990446934E-3</v>
      </c>
    </row>
    <row r="80" spans="1:9">
      <c r="A80" s="1" t="s">
        <v>90</v>
      </c>
      <c r="B80">
        <v>-6.019576384416192E-3</v>
      </c>
      <c r="C80">
        <v>3.1710933432747002E-3</v>
      </c>
      <c r="D80">
        <v>-3.3506690135898238E-3</v>
      </c>
      <c r="E80" s="2">
        <f t="shared" si="3"/>
        <v>-2.3759635393413052E-3</v>
      </c>
      <c r="F80">
        <v>5.134734503517091E-3</v>
      </c>
      <c r="G80">
        <v>1.31426630103586E-2</v>
      </c>
      <c r="H80" s="2">
        <f t="shared" si="4"/>
        <v>9.0148979404743364E-3</v>
      </c>
      <c r="I80" s="8">
        <f t="shared" si="5"/>
        <v>3.0620418340504166E-3</v>
      </c>
    </row>
    <row r="81" spans="1:9">
      <c r="A81" s="1" t="s">
        <v>91</v>
      </c>
      <c r="B81">
        <v>1.172497354865021E-3</v>
      </c>
      <c r="C81">
        <v>-9.3172372637183587E-3</v>
      </c>
      <c r="D81">
        <v>-8.4490967125760985E-3</v>
      </c>
      <c r="E81" s="2">
        <f t="shared" si="3"/>
        <v>-6.2866389097576292E-3</v>
      </c>
      <c r="F81">
        <v>-1.6833453960838349E-3</v>
      </c>
      <c r="G81">
        <v>-1.6405846328361621E-2</v>
      </c>
      <c r="H81" s="2">
        <f t="shared" si="4"/>
        <v>-8.8169892303398886E-3</v>
      </c>
      <c r="I81" s="8">
        <f t="shared" si="5"/>
        <v>-7.494629952776834E-3</v>
      </c>
    </row>
    <row r="82" spans="1:9">
      <c r="A82" s="1" t="s">
        <v>92</v>
      </c>
      <c r="B82">
        <v>8.4525765724281499E-3</v>
      </c>
      <c r="C82">
        <v>-2.533575599708016E-3</v>
      </c>
      <c r="D82">
        <v>6.6608617521277669E-3</v>
      </c>
      <c r="E82" s="2">
        <f t="shared" si="3"/>
        <v>4.7991646927609457E-3</v>
      </c>
      <c r="F82">
        <v>-9.5045947318447288E-3</v>
      </c>
      <c r="G82">
        <v>-2.3164025622380399E-2</v>
      </c>
      <c r="H82" s="2">
        <f t="shared" si="4"/>
        <v>-1.6123138374663223E-2</v>
      </c>
      <c r="I82" s="8">
        <f t="shared" si="5"/>
        <v>-5.1891576747782088E-3</v>
      </c>
    </row>
    <row r="83" spans="1:9">
      <c r="A83" s="1" t="s">
        <v>93</v>
      </c>
      <c r="B83">
        <v>2.1567071311875411E-2</v>
      </c>
      <c r="C83">
        <v>3.1406398030069171E-2</v>
      </c>
      <c r="D83">
        <v>2.3148779230170561E-2</v>
      </c>
      <c r="E83" s="2">
        <f t="shared" si="3"/>
        <v>2.4827578708029235E-2</v>
      </c>
      <c r="F83">
        <v>7.9237092564081735E-3</v>
      </c>
      <c r="G83">
        <v>-8.0184689207274396E-4</v>
      </c>
      <c r="H83" s="2">
        <f t="shared" si="4"/>
        <v>3.6958263644058234E-3</v>
      </c>
      <c r="I83" s="8">
        <f t="shared" si="5"/>
        <v>1.4739265107040111E-2</v>
      </c>
    </row>
    <row r="84" spans="1:9">
      <c r="A84" s="1" t="s">
        <v>94</v>
      </c>
      <c r="B84">
        <v>-5.4985360795245519E-3</v>
      </c>
      <c r="C84">
        <v>-2.8780489406473602E-3</v>
      </c>
      <c r="D84">
        <v>-3.727698298275461E-3</v>
      </c>
      <c r="E84" s="2">
        <f t="shared" si="3"/>
        <v>-3.9527545934793743E-3</v>
      </c>
      <c r="F84">
        <v>5.1943542748484886E-3</v>
      </c>
      <c r="G84">
        <v>1.123144766791029E-2</v>
      </c>
      <c r="H84" s="2">
        <f t="shared" si="4"/>
        <v>8.11956883305061E-3</v>
      </c>
      <c r="I84" s="8">
        <f t="shared" si="5"/>
        <v>1.8105811980340292E-3</v>
      </c>
    </row>
    <row r="85" spans="1:9">
      <c r="A85" s="1" t="s">
        <v>95</v>
      </c>
      <c r="B85">
        <v>-4.9669890490439128E-3</v>
      </c>
      <c r="C85">
        <v>9.3486298273248725E-3</v>
      </c>
      <c r="D85">
        <v>1.565177549152752E-3</v>
      </c>
      <c r="E85" s="2">
        <f t="shared" si="3"/>
        <v>1.9005182728463711E-3</v>
      </c>
      <c r="F85">
        <v>9.6776375397233938E-3</v>
      </c>
      <c r="G85">
        <v>2.221349327582289E-2</v>
      </c>
      <c r="H85" s="2">
        <f t="shared" si="4"/>
        <v>1.5751763830514805E-2</v>
      </c>
      <c r="I85" s="8">
        <f t="shared" si="5"/>
        <v>8.5131127552075282E-3</v>
      </c>
    </row>
    <row r="86" spans="1:9">
      <c r="A86" s="1" t="s">
        <v>96</v>
      </c>
      <c r="B86">
        <v>1.6936261917948951E-2</v>
      </c>
      <c r="C86">
        <v>-1.3222562250272411E-2</v>
      </c>
      <c r="D86">
        <v>-2.625487348540656E-2</v>
      </c>
      <c r="E86" s="2">
        <f t="shared" si="3"/>
        <v>-1.2303695631376373E-2</v>
      </c>
      <c r="F86">
        <v>-1.6328332946748621E-2</v>
      </c>
      <c r="G86">
        <v>-4.8894014705215372E-2</v>
      </c>
      <c r="H86" s="2">
        <f t="shared" si="4"/>
        <v>-3.2107715536245196E-2</v>
      </c>
      <c r="I86" s="8">
        <f t="shared" si="5"/>
        <v>-2.1758148821617106E-2</v>
      </c>
    </row>
    <row r="87" spans="1:9">
      <c r="A87" s="1" t="s">
        <v>97</v>
      </c>
      <c r="B87">
        <v>2.0306474423697599E-2</v>
      </c>
      <c r="C87">
        <v>-4.8003544992489822E-3</v>
      </c>
      <c r="D87">
        <v>-1.7484056626322349E-2</v>
      </c>
      <c r="E87" s="2">
        <f t="shared" si="3"/>
        <v>-4.9562143697268728E-3</v>
      </c>
      <c r="F87">
        <v>-2.238469915109453E-2</v>
      </c>
      <c r="G87">
        <v>-8.7311471403423102E-2</v>
      </c>
      <c r="H87" s="2">
        <f t="shared" si="4"/>
        <v>-5.3844331633815148E-2</v>
      </c>
      <c r="I87" s="8">
        <f t="shared" si="5"/>
        <v>-2.8295436328329725E-2</v>
      </c>
    </row>
    <row r="88" spans="1:9">
      <c r="A88" s="1" t="s">
        <v>98</v>
      </c>
      <c r="B88">
        <v>-1.935230012071687E-2</v>
      </c>
      <c r="C88">
        <v>-2.4404161205916711E-2</v>
      </c>
      <c r="D88">
        <v>-1.0943302465789119E-2</v>
      </c>
      <c r="E88" s="2">
        <f t="shared" si="3"/>
        <v>-1.6397873948385305E-2</v>
      </c>
      <c r="F88">
        <v>9.5402418890722096E-4</v>
      </c>
      <c r="G88">
        <v>2.852509256006797E-2</v>
      </c>
      <c r="H88" s="2">
        <f t="shared" si="4"/>
        <v>1.4313315711081598E-2</v>
      </c>
      <c r="I88" s="8">
        <f t="shared" si="5"/>
        <v>-1.736330158447453E-3</v>
      </c>
    </row>
    <row r="89" spans="1:9">
      <c r="A89" s="1" t="s">
        <v>99</v>
      </c>
      <c r="B89">
        <v>2.2366068289693342E-2</v>
      </c>
      <c r="C89">
        <v>8.7880610999688802E-3</v>
      </c>
      <c r="D89">
        <v>5.3974695382092994E-3</v>
      </c>
      <c r="E89" s="2">
        <f t="shared" si="3"/>
        <v>1.0444954149879908E-2</v>
      </c>
      <c r="F89">
        <v>-8.1061938926724197E-3</v>
      </c>
      <c r="G89">
        <v>-7.8947365922451551E-3</v>
      </c>
      <c r="H89" s="2">
        <f t="shared" si="4"/>
        <v>-8.0037343258949969E-3</v>
      </c>
      <c r="I89" s="8">
        <f t="shared" si="5"/>
        <v>1.6375371480081941E-3</v>
      </c>
    </row>
    <row r="90" spans="1:9">
      <c r="A90" s="1" t="s">
        <v>100</v>
      </c>
      <c r="B90">
        <v>-1.9632443443794001E-2</v>
      </c>
      <c r="C90">
        <v>-3.8756518859039968E-3</v>
      </c>
      <c r="D90">
        <v>-4.9438564990252898E-3</v>
      </c>
      <c r="E90" s="2">
        <f t="shared" si="3"/>
        <v>-8.3095801932970021E-3</v>
      </c>
      <c r="F90">
        <v>8.3285448517995686E-3</v>
      </c>
      <c r="G90">
        <v>-1.149424187328651E-2</v>
      </c>
      <c r="H90" s="2">
        <f t="shared" si="4"/>
        <v>-1.2763925803426137E-3</v>
      </c>
      <c r="I90" s="8">
        <f t="shared" si="5"/>
        <v>-4.9519314237908459E-3</v>
      </c>
    </row>
    <row r="91" spans="1:9">
      <c r="A91" s="1" t="s">
        <v>101</v>
      </c>
      <c r="B91">
        <v>1.679646365440934E-2</v>
      </c>
      <c r="C91">
        <v>2.4005743891698739E-2</v>
      </c>
      <c r="D91">
        <v>2.0114772065312311E-2</v>
      </c>
      <c r="E91" s="2">
        <f t="shared" si="3"/>
        <v>2.026933443656518E-2</v>
      </c>
      <c r="F91">
        <v>9.6511942000279127E-3</v>
      </c>
      <c r="G91">
        <v>2.6833404427979879E-2</v>
      </c>
      <c r="H91" s="2">
        <f t="shared" si="4"/>
        <v>1.7976666116473375E-2</v>
      </c>
      <c r="I91" s="8">
        <f t="shared" si="5"/>
        <v>1.9174812949656009E-2</v>
      </c>
    </row>
    <row r="92" spans="1:9">
      <c r="A92" s="1" t="s">
        <v>102</v>
      </c>
      <c r="B92">
        <v>1.4186100363416051E-2</v>
      </c>
      <c r="C92">
        <v>4.3027596649454214E-3</v>
      </c>
      <c r="D92">
        <v>1.9145560710314151E-3</v>
      </c>
      <c r="E92" s="2">
        <f t="shared" si="3"/>
        <v>5.5488489030033469E-3</v>
      </c>
      <c r="F92">
        <v>-5.2016060644332063E-3</v>
      </c>
      <c r="G92">
        <v>-2.5261181874795868E-2</v>
      </c>
      <c r="H92" s="2">
        <f t="shared" si="4"/>
        <v>-1.4921277331945648E-2</v>
      </c>
      <c r="I92" s="8">
        <f t="shared" si="5"/>
        <v>-4.2236039230546451E-3</v>
      </c>
    </row>
    <row r="93" spans="1:9">
      <c r="A93" s="1" t="s">
        <v>103</v>
      </c>
      <c r="B93">
        <v>6.2529293630997351E-4</v>
      </c>
      <c r="C93">
        <v>-1.9968444977463862E-2</v>
      </c>
      <c r="D93">
        <v>-1.167627104640356E-2</v>
      </c>
      <c r="E93" s="2">
        <f t="shared" si="3"/>
        <v>-1.0711968482523098E-2</v>
      </c>
      <c r="F93">
        <v>-5.7663469328134154E-3</v>
      </c>
      <c r="G93">
        <v>-2.1894640765039001E-2</v>
      </c>
      <c r="H93" s="2">
        <f t="shared" si="4"/>
        <v>-1.3581153967471593E-2</v>
      </c>
      <c r="I93" s="8">
        <f t="shared" si="5"/>
        <v>-1.2081719674042282E-2</v>
      </c>
    </row>
    <row r="94" spans="1:9">
      <c r="A94" s="1" t="s">
        <v>104</v>
      </c>
      <c r="B94">
        <v>5.0602500984722187E-2</v>
      </c>
      <c r="C94">
        <v>8.3623335109968222E-2</v>
      </c>
      <c r="D94">
        <v>7.0885030448581299E-2</v>
      </c>
      <c r="E94" s="2">
        <f t="shared" si="3"/>
        <v>6.906106181885921E-2</v>
      </c>
      <c r="F94">
        <v>2.788240299009059E-2</v>
      </c>
      <c r="G94">
        <v>5.5909403638763733E-2</v>
      </c>
      <c r="H94" s="2">
        <f t="shared" si="4"/>
        <v>4.146261203811711E-2</v>
      </c>
      <c r="I94" s="8">
        <f t="shared" si="5"/>
        <v>5.5885542261282582E-2</v>
      </c>
    </row>
    <row r="95" spans="1:9">
      <c r="A95" s="1" t="s">
        <v>105</v>
      </c>
      <c r="B95">
        <v>-2.8309715564148741E-3</v>
      </c>
      <c r="C95">
        <v>-1.095970355895703E-3</v>
      </c>
      <c r="D95">
        <v>1.405278584883707E-3</v>
      </c>
      <c r="E95" s="2">
        <f t="shared" si="3"/>
        <v>-2.6966707507876831E-4</v>
      </c>
      <c r="F95">
        <v>2.9381081437871441E-3</v>
      </c>
      <c r="G95">
        <v>4.3839258051838748E-3</v>
      </c>
      <c r="H95" s="2">
        <f t="shared" si="4"/>
        <v>3.6386649508897248E-3</v>
      </c>
      <c r="I95" s="8">
        <f t="shared" si="5"/>
        <v>1.5961734143237595E-3</v>
      </c>
    </row>
    <row r="96" spans="1:9">
      <c r="A96" s="1" t="s">
        <v>106</v>
      </c>
      <c r="B96">
        <v>-7.5850180661276578E-3</v>
      </c>
      <c r="C96">
        <v>-1.204634029855634E-2</v>
      </c>
      <c r="D96">
        <v>-1.185149029652832E-2</v>
      </c>
      <c r="E96" s="2">
        <f t="shared" si="3"/>
        <v>-1.0844941639009812E-2</v>
      </c>
      <c r="F96">
        <v>-1.8338083059625809E-3</v>
      </c>
      <c r="G96">
        <v>3.492075155566932E-3</v>
      </c>
      <c r="H96" s="2">
        <f t="shared" si="4"/>
        <v>7.4679643585883718E-4</v>
      </c>
      <c r="I96" s="8">
        <f t="shared" si="5"/>
        <v>-5.3110376362455409E-3</v>
      </c>
    </row>
    <row r="97" spans="1:9">
      <c r="A97" s="1" t="s">
        <v>107</v>
      </c>
      <c r="B97">
        <v>-7.836351531194663E-3</v>
      </c>
      <c r="C97">
        <v>-1.601391077466485E-3</v>
      </c>
      <c r="D97">
        <v>4.2163493345459546E-3</v>
      </c>
      <c r="E97" s="2">
        <f t="shared" si="3"/>
        <v>-2.2354362091070009E-4</v>
      </c>
      <c r="F97">
        <v>3.7888340096075002E-3</v>
      </c>
      <c r="G97">
        <v>1.348415570585559E-2</v>
      </c>
      <c r="H97" s="2">
        <f t="shared" si="4"/>
        <v>8.486607313050492E-3</v>
      </c>
      <c r="I97" s="8">
        <f t="shared" si="5"/>
        <v>3.9346886309576182E-3</v>
      </c>
    </row>
    <row r="98" spans="1:9">
      <c r="A98" s="1" t="s">
        <v>108</v>
      </c>
      <c r="B98">
        <v>-7.4683219517579502E-3</v>
      </c>
      <c r="C98">
        <v>8.8172390274088297E-3</v>
      </c>
      <c r="D98">
        <v>8.2937128674434035E-3</v>
      </c>
      <c r="E98" s="2">
        <f t="shared" si="3"/>
        <v>4.5259079885735564E-3</v>
      </c>
      <c r="F98">
        <v>1.318622675279024E-2</v>
      </c>
      <c r="G98">
        <v>2.575084669273164E-2</v>
      </c>
      <c r="H98" s="2">
        <f t="shared" si="4"/>
        <v>1.9274290457226791E-2</v>
      </c>
      <c r="I98" s="8">
        <f t="shared" si="5"/>
        <v>1.1566796270420225E-2</v>
      </c>
    </row>
    <row r="99" spans="1:9">
      <c r="A99" s="1" t="s">
        <v>109</v>
      </c>
      <c r="B99">
        <v>-1.7880030775066062E-2</v>
      </c>
      <c r="C99">
        <v>-1.9000123277555628E-2</v>
      </c>
      <c r="D99">
        <v>-1.6800857449376091E-2</v>
      </c>
      <c r="E99" s="2">
        <f t="shared" si="3"/>
        <v>-1.761913606725805E-2</v>
      </c>
      <c r="F99">
        <v>3.342057669821541E-3</v>
      </c>
      <c r="G99">
        <v>-4.1839900881410763E-3</v>
      </c>
      <c r="H99" s="2">
        <f t="shared" si="4"/>
        <v>-3.046151632702948E-4</v>
      </c>
      <c r="I99" s="8">
        <f t="shared" si="5"/>
        <v>-9.3531714709514501E-3</v>
      </c>
    </row>
    <row r="100" spans="1:9">
      <c r="A100" s="1" t="s">
        <v>110</v>
      </c>
      <c r="B100">
        <v>2.1832743774128138E-2</v>
      </c>
      <c r="C100">
        <v>2.021464097303682E-2</v>
      </c>
      <c r="D100">
        <v>2.4460266155960309E-2</v>
      </c>
      <c r="E100" s="2">
        <f t="shared" si="3"/>
        <v>2.2745980636725435E-2</v>
      </c>
      <c r="F100">
        <v>4.4204192762284933E-3</v>
      </c>
      <c r="G100">
        <v>3.6454233744523057E-2</v>
      </c>
      <c r="H100" s="2">
        <f t="shared" si="4"/>
        <v>1.9942090772166167E-2</v>
      </c>
      <c r="I100" s="8">
        <f t="shared" si="5"/>
        <v>2.1407401620828326E-2</v>
      </c>
    </row>
    <row r="101" spans="1:9">
      <c r="A101" s="1" t="s">
        <v>111</v>
      </c>
      <c r="B101">
        <v>-1.2555564541455459E-3</v>
      </c>
      <c r="C101">
        <v>1.561150244392495E-2</v>
      </c>
      <c r="D101">
        <v>2.8539527910855789E-3</v>
      </c>
      <c r="E101" s="2">
        <f t="shared" si="3"/>
        <v>5.0355191375815716E-3</v>
      </c>
      <c r="F101">
        <v>1.262018857154712E-2</v>
      </c>
      <c r="G101">
        <v>6.9586855004117876E-3</v>
      </c>
      <c r="H101" s="2">
        <f t="shared" si="4"/>
        <v>9.876962630397338E-3</v>
      </c>
      <c r="I101" s="8">
        <f t="shared" si="5"/>
        <v>7.3468277050289764E-3</v>
      </c>
    </row>
    <row r="102" spans="1:9">
      <c r="A102" s="1" t="s">
        <v>112</v>
      </c>
      <c r="B102">
        <v>2.556247295392566E-2</v>
      </c>
      <c r="C102">
        <v>1.573353078957718E-2</v>
      </c>
      <c r="D102">
        <v>1.1095415596227289E-3</v>
      </c>
      <c r="E102" s="2">
        <f t="shared" si="3"/>
        <v>1.0824471527063281E-2</v>
      </c>
      <c r="F102">
        <v>-8.2834900752438712E-3</v>
      </c>
      <c r="G102">
        <v>-2.276411660339905E-2</v>
      </c>
      <c r="H102" s="2">
        <f t="shared" si="4"/>
        <v>-1.5299936032619463E-2</v>
      </c>
      <c r="I102" s="8">
        <f t="shared" si="5"/>
        <v>-1.6473392256146954E-3</v>
      </c>
    </row>
    <row r="103" spans="1:9">
      <c r="A103" s="1" t="s">
        <v>113</v>
      </c>
      <c r="B103">
        <v>5.6696042895421073E-3</v>
      </c>
      <c r="C103">
        <v>1.83913832610938E-2</v>
      </c>
      <c r="D103">
        <v>1.38283025695416E-2</v>
      </c>
      <c r="E103" s="2">
        <f t="shared" si="3"/>
        <v>1.2953988509724238E-2</v>
      </c>
      <c r="F103">
        <v>7.4952087304198667E-3</v>
      </c>
      <c r="G103">
        <v>2.4958655268947361E-3</v>
      </c>
      <c r="H103" s="2">
        <f t="shared" si="4"/>
        <v>5.0728258769083545E-3</v>
      </c>
      <c r="I103" s="8">
        <f t="shared" si="5"/>
        <v>9.1915158625263133E-3</v>
      </c>
    </row>
    <row r="104" spans="1:9">
      <c r="A104" s="1" t="s">
        <v>114</v>
      </c>
      <c r="B104">
        <v>2.4347542464114861E-2</v>
      </c>
      <c r="C104">
        <v>3.65491802224025E-2</v>
      </c>
      <c r="D104">
        <v>2.488790989767686E-2</v>
      </c>
      <c r="E104" s="2">
        <f t="shared" si="3"/>
        <v>2.767755138603397E-2</v>
      </c>
      <c r="F104">
        <v>1.489368593575335E-2</v>
      </c>
      <c r="G104">
        <v>1.4107675087241761E-2</v>
      </c>
      <c r="H104" s="2">
        <f t="shared" si="4"/>
        <v>1.4512832066635915E-2</v>
      </c>
      <c r="I104" s="8">
        <f t="shared" si="5"/>
        <v>2.1392705018185847E-2</v>
      </c>
    </row>
    <row r="105" spans="1:9">
      <c r="A105" s="1" t="s">
        <v>115</v>
      </c>
      <c r="B105">
        <v>9.774988777714988E-3</v>
      </c>
      <c r="C105">
        <v>1.2972037915421449E-2</v>
      </c>
      <c r="D105">
        <v>1.952962598023023E-3</v>
      </c>
      <c r="E105" s="2">
        <f t="shared" si="3"/>
        <v>6.6502154916169244E-3</v>
      </c>
      <c r="F105">
        <v>7.8410080132025328E-3</v>
      </c>
      <c r="G105">
        <v>-1.0638320896074751E-2</v>
      </c>
      <c r="H105" s="2">
        <f t="shared" si="4"/>
        <v>-1.1129700738927767E-3</v>
      </c>
      <c r="I105" s="8">
        <f t="shared" si="5"/>
        <v>2.9440651802743558E-3</v>
      </c>
    </row>
    <row r="106" spans="1:9">
      <c r="A106" s="1" t="s">
        <v>116</v>
      </c>
      <c r="B106">
        <v>0.1047178248113687</v>
      </c>
      <c r="C106">
        <v>0.14786407155236819</v>
      </c>
      <c r="D106">
        <v>0.1330780841461747</v>
      </c>
      <c r="E106" s="2">
        <f t="shared" si="3"/>
        <v>0.12976925666863723</v>
      </c>
      <c r="F106">
        <v>4.9634861394766139E-2</v>
      </c>
      <c r="G106">
        <v>8.8543971291568768E-2</v>
      </c>
      <c r="H106" s="2">
        <f t="shared" si="4"/>
        <v>6.8487890047200004E-2</v>
      </c>
      <c r="I106" s="8">
        <f t="shared" si="5"/>
        <v>0.10051348865085624</v>
      </c>
    </row>
    <row r="107" spans="1:9">
      <c r="A107" s="1" t="s">
        <v>117</v>
      </c>
      <c r="B107">
        <v>-2.044161988075888E-2</v>
      </c>
      <c r="C107">
        <v>-4.3073823275211032E-2</v>
      </c>
      <c r="D107">
        <v>-2.9868088212306909E-2</v>
      </c>
      <c r="E107" s="2">
        <f t="shared" si="3"/>
        <v>-3.084675510715303E-2</v>
      </c>
      <c r="F107">
        <v>-3.0158092077003928E-3</v>
      </c>
      <c r="G107">
        <v>1.4192528927118531E-2</v>
      </c>
      <c r="H107" s="2">
        <f t="shared" si="4"/>
        <v>5.3223227304751326E-3</v>
      </c>
      <c r="I107" s="8">
        <f t="shared" si="5"/>
        <v>-1.3579611618473824E-2</v>
      </c>
    </row>
    <row r="108" spans="1:9">
      <c r="A108" s="1" t="s">
        <v>118</v>
      </c>
      <c r="B108">
        <v>1.546095822521942E-2</v>
      </c>
      <c r="C108">
        <v>2.1653997338239469E-2</v>
      </c>
      <c r="D108">
        <v>8.0333033180919333E-3</v>
      </c>
      <c r="E108" s="2">
        <f t="shared" si="3"/>
        <v>1.3285189013862419E-2</v>
      </c>
      <c r="F108">
        <v>-2.617248581792575E-3</v>
      </c>
      <c r="G108">
        <v>-2.4961934448866071E-2</v>
      </c>
      <c r="H108" s="2">
        <f t="shared" si="4"/>
        <v>-1.3444147577911429E-2</v>
      </c>
      <c r="I108" s="8">
        <f t="shared" si="5"/>
        <v>5.2458471094584248E-4</v>
      </c>
    </row>
    <row r="109" spans="1:9">
      <c r="A109" s="1" t="s">
        <v>119</v>
      </c>
      <c r="B109">
        <v>-5.1440169756867722E-2</v>
      </c>
      <c r="C109">
        <v>-5.7711893049128271E-2</v>
      </c>
      <c r="D109">
        <v>-4.5246976774921399E-2</v>
      </c>
      <c r="E109" s="2">
        <f t="shared" si="3"/>
        <v>-4.9903757577695038E-2</v>
      </c>
      <c r="F109">
        <v>-1.5873373572583671E-2</v>
      </c>
      <c r="G109">
        <v>-1.357678218483749E-2</v>
      </c>
      <c r="H109" s="2">
        <f t="shared" si="4"/>
        <v>-1.4760582677316504E-2</v>
      </c>
      <c r="I109" s="8">
        <f t="shared" si="5"/>
        <v>-3.3126380881038323E-2</v>
      </c>
    </row>
    <row r="110" spans="1:9">
      <c r="A110" s="1" t="s">
        <v>120</v>
      </c>
      <c r="B110">
        <v>3.4289431879521048E-2</v>
      </c>
      <c r="C110">
        <v>2.9636040049302981E-2</v>
      </c>
      <c r="D110">
        <v>2.3442345716272909E-2</v>
      </c>
      <c r="E110" s="2">
        <f t="shared" si="3"/>
        <v>2.7678252681387593E-2</v>
      </c>
      <c r="F110">
        <v>1.7342429972317941E-3</v>
      </c>
      <c r="G110">
        <v>-1.494279148669952E-2</v>
      </c>
      <c r="H110" s="2">
        <f t="shared" si="4"/>
        <v>-6.3464509532875305E-3</v>
      </c>
      <c r="I110" s="8">
        <f t="shared" si="5"/>
        <v>1.1434834962605993E-2</v>
      </c>
    </row>
    <row r="111" spans="1:9">
      <c r="A111" s="1" t="s">
        <v>121</v>
      </c>
      <c r="B111">
        <v>-7.6672678558065144E-4</v>
      </c>
      <c r="C111">
        <v>-1.741672607027378E-2</v>
      </c>
      <c r="D111">
        <v>-1.1297042416110851E-2</v>
      </c>
      <c r="E111" s="2">
        <f t="shared" si="3"/>
        <v>-1.0226280618204872E-2</v>
      </c>
      <c r="F111">
        <v>-5.0144129862341744E-3</v>
      </c>
      <c r="G111">
        <v>-2.0359217818676108E-2</v>
      </c>
      <c r="H111" s="2">
        <f t="shared" si="4"/>
        <v>-1.2449588088911256E-2</v>
      </c>
      <c r="I111" s="8">
        <f t="shared" si="5"/>
        <v>-1.1287689186277367E-2</v>
      </c>
    </row>
    <row r="112" spans="1:9">
      <c r="A112" s="1" t="s">
        <v>122</v>
      </c>
      <c r="B112">
        <v>4.8288976232875543E-2</v>
      </c>
      <c r="C112">
        <v>6.3782717418739088E-2</v>
      </c>
      <c r="D112">
        <v>5.3443074217555793E-2</v>
      </c>
      <c r="E112" s="2">
        <f t="shared" si="3"/>
        <v>5.4760107071954153E-2</v>
      </c>
      <c r="F112">
        <v>1.394627857728015E-2</v>
      </c>
      <c r="G112">
        <v>2.6641660933149899E-2</v>
      </c>
      <c r="H112" s="2">
        <f t="shared" si="4"/>
        <v>2.0097701931441333E-2</v>
      </c>
      <c r="I112" s="8">
        <f t="shared" si="5"/>
        <v>3.8212250200654517E-2</v>
      </c>
    </row>
    <row r="113" spans="1:9">
      <c r="A113" s="1" t="s">
        <v>123</v>
      </c>
      <c r="B113">
        <v>1.7366104327646289E-2</v>
      </c>
      <c r="C113">
        <v>1.8676282138057051E-2</v>
      </c>
      <c r="D113">
        <v>8.2017725741694303E-3</v>
      </c>
      <c r="E113" s="2">
        <f t="shared" si="3"/>
        <v>1.3094556050344038E-2</v>
      </c>
      <c r="F113">
        <v>-8.9454424040590341E-3</v>
      </c>
      <c r="G113">
        <v>-3.2051347634180161E-2</v>
      </c>
      <c r="H113" s="2">
        <f t="shared" si="4"/>
        <v>-2.0141182797485304E-2</v>
      </c>
      <c r="I113" s="8">
        <f t="shared" si="5"/>
        <v>-2.7722093179646224E-3</v>
      </c>
    </row>
    <row r="114" spans="1:9">
      <c r="A114" s="1" t="s">
        <v>124</v>
      </c>
      <c r="B114">
        <v>1.6638371531370488E-2</v>
      </c>
      <c r="C114">
        <v>2.9650702314876209E-2</v>
      </c>
      <c r="D114">
        <v>5.586977128064996E-3</v>
      </c>
      <c r="E114" s="2">
        <f t="shared" si="3"/>
        <v>1.4353182060709806E-2</v>
      </c>
      <c r="F114">
        <v>-5.6019378799613273E-3</v>
      </c>
      <c r="G114">
        <v>8.2778839140429383E-4</v>
      </c>
      <c r="H114" s="2">
        <f t="shared" si="4"/>
        <v>-2.4864769006978549E-3</v>
      </c>
      <c r="I114" s="8">
        <f t="shared" si="5"/>
        <v>6.3139168935855859E-3</v>
      </c>
    </row>
    <row r="115" spans="1:9">
      <c r="A115" s="1" t="s">
        <v>125</v>
      </c>
      <c r="B115">
        <v>-2.701272029838897E-2</v>
      </c>
      <c r="C115">
        <v>-3.1795406851143022E-2</v>
      </c>
      <c r="D115">
        <v>-2.055709932266048E-2</v>
      </c>
      <c r="E115" s="2">
        <f t="shared" si="3"/>
        <v>-2.4971303707086043E-2</v>
      </c>
      <c r="F115">
        <v>-1.052828124465055E-3</v>
      </c>
      <c r="G115">
        <v>-1.9023814971925401E-2</v>
      </c>
      <c r="H115" s="2">
        <f t="shared" si="4"/>
        <v>-9.7604940373140058E-3</v>
      </c>
      <c r="I115" s="8">
        <f t="shared" si="5"/>
        <v>-1.7709652350476106E-2</v>
      </c>
    </row>
    <row r="116" spans="1:9">
      <c r="A116" s="1" t="s">
        <v>126</v>
      </c>
      <c r="B116">
        <v>1.968167606779159E-2</v>
      </c>
      <c r="C116">
        <v>1.795967923694208E-2</v>
      </c>
      <c r="D116">
        <v>2.1433172914786521E-2</v>
      </c>
      <c r="E116" s="2">
        <f t="shared" si="3"/>
        <v>2.0129151523126183E-2</v>
      </c>
      <c r="F116">
        <v>-1.10823874828303E-3</v>
      </c>
      <c r="G116">
        <v>8.8532258927076501E-3</v>
      </c>
      <c r="H116" s="2">
        <f t="shared" si="4"/>
        <v>3.7184915160409274E-3</v>
      </c>
      <c r="I116" s="8">
        <f t="shared" si="5"/>
        <v>1.2294690761965332E-2</v>
      </c>
    </row>
    <row r="117" spans="1:9">
      <c r="A117" s="1" t="s">
        <v>127</v>
      </c>
      <c r="B117">
        <v>3.5702573134364757E-2</v>
      </c>
      <c r="C117">
        <v>3.1449698378663848E-2</v>
      </c>
      <c r="D117">
        <v>2.728859192642008E-2</v>
      </c>
      <c r="E117" s="2">
        <f t="shared" si="3"/>
        <v>3.041308275122093E-2</v>
      </c>
      <c r="F117">
        <v>1.266198282124531E-2</v>
      </c>
      <c r="G117">
        <v>1.337251924953908E-2</v>
      </c>
      <c r="H117" s="2">
        <f t="shared" si="4"/>
        <v>1.3006266298218945E-2</v>
      </c>
      <c r="I117" s="8">
        <f t="shared" si="5"/>
        <v>2.2103056194160184E-2</v>
      </c>
    </row>
    <row r="118" spans="1:9">
      <c r="A118" s="1" t="s">
        <v>128</v>
      </c>
      <c r="B118">
        <v>1.5191838814084809E-2</v>
      </c>
      <c r="C118">
        <v>4.4437900242286547E-2</v>
      </c>
      <c r="D118">
        <v>2.3415029381002709E-2</v>
      </c>
      <c r="E118" s="2">
        <f t="shared" si="3"/>
        <v>2.6650993310591925E-2</v>
      </c>
      <c r="F118">
        <v>5.7153601893371597E-3</v>
      </c>
      <c r="G118">
        <v>2.3203858434461822E-3</v>
      </c>
      <c r="H118" s="2">
        <f t="shared" si="4"/>
        <v>4.0703585743652329E-3</v>
      </c>
      <c r="I118" s="8">
        <f t="shared" si="5"/>
        <v>1.5870982224706617E-2</v>
      </c>
    </row>
    <row r="119" spans="1:9">
      <c r="A119" s="1" t="s">
        <v>129</v>
      </c>
      <c r="B119">
        <v>-3.0236749426373551E-2</v>
      </c>
      <c r="C119">
        <v>-1.78382782993316E-2</v>
      </c>
      <c r="D119">
        <v>-1.8974876486120281E-2</v>
      </c>
      <c r="E119" s="2">
        <f t="shared" si="3"/>
        <v>-2.1475790664894728E-2</v>
      </c>
      <c r="F119">
        <v>4.4305410973870529E-3</v>
      </c>
      <c r="G119">
        <v>1.65962160285793E-3</v>
      </c>
      <c r="H119" s="2">
        <f t="shared" si="4"/>
        <v>3.0879191571139353E-3</v>
      </c>
      <c r="I119" s="8">
        <f t="shared" si="5"/>
        <v>-9.7490581223899555E-3</v>
      </c>
    </row>
    <row r="120" spans="1:9">
      <c r="A120" s="1" t="s">
        <v>130</v>
      </c>
      <c r="B120">
        <v>-4.0807257368359877E-2</v>
      </c>
      <c r="C120">
        <v>-4.2703027883497668E-2</v>
      </c>
      <c r="D120">
        <v>-2.613472095651637E-2</v>
      </c>
      <c r="E120" s="2">
        <f t="shared" si="3"/>
        <v>-3.3917692682204723E-2</v>
      </c>
      <c r="F120">
        <v>2.0651871748951218E-3</v>
      </c>
      <c r="G120">
        <v>2.0712517986396731E-2</v>
      </c>
      <c r="H120" s="2">
        <f t="shared" si="4"/>
        <v>1.1100568940581363E-2</v>
      </c>
      <c r="I120" s="8">
        <f t="shared" si="5"/>
        <v>-1.2425942559594396E-2</v>
      </c>
    </row>
    <row r="121" spans="1:9">
      <c r="A121" s="1" t="s">
        <v>131</v>
      </c>
      <c r="B121">
        <v>-3.2272073241771837E-2</v>
      </c>
      <c r="C121">
        <v>-3.4189200444913581E-2</v>
      </c>
      <c r="D121">
        <v>-3.0554597766609511E-2</v>
      </c>
      <c r="E121" s="2">
        <f t="shared" si="3"/>
        <v>-3.1890591008444949E-2</v>
      </c>
      <c r="F121">
        <v>-2.3821364964893288E-3</v>
      </c>
      <c r="G121">
        <v>6.4934186100833458E-3</v>
      </c>
      <c r="H121" s="2">
        <f t="shared" si="4"/>
        <v>1.9184269236011625E-3</v>
      </c>
      <c r="I121" s="8">
        <f t="shared" si="5"/>
        <v>-1.5750141797527192E-2</v>
      </c>
    </row>
    <row r="122" spans="1:9">
      <c r="A122" s="1" t="s">
        <v>132</v>
      </c>
      <c r="B122">
        <v>3.735728736603483E-2</v>
      </c>
      <c r="C122">
        <v>3.759859638135632E-2</v>
      </c>
      <c r="D122">
        <v>3.187835170351816E-2</v>
      </c>
      <c r="E122" s="2">
        <f t="shared" si="3"/>
        <v>3.4667655441565255E-2</v>
      </c>
      <c r="F122">
        <v>9.3330087272984752E-3</v>
      </c>
      <c r="G122">
        <v>1.2903301313787139E-2</v>
      </c>
      <c r="H122" s="2">
        <f t="shared" si="4"/>
        <v>1.1062959081063167E-2</v>
      </c>
      <c r="I122" s="8">
        <f t="shared" si="5"/>
        <v>2.3398756607781183E-2</v>
      </c>
    </row>
    <row r="123" spans="1:9">
      <c r="A123" s="1" t="s">
        <v>133</v>
      </c>
      <c r="B123">
        <v>-2.0008448826697172E-3</v>
      </c>
      <c r="C123">
        <v>2.2654979436705469E-2</v>
      </c>
      <c r="D123">
        <v>1.4035903054308021E-2</v>
      </c>
      <c r="E123" s="2">
        <f t="shared" si="3"/>
        <v>1.2229579942212753E-2</v>
      </c>
      <c r="F123">
        <v>2.1472028622800291E-2</v>
      </c>
      <c r="G123">
        <v>7.5637200391052151E-3</v>
      </c>
      <c r="H123" s="2">
        <f t="shared" si="4"/>
        <v>1.4732893727893777E-2</v>
      </c>
      <c r="I123" s="8">
        <f t="shared" si="5"/>
        <v>1.342466372423758E-2</v>
      </c>
    </row>
    <row r="124" spans="1:9">
      <c r="A124" s="1" t="s">
        <v>134</v>
      </c>
      <c r="B124">
        <v>9.4141819675519489E-3</v>
      </c>
      <c r="C124">
        <v>1.244881534761033E-2</v>
      </c>
      <c r="D124">
        <v>1.218234131979057E-2</v>
      </c>
      <c r="E124" s="2">
        <f t="shared" si="3"/>
        <v>1.1564384548703491E-2</v>
      </c>
      <c r="F124">
        <v>7.343399327304434E-3</v>
      </c>
      <c r="G124">
        <v>1.6647106330960781E-2</v>
      </c>
      <c r="H124" s="2">
        <f t="shared" si="4"/>
        <v>1.1851419561614562E-2</v>
      </c>
      <c r="I124" s="8">
        <f t="shared" si="5"/>
        <v>1.1701415268050561E-2</v>
      </c>
    </row>
    <row r="125" spans="1:9">
      <c r="A125" s="1" t="s">
        <v>135</v>
      </c>
      <c r="B125">
        <v>-4.6193897110480281E-4</v>
      </c>
      <c r="C125">
        <v>-8.2406606106264491E-3</v>
      </c>
      <c r="D125">
        <v>-1.096122623409745E-3</v>
      </c>
      <c r="E125" s="2">
        <f t="shared" si="3"/>
        <v>-2.7302773577026276E-3</v>
      </c>
      <c r="F125">
        <v>-1.0857508374162439E-3</v>
      </c>
      <c r="G125">
        <v>8.235299105893823E-3</v>
      </c>
      <c r="H125" s="2">
        <f t="shared" si="4"/>
        <v>3.4306727486815812E-3</v>
      </c>
      <c r="I125" s="8">
        <f t="shared" si="5"/>
        <v>2.1096460569783237E-4</v>
      </c>
    </row>
    <row r="126" spans="1:9">
      <c r="A126" s="1" t="s">
        <v>136</v>
      </c>
      <c r="B126">
        <v>6.3556051885023113E-3</v>
      </c>
      <c r="C126">
        <v>7.441063879261911E-3</v>
      </c>
      <c r="D126">
        <v>1.293621780435417E-2</v>
      </c>
      <c r="E126" s="2">
        <f t="shared" si="3"/>
        <v>9.9308198810704931E-3</v>
      </c>
      <c r="F126">
        <v>1.9783065087055629E-3</v>
      </c>
      <c r="G126">
        <v>6.2231649320410032E-3</v>
      </c>
      <c r="H126" s="2">
        <f t="shared" si="4"/>
        <v>4.0351111411663183E-3</v>
      </c>
      <c r="I126" s="8">
        <f t="shared" si="5"/>
        <v>7.1162043347079403E-3</v>
      </c>
    </row>
    <row r="127" spans="1:9">
      <c r="A127" s="1" t="s">
        <v>137</v>
      </c>
      <c r="B127">
        <v>1.8475132538759102E-2</v>
      </c>
      <c r="C127">
        <v>3.7708677409813429E-3</v>
      </c>
      <c r="D127">
        <v>1.7107855243081671E-2</v>
      </c>
      <c r="E127" s="2">
        <f t="shared" si="3"/>
        <v>1.4102687895098052E-2</v>
      </c>
      <c r="F127">
        <v>-1.164541635436445E-2</v>
      </c>
      <c r="G127">
        <v>-7.7308064083438932E-3</v>
      </c>
      <c r="H127" s="2">
        <f t="shared" si="4"/>
        <v>-9.7486303916125023E-3</v>
      </c>
      <c r="I127" s="8">
        <f t="shared" si="5"/>
        <v>2.7160515783067204E-3</v>
      </c>
    </row>
    <row r="128" spans="1:9">
      <c r="A128" s="1" t="s">
        <v>138</v>
      </c>
      <c r="B128">
        <v>-2.5554159278440292E-3</v>
      </c>
      <c r="C128">
        <v>-4.0242534614584269E-2</v>
      </c>
      <c r="D128">
        <v>-1.8581407903082159E-2</v>
      </c>
      <c r="E128" s="2">
        <f t="shared" si="3"/>
        <v>-2.0047198933551322E-2</v>
      </c>
      <c r="F128">
        <v>-2.3018612776886101E-2</v>
      </c>
      <c r="G128">
        <v>-1.9088387351335782E-2</v>
      </c>
      <c r="H128" s="2">
        <f t="shared" si="4"/>
        <v>-2.111426048625421E-2</v>
      </c>
      <c r="I128" s="8">
        <f t="shared" si="5"/>
        <v>-2.0556614877869514E-2</v>
      </c>
    </row>
    <row r="129" spans="1:9">
      <c r="A129" s="1" t="s">
        <v>139</v>
      </c>
      <c r="B129">
        <v>7.4117892896974347E-4</v>
      </c>
      <c r="C129">
        <v>-2.0542449480873688E-3</v>
      </c>
      <c r="D129">
        <v>-1.82550661315084E-3</v>
      </c>
      <c r="E129" s="2">
        <f t="shared" si="3"/>
        <v>-1.247928507824453E-3</v>
      </c>
      <c r="F129">
        <v>-7.6098744125844284E-3</v>
      </c>
      <c r="G129">
        <v>-2.7799800860561111E-2</v>
      </c>
      <c r="H129" s="2">
        <f t="shared" si="4"/>
        <v>-1.7392705806666662E-2</v>
      </c>
      <c r="I129" s="8">
        <f t="shared" si="5"/>
        <v>-8.9554566749335106E-3</v>
      </c>
    </row>
    <row r="130" spans="1:9">
      <c r="A130" s="1" t="s">
        <v>140</v>
      </c>
      <c r="B130">
        <v>-2.287913544592279E-2</v>
      </c>
      <c r="C130">
        <v>-2.0124810579340902E-2</v>
      </c>
      <c r="D130">
        <v>-1.438281041458545E-2</v>
      </c>
      <c r="E130" s="2">
        <f t="shared" ref="E130:E182" si="6">(B130*$B$186+C130*$C$186+D130*$D$186)/$E$186</f>
        <v>-1.7923977778813414E-2</v>
      </c>
      <c r="F130">
        <v>-3.9702216728316753E-3</v>
      </c>
      <c r="G130">
        <v>-1.369977968285596E-2</v>
      </c>
      <c r="H130" s="2">
        <f t="shared" ref="H130:H182" si="7">(F130*$F$186+G130*$G$186)/$H$186</f>
        <v>-8.6845838472688428E-3</v>
      </c>
      <c r="I130" s="8">
        <f t="shared" si="5"/>
        <v>-1.3513084543419996E-2</v>
      </c>
    </row>
    <row r="131" spans="1:9">
      <c r="A131" s="1" t="s">
        <v>141</v>
      </c>
      <c r="B131">
        <v>6.219756061504933E-3</v>
      </c>
      <c r="C131">
        <v>1.220618548263119E-2</v>
      </c>
      <c r="D131">
        <v>1.06005379498546E-2</v>
      </c>
      <c r="E131" s="2">
        <f t="shared" si="6"/>
        <v>9.919379121909256E-3</v>
      </c>
      <c r="F131">
        <v>9.9447678928255012E-3</v>
      </c>
      <c r="G131">
        <v>3.7593435453124879E-3</v>
      </c>
      <c r="H131" s="2">
        <f t="shared" si="7"/>
        <v>6.9476810213854618E-3</v>
      </c>
      <c r="I131" s="8">
        <f t="shared" si="5"/>
        <v>8.5006883347917284E-3</v>
      </c>
    </row>
    <row r="132" spans="1:9">
      <c r="A132" s="1" t="s">
        <v>142</v>
      </c>
      <c r="B132">
        <v>1.165080309110156E-2</v>
      </c>
      <c r="C132">
        <v>1.199797276508718E-2</v>
      </c>
      <c r="D132">
        <v>1.1040641453135439E-2</v>
      </c>
      <c r="E132" s="2">
        <f t="shared" si="6"/>
        <v>1.1431565898157688E-2</v>
      </c>
      <c r="F132">
        <v>3.4253402562409718E-3</v>
      </c>
      <c r="G132">
        <v>2.9131139031071118E-3</v>
      </c>
      <c r="H132" s="2">
        <f t="shared" si="7"/>
        <v>3.1771459866270597E-3</v>
      </c>
      <c r="I132" s="8">
        <f t="shared" si="5"/>
        <v>7.4908999605835204E-3</v>
      </c>
    </row>
    <row r="133" spans="1:9">
      <c r="A133" s="1" t="s">
        <v>143</v>
      </c>
      <c r="B133">
        <v>2.536006535266E-2</v>
      </c>
      <c r="C133">
        <v>3.4703964679287491E-2</v>
      </c>
      <c r="D133">
        <v>2.6707664032291412E-2</v>
      </c>
      <c r="E133" s="2">
        <f t="shared" si="6"/>
        <v>2.8378866292729323E-2</v>
      </c>
      <c r="F133">
        <v>1.35605877538445E-2</v>
      </c>
      <c r="G133">
        <v>1.6182391485326519E-2</v>
      </c>
      <c r="H133" s="2">
        <f t="shared" si="7"/>
        <v>1.4830957109550331E-2</v>
      </c>
      <c r="I133" s="8">
        <f t="shared" si="5"/>
        <v>2.1911084811328776E-2</v>
      </c>
    </row>
    <row r="134" spans="1:9">
      <c r="A134" s="1" t="s">
        <v>144</v>
      </c>
      <c r="B134">
        <v>-1.218477626321646E-2</v>
      </c>
      <c r="C134">
        <v>-4.6966894778657231E-3</v>
      </c>
      <c r="D134">
        <v>-1.436246985382272E-2</v>
      </c>
      <c r="E134" s="2">
        <f t="shared" si="6"/>
        <v>-1.1400703680524467E-2</v>
      </c>
      <c r="F134">
        <v>9.7101716711414099E-3</v>
      </c>
      <c r="G134">
        <v>1.5108254916978311E-2</v>
      </c>
      <c r="H134" s="2">
        <f t="shared" si="7"/>
        <v>1.2325760112303599E-2</v>
      </c>
      <c r="I134" s="8">
        <f t="shared" si="5"/>
        <v>-7.3672987928300631E-5</v>
      </c>
    </row>
    <row r="135" spans="1:9">
      <c r="A135" s="1" t="s">
        <v>145</v>
      </c>
      <c r="B135">
        <v>-3.6232824675436981E-2</v>
      </c>
      <c r="C135">
        <v>-4.0397370599613243E-2</v>
      </c>
      <c r="D135">
        <v>-4.3608721115636177E-2</v>
      </c>
      <c r="E135" s="2">
        <f t="shared" si="6"/>
        <v>-4.0979110792569523E-2</v>
      </c>
      <c r="F135">
        <v>-1.5238821604939499E-2</v>
      </c>
      <c r="G135">
        <v>-3.7007146222135752E-2</v>
      </c>
      <c r="H135" s="2">
        <f t="shared" si="7"/>
        <v>-2.5786450394494693E-2</v>
      </c>
      <c r="I135" s="8">
        <f t="shared" si="5"/>
        <v>-3.3726123911178379E-2</v>
      </c>
    </row>
    <row r="136" spans="1:9">
      <c r="A136" s="1" t="s">
        <v>146</v>
      </c>
      <c r="B136">
        <v>-3.9136102547713818E-2</v>
      </c>
      <c r="C136">
        <v>-3.7254405894119103E-2</v>
      </c>
      <c r="D136">
        <v>-3.6772860148634352E-2</v>
      </c>
      <c r="E136" s="2">
        <f t="shared" si="6"/>
        <v>-3.7478170592059393E-2</v>
      </c>
      <c r="F136">
        <v>-1.968609289652723E-2</v>
      </c>
      <c r="G136">
        <v>-1.5736452899592471E-2</v>
      </c>
      <c r="H136" s="2">
        <f t="shared" si="7"/>
        <v>-1.777233346521398E-2</v>
      </c>
      <c r="I136" s="8">
        <f t="shared" si="5"/>
        <v>-2.8070589929889683E-2</v>
      </c>
    </row>
    <row r="137" spans="1:9">
      <c r="A137" s="1" t="s">
        <v>147</v>
      </c>
      <c r="B137">
        <v>1.5323935035923331E-2</v>
      </c>
      <c r="C137">
        <v>2.8036253337102801E-2</v>
      </c>
      <c r="D137">
        <v>2.4516716723313792E-2</v>
      </c>
      <c r="E137" s="2">
        <f t="shared" si="6"/>
        <v>2.3125000644897101E-2</v>
      </c>
      <c r="F137">
        <v>1.4690467898059939E-2</v>
      </c>
      <c r="G137">
        <v>1.7566422506639201E-2</v>
      </c>
      <c r="H137" s="2">
        <f t="shared" si="7"/>
        <v>1.6083983575556834E-2</v>
      </c>
      <c r="I137" s="8">
        <f t="shared" si="5"/>
        <v>1.9763614087342812E-2</v>
      </c>
    </row>
    <row r="138" spans="1:9">
      <c r="A138" s="1" t="s">
        <v>148</v>
      </c>
      <c r="B138">
        <v>-1.943721975234913E-2</v>
      </c>
      <c r="C138">
        <v>-3.1708022026773031E-2</v>
      </c>
      <c r="D138">
        <v>-2.4643514626330739E-2</v>
      </c>
      <c r="E138" s="2">
        <f t="shared" si="6"/>
        <v>-2.5126606375717259E-2</v>
      </c>
      <c r="F138">
        <v>-1.379575558237778E-2</v>
      </c>
      <c r="G138">
        <v>-1.642100482167819E-2</v>
      </c>
      <c r="H138" s="2">
        <f t="shared" si="7"/>
        <v>-1.5067794425198441E-2</v>
      </c>
      <c r="I138" s="8">
        <f t="shared" ref="I138:I182" si="8">(E138*$E$186+H138*$H$186)/$I$186</f>
        <v>-2.0324522395169763E-2</v>
      </c>
    </row>
    <row r="139" spans="1:9">
      <c r="A139" s="1" t="s">
        <v>149</v>
      </c>
      <c r="B139">
        <v>3.2821139408315547E-2</v>
      </c>
      <c r="C139">
        <v>3.1829821529374192E-2</v>
      </c>
      <c r="D139">
        <v>3.7927872731040153E-2</v>
      </c>
      <c r="E139" s="2">
        <f t="shared" si="6"/>
        <v>3.513592983476229E-2</v>
      </c>
      <c r="F139">
        <v>1.618913864017291E-2</v>
      </c>
      <c r="G139">
        <v>2.0119887025904729E-2</v>
      </c>
      <c r="H139" s="2">
        <f t="shared" si="7"/>
        <v>1.8093744326045973E-2</v>
      </c>
      <c r="I139" s="8">
        <f t="shared" si="8"/>
        <v>2.6999978349884973E-2</v>
      </c>
    </row>
    <row r="140" spans="1:9">
      <c r="A140" s="1" t="s">
        <v>150</v>
      </c>
      <c r="B140">
        <v>7.119499321284195E-4</v>
      </c>
      <c r="C140">
        <v>8.7224829071086418E-5</v>
      </c>
      <c r="D140">
        <v>2.3062994511111601E-3</v>
      </c>
      <c r="E140" s="2">
        <f t="shared" si="6"/>
        <v>1.3556162219432084E-3</v>
      </c>
      <c r="F140">
        <v>7.60037727657914E-3</v>
      </c>
      <c r="G140">
        <v>1.552653823886452E-2</v>
      </c>
      <c r="H140" s="2">
        <f t="shared" si="7"/>
        <v>1.1440921049543955E-2</v>
      </c>
      <c r="I140" s="8">
        <f t="shared" si="8"/>
        <v>6.1703479208554107E-3</v>
      </c>
    </row>
    <row r="141" spans="1:9">
      <c r="A141" s="1" t="s">
        <v>151</v>
      </c>
      <c r="B141">
        <v>-2.400925361594031E-2</v>
      </c>
      <c r="C141">
        <v>-2.2394424167754279E-2</v>
      </c>
      <c r="D141">
        <v>-1.7381963194138761E-2</v>
      </c>
      <c r="E141" s="2">
        <f t="shared" si="6"/>
        <v>-2.0277903635100021E-2</v>
      </c>
      <c r="F141">
        <v>-4.4879559637528432E-3</v>
      </c>
      <c r="G141">
        <v>-6.1980872727844796E-3</v>
      </c>
      <c r="H141" s="2">
        <f t="shared" si="7"/>
        <v>-5.3165833637141852E-3</v>
      </c>
      <c r="I141" s="8">
        <f t="shared" si="8"/>
        <v>-1.3135358694754781E-2</v>
      </c>
    </row>
    <row r="142" spans="1:9">
      <c r="A142" s="1" t="s">
        <v>152</v>
      </c>
      <c r="B142">
        <v>-1.9397580637147801E-2</v>
      </c>
      <c r="C142">
        <v>-3.6750910081441601E-2</v>
      </c>
      <c r="D142">
        <v>-2.129319200759083E-2</v>
      </c>
      <c r="E142" s="2">
        <f t="shared" si="6"/>
        <v>-2.4699302156432811E-2</v>
      </c>
      <c r="F142">
        <v>-1.012137993386353E-2</v>
      </c>
      <c r="G142">
        <v>-5.8548609299746701E-4</v>
      </c>
      <c r="H142" s="2">
        <f t="shared" si="7"/>
        <v>-5.5008558384719523E-3</v>
      </c>
      <c r="I142" s="8">
        <f t="shared" si="8"/>
        <v>-1.5533950227358751E-2</v>
      </c>
    </row>
    <row r="143" spans="1:9">
      <c r="A143" s="1" t="s">
        <v>153</v>
      </c>
      <c r="B143">
        <v>3.31573058750676E-2</v>
      </c>
      <c r="C143">
        <v>2.3937787560681208E-2</v>
      </c>
      <c r="D143">
        <v>2.4370458113714522E-2</v>
      </c>
      <c r="E143" s="2">
        <f t="shared" si="6"/>
        <v>2.6435591244106823E-2</v>
      </c>
      <c r="F143">
        <v>8.9759230346153629E-5</v>
      </c>
      <c r="G143">
        <v>6.7168622500588526E-3</v>
      </c>
      <c r="H143" s="2">
        <f t="shared" si="7"/>
        <v>3.3008571825905338E-3</v>
      </c>
      <c r="I143" s="8">
        <f t="shared" si="8"/>
        <v>1.5391052746167836E-2</v>
      </c>
    </row>
    <row r="144" spans="1:9">
      <c r="A144" s="1" t="s">
        <v>154</v>
      </c>
      <c r="B144">
        <v>1.32944818713705E-2</v>
      </c>
      <c r="C144">
        <v>2.2552383327180129E-2</v>
      </c>
      <c r="D144">
        <v>2.1193448110458531E-2</v>
      </c>
      <c r="E144" s="2">
        <f t="shared" si="6"/>
        <v>1.9580150870604499E-2</v>
      </c>
      <c r="F144">
        <v>1.2437879157385151E-2</v>
      </c>
      <c r="G144">
        <v>1.042538398425541E-2</v>
      </c>
      <c r="H144" s="2">
        <f t="shared" si="7"/>
        <v>1.1462744304325515E-2</v>
      </c>
      <c r="I144" s="8">
        <f t="shared" si="8"/>
        <v>1.5704895201518371E-2</v>
      </c>
    </row>
    <row r="145" spans="1:9">
      <c r="A145" s="1" t="s">
        <v>155</v>
      </c>
      <c r="B145">
        <v>-7.790084195684388E-3</v>
      </c>
      <c r="C145">
        <v>-1.8194794346416798E-2</v>
      </c>
      <c r="D145">
        <v>-9.2319896452717209E-3</v>
      </c>
      <c r="E145" s="2">
        <f t="shared" si="6"/>
        <v>-1.1122151887281067E-2</v>
      </c>
      <c r="F145">
        <v>-1.247870345265545E-2</v>
      </c>
      <c r="G145">
        <v>-6.6033699623614384E-3</v>
      </c>
      <c r="H145" s="2">
        <f t="shared" si="7"/>
        <v>-9.631868073257074E-3</v>
      </c>
      <c r="I145" s="8">
        <f t="shared" si="8"/>
        <v>-1.0410689334347592E-2</v>
      </c>
    </row>
    <row r="146" spans="1:9">
      <c r="A146" s="1" t="s">
        <v>156</v>
      </c>
      <c r="B146">
        <v>7.5752451075010718E-3</v>
      </c>
      <c r="C146">
        <v>1.386705421255585E-2</v>
      </c>
      <c r="D146">
        <v>5.5887332497195352E-3</v>
      </c>
      <c r="E146" s="2">
        <f t="shared" si="6"/>
        <v>8.1553908957583271E-3</v>
      </c>
      <c r="F146">
        <v>8.2109735369830794E-3</v>
      </c>
      <c r="G146">
        <v>2.1188062179168021E-2</v>
      </c>
      <c r="H146" s="2">
        <f t="shared" si="7"/>
        <v>1.4498894916967967E-2</v>
      </c>
      <c r="I146" s="8">
        <f t="shared" si="8"/>
        <v>1.1183784227956789E-2</v>
      </c>
    </row>
    <row r="147" spans="1:9">
      <c r="A147" s="1" t="s">
        <v>157</v>
      </c>
      <c r="B147">
        <v>2.8248073826717009E-2</v>
      </c>
      <c r="C147">
        <v>3.001974244831707E-2</v>
      </c>
      <c r="D147">
        <v>3.6241222321795608E-2</v>
      </c>
      <c r="E147" s="2">
        <f t="shared" si="6"/>
        <v>3.270432681218155E-2</v>
      </c>
      <c r="F147">
        <v>6.2896491423201084E-3</v>
      </c>
      <c r="G147">
        <v>-4.0681178099000181E-3</v>
      </c>
      <c r="H147" s="2">
        <f t="shared" si="7"/>
        <v>1.2708944690993419E-3</v>
      </c>
      <c r="I147" s="8">
        <f t="shared" si="8"/>
        <v>1.7697983851315983E-2</v>
      </c>
    </row>
    <row r="148" spans="1:9">
      <c r="A148" s="1" t="s">
        <v>158</v>
      </c>
      <c r="B148">
        <v>-1.7778516426627759E-2</v>
      </c>
      <c r="C148">
        <v>-2.2211840413581371E-2</v>
      </c>
      <c r="D148">
        <v>-2.3190688094139159E-2</v>
      </c>
      <c r="E148" s="2">
        <f t="shared" si="6"/>
        <v>-2.1606499399270375E-2</v>
      </c>
      <c r="F148">
        <v>-8.788298782219206E-3</v>
      </c>
      <c r="G148">
        <v>-7.5384412487101704E-3</v>
      </c>
      <c r="H148" s="2">
        <f t="shared" si="7"/>
        <v>-8.1826925385091037E-3</v>
      </c>
      <c r="I148" s="8">
        <f t="shared" si="8"/>
        <v>-1.5197964454872655E-2</v>
      </c>
    </row>
    <row r="149" spans="1:9">
      <c r="A149" s="1" t="s">
        <v>159</v>
      </c>
      <c r="B149">
        <v>1.24288119186966E-4</v>
      </c>
      <c r="C149">
        <v>6.7621164209128448E-3</v>
      </c>
      <c r="D149">
        <v>2.8251410703974411E-3</v>
      </c>
      <c r="E149" s="2">
        <f t="shared" si="6"/>
        <v>3.1439754552733956E-3</v>
      </c>
      <c r="F149">
        <v>7.7193038786946833E-3</v>
      </c>
      <c r="G149">
        <v>9.1362204984386519E-3</v>
      </c>
      <c r="H149" s="2">
        <f t="shared" si="7"/>
        <v>8.4058569687292094E-3</v>
      </c>
      <c r="I149" s="8">
        <f t="shared" si="8"/>
        <v>5.6560014328543634E-3</v>
      </c>
    </row>
    <row r="150" spans="1:9">
      <c r="A150" s="1" t="s">
        <v>160</v>
      </c>
      <c r="B150">
        <v>-6.7951051029089271E-3</v>
      </c>
      <c r="C150">
        <v>-1.7485636972514599E-2</v>
      </c>
      <c r="D150">
        <v>-1.4377723509634619E-2</v>
      </c>
      <c r="E150" s="2">
        <f t="shared" si="6"/>
        <v>-1.3281124606098961E-2</v>
      </c>
      <c r="F150">
        <v>-1.071120879323373E-2</v>
      </c>
      <c r="G150">
        <v>-1.2757286164054801E-2</v>
      </c>
      <c r="H150" s="2">
        <f t="shared" si="7"/>
        <v>-1.1702615571736163E-2</v>
      </c>
      <c r="I150" s="8">
        <f t="shared" si="8"/>
        <v>-1.2527543270216435E-2</v>
      </c>
    </row>
    <row r="151" spans="1:9">
      <c r="A151" s="1" t="s">
        <v>161</v>
      </c>
      <c r="B151">
        <v>1.6884061171550831E-2</v>
      </c>
      <c r="C151">
        <v>1.232137028074254E-2</v>
      </c>
      <c r="D151">
        <v>2.5211338005810551E-3</v>
      </c>
      <c r="E151" s="2">
        <f t="shared" si="6"/>
        <v>8.5308603156195387E-3</v>
      </c>
      <c r="F151">
        <v>-7.0335737875275584E-3</v>
      </c>
      <c r="G151">
        <v>-2.042509194531628E-2</v>
      </c>
      <c r="H151" s="2">
        <f t="shared" si="7"/>
        <v>-1.3522302935996872E-2</v>
      </c>
      <c r="I151" s="8">
        <f t="shared" si="8"/>
        <v>-1.9973355082941991E-3</v>
      </c>
    </row>
    <row r="152" spans="1:9">
      <c r="A152" s="1" t="s">
        <v>162</v>
      </c>
      <c r="B152">
        <v>1.6023315081350461E-2</v>
      </c>
      <c r="C152">
        <v>2.5607685701743769E-2</v>
      </c>
      <c r="D152">
        <v>1.7204595420535759E-2</v>
      </c>
      <c r="E152" s="2">
        <f t="shared" si="6"/>
        <v>1.9018916031051651E-2</v>
      </c>
      <c r="F152">
        <v>1.3209839200877481E-2</v>
      </c>
      <c r="G152">
        <v>-8.936132154600207E-3</v>
      </c>
      <c r="H152" s="2">
        <f t="shared" si="7"/>
        <v>2.4792253778377991E-3</v>
      </c>
      <c r="I152" s="8">
        <f t="shared" si="8"/>
        <v>1.1122855947642623E-2</v>
      </c>
    </row>
    <row r="153" spans="1:9">
      <c r="A153" s="1" t="s">
        <v>163</v>
      </c>
      <c r="B153">
        <v>3.2514205284753787E-2</v>
      </c>
      <c r="C153">
        <v>5.2796952079823711E-2</v>
      </c>
      <c r="D153">
        <v>2.925373884210836E-2</v>
      </c>
      <c r="E153" s="2">
        <f t="shared" si="6"/>
        <v>3.5962221670394083E-2</v>
      </c>
      <c r="F153">
        <v>1.498557638393572E-2</v>
      </c>
      <c r="G153">
        <v>3.0055688789016881E-3</v>
      </c>
      <c r="H153" s="2">
        <f t="shared" si="7"/>
        <v>9.1807809170689914E-3</v>
      </c>
      <c r="I153" s="8">
        <f t="shared" si="8"/>
        <v>2.317674280368847E-2</v>
      </c>
    </row>
    <row r="154" spans="1:9">
      <c r="A154" s="1" t="s">
        <v>164</v>
      </c>
      <c r="B154">
        <v>-2.985020038818886E-2</v>
      </c>
      <c r="C154">
        <v>-2.4968770406155749E-2</v>
      </c>
      <c r="D154">
        <v>-1.8524522494175018E-2</v>
      </c>
      <c r="E154" s="2">
        <f t="shared" si="6"/>
        <v>-2.294162857487252E-2</v>
      </c>
      <c r="F154">
        <v>1.007633106256622E-2</v>
      </c>
      <c r="G154">
        <v>2.460668958780032E-2</v>
      </c>
      <c r="H154" s="2">
        <f t="shared" si="7"/>
        <v>1.7116874172725782E-2</v>
      </c>
      <c r="I154" s="8">
        <f t="shared" si="8"/>
        <v>-3.8176708674180454E-3</v>
      </c>
    </row>
    <row r="155" spans="1:9">
      <c r="A155" s="1" t="s">
        <v>165</v>
      </c>
      <c r="B155">
        <v>-6.5101109848253458E-4</v>
      </c>
      <c r="C155">
        <v>-7.0400190657882167E-3</v>
      </c>
      <c r="D155">
        <v>-1.407640983099645E-3</v>
      </c>
      <c r="E155" s="2">
        <f t="shared" si="6"/>
        <v>-2.6324296404294694E-3</v>
      </c>
      <c r="F155">
        <v>2.0651188198095301E-3</v>
      </c>
      <c r="G155">
        <v>-4.2194127519371571E-3</v>
      </c>
      <c r="H155" s="2">
        <f t="shared" si="7"/>
        <v>-9.7998948782106513E-4</v>
      </c>
      <c r="I155" s="8">
        <f t="shared" si="8"/>
        <v>-1.8435535361053408E-3</v>
      </c>
    </row>
    <row r="156" spans="1:9">
      <c r="A156" s="1" t="s">
        <v>166</v>
      </c>
      <c r="B156">
        <v>2.170615769124162E-2</v>
      </c>
      <c r="C156">
        <v>4.2521655706373902E-2</v>
      </c>
      <c r="D156">
        <v>3.5422566905937147E-2</v>
      </c>
      <c r="E156" s="2">
        <f t="shared" si="6"/>
        <v>3.3809185714225407E-2</v>
      </c>
      <c r="F156">
        <v>2.44387346863113E-2</v>
      </c>
      <c r="G156">
        <v>4.3643988236185871E-2</v>
      </c>
      <c r="H156" s="2">
        <f t="shared" si="7"/>
        <v>3.3744452458148486E-2</v>
      </c>
      <c r="I156" s="8">
        <f t="shared" si="8"/>
        <v>3.3778282011726057E-2</v>
      </c>
    </row>
    <row r="157" spans="1:9">
      <c r="A157" s="1" t="s">
        <v>167</v>
      </c>
      <c r="B157">
        <v>9.8056746599834987E-3</v>
      </c>
      <c r="C157">
        <v>2.7087082652530459E-3</v>
      </c>
      <c r="D157">
        <v>1.029751557051117E-2</v>
      </c>
      <c r="E157" s="2">
        <f t="shared" si="6"/>
        <v>8.2734449054064074E-3</v>
      </c>
      <c r="F157">
        <v>-3.0678028030577402E-3</v>
      </c>
      <c r="G157">
        <v>2.0302047246387729E-3</v>
      </c>
      <c r="H157" s="2">
        <f t="shared" si="7"/>
        <v>-5.9761311624909963E-4</v>
      </c>
      <c r="I157" s="8">
        <f t="shared" si="8"/>
        <v>4.0383954954110223E-3</v>
      </c>
    </row>
    <row r="158" spans="1:9">
      <c r="A158" s="1" t="s">
        <v>168</v>
      </c>
      <c r="B158">
        <v>1.2569968565912189E-2</v>
      </c>
      <c r="C158">
        <v>3.5906343386131967E-2</v>
      </c>
      <c r="D158">
        <v>2.2515573609282139E-2</v>
      </c>
      <c r="E158" s="2">
        <f t="shared" si="6"/>
        <v>2.3412207487333622E-2</v>
      </c>
      <c r="F158">
        <v>1.8978109702928899E-2</v>
      </c>
      <c r="G158">
        <v>1.7017714501692979E-2</v>
      </c>
      <c r="H158" s="2">
        <f t="shared" si="7"/>
        <v>1.8028219381689969E-2</v>
      </c>
      <c r="I158" s="8">
        <f t="shared" si="8"/>
        <v>2.0841887735781245E-2</v>
      </c>
    </row>
    <row r="159" spans="1:9">
      <c r="A159" s="1" t="s">
        <v>169</v>
      </c>
      <c r="B159">
        <v>-2.7514780224134561E-2</v>
      </c>
      <c r="C159">
        <v>-2.000834659830553E-2</v>
      </c>
      <c r="D159">
        <v>-2.9689887497183601E-2</v>
      </c>
      <c r="E159" s="2">
        <f t="shared" si="6"/>
        <v>-2.6724810164524184E-2</v>
      </c>
      <c r="F159">
        <v>6.9295881046986807E-3</v>
      </c>
      <c r="G159">
        <v>7.1713674461546528E-3</v>
      </c>
      <c r="H159" s="2">
        <f t="shared" si="7"/>
        <v>7.0467399198937799E-3</v>
      </c>
      <c r="I159" s="8">
        <f t="shared" si="8"/>
        <v>-1.0602248130716982E-2</v>
      </c>
    </row>
    <row r="160" spans="1:9">
      <c r="A160" s="1" t="s">
        <v>170</v>
      </c>
      <c r="B160">
        <v>3.589288882324793E-3</v>
      </c>
      <c r="C160">
        <v>4.6664831922422767E-3</v>
      </c>
      <c r="D160">
        <v>7.4820095513401519E-3</v>
      </c>
      <c r="E160" s="2">
        <f t="shared" si="6"/>
        <v>5.8132577709156044E-3</v>
      </c>
      <c r="F160">
        <v>1.0283483235487001E-3</v>
      </c>
      <c r="G160">
        <v>9.3945354955378146E-3</v>
      </c>
      <c r="H160" s="2">
        <f t="shared" si="7"/>
        <v>5.0821024927772476E-3</v>
      </c>
      <c r="I160" s="8">
        <f t="shared" si="8"/>
        <v>5.4642037210225793E-3</v>
      </c>
    </row>
    <row r="161" spans="1:9">
      <c r="A161" s="1" t="s">
        <v>171</v>
      </c>
      <c r="B161">
        <v>1.811180768815546E-2</v>
      </c>
      <c r="C161">
        <v>5.0042423447932423E-2</v>
      </c>
      <c r="D161">
        <v>3.6765749790635072E-2</v>
      </c>
      <c r="E161" s="2">
        <f t="shared" si="6"/>
        <v>3.5479605185415659E-2</v>
      </c>
      <c r="F161">
        <v>2.3075011010214249E-2</v>
      </c>
      <c r="G161">
        <v>1.502574597422535E-2</v>
      </c>
      <c r="H161" s="2">
        <f t="shared" si="7"/>
        <v>1.9174818362347915E-2</v>
      </c>
      <c r="I161" s="8">
        <f t="shared" si="8"/>
        <v>2.7695688357618011E-2</v>
      </c>
    </row>
    <row r="162" spans="1:9">
      <c r="A162" s="1" t="s">
        <v>172</v>
      </c>
      <c r="B162">
        <v>-9.715099356178869E-3</v>
      </c>
      <c r="C162">
        <v>-2.0104626227358979E-2</v>
      </c>
      <c r="D162">
        <v>-1.7601679590907419E-2</v>
      </c>
      <c r="E162" s="2">
        <f t="shared" si="6"/>
        <v>-1.6278233391720114E-2</v>
      </c>
      <c r="F162">
        <v>-1.2247032326407E-2</v>
      </c>
      <c r="G162">
        <v>-1.246601293126148E-2</v>
      </c>
      <c r="H162" s="2">
        <f t="shared" si="7"/>
        <v>-1.2353137236763432E-2</v>
      </c>
      <c r="I162" s="8">
        <f t="shared" si="8"/>
        <v>-1.4404389695213403E-2</v>
      </c>
    </row>
    <row r="163" spans="1:9">
      <c r="A163" s="1" t="s">
        <v>173</v>
      </c>
      <c r="B163">
        <v>2.9875219999262459E-3</v>
      </c>
      <c r="C163">
        <v>1.7590389350328191E-3</v>
      </c>
      <c r="D163">
        <v>-1.742756044481153E-3</v>
      </c>
      <c r="E163" s="2">
        <f t="shared" si="6"/>
        <v>3.0521943373525883E-4</v>
      </c>
      <c r="F163">
        <v>-1.7040261147647231E-3</v>
      </c>
      <c r="G163">
        <v>-6.3116118665342844E-3</v>
      </c>
      <c r="H163" s="2">
        <f t="shared" si="7"/>
        <v>-3.9365867265867861E-3</v>
      </c>
      <c r="I163" s="8">
        <f t="shared" si="8"/>
        <v>-1.7198218446256048E-3</v>
      </c>
    </row>
    <row r="164" spans="1:9">
      <c r="A164" s="1" t="s">
        <v>174</v>
      </c>
      <c r="B164">
        <v>7.5190716550612713E-3</v>
      </c>
      <c r="C164">
        <v>1.151878463324874E-3</v>
      </c>
      <c r="D164">
        <v>1.2537809577656491E-2</v>
      </c>
      <c r="E164" s="2">
        <f t="shared" si="6"/>
        <v>8.4420390136327409E-3</v>
      </c>
      <c r="F164">
        <v>3.2365682992099298E-3</v>
      </c>
      <c r="G164">
        <v>4.763756838101374E-3</v>
      </c>
      <c r="H164" s="2">
        <f t="shared" si="7"/>
        <v>3.9765525691599088E-3</v>
      </c>
      <c r="I164" s="8">
        <f t="shared" si="8"/>
        <v>6.310212608502566E-3</v>
      </c>
    </row>
    <row r="165" spans="1:9">
      <c r="A165" s="1" t="s">
        <v>175</v>
      </c>
      <c r="B165">
        <v>-1.5887532055463779E-2</v>
      </c>
      <c r="C165">
        <v>-2.633810595341057E-2</v>
      </c>
      <c r="D165">
        <v>-1.4107841922084139E-2</v>
      </c>
      <c r="E165" s="2">
        <f t="shared" si="6"/>
        <v>-1.7614033186713198E-2</v>
      </c>
      <c r="F165">
        <v>-1.2452295698901489E-2</v>
      </c>
      <c r="G165">
        <v>-3.8350492147824163E-2</v>
      </c>
      <c r="H165" s="2">
        <f t="shared" si="7"/>
        <v>-2.5001013492572294E-2</v>
      </c>
      <c r="I165" s="8">
        <f t="shared" si="8"/>
        <v>-2.1140582839483685E-2</v>
      </c>
    </row>
    <row r="166" spans="1:9">
      <c r="A166" s="1" t="s">
        <v>176</v>
      </c>
      <c r="B166">
        <v>2.0658135287932922E-2</v>
      </c>
      <c r="C166">
        <v>4.9583348730281918E-2</v>
      </c>
      <c r="D166">
        <v>3.503775222793637E-2</v>
      </c>
      <c r="E166" s="2">
        <f t="shared" si="6"/>
        <v>3.5127045543973404E-2</v>
      </c>
      <c r="F166">
        <v>2.915425794866677E-2</v>
      </c>
      <c r="G166">
        <v>5.5214974625109381E-2</v>
      </c>
      <c r="H166" s="2">
        <f t="shared" si="7"/>
        <v>4.1781723329063665E-2</v>
      </c>
      <c r="I166" s="8">
        <f t="shared" si="8"/>
        <v>3.8303993452402978E-2</v>
      </c>
    </row>
    <row r="167" spans="1:9">
      <c r="A167" s="1" t="s">
        <v>177</v>
      </c>
      <c r="B167">
        <v>1.8388707642852609E-2</v>
      </c>
      <c r="C167">
        <v>3.9692448841431187E-2</v>
      </c>
      <c r="D167">
        <v>1.9380292814082271E-2</v>
      </c>
      <c r="E167" s="2">
        <f t="shared" si="6"/>
        <v>2.4226968800275223E-2</v>
      </c>
      <c r="F167">
        <v>7.1739502212007089E-3</v>
      </c>
      <c r="G167">
        <v>1.200156978021205E-2</v>
      </c>
      <c r="H167" s="2">
        <f t="shared" si="7"/>
        <v>9.5131260622951901E-3</v>
      </c>
      <c r="I167" s="8">
        <f t="shared" si="8"/>
        <v>1.720256981042189E-2</v>
      </c>
    </row>
    <row r="168" spans="1:9">
      <c r="A168" s="1" t="s">
        <v>178</v>
      </c>
      <c r="B168">
        <v>7.4741734033937135E-2</v>
      </c>
      <c r="C168">
        <v>0.10107503617477701</v>
      </c>
      <c r="D168">
        <v>4.3854702941830137E-2</v>
      </c>
      <c r="E168" s="2">
        <f t="shared" si="6"/>
        <v>6.5839519935979349E-2</v>
      </c>
      <c r="F168">
        <v>-5.6333495676290646E-3</v>
      </c>
      <c r="G168">
        <v>-7.6893618368228611E-2</v>
      </c>
      <c r="H168" s="2">
        <f t="shared" si="7"/>
        <v>-4.0161815858456296E-2</v>
      </c>
      <c r="I168" s="8">
        <f t="shared" si="8"/>
        <v>1.5234406823308013E-2</v>
      </c>
    </row>
    <row r="169" spans="1:9">
      <c r="A169" s="1" t="s">
        <v>179</v>
      </c>
      <c r="B169">
        <v>-1.8570337129684918E-2</v>
      </c>
      <c r="C169">
        <v>-1.8767158379188079E-2</v>
      </c>
      <c r="D169">
        <v>6.6619014193167736E-3</v>
      </c>
      <c r="E169" s="2">
        <f t="shared" si="6"/>
        <v>-5.9544802667826626E-3</v>
      </c>
      <c r="F169">
        <v>3.246359117891684E-2</v>
      </c>
      <c r="G169">
        <v>5.1802699191028312E-2</v>
      </c>
      <c r="H169" s="2">
        <f t="shared" si="7"/>
        <v>4.18341668212759E-2</v>
      </c>
      <c r="I169" s="8">
        <f t="shared" si="8"/>
        <v>1.6859853847671791E-2</v>
      </c>
    </row>
    <row r="170" spans="1:9">
      <c r="A170" s="1" t="s">
        <v>180</v>
      </c>
      <c r="B170">
        <v>-9.3681180127234143E-3</v>
      </c>
      <c r="C170">
        <v>-5.6032818002075269E-3</v>
      </c>
      <c r="D170">
        <v>-3.4908084088129949E-3</v>
      </c>
      <c r="E170" s="2">
        <f t="shared" si="6"/>
        <v>-5.4742415774373821E-3</v>
      </c>
      <c r="F170">
        <v>1.3872411836153291E-3</v>
      </c>
      <c r="G170">
        <v>1.3002455882543231E-2</v>
      </c>
      <c r="H170" s="2">
        <f t="shared" si="7"/>
        <v>7.0152798641160505E-3</v>
      </c>
      <c r="I170" s="8">
        <f t="shared" si="8"/>
        <v>4.882648432234311E-4</v>
      </c>
    </row>
    <row r="171" spans="1:9">
      <c r="A171" s="1" t="s">
        <v>181</v>
      </c>
      <c r="B171">
        <v>-6.5198642389296957E-3</v>
      </c>
      <c r="C171">
        <v>-6.295843026843162E-3</v>
      </c>
      <c r="D171">
        <v>5.4845057493480009E-3</v>
      </c>
      <c r="E171" s="2">
        <f t="shared" si="6"/>
        <v>-4.3817133069394619E-4</v>
      </c>
      <c r="F171">
        <v>1.342541688957222E-2</v>
      </c>
      <c r="G171">
        <v>1.6336005057379092E-2</v>
      </c>
      <c r="H171" s="2">
        <f t="shared" si="7"/>
        <v>1.483571391946154E-2</v>
      </c>
      <c r="I171" s="8">
        <f t="shared" si="8"/>
        <v>6.8535923528600731E-3</v>
      </c>
    </row>
    <row r="172" spans="1:9">
      <c r="A172" s="1" t="s">
        <v>182</v>
      </c>
      <c r="B172">
        <v>-1.6830247399081118E-2</v>
      </c>
      <c r="C172">
        <v>-9.3651613842342663E-3</v>
      </c>
      <c r="D172">
        <v>4.9858882143576366E-3</v>
      </c>
      <c r="E172" s="2">
        <f t="shared" si="6"/>
        <v>-4.0083571065311022E-3</v>
      </c>
      <c r="F172">
        <v>1.157437495855174E-2</v>
      </c>
      <c r="G172">
        <v>5.7262567963717537E-2</v>
      </c>
      <c r="H172" s="2">
        <f t="shared" si="7"/>
        <v>3.371214202875402E-2</v>
      </c>
      <c r="I172" s="8">
        <f t="shared" si="8"/>
        <v>1.3999436013258303E-2</v>
      </c>
    </row>
    <row r="173" spans="1:9">
      <c r="A173" s="1" t="s">
        <v>183</v>
      </c>
      <c r="B173">
        <v>-2.489102443555891E-2</v>
      </c>
      <c r="C173">
        <v>-3.4162458091765442E-2</v>
      </c>
      <c r="D173">
        <v>-1.6111667850008171E-2</v>
      </c>
      <c r="E173" s="2">
        <f t="shared" si="6"/>
        <v>-2.2808484267351287E-2</v>
      </c>
      <c r="F173">
        <v>-1.553738708351449E-2</v>
      </c>
      <c r="G173">
        <v>-8.0291095824197578E-3</v>
      </c>
      <c r="H173" s="2">
        <f t="shared" si="7"/>
        <v>-1.1899324654587127E-2</v>
      </c>
      <c r="I173" s="8">
        <f t="shared" si="8"/>
        <v>-1.7600443707950188E-2</v>
      </c>
    </row>
    <row r="174" spans="1:9">
      <c r="A174" s="1" t="s">
        <v>184</v>
      </c>
      <c r="B174">
        <v>2.3201792048362039E-2</v>
      </c>
      <c r="C174">
        <v>2.664855471355998E-2</v>
      </c>
      <c r="D174">
        <v>1.933433569173237E-2</v>
      </c>
      <c r="E174" s="2">
        <f t="shared" si="6"/>
        <v>2.2124595059372313E-2</v>
      </c>
      <c r="F174">
        <v>4.7443550540637869E-3</v>
      </c>
      <c r="G174">
        <v>1.4715833032881149E-3</v>
      </c>
      <c r="H174" s="2">
        <f t="shared" si="7"/>
        <v>3.1585655113603125E-3</v>
      </c>
      <c r="I174" s="8">
        <f t="shared" si="8"/>
        <v>1.3070199061602294E-2</v>
      </c>
    </row>
    <row r="175" spans="1:9">
      <c r="A175" s="1" t="s">
        <v>185</v>
      </c>
      <c r="B175">
        <v>-5.4755129242664013E-3</v>
      </c>
      <c r="C175">
        <v>-1.8781433182846859E-2</v>
      </c>
      <c r="D175">
        <v>-1.5106581552624791E-2</v>
      </c>
      <c r="E175" s="2">
        <f t="shared" si="6"/>
        <v>-1.3645381919398099E-2</v>
      </c>
      <c r="F175">
        <v>-8.0862658747119509E-3</v>
      </c>
      <c r="G175">
        <v>-5.1432917180229687E-3</v>
      </c>
      <c r="H175" s="2">
        <f t="shared" si="7"/>
        <v>-6.6602765306588967E-3</v>
      </c>
      <c r="I175" s="8">
        <f t="shared" si="8"/>
        <v>-1.0310687637935724E-2</v>
      </c>
    </row>
    <row r="176" spans="1:9">
      <c r="A176" s="1" t="s">
        <v>186</v>
      </c>
      <c r="B176">
        <v>-2.4761012362317422E-2</v>
      </c>
      <c r="C176">
        <v>-2.1671902624237679E-2</v>
      </c>
      <c r="D176">
        <v>-1.246586092828506E-2</v>
      </c>
      <c r="E176" s="2">
        <f t="shared" si="6"/>
        <v>-1.7815126880262801E-2</v>
      </c>
      <c r="F176">
        <v>6.8982417877596616E-3</v>
      </c>
      <c r="G176">
        <v>1.7356006783909361E-2</v>
      </c>
      <c r="H176" s="2">
        <f t="shared" si="7"/>
        <v>1.1965449535142027E-2</v>
      </c>
      <c r="I176" s="8">
        <f t="shared" si="8"/>
        <v>-3.597858515035053E-3</v>
      </c>
    </row>
    <row r="177" spans="1:9">
      <c r="A177" s="1" t="s">
        <v>187</v>
      </c>
      <c r="B177">
        <v>-1.7760306502522361E-2</v>
      </c>
      <c r="C177">
        <v>-2.083217082657229E-2</v>
      </c>
      <c r="D177">
        <v>-5.7821247305271939E-3</v>
      </c>
      <c r="E177" s="2">
        <f t="shared" si="6"/>
        <v>-1.2517989489416289E-2</v>
      </c>
      <c r="F177">
        <v>2.14952776418742E-3</v>
      </c>
      <c r="G177">
        <v>-8.3382973131018723E-3</v>
      </c>
      <c r="H177" s="2">
        <f t="shared" si="7"/>
        <v>-2.9322453015104334E-3</v>
      </c>
      <c r="I177" s="8">
        <f t="shared" si="8"/>
        <v>-7.9417483952585726E-3</v>
      </c>
    </row>
    <row r="178" spans="1:9">
      <c r="A178" s="1" t="s">
        <v>188</v>
      </c>
      <c r="B178">
        <v>2.9704591371124689E-3</v>
      </c>
      <c r="C178">
        <v>-7.695366577081364E-3</v>
      </c>
      <c r="D178">
        <v>5.8930660823244274E-3</v>
      </c>
      <c r="E178" s="2">
        <f t="shared" si="6"/>
        <v>1.763678917901803E-3</v>
      </c>
      <c r="F178">
        <v>-1.287248308703859E-2</v>
      </c>
      <c r="G178">
        <v>-1.3501726682175421E-2</v>
      </c>
      <c r="H178" s="2">
        <f t="shared" si="7"/>
        <v>-1.3177376916785387E-2</v>
      </c>
      <c r="I178" s="8">
        <f t="shared" si="8"/>
        <v>-5.3691917659483236E-3</v>
      </c>
    </row>
    <row r="179" spans="1:9">
      <c r="A179" s="1" t="s">
        <v>189</v>
      </c>
      <c r="B179">
        <v>-3.841692727418522E-3</v>
      </c>
      <c r="C179">
        <v>-2.712265294659855E-2</v>
      </c>
      <c r="D179">
        <v>-1.9745542078170031E-2</v>
      </c>
      <c r="E179" s="2">
        <f t="shared" si="6"/>
        <v>-1.7660751214315339E-2</v>
      </c>
      <c r="F179">
        <v>-3.1402599700392608E-2</v>
      </c>
      <c r="G179">
        <v>-4.2798719056877273E-2</v>
      </c>
      <c r="H179" s="2">
        <f t="shared" si="7"/>
        <v>-3.6924477875560448E-2</v>
      </c>
      <c r="I179" s="8">
        <f t="shared" si="8"/>
        <v>-2.6857268025710691E-2</v>
      </c>
    </row>
    <row r="180" spans="1:9">
      <c r="A180" s="1" t="s">
        <v>190</v>
      </c>
      <c r="B180">
        <v>-9.7156929456211349E-3</v>
      </c>
      <c r="C180">
        <v>-3.2841040861367632E-2</v>
      </c>
      <c r="D180">
        <v>-1.185433302988792E-2</v>
      </c>
      <c r="E180" s="2">
        <f t="shared" si="6"/>
        <v>-1.6586363098507934E-2</v>
      </c>
      <c r="F180">
        <v>-1.446960508557182E-2</v>
      </c>
      <c r="G180">
        <v>-8.5536365108086487E-3</v>
      </c>
      <c r="H180" s="2">
        <f t="shared" si="7"/>
        <v>-1.1603080373422758E-2</v>
      </c>
      <c r="I180" s="8">
        <f t="shared" si="8"/>
        <v>-1.4207340380677294E-2</v>
      </c>
    </row>
    <row r="181" spans="1:9">
      <c r="A181" s="1" t="s">
        <v>191</v>
      </c>
      <c r="B181">
        <v>-2.6717120070004149E-2</v>
      </c>
      <c r="C181">
        <v>-1.757944225488783E-2</v>
      </c>
      <c r="D181">
        <v>-1.575516753706252E-2</v>
      </c>
      <c r="E181" s="2">
        <f t="shared" si="6"/>
        <v>-1.8924138607273173E-2</v>
      </c>
      <c r="F181">
        <v>1.321419504794807E-3</v>
      </c>
      <c r="G181">
        <v>-2.0000001506330412E-2</v>
      </c>
      <c r="H181" s="2">
        <f t="shared" si="7"/>
        <v>-9.0096665133508162E-3</v>
      </c>
      <c r="I181" s="8">
        <f t="shared" si="8"/>
        <v>-1.4190962576941472E-2</v>
      </c>
    </row>
    <row r="182" spans="1:9">
      <c r="A182" s="1" t="s">
        <v>192</v>
      </c>
      <c r="B182">
        <v>-1.548838827376009E-2</v>
      </c>
      <c r="C182">
        <v>-1.2010182770862521E-2</v>
      </c>
      <c r="D182">
        <v>-7.7465121589546104E-3</v>
      </c>
      <c r="E182" s="2">
        <f t="shared" si="6"/>
        <v>-1.0730456092561499E-2</v>
      </c>
      <c r="F182">
        <v>5.6315402044018192E-3</v>
      </c>
      <c r="G182">
        <v>3.4413810345154783E-2</v>
      </c>
      <c r="H182" s="2">
        <f t="shared" si="7"/>
        <v>1.9577707697950631E-2</v>
      </c>
      <c r="I182" s="8">
        <f t="shared" si="8"/>
        <v>3.7386828608435324E-3</v>
      </c>
    </row>
    <row r="183" spans="1:9">
      <c r="A183" s="1" t="s">
        <v>193</v>
      </c>
      <c r="B183">
        <v>2.4601943869736239E-2</v>
      </c>
      <c r="C183">
        <v>3.6813796044388843E-2</v>
      </c>
      <c r="D183">
        <v>3.2476784240752732E-2</v>
      </c>
      <c r="E183" s="2">
        <f>(B183*$B$186+C183*$C$186+D183*$D$186)/$E$186</f>
        <v>3.1616015744016013E-2</v>
      </c>
      <c r="F183">
        <v>1.201443889131548E-2</v>
      </c>
      <c r="G183">
        <v>9.6712093439765834E-3</v>
      </c>
      <c r="H183" s="2">
        <f>(F183*$F$186+G183*$G$186)/$H$186</f>
        <v>1.0879049931959203E-2</v>
      </c>
      <c r="I183" s="8">
        <f>(E183*$E$186+H183*$H$186)/$I$186</f>
        <v>2.1716173514029515E-2</v>
      </c>
    </row>
    <row r="185" spans="1:9">
      <c r="A185" s="6">
        <v>0.01</v>
      </c>
      <c r="B185">
        <f t="shared" ref="B185:E185" si="9">PERCENTILE(B2:B183,0.01)</f>
        <v>-5.8578470816801932E-2</v>
      </c>
      <c r="C185">
        <f t="shared" si="9"/>
        <v>-6.7109001982549307E-2</v>
      </c>
      <c r="D185">
        <f t="shared" si="9"/>
        <v>-7.0413001654896432E-2</v>
      </c>
      <c r="E185">
        <f t="shared" si="9"/>
        <v>-6.977918369888482E-2</v>
      </c>
      <c r="F185">
        <f t="shared" ref="F185:I185" si="10">PERCENTILE(F2:F183,0.01)</f>
        <v>-2.7628213751415633E-2</v>
      </c>
      <c r="G185">
        <f t="shared" si="10"/>
        <v>-7.887301044491557E-2</v>
      </c>
      <c r="H185">
        <f t="shared" si="10"/>
        <v>-4.3856095117803189E-2</v>
      </c>
      <c r="I185">
        <f t="shared" si="10"/>
        <v>-3.9317895790283303E-2</v>
      </c>
    </row>
    <row r="186" spans="1:9">
      <c r="A186" s="4" t="s">
        <v>201</v>
      </c>
      <c r="B186">
        <f>input!I2</f>
        <v>7.558887419166796E-2</v>
      </c>
      <c r="C186">
        <f>input!J2</f>
        <v>7.6602185908409073E-2</v>
      </c>
      <c r="D186">
        <f>input!K2</f>
        <v>0.15337975785190125</v>
      </c>
      <c r="E186" s="2">
        <f>SUM(B186:D186)</f>
        <v>0.30557081795197827</v>
      </c>
      <c r="F186">
        <f>input!Q2</f>
        <v>0.14388678495170068</v>
      </c>
      <c r="G186">
        <f>input!R2</f>
        <v>0.1352558182402985</v>
      </c>
      <c r="H186" s="2">
        <f>SUM(F186:G186)</f>
        <v>0.27914260319199918</v>
      </c>
      <c r="I186" s="8">
        <f>SUM(E186,H186)</f>
        <v>0.58471342114397751</v>
      </c>
    </row>
    <row r="187" spans="1:9">
      <c r="A187" s="4" t="s">
        <v>206</v>
      </c>
      <c r="B187">
        <f>input!$T$3</f>
        <v>249796.55254369299</v>
      </c>
      <c r="C187">
        <f>input!$T$3</f>
        <v>249796.55254369299</v>
      </c>
      <c r="D187">
        <f>input!$T$3</f>
        <v>249796.55254369299</v>
      </c>
      <c r="E187">
        <f>input!$T$3</f>
        <v>249796.55254369299</v>
      </c>
      <c r="F187">
        <f>input!$T$3</f>
        <v>249796.55254369299</v>
      </c>
      <c r="G187">
        <f>input!$T$3</f>
        <v>249796.55254369299</v>
      </c>
      <c r="H187">
        <f>input!$T$3</f>
        <v>249796.55254369299</v>
      </c>
      <c r="I187">
        <f>input!$T$3</f>
        <v>249796.55254369299</v>
      </c>
    </row>
    <row r="188" spans="1:9">
      <c r="A188" s="4" t="s">
        <v>215</v>
      </c>
      <c r="B188">
        <f>-B185*B186*B187</f>
        <v>1106.0693241705901</v>
      </c>
      <c r="C188">
        <f t="shared" ref="C188:I188" si="11">-C185*C186*C187</f>
        <v>1284.128199923864</v>
      </c>
      <c r="D188">
        <f t="shared" si="11"/>
        <v>2697.7850677508527</v>
      </c>
      <c r="E188">
        <f t="shared" si="11"/>
        <v>5326.2825549487416</v>
      </c>
      <c r="F188">
        <f t="shared" si="11"/>
        <v>993.0249408990569</v>
      </c>
      <c r="G188">
        <f t="shared" si="11"/>
        <v>2664.8380069081095</v>
      </c>
      <c r="H188">
        <f t="shared" si="11"/>
        <v>3058.0355142229073</v>
      </c>
      <c r="I188">
        <f t="shared" si="11"/>
        <v>5742.7481436668422</v>
      </c>
    </row>
    <row r="190" spans="1:9">
      <c r="A190" s="4" t="s">
        <v>214</v>
      </c>
      <c r="B190">
        <f>AVERAGE(B2:B183)+_xlfn.NORM.INV(0.01,0,1)*_xlfn.STDEV.S(B2:B183)</f>
        <v>-6.3701359844561781E-2</v>
      </c>
      <c r="C190">
        <f t="shared" ref="C190:I190" si="12">AVERAGE(C2:C183)+_xlfn.NORM.INV(0.01,0,1)*_xlfn.STDEV.S(C2:C183)</f>
        <v>-7.9453467304907197E-2</v>
      </c>
      <c r="D190">
        <f t="shared" si="12"/>
        <v>-6.2586340918832015E-2</v>
      </c>
      <c r="E190">
        <f t="shared" si="12"/>
        <v>-6.4720436368612647E-2</v>
      </c>
      <c r="F190">
        <f t="shared" si="12"/>
        <v>-2.560854601095082E-2</v>
      </c>
      <c r="G190">
        <f t="shared" si="12"/>
        <v>-5.5119524150182037E-2</v>
      </c>
      <c r="H190">
        <f t="shared" si="12"/>
        <v>-3.6291210635853659E-2</v>
      </c>
      <c r="I190">
        <f t="shared" si="12"/>
        <v>-4.3435160702805682E-2</v>
      </c>
    </row>
    <row r="191" spans="1:9">
      <c r="A191" s="4" t="s">
        <v>213</v>
      </c>
      <c r="B191">
        <f>-B190*B186*B187</f>
        <v>1202.7988960717746</v>
      </c>
      <c r="C191">
        <f t="shared" ref="C191:I191" si="13">-C190*C186*C187</f>
        <v>1520.3390742495476</v>
      </c>
      <c r="D191">
        <f t="shared" si="13"/>
        <v>2397.9164643984177</v>
      </c>
      <c r="E191">
        <f t="shared" si="13"/>
        <v>4940.1456552768586</v>
      </c>
      <c r="F191">
        <f t="shared" si="13"/>
        <v>920.43318897995073</v>
      </c>
      <c r="G191">
        <f t="shared" si="13"/>
        <v>1862.2923361176611</v>
      </c>
      <c r="H191">
        <f t="shared" si="13"/>
        <v>2530.5447436776649</v>
      </c>
      <c r="I191">
        <f t="shared" si="13"/>
        <v>6344.1133733701017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6FA1-17EF-43EE-9A68-12300F9A8CA0}">
  <dimension ref="A1:B191"/>
  <sheetViews>
    <sheetView topLeftCell="A169" workbookViewId="0">
      <selection activeCell="B189" sqref="B189"/>
    </sheetView>
  </sheetViews>
  <sheetFormatPr defaultRowHeight="14.4"/>
  <sheetData>
    <row r="1" spans="1:2">
      <c r="A1" s="1" t="s">
        <v>11</v>
      </c>
      <c r="B1" s="1" t="s">
        <v>197</v>
      </c>
    </row>
    <row r="2" spans="1:2">
      <c r="A2" s="1" t="s">
        <v>12</v>
      </c>
      <c r="B2">
        <v>3.8593431224374091E-3</v>
      </c>
    </row>
    <row r="3" spans="1:2">
      <c r="A3" s="1" t="s">
        <v>13</v>
      </c>
      <c r="B3">
        <v>-1.6777904255743329E-2</v>
      </c>
    </row>
    <row r="4" spans="1:2">
      <c r="A4" s="1" t="s">
        <v>14</v>
      </c>
      <c r="B4">
        <v>3.302654453600784E-2</v>
      </c>
    </row>
    <row r="5" spans="1:2">
      <c r="A5" s="1" t="s">
        <v>15</v>
      </c>
      <c r="B5">
        <v>1.8099592042907009E-2</v>
      </c>
    </row>
    <row r="6" spans="1:2">
      <c r="A6" s="1" t="s">
        <v>16</v>
      </c>
      <c r="B6">
        <v>-2.051257766616299E-3</v>
      </c>
    </row>
    <row r="7" spans="1:2">
      <c r="A7" s="1" t="s">
        <v>17</v>
      </c>
      <c r="B7">
        <v>1.451990107255563E-2</v>
      </c>
    </row>
    <row r="8" spans="1:2">
      <c r="A8" s="1" t="s">
        <v>18</v>
      </c>
      <c r="B8">
        <v>1.057623515551431E-2</v>
      </c>
    </row>
    <row r="9" spans="1:2">
      <c r="A9" s="1" t="s">
        <v>19</v>
      </c>
      <c r="B9">
        <v>-1.9918587249072361E-2</v>
      </c>
    </row>
    <row r="10" spans="1:2">
      <c r="A10" s="1" t="s">
        <v>20</v>
      </c>
      <c r="B10">
        <v>8.5159940254599942E-3</v>
      </c>
    </row>
    <row r="11" spans="1:2">
      <c r="A11" s="1" t="s">
        <v>21</v>
      </c>
      <c r="B11">
        <v>1.484351959707597E-2</v>
      </c>
    </row>
    <row r="12" spans="1:2">
      <c r="A12" s="1" t="s">
        <v>22</v>
      </c>
      <c r="B12">
        <v>-1.428617690286227E-2</v>
      </c>
    </row>
    <row r="13" spans="1:2">
      <c r="A13" s="1" t="s">
        <v>23</v>
      </c>
      <c r="B13">
        <v>1.0380650327789899E-2</v>
      </c>
    </row>
    <row r="14" spans="1:2">
      <c r="A14" s="1" t="s">
        <v>24</v>
      </c>
      <c r="B14">
        <v>-1.621308935316168E-2</v>
      </c>
    </row>
    <row r="15" spans="1:2">
      <c r="A15" s="1" t="s">
        <v>25</v>
      </c>
      <c r="B15">
        <v>-1.612893121704095E-2</v>
      </c>
    </row>
    <row r="16" spans="1:2">
      <c r="A16" s="1" t="s">
        <v>26</v>
      </c>
      <c r="B16">
        <v>1.4820081002273829E-2</v>
      </c>
    </row>
    <row r="17" spans="1:2">
      <c r="A17" s="1" t="s">
        <v>27</v>
      </c>
      <c r="B17">
        <v>9.9499952672643666E-3</v>
      </c>
    </row>
    <row r="18" spans="1:2">
      <c r="A18" s="1" t="s">
        <v>28</v>
      </c>
      <c r="B18">
        <v>-4.9264661147733202E-3</v>
      </c>
    </row>
    <row r="19" spans="1:2">
      <c r="A19" s="1" t="s">
        <v>29</v>
      </c>
      <c r="B19">
        <v>1.7006041909084061E-2</v>
      </c>
    </row>
    <row r="20" spans="1:2">
      <c r="A20" s="1" t="s">
        <v>30</v>
      </c>
      <c r="B20">
        <v>1.195944411245531E-2</v>
      </c>
    </row>
    <row r="21" spans="1:2">
      <c r="A21" s="1" t="s">
        <v>31</v>
      </c>
      <c r="B21">
        <v>-2.085535836283126E-3</v>
      </c>
    </row>
    <row r="22" spans="1:2">
      <c r="A22" s="1" t="s">
        <v>32</v>
      </c>
      <c r="B22">
        <v>1.6032235939643421E-2</v>
      </c>
    </row>
    <row r="23" spans="1:2">
      <c r="A23" s="1" t="s">
        <v>33</v>
      </c>
      <c r="B23">
        <v>1.213622528630243E-2</v>
      </c>
    </row>
    <row r="24" spans="1:2">
      <c r="A24" s="1" t="s">
        <v>34</v>
      </c>
      <c r="B24">
        <v>-2.3985483554034288E-3</v>
      </c>
    </row>
    <row r="25" spans="1:2">
      <c r="A25" s="1" t="s">
        <v>35</v>
      </c>
      <c r="B25">
        <v>5.0069297485122446E-3</v>
      </c>
    </row>
    <row r="26" spans="1:2">
      <c r="A26" s="1" t="s">
        <v>36</v>
      </c>
      <c r="B26">
        <v>-3.4552363909279288E-4</v>
      </c>
    </row>
    <row r="27" spans="1:2">
      <c r="A27" s="1" t="s">
        <v>37</v>
      </c>
      <c r="B27">
        <v>-8.9836690514919493E-3</v>
      </c>
    </row>
    <row r="28" spans="1:2">
      <c r="A28" s="1" t="s">
        <v>38</v>
      </c>
      <c r="B28">
        <v>1.9110256015596901E-2</v>
      </c>
    </row>
    <row r="29" spans="1:2">
      <c r="A29" s="1" t="s">
        <v>39</v>
      </c>
      <c r="B29">
        <v>5.5381036493207247E-3</v>
      </c>
    </row>
    <row r="30" spans="1:2">
      <c r="A30" s="1" t="s">
        <v>40</v>
      </c>
      <c r="B30">
        <v>-3.029266201129455E-2</v>
      </c>
    </row>
    <row r="31" spans="1:2">
      <c r="A31" s="1" t="s">
        <v>41</v>
      </c>
      <c r="B31">
        <v>1.1081949113695979E-3</v>
      </c>
    </row>
    <row r="32" spans="1:2">
      <c r="A32" s="1" t="s">
        <v>42</v>
      </c>
      <c r="B32">
        <v>2.4408070635544291E-2</v>
      </c>
    </row>
    <row r="33" spans="1:2">
      <c r="A33" s="1" t="s">
        <v>43</v>
      </c>
      <c r="B33">
        <v>2.067243251428974E-2</v>
      </c>
    </row>
    <row r="34" spans="1:2">
      <c r="A34" s="1" t="s">
        <v>44</v>
      </c>
      <c r="B34">
        <v>-1.9901559590146389E-3</v>
      </c>
    </row>
    <row r="35" spans="1:2">
      <c r="A35" s="1" t="s">
        <v>45</v>
      </c>
      <c r="B35">
        <v>9.7391249337730468E-3</v>
      </c>
    </row>
    <row r="36" spans="1:2">
      <c r="A36" s="1" t="s">
        <v>46</v>
      </c>
      <c r="B36">
        <v>5.8561475942631169E-3</v>
      </c>
    </row>
    <row r="37" spans="1:2">
      <c r="A37" s="1" t="s">
        <v>47</v>
      </c>
      <c r="B37">
        <v>9.7966242565743489E-3</v>
      </c>
    </row>
    <row r="38" spans="1:2">
      <c r="A38" s="1" t="s">
        <v>48</v>
      </c>
      <c r="B38">
        <v>0</v>
      </c>
    </row>
    <row r="39" spans="1:2">
      <c r="A39" s="1" t="s">
        <v>49</v>
      </c>
      <c r="B39">
        <v>2.400312806875915E-3</v>
      </c>
    </row>
    <row r="40" spans="1:2">
      <c r="A40" s="1" t="s">
        <v>50</v>
      </c>
      <c r="B40">
        <v>1.574422948750431E-2</v>
      </c>
    </row>
    <row r="41" spans="1:2">
      <c r="A41" s="1" t="s">
        <v>51</v>
      </c>
      <c r="B41">
        <v>7.8314063874607154E-3</v>
      </c>
    </row>
    <row r="42" spans="1:2">
      <c r="A42" s="1" t="s">
        <v>52</v>
      </c>
      <c r="B42">
        <v>2.3637377995175961E-3</v>
      </c>
    </row>
    <row r="43" spans="1:2">
      <c r="A43" s="1" t="s">
        <v>53</v>
      </c>
      <c r="B43">
        <v>1.007347347386744E-2</v>
      </c>
    </row>
    <row r="44" spans="1:2">
      <c r="A44" s="1" t="s">
        <v>54</v>
      </c>
      <c r="B44">
        <v>1.349543414280463E-2</v>
      </c>
    </row>
    <row r="45" spans="1:2">
      <c r="A45" s="1" t="s">
        <v>55</v>
      </c>
      <c r="B45">
        <v>-2.4633986229358858E-2</v>
      </c>
    </row>
    <row r="46" spans="1:2">
      <c r="A46" s="1" t="s">
        <v>56</v>
      </c>
      <c r="B46">
        <v>2.775996071372577E-2</v>
      </c>
    </row>
    <row r="47" spans="1:2">
      <c r="A47" s="1" t="s">
        <v>57</v>
      </c>
      <c r="B47">
        <v>1.3445090569690339E-3</v>
      </c>
    </row>
    <row r="48" spans="1:2">
      <c r="A48" s="1" t="s">
        <v>58</v>
      </c>
      <c r="B48">
        <v>-1.8456637461225719E-2</v>
      </c>
    </row>
    <row r="49" spans="1:2">
      <c r="A49" s="1" t="s">
        <v>59</v>
      </c>
      <c r="B49">
        <v>1.02636778899079E-2</v>
      </c>
    </row>
    <row r="50" spans="1:2">
      <c r="A50" s="1" t="s">
        <v>60</v>
      </c>
      <c r="B50">
        <v>6.8382255373020673E-3</v>
      </c>
    </row>
    <row r="51" spans="1:2">
      <c r="A51" s="1" t="s">
        <v>61</v>
      </c>
      <c r="B51">
        <v>9.8465492416510703E-3</v>
      </c>
    </row>
    <row r="52" spans="1:2">
      <c r="A52" s="1" t="s">
        <v>62</v>
      </c>
      <c r="B52">
        <v>1.368752942725671E-2</v>
      </c>
    </row>
    <row r="53" spans="1:2">
      <c r="A53" s="1" t="s">
        <v>63</v>
      </c>
      <c r="B53">
        <v>1.6093655148146091E-2</v>
      </c>
    </row>
    <row r="54" spans="1:2">
      <c r="A54" s="1" t="s">
        <v>64</v>
      </c>
      <c r="B54">
        <v>6.333762122815223E-3</v>
      </c>
    </row>
    <row r="55" spans="1:2">
      <c r="A55" s="1" t="s">
        <v>65</v>
      </c>
      <c r="B55">
        <v>4.9089141640672462E-3</v>
      </c>
    </row>
    <row r="56" spans="1:2">
      <c r="A56" s="1" t="s">
        <v>66</v>
      </c>
      <c r="B56">
        <v>-1.228188520265139E-2</v>
      </c>
    </row>
    <row r="57" spans="1:2">
      <c r="A57" s="1" t="s">
        <v>67</v>
      </c>
      <c r="B57">
        <v>2.7512414298964671E-3</v>
      </c>
    </row>
    <row r="58" spans="1:2">
      <c r="A58" s="1" t="s">
        <v>68</v>
      </c>
      <c r="B58">
        <v>-6.38272187973421E-3</v>
      </c>
    </row>
    <row r="59" spans="1:2">
      <c r="A59" s="1" t="s">
        <v>69</v>
      </c>
      <c r="B59">
        <v>5.6978589002620872E-4</v>
      </c>
    </row>
    <row r="60" spans="1:2">
      <c r="A60" s="1" t="s">
        <v>70</v>
      </c>
      <c r="B60">
        <v>1.2969400046205499E-3</v>
      </c>
    </row>
    <row r="61" spans="1:2">
      <c r="A61" s="1" t="s">
        <v>71</v>
      </c>
      <c r="B61">
        <v>6.7526486431648269E-3</v>
      </c>
    </row>
    <row r="62" spans="1:2">
      <c r="A62" s="1" t="s">
        <v>72</v>
      </c>
      <c r="B62">
        <v>1.5179944306847441E-2</v>
      </c>
    </row>
    <row r="63" spans="1:2">
      <c r="A63" s="1" t="s">
        <v>73</v>
      </c>
      <c r="B63">
        <v>-2.0774700740044949E-4</v>
      </c>
    </row>
    <row r="64" spans="1:2">
      <c r="A64" s="1" t="s">
        <v>74</v>
      </c>
      <c r="B64">
        <v>2.170118876492055E-2</v>
      </c>
    </row>
    <row r="65" spans="1:2">
      <c r="A65" s="1" t="s">
        <v>75</v>
      </c>
      <c r="B65">
        <v>1.334204875286926E-2</v>
      </c>
    </row>
    <row r="66" spans="1:2">
      <c r="A66" s="1" t="s">
        <v>76</v>
      </c>
      <c r="B66">
        <v>1.650176362827693E-2</v>
      </c>
    </row>
    <row r="67" spans="1:2">
      <c r="A67" s="1" t="s">
        <v>77</v>
      </c>
      <c r="B67">
        <v>-3.8077986251208169E-3</v>
      </c>
    </row>
    <row r="68" spans="1:2">
      <c r="A68" s="1" t="s">
        <v>78</v>
      </c>
      <c r="B68">
        <v>7.8974039514312366E-3</v>
      </c>
    </row>
    <row r="69" spans="1:2">
      <c r="A69" s="1" t="s">
        <v>79</v>
      </c>
      <c r="B69">
        <v>1.7800349030289819E-2</v>
      </c>
    </row>
    <row r="70" spans="1:2">
      <c r="A70" s="1" t="s">
        <v>80</v>
      </c>
      <c r="B70">
        <v>3.7528425586705878E-3</v>
      </c>
    </row>
    <row r="71" spans="1:2">
      <c r="A71" s="1" t="s">
        <v>81</v>
      </c>
      <c r="B71">
        <v>-4.4366451416767427E-3</v>
      </c>
    </row>
    <row r="72" spans="1:2">
      <c r="A72" s="1" t="s">
        <v>82</v>
      </c>
      <c r="B72">
        <v>-3.5591671850302431E-3</v>
      </c>
    </row>
    <row r="73" spans="1:2">
      <c r="A73" s="1" t="s">
        <v>83</v>
      </c>
      <c r="B73">
        <v>1.426128499320223E-3</v>
      </c>
    </row>
    <row r="74" spans="1:2">
      <c r="A74" s="1" t="s">
        <v>84</v>
      </c>
      <c r="B74">
        <v>1.9033050538948659E-2</v>
      </c>
    </row>
    <row r="75" spans="1:2">
      <c r="A75" s="1" t="s">
        <v>85</v>
      </c>
      <c r="B75">
        <v>1.4476545937305301E-3</v>
      </c>
    </row>
    <row r="76" spans="1:2">
      <c r="A76" s="1" t="s">
        <v>86</v>
      </c>
      <c r="B76">
        <v>6.905024920331515E-3</v>
      </c>
    </row>
    <row r="77" spans="1:2">
      <c r="A77" s="1" t="s">
        <v>87</v>
      </c>
      <c r="B77">
        <v>-1.5081467610429391E-3</v>
      </c>
    </row>
    <row r="78" spans="1:2">
      <c r="A78" s="1" t="s">
        <v>88</v>
      </c>
      <c r="B78">
        <v>5.0044371271227286E-3</v>
      </c>
    </row>
    <row r="79" spans="1:2">
      <c r="A79" s="1" t="s">
        <v>89</v>
      </c>
      <c r="B79">
        <v>-1.205658442652302E-4</v>
      </c>
    </row>
    <row r="80" spans="1:2">
      <c r="A80" s="1" t="s">
        <v>90</v>
      </c>
      <c r="B80">
        <v>4.530455159375002E-3</v>
      </c>
    </row>
    <row r="81" spans="1:2">
      <c r="A81" s="1" t="s">
        <v>91</v>
      </c>
      <c r="B81">
        <v>-2.374815134383534E-3</v>
      </c>
    </row>
    <row r="82" spans="1:2">
      <c r="A82" s="1" t="s">
        <v>92</v>
      </c>
      <c r="B82">
        <v>-6.5588489627625979E-3</v>
      </c>
    </row>
    <row r="83" spans="1:2">
      <c r="A83" s="1" t="s">
        <v>93</v>
      </c>
      <c r="B83">
        <v>9.7514203222064388E-3</v>
      </c>
    </row>
    <row r="84" spans="1:2">
      <c r="A84" s="1" t="s">
        <v>94</v>
      </c>
      <c r="B84">
        <v>3.6416757880430861E-3</v>
      </c>
    </row>
    <row r="85" spans="1:2">
      <c r="A85" s="1" t="s">
        <v>95</v>
      </c>
      <c r="B85">
        <v>1.1427863341215041E-2</v>
      </c>
    </row>
    <row r="86" spans="1:2">
      <c r="A86" s="1" t="s">
        <v>96</v>
      </c>
      <c r="B86">
        <v>-1.510038035470285E-2</v>
      </c>
    </row>
    <row r="87" spans="1:2">
      <c r="A87" s="1" t="s">
        <v>97</v>
      </c>
      <c r="B87">
        <v>-2.2682442317707E-2</v>
      </c>
    </row>
    <row r="88" spans="1:2">
      <c r="A88" s="1" t="s">
        <v>98</v>
      </c>
      <c r="B88">
        <v>2.630043068304166E-3</v>
      </c>
    </row>
    <row r="89" spans="1:2">
      <c r="A89" s="1" t="s">
        <v>99</v>
      </c>
      <c r="B89">
        <v>-7.2715795428635044E-3</v>
      </c>
    </row>
    <row r="90" spans="1:2">
      <c r="A90" s="1" t="s">
        <v>100</v>
      </c>
      <c r="B90">
        <v>5.8365630018351036E-3</v>
      </c>
    </row>
    <row r="91" spans="1:2">
      <c r="A91" s="1" t="s">
        <v>101</v>
      </c>
      <c r="B91">
        <v>1.144171651983172E-2</v>
      </c>
    </row>
    <row r="92" spans="1:2">
      <c r="A92" s="1" t="s">
        <v>102</v>
      </c>
      <c r="B92">
        <v>-2.575992645036385E-3</v>
      </c>
    </row>
    <row r="93" spans="1:2">
      <c r="A93" s="1" t="s">
        <v>103</v>
      </c>
      <c r="B93">
        <v>-3.615798009339088E-3</v>
      </c>
    </row>
    <row r="94" spans="1:2">
      <c r="A94" s="1" t="s">
        <v>104</v>
      </c>
      <c r="B94">
        <v>2.435291813317941E-2</v>
      </c>
    </row>
    <row r="95" spans="1:2">
      <c r="A95" s="1" t="s">
        <v>105</v>
      </c>
      <c r="B95">
        <v>3.6397139649610999E-3</v>
      </c>
    </row>
    <row r="96" spans="1:2">
      <c r="A96" s="1" t="s">
        <v>106</v>
      </c>
      <c r="B96">
        <v>-1.230697110991108E-3</v>
      </c>
    </row>
    <row r="97" spans="1:2">
      <c r="A97" s="1" t="s">
        <v>107</v>
      </c>
      <c r="B97">
        <v>4.6239110717454226E-3</v>
      </c>
    </row>
    <row r="98" spans="1:2">
      <c r="A98" s="1" t="s">
        <v>108</v>
      </c>
      <c r="B98">
        <v>1.180800999456832E-2</v>
      </c>
    </row>
    <row r="99" spans="1:2">
      <c r="A99" s="1" t="s">
        <v>109</v>
      </c>
      <c r="B99">
        <v>3.9385705679824126E-3</v>
      </c>
    </row>
    <row r="100" spans="1:2">
      <c r="A100" s="1" t="s">
        <v>110</v>
      </c>
      <c r="B100">
        <v>5.0127489706459638E-3</v>
      </c>
    </row>
    <row r="101" spans="1:2">
      <c r="A101" s="1" t="s">
        <v>111</v>
      </c>
      <c r="B101">
        <v>1.002678291314529E-2</v>
      </c>
    </row>
    <row r="102" spans="1:2">
      <c r="A102" s="1" t="s">
        <v>112</v>
      </c>
      <c r="B102">
        <v>-7.3831810549923596E-3</v>
      </c>
    </row>
    <row r="103" spans="1:2">
      <c r="A103" s="1" t="s">
        <v>113</v>
      </c>
      <c r="B103">
        <v>6.4664662362112768E-3</v>
      </c>
    </row>
    <row r="104" spans="1:2">
      <c r="A104" s="1" t="s">
        <v>114</v>
      </c>
      <c r="B104">
        <v>1.4734017525260599E-2</v>
      </c>
    </row>
    <row r="105" spans="1:2">
      <c r="A105" s="1" t="s">
        <v>115</v>
      </c>
      <c r="B105">
        <v>5.101062194172723E-3</v>
      </c>
    </row>
    <row r="106" spans="1:2">
      <c r="A106" s="1" t="s">
        <v>116</v>
      </c>
      <c r="B106">
        <v>4.637217172052277E-2</v>
      </c>
    </row>
    <row r="107" spans="1:2">
      <c r="A107" s="1" t="s">
        <v>117</v>
      </c>
      <c r="B107">
        <v>-9.0529035832398463E-4</v>
      </c>
    </row>
    <row r="108" spans="1:2">
      <c r="A108" s="1" t="s">
        <v>118</v>
      </c>
      <c r="B108">
        <v>-2.7975296445026392E-3</v>
      </c>
    </row>
    <row r="109" spans="1:2">
      <c r="A109" s="1" t="s">
        <v>119</v>
      </c>
      <c r="B109">
        <v>-1.5848311678740679E-2</v>
      </c>
    </row>
    <row r="110" spans="1:2">
      <c r="A110" s="1" t="s">
        <v>120</v>
      </c>
      <c r="B110">
        <v>2.0187466595622539E-3</v>
      </c>
    </row>
    <row r="111" spans="1:2">
      <c r="A111" s="1" t="s">
        <v>121</v>
      </c>
      <c r="B111">
        <v>-7.3513014986885672E-3</v>
      </c>
    </row>
    <row r="112" spans="1:2">
      <c r="A112" s="1" t="s">
        <v>122</v>
      </c>
      <c r="B112">
        <v>1.7290952047533729E-2</v>
      </c>
    </row>
    <row r="113" spans="1:2">
      <c r="A113" s="1" t="s">
        <v>123</v>
      </c>
      <c r="B113">
        <v>-1.2011122619401069E-2</v>
      </c>
    </row>
    <row r="114" spans="1:2">
      <c r="A114" s="1" t="s">
        <v>124</v>
      </c>
      <c r="B114">
        <v>-2.4177951424910749E-3</v>
      </c>
    </row>
    <row r="115" spans="1:2">
      <c r="A115" s="1" t="s">
        <v>125</v>
      </c>
      <c r="B115">
        <v>-3.05251833295761E-3</v>
      </c>
    </row>
    <row r="116" spans="1:2">
      <c r="A116" s="1" t="s">
        <v>126</v>
      </c>
      <c r="B116">
        <v>1.1080884824630211E-3</v>
      </c>
    </row>
    <row r="117" spans="1:2">
      <c r="A117" s="1" t="s">
        <v>127</v>
      </c>
      <c r="B117">
        <v>1.165610590480526E-2</v>
      </c>
    </row>
    <row r="118" spans="1:2">
      <c r="A118" s="1" t="s">
        <v>128</v>
      </c>
      <c r="B118">
        <v>2.0591304749548729E-3</v>
      </c>
    </row>
    <row r="119" spans="1:2">
      <c r="A119" s="1" t="s">
        <v>129</v>
      </c>
      <c r="B119">
        <v>3.0434491101996031E-3</v>
      </c>
    </row>
    <row r="120" spans="1:2">
      <c r="A120" s="1" t="s">
        <v>130</v>
      </c>
      <c r="B120">
        <v>6.8121814486274967E-3</v>
      </c>
    </row>
    <row r="121" spans="1:2">
      <c r="A121" s="1" t="s">
        <v>131</v>
      </c>
      <c r="B121">
        <v>1.7384100660211571E-4</v>
      </c>
    </row>
    <row r="122" spans="1:2">
      <c r="A122" s="1" t="s">
        <v>132</v>
      </c>
      <c r="B122">
        <v>7.0849119291398477E-3</v>
      </c>
    </row>
    <row r="123" spans="1:2">
      <c r="A123" s="1" t="s">
        <v>133</v>
      </c>
      <c r="B123">
        <v>1.8987722207076011E-2</v>
      </c>
    </row>
    <row r="124" spans="1:2">
      <c r="A124" s="1" t="s">
        <v>134</v>
      </c>
      <c r="B124">
        <v>8.1583347786684524E-3</v>
      </c>
    </row>
    <row r="125" spans="1:2">
      <c r="A125" s="1" t="s">
        <v>135</v>
      </c>
      <c r="B125">
        <v>6.8989534009267217E-4</v>
      </c>
    </row>
    <row r="126" spans="1:2">
      <c r="A126" s="1" t="s">
        <v>136</v>
      </c>
      <c r="B126">
        <v>1.293216427249444E-3</v>
      </c>
    </row>
    <row r="127" spans="1:2">
      <c r="A127" s="1" t="s">
        <v>137</v>
      </c>
      <c r="B127">
        <v>-9.8209729862666073E-3</v>
      </c>
    </row>
    <row r="128" spans="1:2">
      <c r="A128" s="1" t="s">
        <v>138</v>
      </c>
      <c r="B128">
        <v>-2.0609262203597382E-2</v>
      </c>
    </row>
    <row r="129" spans="1:2">
      <c r="A129" s="1" t="s">
        <v>139</v>
      </c>
      <c r="B129">
        <v>-4.7724004754958749E-3</v>
      </c>
    </row>
    <row r="130" spans="1:2">
      <c r="A130" s="1" t="s">
        <v>140</v>
      </c>
      <c r="B130">
        <v>-1.568037216177931E-3</v>
      </c>
    </row>
    <row r="131" spans="1:2">
      <c r="A131" s="1" t="s">
        <v>141</v>
      </c>
      <c r="B131">
        <v>9.6829494720747089E-3</v>
      </c>
    </row>
    <row r="132" spans="1:2">
      <c r="A132" s="1" t="s">
        <v>142</v>
      </c>
      <c r="B132">
        <v>2.5781634276356158E-3</v>
      </c>
    </row>
    <row r="133" spans="1:2">
      <c r="A133" s="1" t="s">
        <v>143</v>
      </c>
      <c r="B133">
        <v>1.443649271222203E-2</v>
      </c>
    </row>
    <row r="134" spans="1:2">
      <c r="A134" s="1" t="s">
        <v>144</v>
      </c>
      <c r="B134">
        <v>9.1892519226546288E-3</v>
      </c>
    </row>
    <row r="135" spans="1:2">
      <c r="A135" s="1" t="s">
        <v>145</v>
      </c>
      <c r="B135">
        <v>-1.258408083428131E-2</v>
      </c>
    </row>
    <row r="136" spans="1:2">
      <c r="A136" s="1" t="s">
        <v>146</v>
      </c>
      <c r="B136">
        <v>-1.7767801308187559E-2</v>
      </c>
    </row>
    <row r="137" spans="1:2">
      <c r="A137" s="1" t="s">
        <v>147</v>
      </c>
      <c r="B137">
        <v>1.3495162088168261E-2</v>
      </c>
    </row>
    <row r="138" spans="1:2">
      <c r="A138" s="1" t="s">
        <v>148</v>
      </c>
      <c r="B138">
        <v>-1.4353983231543349E-2</v>
      </c>
    </row>
    <row r="139" spans="1:2">
      <c r="A139" s="1" t="s">
        <v>149</v>
      </c>
      <c r="B139">
        <v>1.557899042359101E-2</v>
      </c>
    </row>
    <row r="140" spans="1:2">
      <c r="A140" s="1" t="s">
        <v>150</v>
      </c>
      <c r="B140">
        <v>9.2405641063963984E-3</v>
      </c>
    </row>
    <row r="141" spans="1:2">
      <c r="A141" s="1" t="s">
        <v>151</v>
      </c>
      <c r="B141">
        <v>-3.3713168819927701E-3</v>
      </c>
    </row>
    <row r="142" spans="1:2">
      <c r="A142" s="1" t="s">
        <v>152</v>
      </c>
      <c r="B142">
        <v>-8.9069267479587877E-3</v>
      </c>
    </row>
    <row r="143" spans="1:2">
      <c r="A143" s="1" t="s">
        <v>153</v>
      </c>
      <c r="B143">
        <v>4.5108570635266082E-4</v>
      </c>
    </row>
    <row r="144" spans="1:2">
      <c r="A144" s="1" t="s">
        <v>154</v>
      </c>
      <c r="B144">
        <v>6.0427682736103883E-3</v>
      </c>
    </row>
    <row r="145" spans="1:2">
      <c r="A145" s="1" t="s">
        <v>155</v>
      </c>
      <c r="B145">
        <v>-6.4057648411462997E-3</v>
      </c>
    </row>
    <row r="146" spans="1:2">
      <c r="A146" s="1" t="s">
        <v>156</v>
      </c>
      <c r="B146">
        <v>8.0415107249720563E-3</v>
      </c>
    </row>
    <row r="147" spans="1:2">
      <c r="A147" s="1" t="s">
        <v>157</v>
      </c>
      <c r="B147">
        <v>6.4122180367567339E-3</v>
      </c>
    </row>
    <row r="148" spans="1:2">
      <c r="A148" s="1" t="s">
        <v>158</v>
      </c>
      <c r="B148">
        <v>-8.3671634373767567E-3</v>
      </c>
    </row>
    <row r="149" spans="1:2">
      <c r="A149" s="1" t="s">
        <v>159</v>
      </c>
      <c r="B149">
        <v>8.6597329230044817E-3</v>
      </c>
    </row>
    <row r="150" spans="1:2">
      <c r="A150" s="1" t="s">
        <v>160</v>
      </c>
      <c r="B150">
        <v>-1.0720725660379959E-2</v>
      </c>
    </row>
    <row r="151" spans="1:2">
      <c r="A151" s="1" t="s">
        <v>161</v>
      </c>
      <c r="B151">
        <v>-7.1859929142761292E-3</v>
      </c>
    </row>
    <row r="152" spans="1:2">
      <c r="A152" s="1" t="s">
        <v>162</v>
      </c>
      <c r="B152">
        <v>1.0855254609287711E-2</v>
      </c>
    </row>
    <row r="153" spans="1:2">
      <c r="A153" s="1" t="s">
        <v>163</v>
      </c>
      <c r="B153">
        <v>1.144852899018778E-2</v>
      </c>
    </row>
    <row r="154" spans="1:2">
      <c r="A154" s="1" t="s">
        <v>164</v>
      </c>
      <c r="B154">
        <v>1.496645032262656E-2</v>
      </c>
    </row>
    <row r="155" spans="1:2">
      <c r="A155" s="1" t="s">
        <v>165</v>
      </c>
      <c r="B155">
        <v>3.3966907473732539E-3</v>
      </c>
    </row>
    <row r="156" spans="1:2">
      <c r="A156" s="1" t="s">
        <v>166</v>
      </c>
      <c r="B156">
        <v>2.159775133963349E-2</v>
      </c>
    </row>
    <row r="157" spans="1:2">
      <c r="A157" s="1" t="s">
        <v>167</v>
      </c>
      <c r="B157">
        <v>-5.2228217598482285E-4</v>
      </c>
    </row>
    <row r="158" spans="1:2">
      <c r="A158" s="1" t="s">
        <v>168</v>
      </c>
      <c r="B158">
        <v>1.774146009434063E-2</v>
      </c>
    </row>
    <row r="159" spans="1:2">
      <c r="A159" s="1" t="s">
        <v>169</v>
      </c>
      <c r="B159">
        <v>9.3175071808393461E-3</v>
      </c>
    </row>
    <row r="160" spans="1:2">
      <c r="A160" s="1" t="s">
        <v>170</v>
      </c>
      <c r="B160">
        <v>4.3341671175523011E-4</v>
      </c>
    </row>
    <row r="161" spans="1:2">
      <c r="A161" s="1" t="s">
        <v>171</v>
      </c>
      <c r="B161">
        <v>2.0507428444862311E-2</v>
      </c>
    </row>
    <row r="162" spans="1:2">
      <c r="A162" s="1" t="s">
        <v>172</v>
      </c>
      <c r="B162">
        <v>-8.8112737541774511E-3</v>
      </c>
    </row>
    <row r="163" spans="1:2">
      <c r="A163" s="1" t="s">
        <v>173</v>
      </c>
      <c r="B163">
        <v>-1.750387566711864E-3</v>
      </c>
    </row>
    <row r="164" spans="1:2">
      <c r="A164" s="1" t="s">
        <v>174</v>
      </c>
      <c r="B164">
        <v>5.1399752442160551E-3</v>
      </c>
    </row>
    <row r="165" spans="1:2">
      <c r="A165" s="1" t="s">
        <v>175</v>
      </c>
      <c r="B165">
        <v>-1.0793668625358689E-2</v>
      </c>
    </row>
    <row r="166" spans="1:2">
      <c r="A166" s="1" t="s">
        <v>176</v>
      </c>
      <c r="B166">
        <v>2.6658948554743711E-2</v>
      </c>
    </row>
    <row r="167" spans="1:2">
      <c r="A167" s="1" t="s">
        <v>177</v>
      </c>
      <c r="B167">
        <v>5.3115515440818051E-3</v>
      </c>
    </row>
    <row r="168" spans="1:2">
      <c r="A168" s="1" t="s">
        <v>178</v>
      </c>
      <c r="B168">
        <v>-3.3476441969651383E-2</v>
      </c>
    </row>
    <row r="169" spans="1:2">
      <c r="A169" s="1" t="s">
        <v>179</v>
      </c>
      <c r="B169">
        <v>5.2749760596186857E-2</v>
      </c>
    </row>
    <row r="170" spans="1:2">
      <c r="A170" s="1" t="s">
        <v>180</v>
      </c>
      <c r="B170">
        <v>3.7225579516144691E-3</v>
      </c>
    </row>
    <row r="171" spans="1:2">
      <c r="A171" s="1" t="s">
        <v>181</v>
      </c>
      <c r="B171">
        <v>1.7953222730363368E-2</v>
      </c>
    </row>
    <row r="172" spans="1:2">
      <c r="A172" s="1" t="s">
        <v>182</v>
      </c>
      <c r="B172">
        <v>1.439019694701282E-2</v>
      </c>
    </row>
    <row r="173" spans="1:2">
      <c r="A173" s="1" t="s">
        <v>183</v>
      </c>
      <c r="B173">
        <v>-1.411822665998419E-2</v>
      </c>
    </row>
    <row r="174" spans="1:2">
      <c r="A174" s="1" t="s">
        <v>184</v>
      </c>
      <c r="B174">
        <v>3.9094198585867268E-3</v>
      </c>
    </row>
    <row r="175" spans="1:2">
      <c r="A175" s="1" t="s">
        <v>185</v>
      </c>
      <c r="B175">
        <v>-8.6608273897822441E-3</v>
      </c>
    </row>
    <row r="176" spans="1:2">
      <c r="A176" s="1" t="s">
        <v>186</v>
      </c>
      <c r="B176">
        <v>1.178265694588965E-2</v>
      </c>
    </row>
    <row r="177" spans="1:2">
      <c r="A177" s="1" t="s">
        <v>187</v>
      </c>
      <c r="B177">
        <v>5.0978610676541969E-3</v>
      </c>
    </row>
    <row r="178" spans="1:2">
      <c r="A178" s="1" t="s">
        <v>188</v>
      </c>
      <c r="B178">
        <v>-1.313792909627132E-2</v>
      </c>
    </row>
    <row r="179" spans="1:2">
      <c r="A179" s="1" t="s">
        <v>189</v>
      </c>
      <c r="B179">
        <v>-2.7332473568186359E-2</v>
      </c>
    </row>
    <row r="180" spans="1:2">
      <c r="A180" s="1" t="s">
        <v>190</v>
      </c>
      <c r="B180">
        <v>-1.2857934466383839E-2</v>
      </c>
    </row>
    <row r="181" spans="1:2">
      <c r="A181" s="1" t="s">
        <v>191</v>
      </c>
      <c r="B181">
        <v>2.7656113615037731E-4</v>
      </c>
    </row>
    <row r="182" spans="1:2">
      <c r="A182" s="1" t="s">
        <v>192</v>
      </c>
      <c r="B182">
        <v>6.0018057657740256E-3</v>
      </c>
    </row>
    <row r="183" spans="1:2">
      <c r="A183" s="1" t="s">
        <v>193</v>
      </c>
      <c r="B183">
        <v>1.0712640135823509E-2</v>
      </c>
    </row>
    <row r="185" spans="1:2">
      <c r="A185" s="6">
        <v>0.01</v>
      </c>
      <c r="B185">
        <f t="shared" ref="B185" si="0">PERCENTILE(B2:B183,0.01)</f>
        <v>-2.7894909372376916E-2</v>
      </c>
    </row>
    <row r="186" spans="1:2">
      <c r="A186" s="4" t="s">
        <v>201</v>
      </c>
      <c r="B186">
        <f>input!P2</f>
        <v>6.5369130969696043E-2</v>
      </c>
    </row>
    <row r="187" spans="1:2">
      <c r="A187" s="4" t="s">
        <v>206</v>
      </c>
      <c r="B187">
        <f>input!$T$3</f>
        <v>249796.55254369299</v>
      </c>
    </row>
    <row r="188" spans="1:2">
      <c r="A188" s="4" t="s">
        <v>215</v>
      </c>
      <c r="B188">
        <f>-B185*B186*B187</f>
        <v>455.49551652153923</v>
      </c>
    </row>
    <row r="190" spans="1:2">
      <c r="A190" s="4" t="s">
        <v>214</v>
      </c>
      <c r="B190">
        <f>AVERAGE(B2:B183)+_xlfn.NORM.INV(0.01,0,1)*_xlfn.STDEV.S(B2:B183)</f>
        <v>-2.5488612895117387E-2</v>
      </c>
    </row>
    <row r="191" spans="1:2">
      <c r="A191" s="4" t="s">
        <v>213</v>
      </c>
      <c r="B191">
        <f>-B190*B186*B187</f>
        <v>416.20314090627136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BEE30-BB72-40C7-AEAE-18E11868895A}">
  <dimension ref="A1:D191"/>
  <sheetViews>
    <sheetView topLeftCell="A169" workbookViewId="0">
      <selection activeCell="B191" sqref="B191:D191"/>
    </sheetView>
  </sheetViews>
  <sheetFormatPr defaultRowHeight="14.4"/>
  <cols>
    <col min="4" max="4" width="8.83984375" style="8"/>
  </cols>
  <sheetData>
    <row r="1" spans="1:4">
      <c r="A1" s="1" t="s">
        <v>11</v>
      </c>
      <c r="B1" s="1" t="s">
        <v>10</v>
      </c>
      <c r="C1" s="1" t="s">
        <v>200</v>
      </c>
      <c r="D1" s="10" t="s">
        <v>211</v>
      </c>
    </row>
    <row r="2" spans="1:4">
      <c r="B2">
        <v>-4.7415376054421483E-2</v>
      </c>
      <c r="C2">
        <v>1.4556370694374099E-3</v>
      </c>
      <c r="D2" s="8">
        <f t="shared" ref="D2:D65" si="0">(B2*$B$186+C5*$C$183)/$D$186</f>
        <v>-2.3770296749094658E-2</v>
      </c>
    </row>
    <row r="3" spans="1:4">
      <c r="B3">
        <v>4.9355349710876517E-2</v>
      </c>
      <c r="C3">
        <v>-5.087014393519218E-3</v>
      </c>
      <c r="D3" s="8">
        <f t="shared" si="0"/>
        <v>3.7160200044945989E-2</v>
      </c>
    </row>
    <row r="4" spans="1:4">
      <c r="B4">
        <v>6.102296583712441E-2</v>
      </c>
      <c r="C4">
        <v>5.908516222563498E-2</v>
      </c>
      <c r="D4" s="8">
        <f t="shared" si="0"/>
        <v>4.2730099177824048E-2</v>
      </c>
    </row>
    <row r="5" spans="1:4">
      <c r="B5">
        <v>5.8355789236406164E-3</v>
      </c>
      <c r="C5">
        <v>2.9411701961204351E-2</v>
      </c>
      <c r="D5" s="8">
        <f t="shared" si="0"/>
        <v>9.3095511611260978E-3</v>
      </c>
    </row>
    <row r="6" spans="1:4">
      <c r="B6">
        <v>2.6038939826254159E-2</v>
      </c>
      <c r="C6">
        <v>4.0135535673693427E-2</v>
      </c>
      <c r="D6" s="8">
        <f t="shared" si="0"/>
        <v>1.4251464065347103E-2</v>
      </c>
    </row>
    <row r="7" spans="1:4">
      <c r="B7">
        <v>7.9237382996753203E-2</v>
      </c>
      <c r="C7">
        <v>3.1306667494772622E-2</v>
      </c>
      <c r="D7" s="8">
        <f t="shared" si="0"/>
        <v>5.9656629752465808E-2</v>
      </c>
    </row>
    <row r="8" spans="1:4">
      <c r="B8">
        <v>6.4911813525311723E-2</v>
      </c>
      <c r="C8">
        <v>3.2754756851318227E-2</v>
      </c>
      <c r="D8" s="8">
        <f t="shared" si="0"/>
        <v>4.8100703372820588E-2</v>
      </c>
    </row>
    <row r="9" spans="1:4">
      <c r="B9">
        <v>-9.9492204411222307E-3</v>
      </c>
      <c r="C9">
        <v>-9.3282695145046057E-3</v>
      </c>
      <c r="D9" s="8">
        <f t="shared" si="0"/>
        <v>-1.5571363504142418E-2</v>
      </c>
    </row>
    <row r="10" spans="1:4">
      <c r="B10">
        <v>0.1201628259793359</v>
      </c>
      <c r="C10">
        <v>6.4423551743034047E-2</v>
      </c>
      <c r="D10" s="8">
        <f t="shared" si="0"/>
        <v>7.9416791686630864E-2</v>
      </c>
    </row>
    <row r="11" spans="1:4">
      <c r="B11">
        <v>-3.9961308775612332E-2</v>
      </c>
      <c r="C11">
        <v>4.8386575829357792E-2</v>
      </c>
      <c r="D11" s="8">
        <f t="shared" si="0"/>
        <v>-2.4280746001413514E-2</v>
      </c>
    </row>
    <row r="12" spans="1:4">
      <c r="B12">
        <v>-4.6431360795766818E-2</v>
      </c>
      <c r="C12">
        <v>-5.4130982317787353E-2</v>
      </c>
      <c r="D12" s="8">
        <f t="shared" si="0"/>
        <v>-3.7721253208278738E-2</v>
      </c>
    </row>
    <row r="13" spans="1:4">
      <c r="B13">
        <v>-2.7819822290456871E-2</v>
      </c>
      <c r="C13">
        <v>3.4726660293938449E-2</v>
      </c>
      <c r="D13" s="8">
        <f t="shared" si="0"/>
        <v>-2.3096848052793429E-2</v>
      </c>
    </row>
    <row r="14" spans="1:4">
      <c r="B14">
        <v>-3.4131567431197378E-2</v>
      </c>
      <c r="C14">
        <v>5.878849905944783E-4</v>
      </c>
      <c r="D14" s="8">
        <f t="shared" si="0"/>
        <v>-1.7282060815390181E-2</v>
      </c>
    </row>
    <row r="15" spans="1:4">
      <c r="B15">
        <v>-0.1005041158294292</v>
      </c>
      <c r="C15">
        <v>-5.3498038257698721E-2</v>
      </c>
      <c r="D15" s="8">
        <f t="shared" si="0"/>
        <v>-5.7964196577010886E-2</v>
      </c>
    </row>
    <row r="16" spans="1:4">
      <c r="B16">
        <v>-7.9974272216413733E-2</v>
      </c>
      <c r="C16">
        <v>-3.4878682746826477E-2</v>
      </c>
      <c r="D16" s="8">
        <f t="shared" si="0"/>
        <v>-5.4635389177713385E-2</v>
      </c>
    </row>
    <row r="17" spans="2:4">
      <c r="B17">
        <v>4.1999917803839937E-2</v>
      </c>
      <c r="C17">
        <v>2.019627185487316E-2</v>
      </c>
      <c r="D17" s="8">
        <f t="shared" si="0"/>
        <v>2.0110988258939241E-2</v>
      </c>
    </row>
    <row r="18" spans="2:4">
      <c r="B18">
        <v>-2.987061356139753E-2</v>
      </c>
      <c r="C18">
        <v>1.9157121436653931E-2</v>
      </c>
      <c r="D18" s="8">
        <f t="shared" si="0"/>
        <v>-2.4516174087763232E-2</v>
      </c>
    </row>
    <row r="19" spans="2:4">
      <c r="B19">
        <v>-3.0599596952467941E-2</v>
      </c>
      <c r="C19">
        <v>-3.3252003622887938E-2</v>
      </c>
      <c r="D19" s="8">
        <f t="shared" si="0"/>
        <v>-2.5339111737486007E-2</v>
      </c>
    </row>
    <row r="20" spans="2:4">
      <c r="B20">
        <v>-3.9691346681863249E-2</v>
      </c>
      <c r="C20">
        <v>-3.1433588686589298E-2</v>
      </c>
      <c r="D20" s="8">
        <f t="shared" si="0"/>
        <v>-2.461266332314626E-2</v>
      </c>
    </row>
    <row r="21" spans="2:4">
      <c r="B21">
        <v>-6.4322943472717609E-2</v>
      </c>
      <c r="C21">
        <v>-3.5835655115828091E-2</v>
      </c>
      <c r="D21" s="8">
        <f t="shared" si="0"/>
        <v>-4.0432402408023385E-2</v>
      </c>
    </row>
    <row r="22" spans="2:4">
      <c r="B22">
        <v>1.635242330433306E-2</v>
      </c>
      <c r="C22">
        <v>-3.7990079417744897E-2</v>
      </c>
      <c r="D22" s="8">
        <f t="shared" si="0"/>
        <v>1.6439217504080589E-2</v>
      </c>
    </row>
    <row r="23" spans="2:4">
      <c r="B23">
        <v>-5.5646077282678792E-2</v>
      </c>
      <c r="C23">
        <v>-2.2418590138073569E-3</v>
      </c>
      <c r="D23" s="8">
        <f t="shared" si="0"/>
        <v>-2.9708395499105478E-2</v>
      </c>
    </row>
    <row r="24" spans="2:4">
      <c r="B24">
        <v>7.3261051850649128E-2</v>
      </c>
      <c r="C24">
        <v>-6.7420641591020569E-3</v>
      </c>
      <c r="D24" s="8">
        <f t="shared" si="0"/>
        <v>3.2768006755682935E-2</v>
      </c>
    </row>
    <row r="25" spans="2:4">
      <c r="B25">
        <v>5.1817894286749322E-2</v>
      </c>
      <c r="C25">
        <v>3.6813871474468129E-2</v>
      </c>
      <c r="D25" s="8">
        <f t="shared" si="0"/>
        <v>3.1907987223990741E-2</v>
      </c>
    </row>
    <row r="26" spans="2:4">
      <c r="B26">
        <v>-6.1722855711380253E-3</v>
      </c>
      <c r="C26">
        <v>2.4193612446546501E-2</v>
      </c>
      <c r="D26" s="8">
        <f t="shared" si="0"/>
        <v>4.7150937371570134E-3</v>
      </c>
    </row>
    <row r="27" spans="2:4">
      <c r="B27">
        <v>-0.1018665474692366</v>
      </c>
      <c r="C27">
        <v>-6.8002469205623584E-2</v>
      </c>
      <c r="D27" s="8">
        <f t="shared" si="0"/>
        <v>-8.0426358891305852E-2</v>
      </c>
    </row>
    <row r="28" spans="2:4">
      <c r="B28">
        <v>3.9032079214366362E-2</v>
      </c>
      <c r="C28">
        <v>1.648417886306097E-3</v>
      </c>
      <c r="D28" s="8">
        <f t="shared" si="0"/>
        <v>-1.3323715701888828E-2</v>
      </c>
    </row>
    <row r="29" spans="2:4">
      <c r="B29">
        <v>5.7044448078700238E-2</v>
      </c>
      <c r="C29">
        <v>4.8324353295766231E-2</v>
      </c>
      <c r="D29" s="8">
        <f t="shared" si="0"/>
        <v>1.8989401419504986E-2</v>
      </c>
    </row>
    <row r="30" spans="2:4">
      <c r="B30">
        <v>-2.2412872414149802E-2</v>
      </c>
      <c r="C30">
        <v>-0.1040892302808936</v>
      </c>
      <c r="D30" s="8">
        <f t="shared" si="0"/>
        <v>-1.9885020893413895E-2</v>
      </c>
    </row>
    <row r="31" spans="2:4">
      <c r="B31">
        <v>-0.2115226764383229</v>
      </c>
      <c r="C31">
        <v>-0.21161691220014139</v>
      </c>
      <c r="D31" s="8">
        <f t="shared" si="0"/>
        <v>-0.12300210111434746</v>
      </c>
    </row>
    <row r="32" spans="2:4">
      <c r="B32">
        <v>-0.19162219469260111</v>
      </c>
      <c r="C32">
        <v>-9.0129120999963175E-2</v>
      </c>
      <c r="D32" s="8">
        <f t="shared" si="0"/>
        <v>-0.12964685025732978</v>
      </c>
    </row>
    <row r="33" spans="2:4">
      <c r="B33">
        <v>9.1988256261153367E-2</v>
      </c>
      <c r="C33">
        <v>-3.537683807280545E-2</v>
      </c>
      <c r="D33" s="8">
        <f t="shared" si="0"/>
        <v>4.9621306850638376E-2</v>
      </c>
    </row>
    <row r="34" spans="2:4">
      <c r="B34">
        <v>-0.1224630943639503</v>
      </c>
      <c r="C34">
        <v>3.4565620750187653E-2</v>
      </c>
      <c r="D34" s="8">
        <f t="shared" si="0"/>
        <v>-5.5289621383434157E-2</v>
      </c>
    </row>
    <row r="35" spans="2:4">
      <c r="B35">
        <v>-0.17556783491342209</v>
      </c>
      <c r="C35">
        <v>-7.2481937744747094E-2</v>
      </c>
      <c r="D35" s="8">
        <f t="shared" si="0"/>
        <v>-8.2025195849024068E-2</v>
      </c>
    </row>
    <row r="36" spans="2:4">
      <c r="B36">
        <v>6.1912633585441412E-3</v>
      </c>
      <c r="C36">
        <v>-3.7085629798142228E-2</v>
      </c>
      <c r="D36" s="8">
        <f t="shared" si="0"/>
        <v>6.0895828426783521E-3</v>
      </c>
    </row>
    <row r="37" spans="2:4">
      <c r="B37">
        <v>0.25373630492720678</v>
      </c>
      <c r="C37">
        <v>0.11074048210488981</v>
      </c>
      <c r="D37" s="8">
        <f t="shared" si="0"/>
        <v>0.16675281166348346</v>
      </c>
    </row>
    <row r="38" spans="2:4">
      <c r="B38">
        <v>-6.6198079935678278E-2</v>
      </c>
      <c r="C38">
        <v>0.1430369746633835</v>
      </c>
      <c r="D38" s="8">
        <f t="shared" si="0"/>
        <v>-2.6345228493192593E-2</v>
      </c>
    </row>
    <row r="39" spans="2:4">
      <c r="B39">
        <v>2.4132481475438231E-2</v>
      </c>
      <c r="C39">
        <v>1.3171679976732079E-2</v>
      </c>
      <c r="D39" s="8">
        <f t="shared" si="0"/>
        <v>2.5029497515063389E-2</v>
      </c>
    </row>
    <row r="40" spans="2:4">
      <c r="B40">
        <v>4.1787021974849743E-2</v>
      </c>
      <c r="C40">
        <v>6.7950285646135367E-2</v>
      </c>
      <c r="D40" s="8">
        <f t="shared" si="0"/>
        <v>2.3587586170768015E-2</v>
      </c>
    </row>
    <row r="41" spans="2:4">
      <c r="B41">
        <v>0.14820706215305651</v>
      </c>
      <c r="C41">
        <v>8.0041949793758116E-2</v>
      </c>
      <c r="D41" s="8">
        <f t="shared" si="0"/>
        <v>9.2726382006718622E-2</v>
      </c>
    </row>
    <row r="42" spans="2:4">
      <c r="B42">
        <v>2.699415064588306E-2</v>
      </c>
      <c r="C42">
        <v>5.8710087574380232E-2</v>
      </c>
      <c r="D42" s="8">
        <f t="shared" si="0"/>
        <v>2.843072400515979E-2</v>
      </c>
    </row>
    <row r="43" spans="2:4">
      <c r="B43">
        <v>-3.0949048218588019E-2</v>
      </c>
      <c r="C43">
        <v>-1.088473901085407E-2</v>
      </c>
      <c r="D43" s="8">
        <f t="shared" si="0"/>
        <v>-1.2738055692334079E-2</v>
      </c>
    </row>
    <row r="44" spans="2:4">
      <c r="B44">
        <v>4.4896792503821947E-2</v>
      </c>
      <c r="C44">
        <v>1.306008124371005E-2</v>
      </c>
      <c r="D44" s="8">
        <f t="shared" si="0"/>
        <v>2.991756036843048E-2</v>
      </c>
    </row>
    <row r="45" spans="2:4">
      <c r="B45">
        <v>5.5971499098779187E-2</v>
      </c>
      <c r="C45">
        <v>6.8140207700880362E-2</v>
      </c>
      <c r="D45" s="8">
        <f t="shared" si="0"/>
        <v>3.3275541680669367E-2</v>
      </c>
    </row>
    <row r="46" spans="2:4">
      <c r="B46">
        <v>-2.9601190286784321E-2</v>
      </c>
      <c r="C46">
        <v>3.5022130198258949E-2</v>
      </c>
      <c r="D46" s="8">
        <f t="shared" si="0"/>
        <v>-1.2314882471239113E-2</v>
      </c>
    </row>
    <row r="47" spans="2:4">
      <c r="B47">
        <v>3.7587147987734548E-2</v>
      </c>
      <c r="C47">
        <v>1.436999361552505E-2</v>
      </c>
      <c r="D47" s="8">
        <f t="shared" si="0"/>
        <v>1.8339169214787954E-2</v>
      </c>
    </row>
    <row r="48" spans="2:4">
      <c r="B48">
        <v>5.0490066586053477E-2</v>
      </c>
      <c r="C48">
        <v>-5.0004033478355803E-3</v>
      </c>
      <c r="D48" s="8">
        <f t="shared" si="0"/>
        <v>3.110358984111123E-2</v>
      </c>
    </row>
    <row r="49" spans="2:4">
      <c r="B49">
        <v>7.6781431608481165E-2</v>
      </c>
      <c r="C49">
        <v>3.2747179159033017E-2</v>
      </c>
      <c r="D49" s="8">
        <f t="shared" si="0"/>
        <v>6.0551122204332529E-2</v>
      </c>
    </row>
    <row r="50" spans="2:4">
      <c r="B50">
        <v>-3.3580837581248302E-2</v>
      </c>
      <c r="C50">
        <v>-2.6187119279176389E-2</v>
      </c>
      <c r="D50" s="8">
        <f t="shared" si="0"/>
        <v>-1.1860895394135689E-2</v>
      </c>
    </row>
    <row r="51" spans="2:4">
      <c r="B51">
        <v>-3.718596131574492E-2</v>
      </c>
      <c r="C51">
        <v>1.681621965282432E-3</v>
      </c>
      <c r="D51" s="8">
        <f t="shared" si="0"/>
        <v>-1.280872177902817E-2</v>
      </c>
    </row>
    <row r="52" spans="2:4">
      <c r="B52">
        <v>6.8905176703258686E-2</v>
      </c>
      <c r="C52">
        <v>7.8058680178990647E-2</v>
      </c>
      <c r="D52" s="8">
        <f t="shared" si="0"/>
        <v>4.4251482864712671E-2</v>
      </c>
    </row>
    <row r="53" spans="2:4">
      <c r="B53">
        <v>1.6457645572528049E-2</v>
      </c>
      <c r="C53">
        <v>4.9169837585249621E-2</v>
      </c>
      <c r="D53" s="8">
        <f t="shared" si="0"/>
        <v>3.1309520772213242E-3</v>
      </c>
    </row>
    <row r="54" spans="2:4">
      <c r="B54">
        <v>9.6836211004145412E-3</v>
      </c>
      <c r="C54">
        <v>5.6303257293576658E-2</v>
      </c>
      <c r="D54" s="8">
        <f t="shared" si="0"/>
        <v>7.8811410040041593E-3</v>
      </c>
    </row>
    <row r="55" spans="2:4">
      <c r="B55">
        <v>4.4558517366615202E-2</v>
      </c>
      <c r="C55">
        <v>1.257114499347645E-2</v>
      </c>
      <c r="D55" s="8">
        <f t="shared" si="0"/>
        <v>3.4626081944749115E-2</v>
      </c>
    </row>
    <row r="56" spans="2:4">
      <c r="B56">
        <v>-2.419596433957583E-2</v>
      </c>
      <c r="C56">
        <v>-3.9378712075000433E-2</v>
      </c>
      <c r="D56" s="8">
        <f t="shared" si="0"/>
        <v>-7.5567712710602336E-3</v>
      </c>
    </row>
    <row r="57" spans="2:4">
      <c r="B57">
        <v>1.4576577902718711E-2</v>
      </c>
      <c r="C57">
        <v>1.1237658475981901E-2</v>
      </c>
      <c r="D57" s="8">
        <f t="shared" si="0"/>
        <v>1.6960117944577278E-2</v>
      </c>
    </row>
    <row r="58" spans="2:4">
      <c r="B58">
        <v>4.9748953355750691E-2</v>
      </c>
      <c r="C58">
        <v>4.2373902351100057E-2</v>
      </c>
      <c r="D58" s="8">
        <f t="shared" si="0"/>
        <v>2.9684640378211561E-2</v>
      </c>
    </row>
    <row r="59" spans="2:4">
      <c r="B59">
        <v>1.9446655256108562E-2</v>
      </c>
      <c r="C59">
        <v>4.1065309625791357E-2</v>
      </c>
      <c r="D59" s="8">
        <f t="shared" si="0"/>
        <v>1.400272187414164E-2</v>
      </c>
    </row>
    <row r="60" spans="2:4">
      <c r="B60">
        <v>-2.5597175683765631E-2</v>
      </c>
      <c r="C60">
        <v>4.5955865395958202E-2</v>
      </c>
      <c r="D60" s="8">
        <f t="shared" si="0"/>
        <v>-1.6424531998103096E-2</v>
      </c>
    </row>
    <row r="61" spans="2:4">
      <c r="B61">
        <v>3.2605661746763159E-2</v>
      </c>
      <c r="C61">
        <v>-3.826538685133607E-3</v>
      </c>
      <c r="D61" s="8">
        <f t="shared" si="0"/>
        <v>2.073798076217772E-2</v>
      </c>
    </row>
    <row r="62" spans="2:4">
      <c r="B62">
        <v>3.8262014168092502E-2</v>
      </c>
      <c r="C62">
        <v>1.217374349721112E-2</v>
      </c>
      <c r="D62" s="8">
        <f t="shared" si="0"/>
        <v>2.15810922816994E-2</v>
      </c>
    </row>
    <row r="63" spans="2:4">
      <c r="B63">
        <v>-4.8912984800830617E-2</v>
      </c>
      <c r="C63">
        <v>-4.5891347088080634E-3</v>
      </c>
      <c r="D63" s="8">
        <f t="shared" si="0"/>
        <v>-2.9819703085969824E-2</v>
      </c>
    </row>
    <row r="64" spans="2:4">
      <c r="B64">
        <v>-7.3196695013587609E-3</v>
      </c>
      <c r="C64">
        <v>4.7996781262182866E-3</v>
      </c>
      <c r="D64" s="8">
        <f t="shared" si="0"/>
        <v>-1.6823820475556546E-3</v>
      </c>
    </row>
    <row r="65" spans="2:4">
      <c r="B65">
        <v>-2.420215117763869E-2</v>
      </c>
      <c r="C65">
        <v>-1.006184704066526E-2</v>
      </c>
      <c r="D65" s="8">
        <f t="shared" si="0"/>
        <v>-9.8576528215353985E-3</v>
      </c>
    </row>
    <row r="66" spans="2:4">
      <c r="B66">
        <v>-6.3205337725236399E-2</v>
      </c>
      <c r="C66">
        <v>1.50592595895116E-4</v>
      </c>
      <c r="D66" s="8">
        <f t="shared" ref="D66:D129" si="1">(B66*$B$186+C69*$C$183)/$D$186</f>
        <v>-3.4706753183456909E-2</v>
      </c>
    </row>
    <row r="67" spans="2:4">
      <c r="B67">
        <v>9.6019582399868408E-2</v>
      </c>
      <c r="C67">
        <v>1.586242169636698E-2</v>
      </c>
      <c r="D67" s="8">
        <f t="shared" si="1"/>
        <v>6.1358283449193911E-2</v>
      </c>
    </row>
    <row r="68" spans="2:4">
      <c r="B68">
        <v>5.5716637782743383E-4</v>
      </c>
      <c r="C68">
        <v>2.797704234833431E-2</v>
      </c>
      <c r="D68" s="8">
        <f t="shared" si="1"/>
        <v>6.097785843624106E-3</v>
      </c>
    </row>
    <row r="69" spans="2:4">
      <c r="B69">
        <v>1.8487680752589331E-2</v>
      </c>
      <c r="C69">
        <v>2.1995517629420421E-2</v>
      </c>
      <c r="D69" s="8">
        <f t="shared" si="1"/>
        <v>1.1303299173501091E-2</v>
      </c>
    </row>
    <row r="70" spans="2:4">
      <c r="B70">
        <v>5.8273170356026638E-2</v>
      </c>
      <c r="C70">
        <v>1.5772728454383381E-2</v>
      </c>
      <c r="D70" s="8">
        <f t="shared" si="1"/>
        <v>4.1531490374703765E-2</v>
      </c>
    </row>
    <row r="71" spans="2:4">
      <c r="B71">
        <v>-1.5554039849307481E-2</v>
      </c>
      <c r="C71">
        <v>3.280638112998302E-2</v>
      </c>
      <c r="D71" s="8">
        <f t="shared" si="1"/>
        <v>-9.2502734191111657E-3</v>
      </c>
    </row>
    <row r="72" spans="2:4">
      <c r="B72">
        <v>4.0091549214762427E-2</v>
      </c>
      <c r="C72">
        <v>1.272402544731932E-4</v>
      </c>
      <c r="D72" s="8">
        <f t="shared" si="1"/>
        <v>2.7896473528614386E-2</v>
      </c>
    </row>
    <row r="73" spans="2:4">
      <c r="B73">
        <v>1.7339197473862811E-2</v>
      </c>
      <c r="C73">
        <v>3.4037495187339013E-2</v>
      </c>
      <c r="D73" s="8">
        <f t="shared" si="1"/>
        <v>1.6819434768937866E-2</v>
      </c>
    </row>
    <row r="74" spans="2:4">
      <c r="B74">
        <v>5.9558099273577803E-3</v>
      </c>
      <c r="C74">
        <v>1.370987861503137E-3</v>
      </c>
      <c r="D74" s="8">
        <f t="shared" si="1"/>
        <v>3.5489666053374856E-3</v>
      </c>
    </row>
    <row r="75" spans="2:4">
      <c r="B75">
        <v>3.124717650534858E-2</v>
      </c>
      <c r="C75">
        <v>1.9560710525233341E-2</v>
      </c>
      <c r="D75" s="8">
        <f t="shared" si="1"/>
        <v>1.9687850713815038E-2</v>
      </c>
    </row>
    <row r="76" spans="2:4">
      <c r="B76">
        <v>1.6355574711905959E-2</v>
      </c>
      <c r="C76">
        <v>3.5549542824825808E-2</v>
      </c>
      <c r="D76" s="8">
        <f t="shared" si="1"/>
        <v>7.3397873938659871E-3</v>
      </c>
    </row>
    <row r="77" spans="2:4">
      <c r="B77">
        <v>-5.707777433133443E-3</v>
      </c>
      <c r="C77">
        <v>-4.8544121972304838E-4</v>
      </c>
      <c r="D77" s="8">
        <f t="shared" si="1"/>
        <v>-6.6856302263807958E-3</v>
      </c>
    </row>
    <row r="78" spans="2:4">
      <c r="B78">
        <v>-2.7296888329248481E-2</v>
      </c>
      <c r="C78">
        <v>3.5393529991041279E-3</v>
      </c>
      <c r="D78" s="8">
        <f t="shared" si="1"/>
        <v>-8.8466971364726029E-3</v>
      </c>
    </row>
    <row r="79" spans="2:4">
      <c r="B79">
        <v>1.7606935583834419E-2</v>
      </c>
      <c r="C79">
        <v>-1.5043082449147651E-2</v>
      </c>
      <c r="D79" s="8">
        <f t="shared" si="1"/>
        <v>1.159116021111265E-2</v>
      </c>
    </row>
    <row r="80" spans="2:4">
      <c r="B80">
        <v>-1.225661908916242E-2</v>
      </c>
      <c r="C80">
        <v>-1.8248717333424699E-2</v>
      </c>
      <c r="D80" s="8">
        <f t="shared" si="1"/>
        <v>-6.2828526942674675E-3</v>
      </c>
    </row>
    <row r="81" spans="2:4">
      <c r="B81">
        <v>1.7776353869280111E-2</v>
      </c>
      <c r="C81">
        <v>4.4496600456399582E-2</v>
      </c>
      <c r="D81" s="8">
        <f t="shared" si="1"/>
        <v>1.1122019379069386E-2</v>
      </c>
    </row>
    <row r="82" spans="2:4">
      <c r="B82">
        <v>6.1267941759486577E-2</v>
      </c>
      <c r="C82">
        <v>4.8294623596272226E-3</v>
      </c>
      <c r="D82" s="8">
        <f t="shared" si="1"/>
        <v>4.5953378284269417E-2</v>
      </c>
    </row>
    <row r="83" spans="2:4">
      <c r="B83">
        <v>3.4107728070897458E-2</v>
      </c>
      <c r="C83">
        <v>6.8144349117862379E-3</v>
      </c>
      <c r="D83" s="8">
        <f t="shared" si="1"/>
        <v>1.0560787896408403E-2</v>
      </c>
    </row>
    <row r="84" spans="2:4">
      <c r="B84">
        <v>1.398406212197489E-2</v>
      </c>
      <c r="C84">
        <v>1.5674161625733869E-3</v>
      </c>
      <c r="D84" s="8">
        <f t="shared" si="1"/>
        <v>-2.1223310221756774E-3</v>
      </c>
    </row>
    <row r="85" spans="2:4">
      <c r="B85">
        <v>6.0260278471703899E-2</v>
      </c>
      <c r="C85">
        <v>4.882030334289067E-2</v>
      </c>
      <c r="D85" s="8">
        <f t="shared" si="1"/>
        <v>3.2195254997074499E-2</v>
      </c>
    </row>
    <row r="86" spans="2:4">
      <c r="B86">
        <v>-4.7834351261976993E-2</v>
      </c>
      <c r="C86">
        <v>-5.8409315619765263E-2</v>
      </c>
      <c r="D86" s="8">
        <f t="shared" si="1"/>
        <v>-3.5237532808290971E-2</v>
      </c>
    </row>
    <row r="87" spans="2:4">
      <c r="B87">
        <v>-1.2291347416486629E-2</v>
      </c>
      <c r="C87">
        <v>-6.0710581251605562E-2</v>
      </c>
      <c r="D87" s="8">
        <f t="shared" si="1"/>
        <v>-2.5405233278640777E-3</v>
      </c>
    </row>
    <row r="88" spans="2:4">
      <c r="B88">
        <v>-9.3766494843556814E-3</v>
      </c>
      <c r="C88">
        <v>-2.6066294944308451E-2</v>
      </c>
      <c r="D88" s="8">
        <f t="shared" si="1"/>
        <v>-5.2232351468257682E-4</v>
      </c>
    </row>
    <row r="89" spans="2:4">
      <c r="B89">
        <v>-4.3479372569620978E-2</v>
      </c>
      <c r="C89">
        <v>-3.4468745392145062E-2</v>
      </c>
      <c r="D89" s="8">
        <f t="shared" si="1"/>
        <v>-3.048011215502194E-2</v>
      </c>
    </row>
    <row r="90" spans="2:4">
      <c r="B90">
        <v>2.5462886737568362E-3</v>
      </c>
      <c r="C90">
        <v>2.8257916072774059E-2</v>
      </c>
      <c r="D90" s="8">
        <f t="shared" si="1"/>
        <v>6.2714925146394353E-3</v>
      </c>
    </row>
    <row r="91" spans="2:4">
      <c r="B91">
        <v>6.3878444230411224E-2</v>
      </c>
      <c r="C91">
        <v>2.9623574439635592E-2</v>
      </c>
      <c r="D91" s="8">
        <f t="shared" si="1"/>
        <v>3.9562228074023688E-2</v>
      </c>
    </row>
    <row r="92" spans="2:4">
      <c r="B92">
        <v>-3.3759524537217978E-2</v>
      </c>
      <c r="C92">
        <v>-2.250317389070966E-2</v>
      </c>
      <c r="D92" s="8">
        <f t="shared" si="1"/>
        <v>-1.4640896146886842E-2</v>
      </c>
    </row>
    <row r="93" spans="2:4">
      <c r="B93">
        <v>2.335386080704716E-3</v>
      </c>
      <c r="C93">
        <v>2.6880567562410859E-2</v>
      </c>
      <c r="D93" s="8">
        <f t="shared" si="1"/>
        <v>3.8754734478689814E-3</v>
      </c>
    </row>
    <row r="94" spans="2:4">
      <c r="B94">
        <v>9.4199522308108019E-2</v>
      </c>
      <c r="C94">
        <v>3.3294376162849031E-3</v>
      </c>
      <c r="D94" s="8">
        <f t="shared" si="1"/>
        <v>6.1125041874903065E-2</v>
      </c>
    </row>
    <row r="95" spans="2:4">
      <c r="B95">
        <v>4.4420514124015709E-2</v>
      </c>
      <c r="C95">
        <v>3.3951411669012499E-2</v>
      </c>
      <c r="D95" s="8">
        <f t="shared" si="1"/>
        <v>2.8694605608969193E-2</v>
      </c>
    </row>
    <row r="96" spans="2:4">
      <c r="B96">
        <v>-1.6445919419006749E-2</v>
      </c>
      <c r="C96">
        <v>1.3961964984810621E-2</v>
      </c>
      <c r="D96" s="8">
        <f t="shared" si="1"/>
        <v>-8.3474219869085851E-3</v>
      </c>
    </row>
    <row r="97" spans="2:4">
      <c r="B97">
        <v>3.2915248007491682E-2</v>
      </c>
      <c r="C97">
        <v>2.077155336351999E-2</v>
      </c>
      <c r="D97" s="8">
        <f t="shared" si="1"/>
        <v>1.9739163765052279E-2</v>
      </c>
    </row>
    <row r="98" spans="2:4">
      <c r="B98">
        <v>1.847118335088771E-2</v>
      </c>
      <c r="C98">
        <v>9.0578092264042009E-3</v>
      </c>
      <c r="D98" s="8">
        <f t="shared" si="1"/>
        <v>1.524509469083093E-2</v>
      </c>
    </row>
    <row r="99" spans="2:4">
      <c r="B99">
        <v>-1.543273169434289E-2</v>
      </c>
      <c r="C99">
        <v>9.6159633042780523E-3</v>
      </c>
      <c r="D99" s="8">
        <f t="shared" si="1"/>
        <v>-1.4735946541483861E-2</v>
      </c>
    </row>
    <row r="100" spans="2:4">
      <c r="B100">
        <v>3.0123292496401669E-2</v>
      </c>
      <c r="C100">
        <v>-1.9676335734440942E-3</v>
      </c>
      <c r="D100" s="8">
        <f t="shared" si="1"/>
        <v>2.5287792075310091E-2</v>
      </c>
    </row>
    <row r="101" spans="2:4">
      <c r="B101">
        <v>3.1529724266245118E-2</v>
      </c>
      <c r="C101">
        <v>2.264384040134582E-2</v>
      </c>
      <c r="D101" s="8">
        <f t="shared" si="1"/>
        <v>2.041225845687894E-2</v>
      </c>
    </row>
    <row r="102" spans="2:4">
      <c r="B102">
        <v>-4.2832656061099317E-2</v>
      </c>
      <c r="C102">
        <v>-3.0306586974278241E-2</v>
      </c>
      <c r="D102" s="8">
        <f t="shared" si="1"/>
        <v>-3.1946599520208931E-2</v>
      </c>
    </row>
    <row r="103" spans="2:4">
      <c r="B103">
        <v>9.6747167866499728E-2</v>
      </c>
      <c r="C103">
        <v>3.935363345531373E-2</v>
      </c>
      <c r="D103" s="8">
        <f t="shared" si="1"/>
        <v>7.5494188676748272E-2</v>
      </c>
    </row>
    <row r="104" spans="2:4">
      <c r="B104">
        <v>5.1099382832392022E-2</v>
      </c>
      <c r="C104">
        <v>6.6844962179324341E-3</v>
      </c>
      <c r="D104" s="8">
        <f t="shared" si="1"/>
        <v>3.0961987270498557E-2</v>
      </c>
    </row>
    <row r="105" spans="2:4">
      <c r="B105">
        <v>1.0766691409339609E-2</v>
      </c>
      <c r="C105">
        <v>-3.3107234633404807E-2</v>
      </c>
      <c r="D105" s="8">
        <f t="shared" si="1"/>
        <v>4.1351153452064398E-3</v>
      </c>
    </row>
    <row r="106" spans="2:4">
      <c r="B106">
        <v>0.17177236943905719</v>
      </c>
      <c r="C106">
        <v>9.3785563629234847E-2</v>
      </c>
      <c r="D106" s="8">
        <f t="shared" si="1"/>
        <v>0.10678179086961269</v>
      </c>
    </row>
    <row r="107" spans="2:4">
      <c r="B107">
        <v>-4.273187910679499E-2</v>
      </c>
      <c r="C107">
        <v>-1.2435884567351121E-3</v>
      </c>
      <c r="D107" s="8">
        <f t="shared" si="1"/>
        <v>-3.5211076934933007E-2</v>
      </c>
    </row>
    <row r="108" spans="2:4">
      <c r="B108">
        <v>1.547359429518402E-2</v>
      </c>
      <c r="C108">
        <v>-1.3871634669185839E-2</v>
      </c>
      <c r="D108" s="8">
        <f t="shared" si="1"/>
        <v>6.9089461837611886E-3</v>
      </c>
    </row>
    <row r="109" spans="2:4">
      <c r="B109">
        <v>-8.9947099169311429E-2</v>
      </c>
      <c r="C109">
        <v>1.1214777616834979E-2</v>
      </c>
      <c r="D109" s="8">
        <f t="shared" si="1"/>
        <v>-5.3913558486891083E-2</v>
      </c>
    </row>
    <row r="110" spans="2:4">
      <c r="B110">
        <v>3.0415085944585529E-2</v>
      </c>
      <c r="C110">
        <v>-5.2057679626414721E-2</v>
      </c>
      <c r="D110" s="8">
        <f t="shared" si="1"/>
        <v>9.0303397481705655E-3</v>
      </c>
    </row>
    <row r="111" spans="2:4">
      <c r="B111">
        <v>-5.3496968674275891E-2</v>
      </c>
      <c r="C111">
        <v>-1.443152936258651E-2</v>
      </c>
      <c r="D111" s="8">
        <f t="shared" si="1"/>
        <v>-2.9640233995575777E-2</v>
      </c>
    </row>
    <row r="112" spans="2:4">
      <c r="B112">
        <v>0.1095888336111652</v>
      </c>
      <c r="C112">
        <v>5.5331314873769974E-3</v>
      </c>
      <c r="D112" s="8">
        <f t="shared" si="1"/>
        <v>6.8127797127128117E-2</v>
      </c>
    </row>
    <row r="113" spans="2:4">
      <c r="B113">
        <v>-4.1300551744374407E-2</v>
      </c>
      <c r="C113">
        <v>-5.4291237503123702E-2</v>
      </c>
      <c r="D113" s="8">
        <f t="shared" si="1"/>
        <v>-2.7084493186002485E-2</v>
      </c>
    </row>
    <row r="114" spans="2:4">
      <c r="B114">
        <v>2.043232720930566E-2</v>
      </c>
      <c r="C114">
        <v>1.7110210643591191E-2</v>
      </c>
      <c r="D114" s="8">
        <f t="shared" si="1"/>
        <v>6.4785330213183306E-3</v>
      </c>
    </row>
    <row r="115" spans="2:4">
      <c r="B115">
        <v>4.4676838049934497E-2</v>
      </c>
      <c r="C115">
        <v>7.1675468793839237E-3</v>
      </c>
      <c r="D115" s="8">
        <f t="shared" si="1"/>
        <v>2.8576784828295489E-2</v>
      </c>
    </row>
    <row r="116" spans="2:4">
      <c r="B116">
        <v>2.0299768485459779E-2</v>
      </c>
      <c r="C116">
        <v>-1.073095739129637E-2</v>
      </c>
      <c r="D116" s="8">
        <f t="shared" si="1"/>
        <v>1.7738033257430681E-2</v>
      </c>
    </row>
    <row r="117" spans="2:4">
      <c r="B117">
        <v>3.598534009943366E-2</v>
      </c>
      <c r="C117">
        <v>-3.4123839454057059E-2</v>
      </c>
      <c r="D117" s="8">
        <f t="shared" si="1"/>
        <v>3.3077387165389369E-2</v>
      </c>
    </row>
    <row r="118" spans="2:4">
      <c r="B118">
        <v>-2.1349878809344029E-2</v>
      </c>
      <c r="C118">
        <v>7.4953427614115054E-3</v>
      </c>
      <c r="D118" s="8">
        <f t="shared" si="1"/>
        <v>-8.8007072382970068E-3</v>
      </c>
    </row>
    <row r="119" spans="2:4">
      <c r="B119">
        <v>-3.8076366166075237E-2</v>
      </c>
      <c r="C119">
        <v>3.0490495528580071E-2</v>
      </c>
      <c r="D119" s="8">
        <f t="shared" si="1"/>
        <v>-2.1571887318878637E-2</v>
      </c>
    </row>
    <row r="120" spans="2:4">
      <c r="B120">
        <v>4.3684718802022182E-2</v>
      </c>
      <c r="C120">
        <v>6.3356084267754076E-2</v>
      </c>
      <c r="D120" s="8">
        <f t="shared" si="1"/>
        <v>3.7045802587464101E-2</v>
      </c>
    </row>
    <row r="121" spans="2:4">
      <c r="B121">
        <v>-3.7390977880429548E-2</v>
      </c>
      <c r="C121">
        <v>2.4082777875944931E-2</v>
      </c>
      <c r="D121" s="8">
        <f t="shared" si="1"/>
        <v>-1.9468613352500937E-2</v>
      </c>
    </row>
    <row r="122" spans="2:4">
      <c r="B122">
        <v>6.1493623732544078E-2</v>
      </c>
      <c r="C122">
        <v>9.4688552933637204E-3</v>
      </c>
      <c r="D122" s="8">
        <f t="shared" si="1"/>
        <v>2.900116719276424E-2</v>
      </c>
    </row>
    <row r="123" spans="2:4">
      <c r="B123">
        <v>4.4533078952169181E-2</v>
      </c>
      <c r="C123">
        <v>5.919871068841509E-2</v>
      </c>
      <c r="D123" s="8">
        <f t="shared" si="1"/>
        <v>2.6036919381721094E-2</v>
      </c>
    </row>
    <row r="124" spans="2:4">
      <c r="B124">
        <v>5.6235188124729829E-2</v>
      </c>
      <c r="C124">
        <v>1.9069842697907902E-2</v>
      </c>
      <c r="D124" s="8">
        <f t="shared" si="1"/>
        <v>3.0147830801088248E-2</v>
      </c>
    </row>
    <row r="125" spans="2:4">
      <c r="B125">
        <v>-3.1661670991375727E-2</v>
      </c>
      <c r="C125">
        <v>-4.8553259387812853E-2</v>
      </c>
      <c r="D125" s="8">
        <f t="shared" si="1"/>
        <v>-2.0806739816623673E-2</v>
      </c>
    </row>
    <row r="126" spans="2:4">
      <c r="B126">
        <v>-1.8091626866159841E-2</v>
      </c>
      <c r="C126">
        <v>-6.4762926655513864E-3</v>
      </c>
      <c r="D126" s="8">
        <f t="shared" si="1"/>
        <v>-4.6764382844283392E-3</v>
      </c>
    </row>
    <row r="127" spans="2:4">
      <c r="B127">
        <v>-2.3369476037827911E-2</v>
      </c>
      <c r="C127">
        <v>-2.37379844740323E-2</v>
      </c>
      <c r="D127" s="8">
        <f t="shared" si="1"/>
        <v>-1.4262611021451701E-2</v>
      </c>
    </row>
    <row r="128" spans="2:4">
      <c r="B128">
        <v>-2.1228121069672201E-2</v>
      </c>
      <c r="C128">
        <v>-8.4734034427526028E-3</v>
      </c>
      <c r="D128" s="8">
        <f t="shared" si="1"/>
        <v>-7.0361541521098006E-3</v>
      </c>
    </row>
    <row r="129" spans="2:4">
      <c r="B129">
        <v>2.8675249227448681E-2</v>
      </c>
      <c r="C129">
        <v>3.6253798786447737E-2</v>
      </c>
      <c r="D129" s="8">
        <f t="shared" si="1"/>
        <v>1.8085329965010437E-2</v>
      </c>
    </row>
    <row r="130" spans="2:4">
      <c r="B130">
        <v>-1.024491213290046E-2</v>
      </c>
      <c r="C130">
        <v>-1.6119034135675389E-5</v>
      </c>
      <c r="D130" s="8">
        <f t="shared" ref="D130:D182" si="2">(B130*$B$186+C133*$C$183)/$D$186</f>
        <v>-3.8301992172638448E-3</v>
      </c>
    </row>
    <row r="131" spans="2:4">
      <c r="B131">
        <v>5.0483915293601633E-2</v>
      </c>
      <c r="C131">
        <v>3.37133929178004E-2</v>
      </c>
      <c r="D131" s="8">
        <f t="shared" si="2"/>
        <v>2.970699904167232E-2</v>
      </c>
    </row>
    <row r="132" spans="2:4">
      <c r="B132">
        <v>-1.3100675515442811E-2</v>
      </c>
      <c r="C132">
        <v>3.3504126958809892E-3</v>
      </c>
      <c r="D132" s="8">
        <f t="shared" si="2"/>
        <v>-9.7360566669216185E-3</v>
      </c>
    </row>
    <row r="133" spans="2:4">
      <c r="B133">
        <v>3.9087726553427071E-2</v>
      </c>
      <c r="C133">
        <v>1.3794900596070249E-2</v>
      </c>
      <c r="D133" s="8">
        <f t="shared" si="2"/>
        <v>2.1418748197864858E-2</v>
      </c>
    </row>
    <row r="134" spans="2:4">
      <c r="B134">
        <v>-1.3988565243255421E-2</v>
      </c>
      <c r="C134">
        <v>-6.2543741348854986E-3</v>
      </c>
      <c r="D134" s="8">
        <f t="shared" si="2"/>
        <v>-5.9885313818330722E-3</v>
      </c>
    </row>
    <row r="135" spans="2:4">
      <c r="B135">
        <v>-2.4079027238494088E-2</v>
      </c>
      <c r="C135">
        <v>-9.9264359376159961E-3</v>
      </c>
      <c r="D135" s="8">
        <f t="shared" si="2"/>
        <v>-1.4691306520190796E-2</v>
      </c>
    </row>
    <row r="136" spans="2:4">
      <c r="B136">
        <v>-2.1553041171334612E-2</v>
      </c>
      <c r="C136">
        <v>-1.385757731095094E-2</v>
      </c>
      <c r="D136" s="8">
        <f t="shared" si="2"/>
        <v>-9.5007036053530412E-3</v>
      </c>
    </row>
    <row r="137" spans="2:4">
      <c r="B137">
        <v>2.0104664014433778E-2</v>
      </c>
      <c r="C137">
        <v>1.451282087170425E-2</v>
      </c>
      <c r="D137" s="8">
        <f t="shared" si="2"/>
        <v>1.6079441240009977E-2</v>
      </c>
    </row>
    <row r="138" spans="2:4">
      <c r="B138">
        <v>-3.3562048034310177E-2</v>
      </c>
      <c r="C138">
        <v>8.1781860328256073E-6</v>
      </c>
      <c r="D138" s="8">
        <f t="shared" si="2"/>
        <v>-1.8126821846216872E-2</v>
      </c>
    </row>
    <row r="139" spans="2:4">
      <c r="B139">
        <v>4.3134275322677551E-2</v>
      </c>
      <c r="C139">
        <v>2.080072604630678E-2</v>
      </c>
      <c r="D139" s="8">
        <f t="shared" si="2"/>
        <v>2.6436370996397649E-2</v>
      </c>
    </row>
    <row r="140" spans="2:4">
      <c r="B140">
        <v>2.866631758213645E-2</v>
      </c>
      <c r="C140">
        <v>2.1718620150976701E-2</v>
      </c>
      <c r="D140" s="8">
        <f t="shared" si="2"/>
        <v>1.5764967753528966E-2</v>
      </c>
    </row>
    <row r="141" spans="2:4">
      <c r="B141">
        <v>-3.4148320360024582E-2</v>
      </c>
      <c r="C141">
        <v>1.340302297075668E-2</v>
      </c>
      <c r="D141" s="8">
        <f t="shared" si="2"/>
        <v>-1.709533052002167E-2</v>
      </c>
    </row>
    <row r="142" spans="2:4">
      <c r="B142">
        <v>-3.8197001748796811E-2</v>
      </c>
      <c r="C142">
        <v>6.6286566272433234E-4</v>
      </c>
      <c r="D142" s="8">
        <f t="shared" si="2"/>
        <v>-2.3429986596658566E-2</v>
      </c>
    </row>
    <row r="143" spans="2:4">
      <c r="B143">
        <v>-3.3658446005318199E-2</v>
      </c>
      <c r="C143">
        <v>-9.8393070958983087E-3</v>
      </c>
      <c r="D143" s="8">
        <f t="shared" si="2"/>
        <v>-1.5055311731804303E-2</v>
      </c>
    </row>
    <row r="144" spans="2:4">
      <c r="B144">
        <v>4.0296548008744937E-2</v>
      </c>
      <c r="C144">
        <v>2.131845324432757E-2</v>
      </c>
      <c r="D144" s="8">
        <f t="shared" si="2"/>
        <v>2.7232984072687986E-2</v>
      </c>
    </row>
    <row r="145" spans="2:4">
      <c r="B145">
        <v>5.1478795487822637E-3</v>
      </c>
      <c r="C145">
        <v>-6.9866106142091322E-4</v>
      </c>
      <c r="D145" s="8">
        <f t="shared" si="2"/>
        <v>5.3460562622118062E-3</v>
      </c>
    </row>
    <row r="146" spans="2:4">
      <c r="B146">
        <v>3.8002605014681778E-2</v>
      </c>
      <c r="C146">
        <v>3.123877014354726E-2</v>
      </c>
      <c r="D146" s="8">
        <f t="shared" si="2"/>
        <v>2.7444629349074105E-2</v>
      </c>
    </row>
    <row r="147" spans="2:4">
      <c r="B147">
        <v>5.9510070534194881E-2</v>
      </c>
      <c r="C147">
        <v>1.5067618337413441E-2</v>
      </c>
      <c r="D147" s="8">
        <f t="shared" si="2"/>
        <v>3.5405231386065314E-2</v>
      </c>
    </row>
    <row r="148" spans="2:4">
      <c r="B148">
        <v>6.7594622644828739E-4</v>
      </c>
      <c r="C148">
        <v>1.2562787879080609E-2</v>
      </c>
      <c r="D148" s="8">
        <f t="shared" si="2"/>
        <v>-2.4248965768518304E-3</v>
      </c>
    </row>
    <row r="149" spans="2:4">
      <c r="B149">
        <v>2.0444816294918681E-2</v>
      </c>
      <c r="C149">
        <v>2.424882367847947E-2</v>
      </c>
      <c r="D149" s="8">
        <f t="shared" si="2"/>
        <v>1.6050289050537757E-2</v>
      </c>
    </row>
    <row r="150" spans="2:4">
      <c r="B150">
        <v>-4.3241506544617003E-2</v>
      </c>
      <c r="C150">
        <v>-5.1685165739047134E-3</v>
      </c>
      <c r="D150" s="8">
        <f t="shared" si="2"/>
        <v>-3.2734313486376766E-2</v>
      </c>
    </row>
    <row r="151" spans="2:4">
      <c r="B151">
        <v>9.132833212637248E-4</v>
      </c>
      <c r="C151">
        <v>-1.6166429721997558E-2</v>
      </c>
      <c r="D151" s="8">
        <f t="shared" si="2"/>
        <v>1.3774373314793817E-2</v>
      </c>
    </row>
    <row r="152" spans="2:4">
      <c r="B152">
        <v>5.9838635738775459E-2</v>
      </c>
      <c r="C152">
        <v>2.0369917899411231E-2</v>
      </c>
      <c r="D152" s="8">
        <f t="shared" si="2"/>
        <v>4.3096376633025305E-2</v>
      </c>
    </row>
    <row r="153" spans="2:4">
      <c r="B153">
        <v>-5.9686192560517437E-2</v>
      </c>
      <c r="C153">
        <v>-3.6173964549621518E-2</v>
      </c>
      <c r="D153" s="8">
        <f t="shared" si="2"/>
        <v>-2.9956654976715444E-2</v>
      </c>
    </row>
    <row r="154" spans="2:4">
      <c r="B154">
        <v>8.1752782685334591E-2</v>
      </c>
      <c r="C154">
        <v>7.5307315498480909E-2</v>
      </c>
      <c r="D154" s="8">
        <f t="shared" si="2"/>
        <v>4.4021048720023138E-2</v>
      </c>
    </row>
    <row r="155" spans="2:4">
      <c r="B155">
        <v>7.607822716645396E-3</v>
      </c>
      <c r="C155">
        <v>3.7511152543585169E-2</v>
      </c>
      <c r="D155" s="8">
        <f t="shared" si="2"/>
        <v>7.4544496917010759E-3</v>
      </c>
    </row>
    <row r="156" spans="2:4">
      <c r="B156">
        <v>5.0238849324387713E-2</v>
      </c>
      <c r="C156">
        <v>3.6825295148416481E-2</v>
      </c>
      <c r="D156" s="8">
        <f t="shared" si="2"/>
        <v>3.0785382619893512E-2</v>
      </c>
    </row>
    <row r="157" spans="2:4">
      <c r="B157">
        <v>1.478065192404854E-2</v>
      </c>
      <c r="C157">
        <v>-3.3408842685693441E-2</v>
      </c>
      <c r="D157" s="8">
        <f t="shared" si="2"/>
        <v>1.1692050599744049E-2</v>
      </c>
    </row>
    <row r="158" spans="2:4">
      <c r="B158">
        <v>3.7159800925592461E-3</v>
      </c>
      <c r="C158">
        <v>1.6023381782286791E-2</v>
      </c>
      <c r="D158" s="8">
        <f t="shared" si="2"/>
        <v>9.4821852052805328E-3</v>
      </c>
    </row>
    <row r="159" spans="2:4">
      <c r="B159">
        <v>-2.6933645712151181E-2</v>
      </c>
      <c r="C159">
        <v>7.419690731507167E-4</v>
      </c>
      <c r="D159" s="8">
        <f t="shared" si="2"/>
        <v>-1.1894032145534399E-2</v>
      </c>
    </row>
    <row r="160" spans="2:4">
      <c r="B160">
        <v>3.5892505846249367E-2</v>
      </c>
      <c r="C160">
        <v>1.5230396586896511E-2</v>
      </c>
      <c r="D160" s="8">
        <f t="shared" si="2"/>
        <v>2.1234591261233841E-2</v>
      </c>
    </row>
    <row r="161" spans="2:4">
      <c r="B161">
        <v>4.4839003708179392E-2</v>
      </c>
      <c r="C161">
        <v>4.110754795775784E-2</v>
      </c>
      <c r="D161" s="8">
        <f t="shared" si="2"/>
        <v>3.0473992825666402E-2</v>
      </c>
    </row>
    <row r="162" spans="2:4">
      <c r="B162">
        <v>3.1410239903177932E-3</v>
      </c>
      <c r="C162">
        <v>2.5870862305202639E-2</v>
      </c>
      <c r="D162" s="8">
        <f t="shared" si="2"/>
        <v>-3.5601868446036148E-3</v>
      </c>
    </row>
    <row r="163" spans="2:4">
      <c r="B163">
        <v>1.461842400212876E-2</v>
      </c>
      <c r="C163">
        <v>-3.7980859572367409E-3</v>
      </c>
      <c r="D163" s="8">
        <f t="shared" si="2"/>
        <v>1.8247056389851364E-2</v>
      </c>
    </row>
    <row r="164" spans="2:4">
      <c r="B164">
        <v>-3.2844104291009919E-3</v>
      </c>
      <c r="C164">
        <v>1.774130275786279E-2</v>
      </c>
      <c r="D164" s="8">
        <f t="shared" si="2"/>
        <v>-8.1432870906510066E-3</v>
      </c>
    </row>
    <row r="165" spans="2:4">
      <c r="B165">
        <v>-1.7151113267847681E-2</v>
      </c>
      <c r="C165">
        <v>-3.1205285996915411E-2</v>
      </c>
      <c r="D165" s="8">
        <f t="shared" si="2"/>
        <v>-5.8279298952718127E-2</v>
      </c>
    </row>
    <row r="166" spans="2:4">
      <c r="B166">
        <v>3.7880707241870093E-2</v>
      </c>
      <c r="C166">
        <v>5.3142993686709827E-2</v>
      </c>
      <c r="D166" s="8">
        <f t="shared" si="2"/>
        <v>3.3975452603241321E-2</v>
      </c>
    </row>
    <row r="167" spans="2:4">
      <c r="B167">
        <v>-6.5519284336084449E-2</v>
      </c>
      <c r="C167">
        <v>-3.4979312906888597E-2</v>
      </c>
      <c r="D167" s="8">
        <f t="shared" si="2"/>
        <v>-4.3845221283387234E-2</v>
      </c>
    </row>
    <row r="168" spans="2:4">
      <c r="B168">
        <v>-0.15513090846295069</v>
      </c>
      <c r="C168">
        <v>-0.27243011520480998</v>
      </c>
      <c r="D168" s="8">
        <f t="shared" si="2"/>
        <v>-8.9346944132166414E-2</v>
      </c>
    </row>
    <row r="169" spans="2:4">
      <c r="B169">
        <v>7.999582874022626E-2</v>
      </c>
      <c r="C169">
        <v>6.1883420381680487E-2</v>
      </c>
      <c r="D169" s="8">
        <f t="shared" si="2"/>
        <v>5.1022981799827227E-2</v>
      </c>
    </row>
    <row r="170" spans="2:4">
      <c r="B170">
        <v>8.8714223810262283E-3</v>
      </c>
      <c r="C170">
        <v>-2.2028051153845318E-2</v>
      </c>
      <c r="D170" s="8">
        <f t="shared" si="2"/>
        <v>2.1240895280197312E-3</v>
      </c>
    </row>
    <row r="171" spans="2:4">
      <c r="B171">
        <v>1.1061609613497451E-2</v>
      </c>
      <c r="C171">
        <v>3.026701760885642E-2</v>
      </c>
      <c r="D171" s="8">
        <f t="shared" si="2"/>
        <v>5.2700475593994824E-3</v>
      </c>
    </row>
    <row r="172" spans="2:4">
      <c r="B172">
        <v>2.9444411666480041E-2</v>
      </c>
      <c r="C172">
        <v>1.25945756383099E-2</v>
      </c>
      <c r="D172" s="8">
        <f t="shared" si="2"/>
        <v>1.3833518381326572E-2</v>
      </c>
    </row>
    <row r="173" spans="2:4">
      <c r="B173">
        <v>-2.253186494444603E-2</v>
      </c>
      <c r="C173">
        <v>-1.8740647596581669E-2</v>
      </c>
      <c r="D173" s="8">
        <f t="shared" si="2"/>
        <v>1.6546333382953877E-2</v>
      </c>
    </row>
    <row r="174" spans="2:4">
      <c r="B174">
        <v>-6.7786733821696421E-3</v>
      </c>
      <c r="C174">
        <v>-8.4304463922802997E-3</v>
      </c>
      <c r="D174" s="8">
        <f t="shared" si="2"/>
        <v>-8.2755781146687264E-3</v>
      </c>
    </row>
    <row r="175" spans="2:4">
      <c r="B175">
        <v>-2.8294665532266779E-2</v>
      </c>
      <c r="C175">
        <v>-2.354934881912563E-2</v>
      </c>
      <c r="D175" s="8">
        <f t="shared" si="2"/>
        <v>-1.6700246424282757E-2</v>
      </c>
    </row>
    <row r="176" spans="2:4">
      <c r="B176">
        <v>5.8665389340168961E-2</v>
      </c>
      <c r="C176">
        <v>0.17261248717653929</v>
      </c>
      <c r="D176" s="8">
        <f t="shared" si="2"/>
        <v>4.2597732566236307E-2</v>
      </c>
    </row>
    <row r="177" spans="1:4">
      <c r="B177">
        <v>-4.7433761666293428E-4</v>
      </c>
      <c r="C177">
        <v>-2.3584629397021221E-2</v>
      </c>
      <c r="D177" s="8">
        <f t="shared" si="2"/>
        <v>8.0884677972971331E-3</v>
      </c>
    </row>
    <row r="178" spans="1:4">
      <c r="B178">
        <v>4.8407591379513448E-3</v>
      </c>
      <c r="C178">
        <v>3.2182359340895421E-3</v>
      </c>
      <c r="D178" s="8">
        <f t="shared" si="2"/>
        <v>1.1160434592304666E-2</v>
      </c>
    </row>
    <row r="179" spans="1:4">
      <c r="B179">
        <v>2.1283723749185631E-2</v>
      </c>
      <c r="C179">
        <v>3.874902314802342E-2</v>
      </c>
      <c r="D179" s="8">
        <f t="shared" si="2"/>
        <v>1.7606204686404558E-2</v>
      </c>
    </row>
    <row r="180" spans="1:4">
      <c r="B180">
        <v>4.2804775264869033E-2</v>
      </c>
      <c r="C180">
        <v>4.7734939106011121E-2</v>
      </c>
      <c r="D180" s="8">
        <f t="shared" si="2"/>
        <v>3.2045689086561746E-2</v>
      </c>
    </row>
    <row r="181" spans="1:4">
      <c r="B181">
        <v>5.4577051879332039E-2</v>
      </c>
      <c r="C181">
        <v>4.6759242780944447E-2</v>
      </c>
      <c r="D181" s="8">
        <f t="shared" si="2"/>
        <v>3.3302281151955118E-2</v>
      </c>
    </row>
    <row r="182" spans="1:4">
      <c r="B182">
        <v>-6.242588679996719E-3</v>
      </c>
      <c r="C182">
        <v>2.6318473936550069E-2</v>
      </c>
      <c r="D182" s="8">
        <f t="shared" si="2"/>
        <v>-2.5663424256225618E-2</v>
      </c>
    </row>
    <row r="183" spans="1:4">
      <c r="B183">
        <v>4.4289011218678447E-2</v>
      </c>
      <c r="C183">
        <v>3.3768751814758018E-2</v>
      </c>
      <c r="D183" s="8">
        <f>(B183*$B$186+C186*$C$183)/$D$186</f>
        <v>4.0188091526171282E-2</v>
      </c>
    </row>
    <row r="185" spans="1:4">
      <c r="A185" s="6">
        <v>0.01</v>
      </c>
      <c r="B185">
        <f t="shared" ref="B185:D185" si="3">PERCENTILE(B2:B183,0.01)</f>
        <v>-0.1786181632714661</v>
      </c>
      <c r="C185">
        <f t="shared" si="3"/>
        <v>-0.12451948984555068</v>
      </c>
      <c r="D185" s="8">
        <f t="shared" si="3"/>
        <v>-9.5741423958780811E-2</v>
      </c>
    </row>
    <row r="186" spans="1:4">
      <c r="A186" s="4" t="s">
        <v>201</v>
      </c>
      <c r="B186">
        <f>input!L2</f>
        <v>0.117403206791748</v>
      </c>
      <c r="C186">
        <f>input!S2</f>
        <v>7.5001658167390239E-2</v>
      </c>
      <c r="D186" s="8">
        <f>SUM(B186:C186)</f>
        <v>0.19240486495913822</v>
      </c>
    </row>
    <row r="187" spans="1:4">
      <c r="A187" s="4" t="s">
        <v>206</v>
      </c>
      <c r="B187">
        <f>input!$T$3</f>
        <v>249796.55254369299</v>
      </c>
      <c r="C187">
        <f>input!$T$3</f>
        <v>249796.55254369299</v>
      </c>
      <c r="D187" s="8">
        <f>input!$T$3</f>
        <v>249796.55254369299</v>
      </c>
    </row>
    <row r="188" spans="1:4">
      <c r="A188" s="4" t="s">
        <v>215</v>
      </c>
      <c r="B188">
        <f>-B185*B186*B187</f>
        <v>5238.3199264499908</v>
      </c>
      <c r="C188">
        <f t="shared" ref="C188:D188" si="4">-C185*C186*C187</f>
        <v>2332.892023126582</v>
      </c>
      <c r="D188">
        <f t="shared" si="4"/>
        <v>4601.5312078049819</v>
      </c>
    </row>
    <row r="190" spans="1:4">
      <c r="A190" s="4" t="s">
        <v>214</v>
      </c>
      <c r="B190">
        <f>AVERAGE(B2:B183)+_xlfn.NORM.INV(0.01,0,1)*_xlfn.STDEV.S(B2:B183)</f>
        <v>-0.12523718065152073</v>
      </c>
      <c r="C190">
        <f t="shared" ref="C190:D190" si="5">AVERAGE(C2:C183)+_xlfn.NORM.INV(0.01,0,1)*_xlfn.STDEV.S(C2:C183)</f>
        <v>-9.8998222477566983E-2</v>
      </c>
      <c r="D190">
        <f t="shared" si="5"/>
        <v>-7.7794148752705572E-2</v>
      </c>
    </row>
    <row r="191" spans="1:4">
      <c r="A191" s="4" t="s">
        <v>213</v>
      </c>
      <c r="B191">
        <f>-B190*B186*B187</f>
        <v>3672.820316387601</v>
      </c>
      <c r="C191">
        <f t="shared" ref="C191:D191" si="6">-C190*C186*C187</f>
        <v>1854.7471067227395</v>
      </c>
      <c r="D191">
        <f t="shared" si="6"/>
        <v>3738.9479753749442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</vt:lpstr>
      <vt:lpstr>Dashboard</vt:lpstr>
      <vt:lpstr>Individual &amp; Portfolio</vt:lpstr>
      <vt:lpstr>VaR graph</vt:lpstr>
      <vt:lpstr>VaR Rolling</vt:lpstr>
      <vt:lpstr>EQ</vt:lpstr>
      <vt:lpstr>IR</vt:lpstr>
      <vt:lpstr>CR</vt:lpstr>
      <vt:lpstr>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Zhao</dc:creator>
  <cp:lastModifiedBy>Will Zhao</cp:lastModifiedBy>
  <dcterms:created xsi:type="dcterms:W3CDTF">2021-07-13T22:26:18Z</dcterms:created>
  <dcterms:modified xsi:type="dcterms:W3CDTF">2021-07-18T05:14:28Z</dcterms:modified>
</cp:coreProperties>
</file>