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Quaero\Hardware\CAO\W_BASE_V2.0\REVB\BOM\"/>
    </mc:Choice>
  </mc:AlternateContent>
  <bookViews>
    <workbookView xWindow="0" yWindow="0" windowWidth="28800" windowHeight="1243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0" i="1" l="1"/>
  <c r="O70" i="1"/>
  <c r="P70" i="1"/>
  <c r="I71" i="1" l="1"/>
  <c r="N41" i="1"/>
  <c r="O41" i="1"/>
  <c r="P41" i="1"/>
  <c r="P48" i="1" l="1"/>
  <c r="O48" i="1"/>
  <c r="N48" i="1"/>
  <c r="P43" i="1" l="1"/>
  <c r="O43" i="1"/>
  <c r="N43" i="1"/>
  <c r="P42" i="1"/>
  <c r="O42" i="1"/>
  <c r="N42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18" i="1"/>
  <c r="O18" i="1"/>
  <c r="N18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9" i="1" l="1"/>
  <c r="O69" i="1"/>
  <c r="N69" i="1"/>
  <c r="P68" i="1"/>
  <c r="O68" i="1"/>
  <c r="N68" i="1"/>
  <c r="P67" i="1"/>
  <c r="O67" i="1"/>
  <c r="N67" i="1"/>
  <c r="P62" i="1"/>
  <c r="O62" i="1"/>
  <c r="N62" i="1"/>
  <c r="P65" i="1"/>
  <c r="O65" i="1"/>
  <c r="N65" i="1"/>
  <c r="P64" i="1"/>
  <c r="O64" i="1"/>
  <c r="N64" i="1"/>
  <c r="P63" i="1"/>
  <c r="O63" i="1"/>
  <c r="N63" i="1"/>
  <c r="N54" i="1"/>
  <c r="O54" i="1"/>
  <c r="P54" i="1"/>
  <c r="P49" i="1"/>
  <c r="O49" i="1"/>
  <c r="N49" i="1"/>
  <c r="I59" i="1"/>
  <c r="N72" i="1" l="1"/>
  <c r="O72" i="1"/>
  <c r="P72" i="1"/>
  <c r="I44" i="1" l="1"/>
  <c r="I19" i="1"/>
  <c r="I74" i="1" l="1"/>
  <c r="N52" i="1"/>
  <c r="O52" i="1"/>
  <c r="P52" i="1"/>
  <c r="O58" i="1" l="1"/>
  <c r="N58" i="1"/>
  <c r="P58" i="1"/>
  <c r="P55" i="1"/>
  <c r="O55" i="1"/>
  <c r="N55" i="1"/>
  <c r="N53" i="1"/>
  <c r="O53" i="1"/>
  <c r="P53" i="1"/>
  <c r="O50" i="1" l="1"/>
  <c r="O51" i="1"/>
  <c r="O56" i="1"/>
  <c r="O57" i="1"/>
  <c r="P50" i="1"/>
  <c r="P51" i="1"/>
  <c r="P56" i="1"/>
  <c r="P57" i="1"/>
  <c r="N50" i="1"/>
  <c r="N51" i="1"/>
  <c r="N56" i="1"/>
  <c r="N57" i="1"/>
  <c r="P47" i="1"/>
  <c r="O47" i="1"/>
  <c r="N47" i="1"/>
  <c r="P60" i="1" l="1"/>
  <c r="O60" i="1"/>
  <c r="N60" i="1"/>
  <c r="P45" i="1"/>
  <c r="P20" i="1"/>
  <c r="N20" i="1"/>
  <c r="O20" i="1"/>
  <c r="O45" i="1"/>
  <c r="N45" i="1"/>
  <c r="N73" i="1" l="1"/>
  <c r="O73" i="1"/>
  <c r="P73" i="1"/>
</calcChain>
</file>

<file path=xl/sharedStrings.xml><?xml version="1.0" encoding="utf-8"?>
<sst xmlns="http://schemas.openxmlformats.org/spreadsheetml/2006/main" count="293" uniqueCount="202">
  <si>
    <t>Benjamin B</t>
  </si>
  <si>
    <t>RefDes</t>
  </si>
  <si>
    <t>Manufacturer</t>
  </si>
  <si>
    <t>Ref</t>
  </si>
  <si>
    <t>Description</t>
  </si>
  <si>
    <t>Package</t>
  </si>
  <si>
    <t>QTY</t>
  </si>
  <si>
    <t>MCU PART</t>
  </si>
  <si>
    <t>C1</t>
  </si>
  <si>
    <t>C11-C12</t>
  </si>
  <si>
    <t>C9-C10</t>
  </si>
  <si>
    <t>R5-R4</t>
  </si>
  <si>
    <t>X1</t>
  </si>
  <si>
    <t>X2</t>
  </si>
  <si>
    <t>U1</t>
  </si>
  <si>
    <t>Farnell ref</t>
  </si>
  <si>
    <t>MULTICOMP</t>
  </si>
  <si>
    <t xml:space="preserve">MC0402X104K6R3CT  </t>
  </si>
  <si>
    <t>Condensateur céramique multicouche, 
Série MC, 0.1 µF, ± 10%, X5R, 6.3 V</t>
  </si>
  <si>
    <t>Condensateur céramique multicouche, 
Série MC, 4.7 µF, ± 10%, X5R, 6.3 V</t>
  </si>
  <si>
    <t xml:space="preserve">MC0603X475K6R3CT  </t>
  </si>
  <si>
    <t>YAGEO</t>
  </si>
  <si>
    <t>RC0402JR-071KL</t>
  </si>
  <si>
    <t>Résistance CMS à couche épaisse, 
Série RC, 1 kohm, 62.5 mW, ± 5%, 50 V</t>
  </si>
  <si>
    <t>RC0402JR-0710KL</t>
  </si>
  <si>
    <t>Résistance CMS à couche épaisse, 
Série RC, 10 kohm, 62.5 mW, ± 5%, 50 V</t>
  </si>
  <si>
    <t>9232885RL</t>
  </si>
  <si>
    <t>KINGBRIGHT</t>
  </si>
  <si>
    <t>Subtotal</t>
  </si>
  <si>
    <t>STMICROELETRONICS</t>
  </si>
  <si>
    <t>STM32L151CCU6</t>
  </si>
  <si>
    <t>UFQFPN48</t>
  </si>
  <si>
    <t>MCU 32 BITS CORTEX-M3 32MHZ</t>
  </si>
  <si>
    <t>LoRa PART</t>
  </si>
  <si>
    <t>C20-C21-C22-C23</t>
  </si>
  <si>
    <t>C19</t>
  </si>
  <si>
    <t>C13-C14</t>
  </si>
  <si>
    <t>C24</t>
  </si>
  <si>
    <t>C25</t>
  </si>
  <si>
    <t>C26</t>
  </si>
  <si>
    <t>DNP</t>
  </si>
  <si>
    <t>C33</t>
  </si>
  <si>
    <t>C34-C35</t>
  </si>
  <si>
    <t>C36</t>
  </si>
  <si>
    <t>C27</t>
  </si>
  <si>
    <t>C28</t>
  </si>
  <si>
    <t>C32-C31</t>
  </si>
  <si>
    <t>L4</t>
  </si>
  <si>
    <t>U5</t>
  </si>
  <si>
    <t>U2</t>
  </si>
  <si>
    <t>SEMTECH</t>
  </si>
  <si>
    <t>SKYWORKS</t>
  </si>
  <si>
    <t>SX1272IMLTRT</t>
  </si>
  <si>
    <t>28-VQFN</t>
  </si>
  <si>
    <t>860-1050 MHz Ultra Low Power
 Long Range Transceiver</t>
  </si>
  <si>
    <t>SKY13350</t>
  </si>
  <si>
    <t>6-XFDFN</t>
  </si>
  <si>
    <t>Switch RF</t>
  </si>
  <si>
    <t>digikey</t>
  </si>
  <si>
    <t>Sensors PART</t>
  </si>
  <si>
    <t xml:space="preserve">MC0805X106K6R3CT  </t>
  </si>
  <si>
    <t>Condensateur céramique multicouche, 
Série MC, 10 µF, ± 10%, X5R, 6.3 V</t>
  </si>
  <si>
    <t>MC0402B103J160CT</t>
  </si>
  <si>
    <t>Condensateur céramique multicouche, 
Série MC, 0.01 µF, ± 5%, X7R, 16 V, 0402</t>
  </si>
  <si>
    <t>MC0402N470J500CT</t>
  </si>
  <si>
    <t xml:space="preserve">Condensateur céramique multicouche, 
Série MC, 47 pF, ± 5%, C0G / NP0, 50 V, 0402 </t>
  </si>
  <si>
    <t>MC0402N330J500CT</t>
  </si>
  <si>
    <t>Condensateur céramique multicouche,
 Série MC, 33 pF, ± 5%, C0G / NP0, 50 V</t>
  </si>
  <si>
    <t>AVX</t>
  </si>
  <si>
    <t>LCMC0402J10NGTAR</t>
  </si>
  <si>
    <t>High Frequency Inductor, 
Série LCMC, 10 nH, ± 5%</t>
  </si>
  <si>
    <t>R2-R3</t>
  </si>
  <si>
    <t>U3</t>
  </si>
  <si>
    <t>U4</t>
  </si>
  <si>
    <t>MCWR04X4701FTL</t>
  </si>
  <si>
    <t>Résistance CMS à couche épaisse, 
Série MCWR, 4.7 kohm, 62.5 mW, ± 1%, 50 V</t>
  </si>
  <si>
    <t>Digikey</t>
  </si>
  <si>
    <t>KNOWLES</t>
  </si>
  <si>
    <t>SPH0641LM4H-1</t>
  </si>
  <si>
    <t>MEMS microphone PDM</t>
  </si>
  <si>
    <t>TOTAL</t>
  </si>
  <si>
    <t xml:space="preserve">ABRACON  </t>
  </si>
  <si>
    <t>ABS07-120-32.768KHZ-T</t>
  </si>
  <si>
    <t>3,2x1,5mm</t>
  </si>
  <si>
    <t>QUARTZ 32.768KHZ, 6PF</t>
  </si>
  <si>
    <t>X1E0000210193 TSX-3225</t>
  </si>
  <si>
    <t>EPSON</t>
  </si>
  <si>
    <t>QUARTZ 16MHZ, 16PF</t>
  </si>
  <si>
    <t>3,2x2,5mm</t>
  </si>
  <si>
    <t xml:space="preserve">MC0402N6R0D500CT  </t>
  </si>
  <si>
    <t>Condensateur céramique multicouche CMS, 
Série MCCA, 6 pF, ± 0.5pF, C0G / NP0, 50 V</t>
  </si>
  <si>
    <t>MC0402N160J500CT</t>
  </si>
  <si>
    <t>Condensateur céramique multicouche CMS, 
Série MC, 16 pF, ± 5%, C0G / NP0, 50 V</t>
  </si>
  <si>
    <t>1758946RL</t>
  </si>
  <si>
    <t>X3</t>
  </si>
  <si>
    <t xml:space="preserve">X1E0000210170 </t>
  </si>
  <si>
    <t>TSX-3225 32MHZ 16PF 
 QUARTZ 32MHZ, 16PF, 3.2 X 2.5MM</t>
  </si>
  <si>
    <t>2471829RL</t>
  </si>
  <si>
    <t>Unit Price for 10 (€)</t>
  </si>
  <si>
    <t>Unit Price for 100  (€)</t>
  </si>
  <si>
    <t>Unit Price for 1K  (€)</t>
  </si>
  <si>
    <t>Total price for 10  (€)</t>
  </si>
  <si>
    <t>Total price for 100  (€)</t>
  </si>
  <si>
    <t>Total price for 1K  (€)</t>
  </si>
  <si>
    <t>Total 
composant</t>
  </si>
  <si>
    <t>C2-C4-C5-C6-C7</t>
  </si>
  <si>
    <t>D1</t>
  </si>
  <si>
    <t>D2</t>
  </si>
  <si>
    <t>KPT-1608LSURCK</t>
  </si>
  <si>
    <t>LED ROUGE 22MCD 630NM CMS</t>
  </si>
  <si>
    <t>2468792RL</t>
  </si>
  <si>
    <t>KPT-1608LSYCK</t>
  </si>
  <si>
    <t>LED JAUNE 10MCD 590NM CMS</t>
  </si>
  <si>
    <t>RC0402JR-071K5L</t>
  </si>
  <si>
    <t>Résistance CMS à couche épaisse, Série RC, 1.5 kohm, 63 mW, ± 5%, 50 V</t>
  </si>
  <si>
    <t>9232788RL</t>
  </si>
  <si>
    <t>C29</t>
  </si>
  <si>
    <t>C30</t>
  </si>
  <si>
    <t>L1</t>
  </si>
  <si>
    <t>R9-R10</t>
  </si>
  <si>
    <t xml:space="preserve">MC0402N1R5C500CT </t>
  </si>
  <si>
    <t>Condensateur céramique multicouche CMS, Série MCCA, 1.5 pF, ± 0.25pF, C0G / NP0</t>
  </si>
  <si>
    <t>1758931RL</t>
  </si>
  <si>
    <t>MURATA</t>
  </si>
  <si>
    <t>2434644RL</t>
  </si>
  <si>
    <t>Condensateur céramique multicouche CMS, Série GRM, 4.7 pF, ± 0.25pF, C0G / NP0</t>
  </si>
  <si>
    <t>GRM1555C1H4R7CA01D</t>
  </si>
  <si>
    <t xml:space="preserve">MC0402N330J500CT  </t>
  </si>
  <si>
    <t>Condensateur céramique multicouche CMS, Série MC, 33 pF, ± 5%, C0G / NP0, 50 V</t>
  </si>
  <si>
    <t>GRM1555C1H1R2CA01D</t>
  </si>
  <si>
    <t xml:space="preserve">MURATA  </t>
  </si>
  <si>
    <t>Condensateur céramique multicouche CMS, Série GRM, 1.2 pF, ± 0.25pF, C0G / NP0, 50 V</t>
  </si>
  <si>
    <t>2218843RL</t>
  </si>
  <si>
    <t>GRM1555C1H1R8CA01D</t>
  </si>
  <si>
    <t>Condensateur céramique multicouche CMS, Série GRM, 1.8 pF, ± 0.25pF, C0G / NP0, 50 V</t>
  </si>
  <si>
    <t>1828870RL</t>
  </si>
  <si>
    <t>MCFT000033</t>
  </si>
  <si>
    <t>Surface Mount High Frequency Inductor, Série MCFT, 33 nH, ± 5%</t>
  </si>
  <si>
    <t>L5-L3</t>
  </si>
  <si>
    <t xml:space="preserve">MLG1005S6N2S  </t>
  </si>
  <si>
    <t>TDK</t>
  </si>
  <si>
    <t>Surface Mount High Frequency Inductor, Série MLG, 6.2 nH, ± 0.3nH</t>
  </si>
  <si>
    <t>1669585RL</t>
  </si>
  <si>
    <t xml:space="preserve">GRM1555C1H3R3CA01D  </t>
  </si>
  <si>
    <t>Condensateur céramique multicouche CMS, Série GRM, 3.3 pF, ± 0.25pF, C0G / NP0, 50 V</t>
  </si>
  <si>
    <t xml:space="preserve">MC0402N470J500CT  </t>
  </si>
  <si>
    <t>Condensateur céramique multicouche CMS, Série MC, 47 pF, ± 5%, C0G / NP0, 50 V</t>
  </si>
  <si>
    <t>C15-C16-C17-C39-C40</t>
  </si>
  <si>
    <t>T1</t>
  </si>
  <si>
    <t>NXP</t>
  </si>
  <si>
    <t>SOT23</t>
  </si>
  <si>
    <t>U7</t>
  </si>
  <si>
    <t>MCMR04X201 JTL</t>
  </si>
  <si>
    <t>Résistance CMS, Ceramic, Série MCMR, 200 ohm, 62.5 mW, ± 5%, 50 V, 0402</t>
  </si>
  <si>
    <t>MCWR06X000 PTL</t>
  </si>
  <si>
    <t>Résistance CMS, Thick Film, Série MCWR, 0 ohm, 100 mW, 0603</t>
  </si>
  <si>
    <t>R11</t>
  </si>
  <si>
    <t>KEMET</t>
  </si>
  <si>
    <t>C0402C240J5GACTU</t>
  </si>
  <si>
    <t xml:space="preserve"> Condensateur céramique multicouche CMS, Série C, 24 pF, ± 5%, C0G / NP0, 50 V</t>
  </si>
  <si>
    <t>R1</t>
  </si>
  <si>
    <t>W_BASE V2.0 - BOM</t>
  </si>
  <si>
    <t>Total QTY part</t>
  </si>
  <si>
    <t>W_VASE_V2.0_REVA.scm</t>
  </si>
  <si>
    <t>W_VASE_V2.0_REVA.pcb</t>
  </si>
  <si>
    <t>BOM V1.0</t>
  </si>
  <si>
    <t>C3-C37</t>
  </si>
  <si>
    <t>R14-R7</t>
  </si>
  <si>
    <t>C8</t>
  </si>
  <si>
    <t>T4</t>
  </si>
  <si>
    <t>KPS-3227SP1C</t>
  </si>
  <si>
    <t>Accéléromètre MEMS, I2C/SPI, Numérique</t>
  </si>
  <si>
    <t>LGA</t>
  </si>
  <si>
    <t>LIS2DE12TR</t>
  </si>
  <si>
    <t xml:space="preserve">LPS22HBTR  </t>
  </si>
  <si>
    <t>Capteur de pression, I2C/SPI, Absolu, 26 kPa, 126 kPa</t>
  </si>
  <si>
    <t>2532382RL</t>
  </si>
  <si>
    <t>Connector PART</t>
  </si>
  <si>
    <t>R6</t>
  </si>
  <si>
    <t>R12-R13</t>
  </si>
  <si>
    <t>T2-T3</t>
  </si>
  <si>
    <t>CN4</t>
  </si>
  <si>
    <t>ALPS  SSAJ120100  SWITCH, SLIDE, SPDT, HORIZONTAL</t>
  </si>
  <si>
    <t>ALPS</t>
  </si>
  <si>
    <t>SSAJ120100</t>
  </si>
  <si>
    <t>CN2</t>
  </si>
  <si>
    <t>CN3</t>
  </si>
  <si>
    <t>GROVE CONNECTOR I2C</t>
  </si>
  <si>
    <t>GROVE CONNECTOR UART</t>
  </si>
  <si>
    <t>C18</t>
  </si>
  <si>
    <t xml:space="preserve">BSS84AK  </t>
  </si>
  <si>
    <t>Transistor MOSFET, Canal P, -180 mA, -50 V, 4.5 ohm</t>
  </si>
  <si>
    <t>1972673RL</t>
  </si>
  <si>
    <t>U6</t>
  </si>
  <si>
    <t>R15-R16</t>
  </si>
  <si>
    <t>CN1</t>
  </si>
  <si>
    <t>SWD PAD</t>
  </si>
  <si>
    <t>SPI Connector</t>
  </si>
  <si>
    <t>CN5</t>
  </si>
  <si>
    <t>Unit Price for 10K  (€)</t>
  </si>
  <si>
    <t>J1</t>
  </si>
  <si>
    <t>CAPTEUR OPTIQUE PHOTOTRANSISTOR NPN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</si>
</sst>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1CB06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20" fontId="0" fillId="0" borderId="0" xfId="0" applyNumberFormat="1"/>
    <xf numFmtId="0" fontId="0" fillId="9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B0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76200</xdr:rowOff>
    </xdr:from>
    <xdr:to>
      <xdr:col>2</xdr:col>
      <xdr:colOff>1200151</xdr:colOff>
      <xdr:row>2</xdr:row>
      <xdr:rowOff>190500</xdr:rowOff>
    </xdr:to>
    <xdr:pic>
      <xdr:nvPicPr>
        <xdr:cNvPr id="2" name="ecxImage 1" descr="image3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76200"/>
          <a:ext cx="27527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5"/>
  <sheetViews>
    <sheetView tabSelected="1" zoomScale="85" zoomScaleNormal="85" workbookViewId="0">
      <pane ySplit="5" topLeftCell="A54" activePane="bottomLeft" state="frozen"/>
      <selection pane="bottomLeft" activeCell="Q66" sqref="Q66"/>
    </sheetView>
  </sheetViews>
  <sheetFormatPr baseColWidth="10" defaultRowHeight="15" x14ac:dyDescent="0.25"/>
  <cols>
    <col min="2" max="2" width="23.28515625" customWidth="1"/>
    <col min="3" max="3" width="22" customWidth="1"/>
    <col min="4" max="4" width="10.28515625" customWidth="1"/>
    <col min="5" max="5" width="20.140625" customWidth="1"/>
    <col min="7" max="7" width="13.7109375" customWidth="1"/>
    <col min="9" max="9" width="6.5703125" customWidth="1"/>
    <col min="10" max="10" width="18.140625" customWidth="1"/>
    <col min="11" max="11" width="19.5703125" customWidth="1"/>
    <col min="12" max="13" width="18.5703125" customWidth="1"/>
    <col min="14" max="14" width="19.140625" customWidth="1"/>
    <col min="15" max="15" width="20.28515625" customWidth="1"/>
    <col min="16" max="16" width="19" customWidth="1"/>
  </cols>
  <sheetData>
    <row r="1" spans="1:17" ht="21.75" customHeight="1" thickBot="1" x14ac:dyDescent="0.3">
      <c r="A1" s="105"/>
      <c r="B1" s="106"/>
      <c r="C1" s="106"/>
      <c r="D1" s="107"/>
      <c r="E1" s="77" t="s">
        <v>161</v>
      </c>
      <c r="F1" s="78"/>
      <c r="G1" s="78"/>
      <c r="H1" s="78"/>
      <c r="I1" s="78"/>
      <c r="J1" s="78"/>
      <c r="K1" s="78"/>
      <c r="L1" s="79"/>
      <c r="M1" s="38"/>
      <c r="N1" s="71" t="s">
        <v>165</v>
      </c>
      <c r="O1" s="72"/>
      <c r="P1" s="73"/>
    </row>
    <row r="2" spans="1:17" ht="21.75" customHeight="1" thickBot="1" x14ac:dyDescent="0.3">
      <c r="A2" s="108"/>
      <c r="B2" s="109"/>
      <c r="C2" s="109"/>
      <c r="D2" s="110"/>
      <c r="E2" s="80"/>
      <c r="F2" s="81"/>
      <c r="G2" s="81"/>
      <c r="H2" s="81"/>
      <c r="I2" s="81"/>
      <c r="J2" s="81"/>
      <c r="K2" s="81"/>
      <c r="L2" s="82"/>
      <c r="M2" s="39"/>
      <c r="N2" s="71" t="s">
        <v>163</v>
      </c>
      <c r="O2" s="72"/>
      <c r="P2" s="73"/>
    </row>
    <row r="3" spans="1:17" ht="21.75" customHeight="1" thickBot="1" x14ac:dyDescent="0.3">
      <c r="A3" s="111"/>
      <c r="B3" s="112"/>
      <c r="C3" s="112"/>
      <c r="D3" s="113"/>
      <c r="E3" s="26">
        <v>42531</v>
      </c>
      <c r="F3" s="11" t="s">
        <v>0</v>
      </c>
      <c r="G3" s="83"/>
      <c r="H3" s="84"/>
      <c r="I3" s="84"/>
      <c r="J3" s="84"/>
      <c r="K3" s="84"/>
      <c r="L3" s="85"/>
      <c r="M3" s="40"/>
      <c r="N3" s="74" t="s">
        <v>164</v>
      </c>
      <c r="O3" s="75"/>
      <c r="P3" s="76"/>
    </row>
    <row r="4" spans="1:17" ht="15.75" thickBot="1" x14ac:dyDescent="0.3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7" ht="15.75" thickBot="1" x14ac:dyDescent="0.3">
      <c r="A5" s="1" t="s">
        <v>1</v>
      </c>
      <c r="B5" s="1" t="s">
        <v>2</v>
      </c>
      <c r="C5" s="1" t="s">
        <v>3</v>
      </c>
      <c r="D5" s="1" t="s">
        <v>5</v>
      </c>
      <c r="E5" s="114" t="s">
        <v>4</v>
      </c>
      <c r="F5" s="114"/>
      <c r="G5" s="114"/>
      <c r="H5" s="5" t="s">
        <v>15</v>
      </c>
      <c r="I5" s="1" t="s">
        <v>6</v>
      </c>
      <c r="J5" s="2" t="s">
        <v>98</v>
      </c>
      <c r="K5" s="2" t="s">
        <v>99</v>
      </c>
      <c r="L5" s="2" t="s">
        <v>100</v>
      </c>
      <c r="M5" s="2" t="s">
        <v>199</v>
      </c>
      <c r="N5" s="1" t="s">
        <v>101</v>
      </c>
      <c r="O5" s="1" t="s">
        <v>102</v>
      </c>
      <c r="P5" s="1" t="s">
        <v>103</v>
      </c>
    </row>
    <row r="6" spans="1:17" ht="15.75" thickBot="1" x14ac:dyDescent="0.3">
      <c r="A6" s="58" t="s">
        <v>7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  <c r="Q6" s="44"/>
    </row>
    <row r="7" spans="1:17" ht="30" customHeight="1" x14ac:dyDescent="0.25">
      <c r="A7" s="10" t="s">
        <v>105</v>
      </c>
      <c r="B7" s="8" t="s">
        <v>16</v>
      </c>
      <c r="C7" s="8" t="s">
        <v>17</v>
      </c>
      <c r="D7" s="8">
        <v>402</v>
      </c>
      <c r="E7" s="86" t="s">
        <v>18</v>
      </c>
      <c r="F7" s="87"/>
      <c r="G7" s="88"/>
      <c r="H7" s="9">
        <v>2320773</v>
      </c>
      <c r="I7" s="8">
        <v>5</v>
      </c>
      <c r="J7" s="8">
        <v>7.4999999999999997E-3</v>
      </c>
      <c r="K7" s="8">
        <v>6.4000000000000003E-3</v>
      </c>
      <c r="L7" s="8">
        <v>5.4000000000000003E-3</v>
      </c>
      <c r="M7" s="8"/>
      <c r="N7" s="8">
        <f>I7*J7</f>
        <v>3.7499999999999999E-2</v>
      </c>
      <c r="O7" s="8">
        <f>I7*K7</f>
        <v>3.2000000000000001E-2</v>
      </c>
      <c r="P7" s="8">
        <f>I7*L7</f>
        <v>2.7000000000000003E-2</v>
      </c>
    </row>
    <row r="8" spans="1:17" ht="30" customHeight="1" x14ac:dyDescent="0.25">
      <c r="A8" s="3" t="s">
        <v>8</v>
      </c>
      <c r="B8" s="3" t="s">
        <v>16</v>
      </c>
      <c r="C8" s="3" t="s">
        <v>20</v>
      </c>
      <c r="D8" s="3">
        <v>603</v>
      </c>
      <c r="E8" s="46" t="s">
        <v>19</v>
      </c>
      <c r="F8" s="47"/>
      <c r="G8" s="48"/>
      <c r="H8" s="4">
        <v>2320811</v>
      </c>
      <c r="I8" s="3">
        <v>1</v>
      </c>
      <c r="J8" s="17">
        <v>2.8899999999999999E-2</v>
      </c>
      <c r="K8" s="17">
        <v>2.3599999999999999E-2</v>
      </c>
      <c r="L8" s="17">
        <v>1.6E-2</v>
      </c>
      <c r="M8" s="17"/>
      <c r="N8" s="17">
        <f t="shared" ref="N8:N18" si="0">I8*J8</f>
        <v>2.8899999999999999E-2</v>
      </c>
      <c r="O8" s="17">
        <f t="shared" ref="O8:O18" si="1">I8*K8</f>
        <v>2.3599999999999999E-2</v>
      </c>
      <c r="P8" s="17">
        <f t="shared" ref="P8:P18" si="2">I8*L8</f>
        <v>1.6E-2</v>
      </c>
    </row>
    <row r="9" spans="1:17" ht="30" customHeight="1" x14ac:dyDescent="0.25">
      <c r="A9" s="3" t="s">
        <v>9</v>
      </c>
      <c r="B9" s="3" t="s">
        <v>16</v>
      </c>
      <c r="C9" s="3" t="s">
        <v>91</v>
      </c>
      <c r="D9" s="3">
        <v>402</v>
      </c>
      <c r="E9" s="46" t="s">
        <v>92</v>
      </c>
      <c r="F9" s="47"/>
      <c r="G9" s="48"/>
      <c r="H9" s="4" t="s">
        <v>93</v>
      </c>
      <c r="I9" s="3">
        <v>2</v>
      </c>
      <c r="J9" s="17">
        <v>1.0500000000000001E-2</v>
      </c>
      <c r="K9" s="17">
        <v>1.0500000000000001E-2</v>
      </c>
      <c r="L9" s="17">
        <v>5.8999999999999999E-3</v>
      </c>
      <c r="M9" s="17"/>
      <c r="N9" s="17">
        <f t="shared" si="0"/>
        <v>2.1000000000000001E-2</v>
      </c>
      <c r="O9" s="17">
        <f t="shared" si="1"/>
        <v>2.1000000000000001E-2</v>
      </c>
      <c r="P9" s="17">
        <f t="shared" si="2"/>
        <v>1.18E-2</v>
      </c>
    </row>
    <row r="10" spans="1:17" ht="30" customHeight="1" x14ac:dyDescent="0.25">
      <c r="A10" s="3" t="s">
        <v>10</v>
      </c>
      <c r="B10" s="3" t="s">
        <v>16</v>
      </c>
      <c r="C10" s="3" t="s">
        <v>89</v>
      </c>
      <c r="D10" s="3">
        <v>402</v>
      </c>
      <c r="E10" s="46" t="s">
        <v>90</v>
      </c>
      <c r="F10" s="47"/>
      <c r="G10" s="48"/>
      <c r="H10" s="4">
        <v>1758936</v>
      </c>
      <c r="I10" s="3">
        <v>2</v>
      </c>
      <c r="J10" s="17">
        <v>1.0500000000000001E-2</v>
      </c>
      <c r="K10" s="17">
        <v>0.01</v>
      </c>
      <c r="L10" s="17">
        <v>6.7000000000000002E-3</v>
      </c>
      <c r="M10" s="17"/>
      <c r="N10" s="17">
        <f t="shared" si="0"/>
        <v>2.1000000000000001E-2</v>
      </c>
      <c r="O10" s="17">
        <f t="shared" si="1"/>
        <v>0.02</v>
      </c>
      <c r="P10" s="17">
        <f t="shared" si="2"/>
        <v>1.34E-2</v>
      </c>
    </row>
    <row r="11" spans="1:17" ht="30" customHeight="1" x14ac:dyDescent="0.25">
      <c r="A11" s="3" t="s">
        <v>11</v>
      </c>
      <c r="B11" s="3" t="s">
        <v>21</v>
      </c>
      <c r="C11" s="3" t="s">
        <v>113</v>
      </c>
      <c r="D11" s="3">
        <v>402</v>
      </c>
      <c r="E11" s="46" t="s">
        <v>114</v>
      </c>
      <c r="F11" s="47"/>
      <c r="G11" s="48"/>
      <c r="H11" s="4" t="s">
        <v>115</v>
      </c>
      <c r="I11" s="3">
        <v>2</v>
      </c>
      <c r="J11" s="17">
        <v>3.0000000000000001E-3</v>
      </c>
      <c r="K11" s="17">
        <v>3.0000000000000001E-3</v>
      </c>
      <c r="L11" s="17">
        <v>1.5E-3</v>
      </c>
      <c r="M11" s="17"/>
      <c r="N11" s="17">
        <f t="shared" si="0"/>
        <v>6.0000000000000001E-3</v>
      </c>
      <c r="O11" s="17">
        <f t="shared" si="1"/>
        <v>6.0000000000000001E-3</v>
      </c>
      <c r="P11" s="17">
        <f t="shared" si="2"/>
        <v>3.0000000000000001E-3</v>
      </c>
    </row>
    <row r="12" spans="1:17" ht="30" customHeight="1" x14ac:dyDescent="0.25">
      <c r="A12" s="18" t="s">
        <v>160</v>
      </c>
      <c r="B12" s="18" t="s">
        <v>21</v>
      </c>
      <c r="C12" s="18" t="s">
        <v>24</v>
      </c>
      <c r="D12" s="18">
        <v>402</v>
      </c>
      <c r="E12" s="55" t="s">
        <v>25</v>
      </c>
      <c r="F12" s="61"/>
      <c r="G12" s="62"/>
      <c r="H12" s="20" t="s">
        <v>26</v>
      </c>
      <c r="I12" s="18">
        <v>1</v>
      </c>
      <c r="J12" s="17">
        <v>3.0000000000000001E-3</v>
      </c>
      <c r="K12" s="17">
        <v>3.0000000000000001E-3</v>
      </c>
      <c r="L12" s="17">
        <v>2.5000000000000001E-3</v>
      </c>
      <c r="M12" s="17"/>
      <c r="N12" s="17">
        <f t="shared" si="0"/>
        <v>3.0000000000000001E-3</v>
      </c>
      <c r="O12" s="17">
        <f t="shared" si="1"/>
        <v>3.0000000000000001E-3</v>
      </c>
      <c r="P12" s="17">
        <f t="shared" si="2"/>
        <v>2.5000000000000001E-3</v>
      </c>
    </row>
    <row r="13" spans="1:17" ht="15" customHeight="1" x14ac:dyDescent="0.25">
      <c r="A13" s="18" t="s">
        <v>106</v>
      </c>
      <c r="B13" s="18" t="s">
        <v>27</v>
      </c>
      <c r="C13" s="18" t="s">
        <v>111</v>
      </c>
      <c r="D13" s="18">
        <v>603</v>
      </c>
      <c r="E13" s="65" t="s">
        <v>112</v>
      </c>
      <c r="F13" s="61"/>
      <c r="G13" s="62"/>
      <c r="H13" s="20">
        <v>2468793</v>
      </c>
      <c r="I13" s="18">
        <v>1</v>
      </c>
      <c r="J13" s="17">
        <v>0.104</v>
      </c>
      <c r="K13" s="17">
        <v>7.1199999999999999E-2</v>
      </c>
      <c r="L13" s="17">
        <v>5.8500000000000003E-2</v>
      </c>
      <c r="M13" s="17"/>
      <c r="N13" s="17">
        <f t="shared" si="0"/>
        <v>0.104</v>
      </c>
      <c r="O13" s="17">
        <f t="shared" si="1"/>
        <v>7.1199999999999999E-2</v>
      </c>
      <c r="P13" s="17">
        <f t="shared" si="2"/>
        <v>5.8500000000000003E-2</v>
      </c>
    </row>
    <row r="14" spans="1:17" x14ac:dyDescent="0.25">
      <c r="A14" s="18" t="s">
        <v>107</v>
      </c>
      <c r="B14" s="18" t="s">
        <v>27</v>
      </c>
      <c r="C14" s="18" t="s">
        <v>108</v>
      </c>
      <c r="D14" s="18">
        <v>603</v>
      </c>
      <c r="E14" s="65" t="s">
        <v>109</v>
      </c>
      <c r="F14" s="61"/>
      <c r="G14" s="62"/>
      <c r="H14" s="20" t="s">
        <v>110</v>
      </c>
      <c r="I14" s="18">
        <v>1</v>
      </c>
      <c r="J14" s="17">
        <v>0.104</v>
      </c>
      <c r="K14" s="17">
        <v>7.1199999999999999E-2</v>
      </c>
      <c r="L14" s="17">
        <v>5.8500000000000003E-2</v>
      </c>
      <c r="M14" s="17"/>
      <c r="N14" s="17">
        <f t="shared" si="0"/>
        <v>0.104</v>
      </c>
      <c r="O14" s="17">
        <f t="shared" si="1"/>
        <v>7.1199999999999999E-2</v>
      </c>
      <c r="P14" s="17">
        <f t="shared" si="2"/>
        <v>5.8500000000000003E-2</v>
      </c>
    </row>
    <row r="15" spans="1:17" x14ac:dyDescent="0.25">
      <c r="A15" s="18" t="s">
        <v>12</v>
      </c>
      <c r="B15" s="18" t="s">
        <v>81</v>
      </c>
      <c r="C15" s="18" t="s">
        <v>82</v>
      </c>
      <c r="D15" s="18" t="s">
        <v>83</v>
      </c>
      <c r="E15" s="65" t="s">
        <v>84</v>
      </c>
      <c r="F15" s="61"/>
      <c r="G15" s="62"/>
      <c r="H15" s="20">
        <v>2467864</v>
      </c>
      <c r="I15" s="18">
        <v>1</v>
      </c>
      <c r="J15" s="17">
        <v>0.56000000000000005</v>
      </c>
      <c r="K15" s="17">
        <v>0.44500000000000001</v>
      </c>
      <c r="L15" s="17">
        <v>0.23</v>
      </c>
      <c r="M15" s="17"/>
      <c r="N15" s="17">
        <f t="shared" si="0"/>
        <v>0.56000000000000005</v>
      </c>
      <c r="O15" s="17">
        <f t="shared" si="1"/>
        <v>0.44500000000000001</v>
      </c>
      <c r="P15" s="17">
        <f t="shared" si="2"/>
        <v>0.23</v>
      </c>
    </row>
    <row r="16" spans="1:17" x14ac:dyDescent="0.25">
      <c r="A16" s="18" t="s">
        <v>13</v>
      </c>
      <c r="B16" s="18" t="s">
        <v>86</v>
      </c>
      <c r="C16" s="18" t="s">
        <v>85</v>
      </c>
      <c r="D16" s="18" t="s">
        <v>88</v>
      </c>
      <c r="E16" s="89" t="s">
        <v>87</v>
      </c>
      <c r="F16" s="89"/>
      <c r="G16" s="89"/>
      <c r="H16" s="20">
        <v>2471828</v>
      </c>
      <c r="I16" s="18">
        <v>1</v>
      </c>
      <c r="J16" s="17">
        <v>0.56000000000000005</v>
      </c>
      <c r="K16" s="17">
        <v>0.41499999999999998</v>
      </c>
      <c r="L16" s="17">
        <v>0.2</v>
      </c>
      <c r="M16" s="17"/>
      <c r="N16" s="17">
        <f t="shared" si="0"/>
        <v>0.56000000000000005</v>
      </c>
      <c r="O16" s="17">
        <f t="shared" si="1"/>
        <v>0.41499999999999998</v>
      </c>
      <c r="P16" s="17">
        <f t="shared" si="2"/>
        <v>0.2</v>
      </c>
    </row>
    <row r="17" spans="1:16" x14ac:dyDescent="0.25">
      <c r="A17" s="45" t="s">
        <v>195</v>
      </c>
      <c r="B17" s="45" t="s">
        <v>40</v>
      </c>
      <c r="C17" s="45" t="s">
        <v>196</v>
      </c>
      <c r="D17" s="45" t="s">
        <v>40</v>
      </c>
      <c r="E17" s="93" t="s">
        <v>40</v>
      </c>
      <c r="F17" s="94"/>
      <c r="G17" s="95"/>
      <c r="H17" s="45" t="s">
        <v>40</v>
      </c>
      <c r="I17" s="45">
        <v>0</v>
      </c>
      <c r="J17" s="45"/>
      <c r="K17" s="45"/>
      <c r="L17" s="45"/>
      <c r="M17" s="45"/>
      <c r="N17" s="45"/>
      <c r="O17" s="45"/>
      <c r="P17" s="45"/>
    </row>
    <row r="18" spans="1:16" x14ac:dyDescent="0.25">
      <c r="A18" s="33" t="s">
        <v>14</v>
      </c>
      <c r="B18" s="33" t="s">
        <v>29</v>
      </c>
      <c r="C18" s="33" t="s">
        <v>30</v>
      </c>
      <c r="D18" s="33" t="s">
        <v>31</v>
      </c>
      <c r="E18" s="96" t="s">
        <v>32</v>
      </c>
      <c r="F18" s="97"/>
      <c r="G18" s="98"/>
      <c r="H18" s="34">
        <v>2432121</v>
      </c>
      <c r="I18" s="33">
        <v>1</v>
      </c>
      <c r="J18" s="6">
        <v>5.9</v>
      </c>
      <c r="K18" s="6">
        <v>2.7</v>
      </c>
      <c r="L18" s="6">
        <v>2.39</v>
      </c>
      <c r="M18" s="6">
        <v>1.93</v>
      </c>
      <c r="N18" s="6">
        <f t="shared" si="0"/>
        <v>5.9</v>
      </c>
      <c r="O18" s="6">
        <f t="shared" si="1"/>
        <v>2.7</v>
      </c>
      <c r="P18" s="6">
        <f t="shared" si="2"/>
        <v>2.39</v>
      </c>
    </row>
    <row r="19" spans="1:16" x14ac:dyDescent="0.25">
      <c r="A19" s="49" t="s">
        <v>162</v>
      </c>
      <c r="B19" s="50"/>
      <c r="C19" s="50"/>
      <c r="D19" s="50"/>
      <c r="E19" s="50"/>
      <c r="F19" s="50"/>
      <c r="G19" s="50"/>
      <c r="H19" s="51"/>
      <c r="I19" s="25">
        <f>SUM(I7:I18)</f>
        <v>18</v>
      </c>
      <c r="J19" s="22"/>
      <c r="K19" s="23"/>
      <c r="L19" s="23"/>
      <c r="M19" s="23"/>
      <c r="N19" s="23"/>
      <c r="O19" s="23"/>
      <c r="P19" s="24"/>
    </row>
    <row r="20" spans="1:16" ht="15.75" thickBot="1" x14ac:dyDescent="0.3">
      <c r="A20" s="90" t="s">
        <v>28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2"/>
      <c r="M20" s="36"/>
      <c r="N20" s="21">
        <f>SUM(N7:N18)</f>
        <v>7.3454000000000006</v>
      </c>
      <c r="O20" s="21">
        <f>SUM(O7:O18)</f>
        <v>3.8080000000000003</v>
      </c>
      <c r="P20" s="21">
        <f>SUM(P7:P18)</f>
        <v>3.0106999999999999</v>
      </c>
    </row>
    <row r="21" spans="1:16" ht="15.75" thickBot="1" x14ac:dyDescent="0.3">
      <c r="A21" s="58" t="s">
        <v>33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</row>
    <row r="22" spans="1:16" ht="30" x14ac:dyDescent="0.25">
      <c r="A22" s="28" t="s">
        <v>34</v>
      </c>
      <c r="B22" s="29" t="s">
        <v>16</v>
      </c>
      <c r="C22" s="29" t="s">
        <v>17</v>
      </c>
      <c r="D22" s="29">
        <v>402</v>
      </c>
      <c r="E22" s="99" t="s">
        <v>18</v>
      </c>
      <c r="F22" s="100"/>
      <c r="G22" s="101"/>
      <c r="H22" s="30">
        <v>2320773</v>
      </c>
      <c r="I22" s="29">
        <v>4</v>
      </c>
      <c r="J22" s="8">
        <v>7.4999999999999997E-3</v>
      </c>
      <c r="K22" s="8">
        <v>6.4000000000000003E-3</v>
      </c>
      <c r="L22" s="8">
        <v>5.4000000000000003E-3</v>
      </c>
      <c r="M22" s="8"/>
      <c r="N22" s="8">
        <f>I22*J22</f>
        <v>0.03</v>
      </c>
      <c r="O22" s="8">
        <f>I22*K22</f>
        <v>2.5600000000000001E-2</v>
      </c>
      <c r="P22" s="8">
        <f>I22*L22</f>
        <v>2.1600000000000001E-2</v>
      </c>
    </row>
    <row r="23" spans="1:16" ht="30" customHeight="1" x14ac:dyDescent="0.25">
      <c r="A23" s="18" t="s">
        <v>35</v>
      </c>
      <c r="B23" s="29" t="s">
        <v>16</v>
      </c>
      <c r="C23" s="18" t="s">
        <v>60</v>
      </c>
      <c r="D23" s="18">
        <v>805</v>
      </c>
      <c r="E23" s="55" t="s">
        <v>61</v>
      </c>
      <c r="F23" s="61"/>
      <c r="G23" s="62"/>
      <c r="H23" s="18">
        <v>2320852</v>
      </c>
      <c r="I23" s="18">
        <v>1</v>
      </c>
      <c r="J23" s="17">
        <v>5.5100000000000003E-2</v>
      </c>
      <c r="K23" s="17">
        <v>5.2499999999999998E-2</v>
      </c>
      <c r="L23" s="17">
        <v>3.5000000000000003E-2</v>
      </c>
      <c r="M23" s="17"/>
      <c r="N23" s="17">
        <f t="shared" ref="N23:N40" si="3">I23*J23</f>
        <v>5.5100000000000003E-2</v>
      </c>
      <c r="O23" s="17">
        <f t="shared" ref="O23:O40" si="4">I23*K23</f>
        <v>5.2499999999999998E-2</v>
      </c>
      <c r="P23" s="17">
        <f t="shared" ref="P23:P40" si="5">I23*L23</f>
        <v>3.5000000000000003E-2</v>
      </c>
    </row>
    <row r="24" spans="1:16" ht="30" customHeight="1" x14ac:dyDescent="0.25">
      <c r="A24" s="18" t="s">
        <v>36</v>
      </c>
      <c r="B24" s="18" t="s">
        <v>157</v>
      </c>
      <c r="C24" s="18" t="s">
        <v>158</v>
      </c>
      <c r="D24" s="18">
        <v>402</v>
      </c>
      <c r="E24" s="55" t="s">
        <v>159</v>
      </c>
      <c r="F24" s="61"/>
      <c r="G24" s="62"/>
      <c r="H24" s="20">
        <v>1865425</v>
      </c>
      <c r="I24" s="18">
        <v>2</v>
      </c>
      <c r="J24" s="17">
        <v>2.5899999999999999E-2</v>
      </c>
      <c r="K24" s="17">
        <v>2.3800000000000002E-2</v>
      </c>
      <c r="L24" s="17">
        <v>0.216</v>
      </c>
      <c r="M24" s="17"/>
      <c r="N24" s="17">
        <f t="shared" si="3"/>
        <v>5.1799999999999999E-2</v>
      </c>
      <c r="O24" s="17">
        <f t="shared" si="4"/>
        <v>4.7600000000000003E-2</v>
      </c>
      <c r="P24" s="17">
        <f t="shared" si="5"/>
        <v>0.432</v>
      </c>
    </row>
    <row r="25" spans="1:16" ht="30" customHeight="1" x14ac:dyDescent="0.25">
      <c r="A25" s="18" t="s">
        <v>37</v>
      </c>
      <c r="B25" s="29" t="s">
        <v>16</v>
      </c>
      <c r="C25" s="18" t="s">
        <v>62</v>
      </c>
      <c r="D25" s="18">
        <v>402</v>
      </c>
      <c r="E25" s="55" t="s">
        <v>63</v>
      </c>
      <c r="F25" s="61"/>
      <c r="G25" s="62"/>
      <c r="H25" s="18">
        <v>2320775</v>
      </c>
      <c r="I25" s="18">
        <v>1</v>
      </c>
      <c r="J25" s="17">
        <v>8.5000000000000006E-3</v>
      </c>
      <c r="K25" s="17">
        <v>7.4999999999999997E-3</v>
      </c>
      <c r="L25" s="17">
        <v>6.4000000000000003E-3</v>
      </c>
      <c r="M25" s="17"/>
      <c r="N25" s="17">
        <f t="shared" si="3"/>
        <v>8.5000000000000006E-3</v>
      </c>
      <c r="O25" s="17">
        <f t="shared" si="4"/>
        <v>7.4999999999999997E-3</v>
      </c>
      <c r="P25" s="17">
        <f t="shared" si="5"/>
        <v>6.4000000000000003E-3</v>
      </c>
    </row>
    <row r="26" spans="1:16" ht="30" customHeight="1" x14ac:dyDescent="0.25">
      <c r="A26" s="18" t="s">
        <v>38</v>
      </c>
      <c r="B26" s="29" t="s">
        <v>16</v>
      </c>
      <c r="C26" s="18" t="s">
        <v>64</v>
      </c>
      <c r="D26" s="18">
        <v>402</v>
      </c>
      <c r="E26" s="55" t="s">
        <v>65</v>
      </c>
      <c r="F26" s="61"/>
      <c r="G26" s="62"/>
      <c r="H26" s="18">
        <v>1758959</v>
      </c>
      <c r="I26" s="18">
        <v>1</v>
      </c>
      <c r="J26" s="17">
        <v>7.4999999999999997E-3</v>
      </c>
      <c r="K26" s="17">
        <v>6.4000000000000003E-3</v>
      </c>
      <c r="L26" s="17">
        <v>5.4000000000000003E-3</v>
      </c>
      <c r="M26" s="17"/>
      <c r="N26" s="17">
        <f t="shared" si="3"/>
        <v>7.4999999999999997E-3</v>
      </c>
      <c r="O26" s="17">
        <f t="shared" si="4"/>
        <v>6.4000000000000003E-3</v>
      </c>
      <c r="P26" s="17">
        <f t="shared" si="5"/>
        <v>5.4000000000000003E-3</v>
      </c>
    </row>
    <row r="27" spans="1:16" x14ac:dyDescent="0.25">
      <c r="A27" s="16" t="s">
        <v>39</v>
      </c>
      <c r="B27" s="16" t="s">
        <v>40</v>
      </c>
      <c r="C27" s="16" t="s">
        <v>40</v>
      </c>
      <c r="D27" s="16" t="s">
        <v>40</v>
      </c>
      <c r="E27" s="66" t="s">
        <v>40</v>
      </c>
      <c r="F27" s="67"/>
      <c r="G27" s="68"/>
      <c r="H27" s="16" t="s">
        <v>40</v>
      </c>
      <c r="I27" s="16">
        <v>0</v>
      </c>
      <c r="J27" s="17">
        <v>0</v>
      </c>
      <c r="K27" s="17">
        <v>0</v>
      </c>
      <c r="L27" s="17">
        <v>0</v>
      </c>
      <c r="M27" s="17"/>
      <c r="N27" s="17">
        <f t="shared" si="3"/>
        <v>0</v>
      </c>
      <c r="O27" s="17">
        <f t="shared" si="4"/>
        <v>0</v>
      </c>
      <c r="P27" s="17">
        <f t="shared" si="5"/>
        <v>0</v>
      </c>
    </row>
    <row r="28" spans="1:16" ht="30" customHeight="1" x14ac:dyDescent="0.25">
      <c r="A28" s="18" t="s">
        <v>41</v>
      </c>
      <c r="B28" s="29" t="s">
        <v>130</v>
      </c>
      <c r="C28" s="18" t="s">
        <v>143</v>
      </c>
      <c r="D28" s="18">
        <v>402</v>
      </c>
      <c r="E28" s="55" t="s">
        <v>144</v>
      </c>
      <c r="F28" s="61"/>
      <c r="G28" s="62"/>
      <c r="H28" s="18">
        <v>2434610</v>
      </c>
      <c r="I28" s="18">
        <v>1</v>
      </c>
      <c r="J28" s="17">
        <v>1.61E-2</v>
      </c>
      <c r="K28" s="17">
        <v>1.34E-2</v>
      </c>
      <c r="L28" s="17">
        <v>9.5999999999999992E-3</v>
      </c>
      <c r="M28" s="17"/>
      <c r="N28" s="17">
        <f t="shared" si="3"/>
        <v>1.61E-2</v>
      </c>
      <c r="O28" s="17">
        <f t="shared" si="4"/>
        <v>1.34E-2</v>
      </c>
      <c r="P28" s="17">
        <f t="shared" si="5"/>
        <v>9.5999999999999992E-3</v>
      </c>
    </row>
    <row r="29" spans="1:16" ht="30" customHeight="1" x14ac:dyDescent="0.25">
      <c r="A29" s="18" t="s">
        <v>42</v>
      </c>
      <c r="B29" s="29" t="s">
        <v>16</v>
      </c>
      <c r="C29" s="18" t="s">
        <v>145</v>
      </c>
      <c r="D29" s="18">
        <v>402</v>
      </c>
      <c r="E29" s="55" t="s">
        <v>146</v>
      </c>
      <c r="F29" s="61"/>
      <c r="G29" s="62"/>
      <c r="H29" s="18">
        <v>1758959</v>
      </c>
      <c r="I29" s="18">
        <v>2</v>
      </c>
      <c r="J29" s="17">
        <v>7.4999999999999997E-3</v>
      </c>
      <c r="K29" s="17">
        <v>6.4000000000000003E-3</v>
      </c>
      <c r="L29" s="17">
        <v>5.4000000000000003E-3</v>
      </c>
      <c r="M29" s="17"/>
      <c r="N29" s="17">
        <f t="shared" si="3"/>
        <v>1.4999999999999999E-2</v>
      </c>
      <c r="O29" s="17">
        <f t="shared" si="4"/>
        <v>1.2800000000000001E-2</v>
      </c>
      <c r="P29" s="17">
        <f t="shared" si="5"/>
        <v>1.0800000000000001E-2</v>
      </c>
    </row>
    <row r="30" spans="1:16" ht="30" customHeight="1" x14ac:dyDescent="0.25">
      <c r="A30" s="18" t="s">
        <v>116</v>
      </c>
      <c r="B30" s="29" t="s">
        <v>16</v>
      </c>
      <c r="C30" s="18" t="s">
        <v>120</v>
      </c>
      <c r="D30" s="18">
        <v>402</v>
      </c>
      <c r="E30" s="55" t="s">
        <v>121</v>
      </c>
      <c r="F30" s="56"/>
      <c r="G30" s="57"/>
      <c r="H30" s="18" t="s">
        <v>122</v>
      </c>
      <c r="I30" s="18">
        <v>1</v>
      </c>
      <c r="J30" s="17">
        <v>1.0500000000000001E-2</v>
      </c>
      <c r="K30" s="17">
        <v>1.0500000000000001E-2</v>
      </c>
      <c r="L30" s="17">
        <v>5.8999999999999999E-3</v>
      </c>
      <c r="M30" s="17"/>
      <c r="N30" s="17">
        <f t="shared" si="3"/>
        <v>1.0500000000000001E-2</v>
      </c>
      <c r="O30" s="17">
        <f t="shared" si="4"/>
        <v>1.0500000000000001E-2</v>
      </c>
      <c r="P30" s="17">
        <f t="shared" si="5"/>
        <v>5.8999999999999999E-3</v>
      </c>
    </row>
    <row r="31" spans="1:16" ht="30" customHeight="1" x14ac:dyDescent="0.25">
      <c r="A31" s="18" t="s">
        <v>117</v>
      </c>
      <c r="B31" s="29" t="s">
        <v>123</v>
      </c>
      <c r="C31" s="18" t="s">
        <v>126</v>
      </c>
      <c r="D31" s="18">
        <v>402</v>
      </c>
      <c r="E31" s="55" t="s">
        <v>125</v>
      </c>
      <c r="F31" s="61"/>
      <c r="G31" s="62"/>
      <c r="H31" s="18" t="s">
        <v>124</v>
      </c>
      <c r="I31" s="18">
        <v>1</v>
      </c>
      <c r="J31" s="17">
        <v>1.61E-2</v>
      </c>
      <c r="K31" s="17">
        <v>1.04E-2</v>
      </c>
      <c r="L31" s="17">
        <v>8.8000000000000005E-3</v>
      </c>
      <c r="M31" s="17"/>
      <c r="N31" s="17">
        <f>I31*J31</f>
        <v>1.61E-2</v>
      </c>
      <c r="O31" s="17">
        <f t="shared" si="4"/>
        <v>1.04E-2</v>
      </c>
      <c r="P31" s="17">
        <f t="shared" si="5"/>
        <v>8.8000000000000005E-3</v>
      </c>
    </row>
    <row r="32" spans="1:16" ht="30" customHeight="1" x14ac:dyDescent="0.25">
      <c r="A32" s="18" t="s">
        <v>43</v>
      </c>
      <c r="B32" s="29" t="s">
        <v>16</v>
      </c>
      <c r="C32" s="18" t="s">
        <v>127</v>
      </c>
      <c r="D32" s="18">
        <v>402</v>
      </c>
      <c r="E32" s="55" t="s">
        <v>128</v>
      </c>
      <c r="F32" s="61"/>
      <c r="G32" s="62"/>
      <c r="H32" s="18">
        <v>1758955</v>
      </c>
      <c r="I32" s="18">
        <v>1</v>
      </c>
      <c r="J32" s="17">
        <v>7.4999999999999997E-3</v>
      </c>
      <c r="K32" s="17">
        <v>6.4000000000000003E-3</v>
      </c>
      <c r="L32" s="17">
        <v>5.4000000000000003E-3</v>
      </c>
      <c r="M32" s="17"/>
      <c r="N32" s="17">
        <f t="shared" si="3"/>
        <v>7.4999999999999997E-3</v>
      </c>
      <c r="O32" s="17">
        <f t="shared" si="4"/>
        <v>6.4000000000000003E-3</v>
      </c>
      <c r="P32" s="17">
        <f t="shared" si="5"/>
        <v>5.4000000000000003E-3</v>
      </c>
    </row>
    <row r="33" spans="1:16" ht="30" customHeight="1" x14ac:dyDescent="0.25">
      <c r="A33" s="18" t="s">
        <v>44</v>
      </c>
      <c r="B33" s="29" t="s">
        <v>130</v>
      </c>
      <c r="C33" s="18" t="s">
        <v>129</v>
      </c>
      <c r="D33" s="18">
        <v>402</v>
      </c>
      <c r="E33" s="55" t="s">
        <v>131</v>
      </c>
      <c r="F33" s="61"/>
      <c r="G33" s="62"/>
      <c r="H33" s="18" t="s">
        <v>132</v>
      </c>
      <c r="I33" s="18">
        <v>1</v>
      </c>
      <c r="J33" s="17">
        <v>1.9E-2</v>
      </c>
      <c r="K33" s="17">
        <v>1.1599999999999999E-2</v>
      </c>
      <c r="L33" s="17">
        <v>7.4000000000000003E-3</v>
      </c>
      <c r="M33" s="17"/>
      <c r="N33" s="17">
        <f t="shared" si="3"/>
        <v>1.9E-2</v>
      </c>
      <c r="O33" s="17">
        <f t="shared" si="4"/>
        <v>1.1599999999999999E-2</v>
      </c>
      <c r="P33" s="17">
        <f t="shared" si="5"/>
        <v>7.4000000000000003E-3</v>
      </c>
    </row>
    <row r="34" spans="1:16" ht="30" customHeight="1" x14ac:dyDescent="0.25">
      <c r="A34" s="18" t="s">
        <v>45</v>
      </c>
      <c r="B34" s="29" t="s">
        <v>130</v>
      </c>
      <c r="C34" s="18" t="s">
        <v>133</v>
      </c>
      <c r="D34" s="18">
        <v>402</v>
      </c>
      <c r="E34" s="55" t="s">
        <v>134</v>
      </c>
      <c r="F34" s="61"/>
      <c r="G34" s="62"/>
      <c r="H34" s="18" t="s">
        <v>135</v>
      </c>
      <c r="I34" s="18">
        <v>1</v>
      </c>
      <c r="J34" s="17">
        <v>1.7999999999999999E-2</v>
      </c>
      <c r="K34" s="17">
        <v>1.1599999999999999E-2</v>
      </c>
      <c r="L34" s="17">
        <v>7.4000000000000003E-3</v>
      </c>
      <c r="M34" s="17"/>
      <c r="N34" s="17">
        <f t="shared" si="3"/>
        <v>1.7999999999999999E-2</v>
      </c>
      <c r="O34" s="17">
        <f t="shared" si="4"/>
        <v>1.1599999999999999E-2</v>
      </c>
      <c r="P34" s="17">
        <f t="shared" si="5"/>
        <v>7.4000000000000003E-3</v>
      </c>
    </row>
    <row r="35" spans="1:16" ht="30" customHeight="1" x14ac:dyDescent="0.25">
      <c r="A35" s="18" t="s">
        <v>46</v>
      </c>
      <c r="B35" s="29" t="s">
        <v>16</v>
      </c>
      <c r="C35" s="18" t="s">
        <v>66</v>
      </c>
      <c r="D35" s="18">
        <v>402</v>
      </c>
      <c r="E35" s="55" t="s">
        <v>67</v>
      </c>
      <c r="F35" s="61"/>
      <c r="G35" s="62"/>
      <c r="H35" s="18">
        <v>1758955</v>
      </c>
      <c r="I35" s="18">
        <v>2</v>
      </c>
      <c r="J35" s="17">
        <v>7.4999999999999997E-2</v>
      </c>
      <c r="K35" s="17">
        <v>6.4000000000000003E-3</v>
      </c>
      <c r="L35" s="17">
        <v>5.4000000000000003E-3</v>
      </c>
      <c r="M35" s="17"/>
      <c r="N35" s="17">
        <f t="shared" si="3"/>
        <v>0.15</v>
      </c>
      <c r="O35" s="17">
        <f t="shared" si="4"/>
        <v>1.2800000000000001E-2</v>
      </c>
      <c r="P35" s="17">
        <f t="shared" si="5"/>
        <v>1.0800000000000001E-2</v>
      </c>
    </row>
    <row r="36" spans="1:16" ht="30" customHeight="1" x14ac:dyDescent="0.25">
      <c r="A36" s="18" t="s">
        <v>118</v>
      </c>
      <c r="B36" s="29" t="s">
        <v>16</v>
      </c>
      <c r="C36" s="18" t="s">
        <v>136</v>
      </c>
      <c r="D36" s="18">
        <v>402</v>
      </c>
      <c r="E36" s="55" t="s">
        <v>137</v>
      </c>
      <c r="F36" s="61"/>
      <c r="G36" s="62"/>
      <c r="H36" s="18">
        <v>1711742</v>
      </c>
      <c r="I36" s="18">
        <v>1</v>
      </c>
      <c r="J36" s="17">
        <v>0</v>
      </c>
      <c r="K36" s="17">
        <v>0</v>
      </c>
      <c r="L36" s="17">
        <v>0</v>
      </c>
      <c r="M36" s="17"/>
      <c r="N36" s="17">
        <f t="shared" si="3"/>
        <v>0</v>
      </c>
      <c r="O36" s="17">
        <f t="shared" si="4"/>
        <v>0</v>
      </c>
      <c r="P36" s="17">
        <f t="shared" si="5"/>
        <v>0</v>
      </c>
    </row>
    <row r="37" spans="1:16" ht="30" customHeight="1" x14ac:dyDescent="0.25">
      <c r="A37" s="18" t="s">
        <v>47</v>
      </c>
      <c r="B37" s="18" t="s">
        <v>140</v>
      </c>
      <c r="C37" s="18" t="s">
        <v>139</v>
      </c>
      <c r="D37" s="18">
        <v>402</v>
      </c>
      <c r="E37" s="55" t="s">
        <v>141</v>
      </c>
      <c r="F37" s="61"/>
      <c r="G37" s="62"/>
      <c r="H37" s="18" t="s">
        <v>142</v>
      </c>
      <c r="I37" s="18">
        <v>1</v>
      </c>
      <c r="J37" s="17">
        <v>4.19E-2</v>
      </c>
      <c r="K37" s="17">
        <v>2.87E-2</v>
      </c>
      <c r="L37" s="17">
        <v>1.43E-2</v>
      </c>
      <c r="M37" s="17"/>
      <c r="N37" s="17">
        <f t="shared" si="3"/>
        <v>4.19E-2</v>
      </c>
      <c r="O37" s="17">
        <f t="shared" si="4"/>
        <v>2.87E-2</v>
      </c>
      <c r="P37" s="17">
        <f t="shared" si="5"/>
        <v>1.43E-2</v>
      </c>
    </row>
    <row r="38" spans="1:16" ht="30" customHeight="1" x14ac:dyDescent="0.25">
      <c r="A38" s="18" t="s">
        <v>138</v>
      </c>
      <c r="B38" s="18" t="s">
        <v>68</v>
      </c>
      <c r="C38" s="18" t="s">
        <v>69</v>
      </c>
      <c r="D38" s="18">
        <v>402</v>
      </c>
      <c r="E38" s="55" t="s">
        <v>70</v>
      </c>
      <c r="F38" s="61"/>
      <c r="G38" s="62"/>
      <c r="H38" s="18">
        <v>2373924</v>
      </c>
      <c r="I38" s="18">
        <v>2</v>
      </c>
      <c r="J38" s="17">
        <v>6.1400000000000003E-2</v>
      </c>
      <c r="K38" s="17">
        <v>1.9800000000000002E-2</v>
      </c>
      <c r="L38" s="17">
        <v>1.55E-2</v>
      </c>
      <c r="M38" s="17"/>
      <c r="N38" s="17">
        <f t="shared" si="3"/>
        <v>0.12280000000000001</v>
      </c>
      <c r="O38" s="17">
        <f t="shared" si="4"/>
        <v>3.9600000000000003E-2</v>
      </c>
      <c r="P38" s="17">
        <f t="shared" si="5"/>
        <v>3.1E-2</v>
      </c>
    </row>
    <row r="39" spans="1:16" ht="30" customHeight="1" x14ac:dyDescent="0.25">
      <c r="A39" s="18" t="s">
        <v>119</v>
      </c>
      <c r="B39" s="18" t="s">
        <v>21</v>
      </c>
      <c r="C39" s="18" t="s">
        <v>22</v>
      </c>
      <c r="D39" s="18">
        <v>402</v>
      </c>
      <c r="E39" s="55" t="s">
        <v>23</v>
      </c>
      <c r="F39" s="61"/>
      <c r="G39" s="62"/>
      <c r="H39" s="20">
        <v>9232761</v>
      </c>
      <c r="I39" s="18">
        <v>2</v>
      </c>
      <c r="J39" s="17">
        <v>3.4700000000000002E-2</v>
      </c>
      <c r="K39" s="17">
        <v>3.0099999999999998E-2</v>
      </c>
      <c r="L39" s="17">
        <v>2.0400000000000001E-2</v>
      </c>
      <c r="M39" s="17"/>
      <c r="N39" s="17">
        <f t="shared" si="3"/>
        <v>6.9400000000000003E-2</v>
      </c>
      <c r="O39" s="17">
        <f t="shared" si="4"/>
        <v>6.0199999999999997E-2</v>
      </c>
      <c r="P39" s="17">
        <f t="shared" si="5"/>
        <v>4.0800000000000003E-2</v>
      </c>
    </row>
    <row r="40" spans="1:16" ht="30" customHeight="1" x14ac:dyDescent="0.25">
      <c r="A40" s="18" t="s">
        <v>94</v>
      </c>
      <c r="B40" s="18" t="s">
        <v>86</v>
      </c>
      <c r="C40" s="18" t="s">
        <v>95</v>
      </c>
      <c r="D40" s="18" t="s">
        <v>88</v>
      </c>
      <c r="E40" s="55" t="s">
        <v>96</v>
      </c>
      <c r="F40" s="61"/>
      <c r="G40" s="62"/>
      <c r="H40" s="20" t="s">
        <v>97</v>
      </c>
      <c r="I40" s="18">
        <v>1</v>
      </c>
      <c r="J40" s="17">
        <v>0.56699999999999995</v>
      </c>
      <c r="K40" s="17">
        <v>0.41499999999999998</v>
      </c>
      <c r="L40" s="17">
        <v>0.2</v>
      </c>
      <c r="M40" s="17"/>
      <c r="N40" s="17">
        <f t="shared" si="3"/>
        <v>0.56699999999999995</v>
      </c>
      <c r="O40" s="17">
        <f t="shared" si="4"/>
        <v>0.41499999999999998</v>
      </c>
      <c r="P40" s="17">
        <f t="shared" si="5"/>
        <v>0.2</v>
      </c>
    </row>
    <row r="41" spans="1:16" ht="15" customHeight="1" x14ac:dyDescent="0.25">
      <c r="A41" s="18" t="s">
        <v>193</v>
      </c>
      <c r="B41" s="29" t="s">
        <v>16</v>
      </c>
      <c r="C41" s="18" t="s">
        <v>154</v>
      </c>
      <c r="D41" s="18">
        <v>603</v>
      </c>
      <c r="E41" s="55" t="s">
        <v>155</v>
      </c>
      <c r="F41" s="56"/>
      <c r="G41" s="57"/>
      <c r="H41" s="18">
        <v>2447743</v>
      </c>
      <c r="I41" s="18">
        <v>1</v>
      </c>
      <c r="J41" s="17">
        <v>0</v>
      </c>
      <c r="K41" s="17">
        <v>0</v>
      </c>
      <c r="L41" s="17">
        <v>0</v>
      </c>
      <c r="M41" s="17"/>
      <c r="N41" s="17">
        <f t="shared" ref="N41:N43" si="6">I41*J41</f>
        <v>0</v>
      </c>
      <c r="O41" s="17">
        <f t="shared" ref="O41:O43" si="7">I41*K41</f>
        <v>0</v>
      </c>
      <c r="P41" s="17">
        <f t="shared" ref="P41:P43" si="8">I41*L41</f>
        <v>0</v>
      </c>
    </row>
    <row r="42" spans="1:16" ht="30" customHeight="1" x14ac:dyDescent="0.25">
      <c r="A42" s="18" t="s">
        <v>48</v>
      </c>
      <c r="B42" s="18" t="s">
        <v>51</v>
      </c>
      <c r="C42" s="31" t="s">
        <v>55</v>
      </c>
      <c r="D42" s="18" t="s">
        <v>56</v>
      </c>
      <c r="E42" s="65" t="s">
        <v>57</v>
      </c>
      <c r="F42" s="61"/>
      <c r="G42" s="62"/>
      <c r="H42" s="18" t="s">
        <v>58</v>
      </c>
      <c r="I42" s="18">
        <v>1</v>
      </c>
      <c r="J42" s="17">
        <v>0.2</v>
      </c>
      <c r="K42" s="17">
        <v>0.16289999999999999</v>
      </c>
      <c r="L42" s="17">
        <v>0.16289999999999999</v>
      </c>
      <c r="M42" s="17"/>
      <c r="N42" s="17">
        <f t="shared" si="6"/>
        <v>0.2</v>
      </c>
      <c r="O42" s="17">
        <f t="shared" si="7"/>
        <v>0.16289999999999999</v>
      </c>
      <c r="P42" s="17">
        <f t="shared" si="8"/>
        <v>0.16289999999999999</v>
      </c>
    </row>
    <row r="43" spans="1:16" x14ac:dyDescent="0.25">
      <c r="A43" s="18" t="s">
        <v>49</v>
      </c>
      <c r="B43" s="18" t="s">
        <v>50</v>
      </c>
      <c r="C43" s="18" t="s">
        <v>52</v>
      </c>
      <c r="D43" s="18" t="s">
        <v>53</v>
      </c>
      <c r="E43" s="55" t="s">
        <v>54</v>
      </c>
      <c r="F43" s="61"/>
      <c r="G43" s="62"/>
      <c r="H43" s="18" t="s">
        <v>58</v>
      </c>
      <c r="I43" s="18">
        <v>1</v>
      </c>
      <c r="J43" s="17">
        <v>6.49</v>
      </c>
      <c r="K43" s="17">
        <v>3.78</v>
      </c>
      <c r="L43" s="17">
        <v>2.2999999999999998</v>
      </c>
      <c r="M43" s="17"/>
      <c r="N43" s="17">
        <f t="shared" si="6"/>
        <v>6.49</v>
      </c>
      <c r="O43" s="17">
        <f t="shared" si="7"/>
        <v>3.78</v>
      </c>
      <c r="P43" s="17">
        <f t="shared" si="8"/>
        <v>2.2999999999999998</v>
      </c>
    </row>
    <row r="44" spans="1:16" ht="15.75" thickBot="1" x14ac:dyDescent="0.3">
      <c r="A44" s="49" t="s">
        <v>162</v>
      </c>
      <c r="B44" s="50"/>
      <c r="C44" s="50"/>
      <c r="D44" s="50"/>
      <c r="E44" s="50"/>
      <c r="F44" s="50"/>
      <c r="G44" s="50"/>
      <c r="H44" s="51"/>
      <c r="I44" s="25">
        <f>SUM(I22:I43)</f>
        <v>29</v>
      </c>
      <c r="J44" s="22"/>
      <c r="K44" s="23"/>
      <c r="L44" s="23"/>
      <c r="M44" s="23"/>
      <c r="N44" s="23"/>
      <c r="O44" s="23"/>
      <c r="P44" s="24"/>
    </row>
    <row r="45" spans="1:16" ht="14.25" customHeight="1" thickBot="1" x14ac:dyDescent="0.3">
      <c r="A45" s="52" t="s">
        <v>28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37"/>
      <c r="N45" s="7">
        <f>SUM(N22:N43)</f>
        <v>7.8962000000000003</v>
      </c>
      <c r="O45" s="7">
        <f>SUM(O22:O43)</f>
        <v>4.7154999999999996</v>
      </c>
      <c r="P45" s="7">
        <f>SUM(P22:P43)</f>
        <v>3.3155000000000001</v>
      </c>
    </row>
    <row r="46" spans="1:16" ht="16.5" customHeight="1" thickBot="1" x14ac:dyDescent="0.3">
      <c r="A46" s="58" t="s">
        <v>59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</row>
    <row r="47" spans="1:16" ht="30" customHeight="1" x14ac:dyDescent="0.25">
      <c r="A47" s="10" t="s">
        <v>147</v>
      </c>
      <c r="B47" s="8" t="s">
        <v>16</v>
      </c>
      <c r="C47" s="8" t="s">
        <v>17</v>
      </c>
      <c r="D47" s="8">
        <v>402</v>
      </c>
      <c r="E47" s="86" t="s">
        <v>18</v>
      </c>
      <c r="F47" s="87"/>
      <c r="G47" s="88"/>
      <c r="H47" s="9">
        <v>2320773</v>
      </c>
      <c r="I47" s="8">
        <v>5</v>
      </c>
      <c r="J47" s="8">
        <v>7.4999999999999997E-3</v>
      </c>
      <c r="K47" s="8">
        <v>6.4000000000000003E-3</v>
      </c>
      <c r="L47" s="8">
        <v>5.4000000000000003E-3</v>
      </c>
      <c r="M47" s="8"/>
      <c r="N47" s="8">
        <f>I47*J47</f>
        <v>3.7499999999999999E-2</v>
      </c>
      <c r="O47" s="8">
        <f>I47*K47</f>
        <v>3.2000000000000001E-2</v>
      </c>
      <c r="P47" s="8">
        <f>I47*L47</f>
        <v>2.7000000000000003E-2</v>
      </c>
    </row>
    <row r="48" spans="1:16" ht="30" customHeight="1" x14ac:dyDescent="0.25">
      <c r="A48" s="16" t="s">
        <v>168</v>
      </c>
      <c r="B48" s="16" t="s">
        <v>40</v>
      </c>
      <c r="C48" s="16" t="s">
        <v>40</v>
      </c>
      <c r="D48" s="16">
        <v>402</v>
      </c>
      <c r="E48" s="66" t="s">
        <v>40</v>
      </c>
      <c r="F48" s="67"/>
      <c r="G48" s="68"/>
      <c r="H48" s="16" t="s">
        <v>40</v>
      </c>
      <c r="I48" s="16">
        <v>0</v>
      </c>
      <c r="J48" s="17">
        <v>0</v>
      </c>
      <c r="K48" s="17">
        <v>0</v>
      </c>
      <c r="L48" s="17">
        <v>0</v>
      </c>
      <c r="M48" s="17"/>
      <c r="N48" s="17">
        <f t="shared" ref="N48" si="9">I48*J48</f>
        <v>0</v>
      </c>
      <c r="O48" s="17">
        <f t="shared" ref="O48" si="10">I48*K48</f>
        <v>0</v>
      </c>
      <c r="P48" s="17">
        <f t="shared" ref="P48" si="11">I48*L48</f>
        <v>0</v>
      </c>
    </row>
    <row r="49" spans="1:16" ht="15" customHeight="1" x14ac:dyDescent="0.25">
      <c r="A49" s="16" t="s">
        <v>189</v>
      </c>
      <c r="B49" s="16" t="s">
        <v>40</v>
      </c>
      <c r="C49" s="16" t="s">
        <v>40</v>
      </c>
      <c r="D49" s="16">
        <v>805</v>
      </c>
      <c r="E49" s="66" t="s">
        <v>40</v>
      </c>
      <c r="F49" s="67"/>
      <c r="G49" s="68"/>
      <c r="H49" s="16" t="s">
        <v>40</v>
      </c>
      <c r="I49" s="16">
        <v>0</v>
      </c>
      <c r="J49" s="17">
        <v>0</v>
      </c>
      <c r="K49" s="17"/>
      <c r="L49" s="17">
        <v>0</v>
      </c>
      <c r="M49" s="17"/>
      <c r="N49" s="17">
        <f t="shared" ref="N49" si="12">I49*J49</f>
        <v>0</v>
      </c>
      <c r="O49" s="17">
        <f t="shared" ref="O49" si="13">I49*K49</f>
        <v>0</v>
      </c>
      <c r="P49" s="17">
        <f t="shared" ref="P49" si="14">I49*L49</f>
        <v>0</v>
      </c>
    </row>
    <row r="50" spans="1:16" ht="30" customHeight="1" x14ac:dyDescent="0.25">
      <c r="A50" s="3" t="s">
        <v>166</v>
      </c>
      <c r="B50" s="8" t="s">
        <v>16</v>
      </c>
      <c r="C50" s="3" t="s">
        <v>60</v>
      </c>
      <c r="D50" s="3">
        <v>805</v>
      </c>
      <c r="E50" s="46" t="s">
        <v>61</v>
      </c>
      <c r="F50" s="47"/>
      <c r="G50" s="48"/>
      <c r="H50" s="3">
        <v>2320852</v>
      </c>
      <c r="I50" s="3">
        <v>2</v>
      </c>
      <c r="J50" s="17">
        <v>5.5100000000000003E-2</v>
      </c>
      <c r="K50" s="17">
        <v>5.2499999999999998E-2</v>
      </c>
      <c r="L50" s="17">
        <v>3.5000000000000003E-2</v>
      </c>
      <c r="M50" s="8"/>
      <c r="N50" s="8">
        <f t="shared" ref="N50:N58" si="15">I50*J50</f>
        <v>0.11020000000000001</v>
      </c>
      <c r="O50" s="8">
        <f t="shared" ref="O50:O58" si="16">I50*K50</f>
        <v>0.105</v>
      </c>
      <c r="P50" s="8">
        <f t="shared" ref="P50:P58" si="17">I50*L50</f>
        <v>7.0000000000000007E-2</v>
      </c>
    </row>
    <row r="51" spans="1:16" ht="30" customHeight="1" x14ac:dyDescent="0.25">
      <c r="A51" s="3" t="s">
        <v>71</v>
      </c>
      <c r="B51" s="3" t="s">
        <v>16</v>
      </c>
      <c r="C51" s="3" t="s">
        <v>74</v>
      </c>
      <c r="D51" s="3">
        <v>402</v>
      </c>
      <c r="E51" s="46" t="s">
        <v>75</v>
      </c>
      <c r="F51" s="47"/>
      <c r="G51" s="48"/>
      <c r="H51" s="3">
        <v>2447187</v>
      </c>
      <c r="I51" s="3">
        <v>2</v>
      </c>
      <c r="J51" s="17">
        <v>1.5E-3</v>
      </c>
      <c r="K51" s="17">
        <v>1.4E-3</v>
      </c>
      <c r="L51" s="17">
        <v>1.2999999999999999E-3</v>
      </c>
      <c r="M51" s="8"/>
      <c r="N51" s="8">
        <f t="shared" si="15"/>
        <v>3.0000000000000001E-3</v>
      </c>
      <c r="O51" s="8">
        <f t="shared" si="16"/>
        <v>2.8E-3</v>
      </c>
      <c r="P51" s="8">
        <f t="shared" si="17"/>
        <v>2.5999999999999999E-3</v>
      </c>
    </row>
    <row r="52" spans="1:16" ht="30" customHeight="1" x14ac:dyDescent="0.25">
      <c r="A52" s="3" t="s">
        <v>156</v>
      </c>
      <c r="B52" s="3" t="s">
        <v>16</v>
      </c>
      <c r="C52" s="3" t="s">
        <v>152</v>
      </c>
      <c r="D52" s="3">
        <v>402</v>
      </c>
      <c r="E52" s="46" t="s">
        <v>153</v>
      </c>
      <c r="F52" s="63"/>
      <c r="G52" s="64"/>
      <c r="H52" s="15">
        <v>2072755</v>
      </c>
      <c r="I52" s="3">
        <v>1</v>
      </c>
      <c r="J52" s="17">
        <v>5.8999999999999999E-3</v>
      </c>
      <c r="K52" s="17">
        <v>5.8999999999999999E-3</v>
      </c>
      <c r="L52" s="17">
        <v>3.5000000000000001E-3</v>
      </c>
      <c r="M52" s="8"/>
      <c r="N52" s="8">
        <f t="shared" ref="N52" si="18">I52*J52</f>
        <v>5.8999999999999999E-3</v>
      </c>
      <c r="O52" s="8">
        <f t="shared" ref="O52" si="19">I52*K52</f>
        <v>5.8999999999999999E-3</v>
      </c>
      <c r="P52" s="8">
        <f t="shared" ref="P52" si="20">I52*L52</f>
        <v>3.5000000000000001E-3</v>
      </c>
    </row>
    <row r="53" spans="1:16" ht="30" customHeight="1" x14ac:dyDescent="0.25">
      <c r="A53" s="3" t="s">
        <v>167</v>
      </c>
      <c r="B53" s="3" t="s">
        <v>21</v>
      </c>
      <c r="C53" s="3" t="s">
        <v>24</v>
      </c>
      <c r="D53" s="3">
        <v>402</v>
      </c>
      <c r="E53" s="46" t="s">
        <v>25</v>
      </c>
      <c r="F53" s="47"/>
      <c r="G53" s="48"/>
      <c r="H53" s="13" t="s">
        <v>26</v>
      </c>
      <c r="I53" s="3">
        <v>2</v>
      </c>
      <c r="J53" s="17">
        <v>3.0000000000000001E-3</v>
      </c>
      <c r="K53" s="17">
        <v>3.0000000000000001E-3</v>
      </c>
      <c r="L53" s="17">
        <v>2.5000000000000001E-3</v>
      </c>
      <c r="M53" s="8"/>
      <c r="N53" s="8">
        <f t="shared" ref="N53:N55" si="21">I53*J53</f>
        <v>6.0000000000000001E-3</v>
      </c>
      <c r="O53" s="8">
        <f t="shared" ref="O53:O55" si="22">I53*K53</f>
        <v>6.0000000000000001E-3</v>
      </c>
      <c r="P53" s="8">
        <f t="shared" ref="P53:P55" si="23">I53*L53</f>
        <v>5.0000000000000001E-3</v>
      </c>
    </row>
    <row r="54" spans="1:16" ht="15.75" customHeight="1" x14ac:dyDescent="0.25">
      <c r="A54" s="18" t="s">
        <v>169</v>
      </c>
      <c r="B54" s="18" t="s">
        <v>27</v>
      </c>
      <c r="C54" s="18" t="s">
        <v>170</v>
      </c>
      <c r="D54" s="18"/>
      <c r="E54" s="55" t="s">
        <v>201</v>
      </c>
      <c r="F54" s="56"/>
      <c r="G54" s="57"/>
      <c r="H54" s="20">
        <v>2373478</v>
      </c>
      <c r="I54" s="18">
        <v>1</v>
      </c>
      <c r="J54" s="17">
        <v>0.14099999999999999</v>
      </c>
      <c r="K54" s="17">
        <v>0.129</v>
      </c>
      <c r="L54" s="17">
        <v>0.11700000000000001</v>
      </c>
      <c r="M54" s="8"/>
      <c r="N54" s="8">
        <f t="shared" si="21"/>
        <v>0.14099999999999999</v>
      </c>
      <c r="O54" s="8">
        <f t="shared" si="22"/>
        <v>0.129</v>
      </c>
      <c r="P54" s="8">
        <f t="shared" si="23"/>
        <v>0.11700000000000001</v>
      </c>
    </row>
    <row r="55" spans="1:16" x14ac:dyDescent="0.25">
      <c r="A55" s="18" t="s">
        <v>148</v>
      </c>
      <c r="B55" s="18" t="s">
        <v>149</v>
      </c>
      <c r="C55" s="18" t="s">
        <v>190</v>
      </c>
      <c r="D55" s="18" t="s">
        <v>150</v>
      </c>
      <c r="E55" s="55" t="s">
        <v>191</v>
      </c>
      <c r="F55" s="56"/>
      <c r="G55" s="57"/>
      <c r="H55" s="27" t="s">
        <v>192</v>
      </c>
      <c r="I55" s="18">
        <v>1</v>
      </c>
      <c r="J55" s="17">
        <v>6.4000000000000001E-2</v>
      </c>
      <c r="K55" s="17">
        <v>6.4000000000000001E-2</v>
      </c>
      <c r="L55" s="17">
        <v>5.0999999999999997E-2</v>
      </c>
      <c r="M55" s="8"/>
      <c r="N55" s="8">
        <f t="shared" si="21"/>
        <v>6.4000000000000001E-2</v>
      </c>
      <c r="O55" s="8">
        <f t="shared" si="22"/>
        <v>6.4000000000000001E-2</v>
      </c>
      <c r="P55" s="8">
        <f t="shared" si="23"/>
        <v>5.0999999999999997E-2</v>
      </c>
    </row>
    <row r="56" spans="1:16" x14ac:dyDescent="0.25">
      <c r="A56" s="18" t="s">
        <v>72</v>
      </c>
      <c r="B56" s="18" t="s">
        <v>29</v>
      </c>
      <c r="C56" s="18" t="s">
        <v>173</v>
      </c>
      <c r="D56" s="18" t="s">
        <v>172</v>
      </c>
      <c r="E56" s="65" t="s">
        <v>171</v>
      </c>
      <c r="F56" s="61"/>
      <c r="G56" s="62"/>
      <c r="H56" s="18">
        <v>2532378</v>
      </c>
      <c r="I56" s="18">
        <v>1</v>
      </c>
      <c r="J56" s="3">
        <v>1.37</v>
      </c>
      <c r="K56" s="3">
        <v>0.95599999999999996</v>
      </c>
      <c r="L56" s="3">
        <v>0.625</v>
      </c>
      <c r="M56" s="8">
        <v>0.5</v>
      </c>
      <c r="N56" s="8">
        <f t="shared" si="15"/>
        <v>1.37</v>
      </c>
      <c r="O56" s="8">
        <f t="shared" si="16"/>
        <v>0.95599999999999996</v>
      </c>
      <c r="P56" s="8">
        <f t="shared" si="17"/>
        <v>0.625</v>
      </c>
    </row>
    <row r="57" spans="1:16" x14ac:dyDescent="0.25">
      <c r="A57" s="18" t="s">
        <v>73</v>
      </c>
      <c r="B57" s="18" t="s">
        <v>77</v>
      </c>
      <c r="C57" s="18" t="s">
        <v>78</v>
      </c>
      <c r="D57" s="18"/>
      <c r="E57" s="65" t="s">
        <v>79</v>
      </c>
      <c r="F57" s="61"/>
      <c r="G57" s="62"/>
      <c r="H57" s="18" t="s">
        <v>76</v>
      </c>
      <c r="I57" s="18">
        <v>1</v>
      </c>
      <c r="J57" s="17">
        <v>1.6</v>
      </c>
      <c r="K57" s="17">
        <v>1</v>
      </c>
      <c r="L57" s="17">
        <v>0.86</v>
      </c>
      <c r="M57" s="8">
        <v>0.7</v>
      </c>
      <c r="N57" s="8">
        <f t="shared" si="15"/>
        <v>1.6</v>
      </c>
      <c r="O57" s="8">
        <f t="shared" si="16"/>
        <v>1</v>
      </c>
      <c r="P57" s="8">
        <f t="shared" si="17"/>
        <v>0.86</v>
      </c>
    </row>
    <row r="58" spans="1:16" x14ac:dyDescent="0.25">
      <c r="A58" s="18" t="s">
        <v>151</v>
      </c>
      <c r="B58" s="18" t="s">
        <v>29</v>
      </c>
      <c r="C58" s="18" t="s">
        <v>174</v>
      </c>
      <c r="D58" s="18" t="s">
        <v>172</v>
      </c>
      <c r="E58" s="65" t="s">
        <v>175</v>
      </c>
      <c r="F58" s="61"/>
      <c r="G58" s="62"/>
      <c r="H58" s="18" t="s">
        <v>176</v>
      </c>
      <c r="I58" s="18">
        <v>1</v>
      </c>
      <c r="J58" s="3">
        <v>2.95</v>
      </c>
      <c r="K58" s="3">
        <v>2.19</v>
      </c>
      <c r="L58" s="3">
        <v>1.85</v>
      </c>
      <c r="M58" s="8">
        <v>1.05</v>
      </c>
      <c r="N58" s="8">
        <f t="shared" si="15"/>
        <v>2.95</v>
      </c>
      <c r="O58" s="8">
        <f t="shared" si="16"/>
        <v>2.19</v>
      </c>
      <c r="P58" s="8">
        <f t="shared" si="17"/>
        <v>1.85</v>
      </c>
    </row>
    <row r="59" spans="1:16" ht="15.75" thickBot="1" x14ac:dyDescent="0.3">
      <c r="A59" s="49" t="s">
        <v>162</v>
      </c>
      <c r="B59" s="50"/>
      <c r="C59" s="50"/>
      <c r="D59" s="50"/>
      <c r="E59" s="50"/>
      <c r="F59" s="50"/>
      <c r="G59" s="50"/>
      <c r="H59" s="51"/>
      <c r="I59" s="25">
        <f>SUM(I47:I58)</f>
        <v>17</v>
      </c>
      <c r="J59" s="22"/>
      <c r="K59" s="23"/>
      <c r="L59" s="23"/>
      <c r="M59" s="23"/>
      <c r="N59" s="23"/>
      <c r="O59" s="23"/>
      <c r="P59" s="24"/>
    </row>
    <row r="60" spans="1:16" ht="15.75" thickBot="1" x14ac:dyDescent="0.3">
      <c r="A60" s="52" t="s">
        <v>28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37"/>
      <c r="N60" s="7">
        <f t="shared" ref="N60:O60" si="24">SUM(N47:N58)</f>
        <v>6.2876000000000003</v>
      </c>
      <c r="O60" s="7">
        <f t="shared" si="24"/>
        <v>4.4907000000000004</v>
      </c>
      <c r="P60" s="7">
        <f>SUM(P47:P58)</f>
        <v>3.6111</v>
      </c>
    </row>
    <row r="61" spans="1:16" ht="15.75" thickBot="1" x14ac:dyDescent="0.3">
      <c r="A61" s="58" t="s">
        <v>177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60"/>
    </row>
    <row r="62" spans="1:16" ht="30.75" customHeight="1" x14ac:dyDescent="0.25">
      <c r="A62" s="10" t="s">
        <v>178</v>
      </c>
      <c r="B62" s="18" t="s">
        <v>21</v>
      </c>
      <c r="C62" s="18" t="s">
        <v>22</v>
      </c>
      <c r="D62" s="18">
        <v>402</v>
      </c>
      <c r="E62" s="55" t="s">
        <v>23</v>
      </c>
      <c r="F62" s="61"/>
      <c r="G62" s="62"/>
      <c r="H62" s="20">
        <v>9232761</v>
      </c>
      <c r="I62" s="18">
        <v>1</v>
      </c>
      <c r="J62" s="17">
        <v>3.4700000000000002E-2</v>
      </c>
      <c r="K62" s="17">
        <v>3.0099999999999998E-2</v>
      </c>
      <c r="L62" s="17">
        <v>2.0400000000000001E-2</v>
      </c>
      <c r="M62" s="17"/>
      <c r="N62" s="17">
        <f t="shared" ref="N62" si="25">I62*J62</f>
        <v>3.4700000000000002E-2</v>
      </c>
      <c r="O62" s="17">
        <f t="shared" ref="O62" si="26">I62*K62</f>
        <v>3.0099999999999998E-2</v>
      </c>
      <c r="P62" s="17">
        <f t="shared" ref="P62" si="27">I62*L62</f>
        <v>2.0400000000000001E-2</v>
      </c>
    </row>
    <row r="63" spans="1:16" x14ac:dyDescent="0.25">
      <c r="A63" s="17" t="s">
        <v>179</v>
      </c>
      <c r="B63" s="17" t="s">
        <v>16</v>
      </c>
      <c r="C63" s="17" t="s">
        <v>152</v>
      </c>
      <c r="D63" s="17">
        <v>402</v>
      </c>
      <c r="E63" s="46" t="s">
        <v>153</v>
      </c>
      <c r="F63" s="63"/>
      <c r="G63" s="64"/>
      <c r="H63" s="19">
        <v>2072755</v>
      </c>
      <c r="I63" s="17">
        <v>2</v>
      </c>
      <c r="J63" s="17">
        <v>5.8999999999999999E-3</v>
      </c>
      <c r="K63" s="17">
        <v>5.8999999999999999E-3</v>
      </c>
      <c r="L63" s="17">
        <v>3.5000000000000001E-3</v>
      </c>
      <c r="M63" s="8"/>
      <c r="N63" s="8">
        <f t="shared" ref="N63:N65" si="28">I63*J63</f>
        <v>1.18E-2</v>
      </c>
      <c r="O63" s="8">
        <f t="shared" ref="O63:O65" si="29">I63*K63</f>
        <v>1.18E-2</v>
      </c>
      <c r="P63" s="8">
        <f t="shared" ref="P63:P65" si="30">I63*L63</f>
        <v>7.0000000000000001E-3</v>
      </c>
    </row>
    <row r="64" spans="1:16" x14ac:dyDescent="0.25">
      <c r="A64" s="17" t="s">
        <v>194</v>
      </c>
      <c r="B64" s="17" t="s">
        <v>21</v>
      </c>
      <c r="C64" s="17" t="s">
        <v>24</v>
      </c>
      <c r="D64" s="17">
        <v>402</v>
      </c>
      <c r="E64" s="46" t="s">
        <v>25</v>
      </c>
      <c r="F64" s="47"/>
      <c r="G64" s="48"/>
      <c r="H64" s="19" t="s">
        <v>26</v>
      </c>
      <c r="I64" s="17">
        <v>2</v>
      </c>
      <c r="J64" s="17">
        <v>3.0000000000000001E-3</v>
      </c>
      <c r="K64" s="17">
        <v>3.0000000000000001E-3</v>
      </c>
      <c r="L64" s="17">
        <v>2.5000000000000001E-3</v>
      </c>
      <c r="M64" s="8"/>
      <c r="N64" s="8">
        <f t="shared" si="28"/>
        <v>6.0000000000000001E-3</v>
      </c>
      <c r="O64" s="8">
        <f t="shared" si="29"/>
        <v>6.0000000000000001E-3</v>
      </c>
      <c r="P64" s="8">
        <f t="shared" si="30"/>
        <v>5.0000000000000001E-3</v>
      </c>
    </row>
    <row r="65" spans="1:16" ht="15" customHeight="1" x14ac:dyDescent="0.25">
      <c r="A65" s="18" t="s">
        <v>180</v>
      </c>
      <c r="B65" s="32" t="s">
        <v>149</v>
      </c>
      <c r="C65" s="32" t="s">
        <v>190</v>
      </c>
      <c r="D65" s="32" t="s">
        <v>150</v>
      </c>
      <c r="E65" s="55" t="s">
        <v>191</v>
      </c>
      <c r="F65" s="56"/>
      <c r="G65" s="57"/>
      <c r="H65" s="27" t="s">
        <v>192</v>
      </c>
      <c r="I65" s="32">
        <v>2</v>
      </c>
      <c r="J65" s="17">
        <v>6.4000000000000001E-2</v>
      </c>
      <c r="K65" s="17">
        <v>6.4000000000000001E-2</v>
      </c>
      <c r="L65" s="17">
        <v>5.0999999999999997E-2</v>
      </c>
      <c r="M65" s="8"/>
      <c r="N65" s="8">
        <f t="shared" si="28"/>
        <v>0.128</v>
      </c>
      <c r="O65" s="8">
        <f t="shared" si="29"/>
        <v>0.128</v>
      </c>
      <c r="P65" s="8">
        <f t="shared" si="30"/>
        <v>0.10199999999999999</v>
      </c>
    </row>
    <row r="66" spans="1:16" ht="15" customHeight="1" x14ac:dyDescent="0.25">
      <c r="A66" s="43" t="s">
        <v>200</v>
      </c>
      <c r="B66" s="43" t="s">
        <v>40</v>
      </c>
      <c r="C66" s="43" t="s">
        <v>40</v>
      </c>
      <c r="D66" s="43" t="s">
        <v>40</v>
      </c>
      <c r="E66" s="55"/>
      <c r="F66" s="56"/>
      <c r="G66" s="57"/>
      <c r="H66" s="42"/>
      <c r="I66" s="43">
        <v>1</v>
      </c>
      <c r="J66" s="17"/>
      <c r="K66" s="17"/>
      <c r="L66" s="17"/>
      <c r="M66" s="8"/>
      <c r="N66" s="8"/>
      <c r="O66" s="8"/>
      <c r="P66" s="8"/>
    </row>
    <row r="67" spans="1:16" x14ac:dyDescent="0.25">
      <c r="A67" s="18" t="s">
        <v>181</v>
      </c>
      <c r="B67" s="18" t="s">
        <v>183</v>
      </c>
      <c r="C67" s="18" t="s">
        <v>184</v>
      </c>
      <c r="D67" s="18"/>
      <c r="E67" s="55" t="s">
        <v>182</v>
      </c>
      <c r="F67" s="56"/>
      <c r="G67" s="57"/>
      <c r="H67" s="20">
        <v>2056803</v>
      </c>
      <c r="I67" s="18">
        <v>1</v>
      </c>
      <c r="J67" s="17">
        <v>0.28999999999999998</v>
      </c>
      <c r="K67" s="17">
        <v>0.26</v>
      </c>
      <c r="L67" s="17">
        <v>0.12</v>
      </c>
      <c r="M67" s="8"/>
      <c r="N67" s="8">
        <f t="shared" ref="N67:N69" si="31">I67*J67</f>
        <v>0.28999999999999998</v>
      </c>
      <c r="O67" s="8">
        <f t="shared" ref="O67:O69" si="32">I67*K67</f>
        <v>0.26</v>
      </c>
      <c r="P67" s="8">
        <f t="shared" ref="P67:P69" si="33">I67*L67</f>
        <v>0.12</v>
      </c>
    </row>
    <row r="68" spans="1:16" x14ac:dyDescent="0.25">
      <c r="A68" s="18" t="s">
        <v>185</v>
      </c>
      <c r="B68" s="18" t="s">
        <v>40</v>
      </c>
      <c r="C68" s="35" t="s">
        <v>40</v>
      </c>
      <c r="D68" s="35" t="s">
        <v>40</v>
      </c>
      <c r="E68" s="55" t="s">
        <v>187</v>
      </c>
      <c r="F68" s="56"/>
      <c r="G68" s="57"/>
      <c r="H68" s="35" t="s">
        <v>40</v>
      </c>
      <c r="I68" s="18">
        <v>1</v>
      </c>
      <c r="J68" s="17"/>
      <c r="K68" s="17"/>
      <c r="L68" s="17"/>
      <c r="M68" s="8"/>
      <c r="N68" s="8">
        <f t="shared" si="31"/>
        <v>0</v>
      </c>
      <c r="O68" s="8">
        <f t="shared" si="32"/>
        <v>0</v>
      </c>
      <c r="P68" s="8">
        <f t="shared" si="33"/>
        <v>0</v>
      </c>
    </row>
    <row r="69" spans="1:16" x14ac:dyDescent="0.25">
      <c r="A69" s="18" t="s">
        <v>186</v>
      </c>
      <c r="B69" s="35" t="s">
        <v>40</v>
      </c>
      <c r="C69" s="35" t="s">
        <v>40</v>
      </c>
      <c r="D69" s="35" t="s">
        <v>40</v>
      </c>
      <c r="E69" s="55" t="s">
        <v>188</v>
      </c>
      <c r="F69" s="56"/>
      <c r="G69" s="57"/>
      <c r="H69" s="35" t="s">
        <v>40</v>
      </c>
      <c r="I69" s="18">
        <v>1</v>
      </c>
      <c r="J69" s="17"/>
      <c r="K69" s="17"/>
      <c r="L69" s="17"/>
      <c r="M69" s="8"/>
      <c r="N69" s="8">
        <f t="shared" si="31"/>
        <v>0</v>
      </c>
      <c r="O69" s="8">
        <f t="shared" si="32"/>
        <v>0</v>
      </c>
      <c r="P69" s="8">
        <f t="shared" si="33"/>
        <v>0</v>
      </c>
    </row>
    <row r="70" spans="1:16" x14ac:dyDescent="0.25">
      <c r="A70" s="35" t="s">
        <v>198</v>
      </c>
      <c r="B70" s="35" t="s">
        <v>40</v>
      </c>
      <c r="C70" s="35" t="s">
        <v>40</v>
      </c>
      <c r="D70" s="35" t="s">
        <v>40</v>
      </c>
      <c r="E70" s="55" t="s">
        <v>197</v>
      </c>
      <c r="F70" s="56"/>
      <c r="G70" s="57"/>
      <c r="H70" s="35" t="s">
        <v>40</v>
      </c>
      <c r="I70" s="35">
        <v>0</v>
      </c>
      <c r="J70" s="17"/>
      <c r="K70" s="17"/>
      <c r="L70" s="17"/>
      <c r="M70" s="8"/>
      <c r="N70" s="8">
        <f t="shared" ref="N70" si="34">I70*J70</f>
        <v>0</v>
      </c>
      <c r="O70" s="8">
        <f t="shared" ref="O70" si="35">I70*K70</f>
        <v>0</v>
      </c>
      <c r="P70" s="8">
        <f t="shared" ref="P70" si="36">I70*L70</f>
        <v>0</v>
      </c>
    </row>
    <row r="71" spans="1:16" ht="15.75" thickBot="1" x14ac:dyDescent="0.3">
      <c r="A71" s="49" t="s">
        <v>162</v>
      </c>
      <c r="B71" s="50"/>
      <c r="C71" s="50"/>
      <c r="D71" s="50"/>
      <c r="E71" s="50"/>
      <c r="F71" s="50"/>
      <c r="G71" s="50"/>
      <c r="H71" s="51"/>
      <c r="I71" s="25">
        <f>SUM(I62:I70)</f>
        <v>11</v>
      </c>
      <c r="J71" s="22"/>
      <c r="K71" s="23"/>
      <c r="L71" s="23"/>
      <c r="M71" s="23"/>
      <c r="N71" s="23"/>
      <c r="O71" s="23"/>
      <c r="P71" s="24"/>
    </row>
    <row r="72" spans="1:16" ht="15.75" thickBot="1" x14ac:dyDescent="0.3">
      <c r="A72" s="52" t="s">
        <v>28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37"/>
      <c r="N72" s="7">
        <f t="shared" ref="N72:O72" si="37">SUM(N62:N69)</f>
        <v>0.47049999999999997</v>
      </c>
      <c r="O72" s="7">
        <f t="shared" si="37"/>
        <v>0.43590000000000001</v>
      </c>
      <c r="P72" s="7">
        <f>SUM(P62:P69)</f>
        <v>0.25439999999999996</v>
      </c>
    </row>
    <row r="73" spans="1:16" ht="30" customHeight="1" thickBot="1" x14ac:dyDescent="0.3">
      <c r="A73" s="69" t="s">
        <v>80</v>
      </c>
      <c r="B73" s="53"/>
      <c r="C73" s="53"/>
      <c r="D73" s="53"/>
      <c r="E73" s="53"/>
      <c r="F73" s="53"/>
      <c r="G73" s="53"/>
      <c r="H73" s="70"/>
      <c r="I73" s="70"/>
      <c r="J73" s="53"/>
      <c r="K73" s="53"/>
      <c r="L73" s="54"/>
      <c r="M73" s="41"/>
      <c r="N73" s="12">
        <f>N20+N45+N60+N72</f>
        <v>21.999700000000004</v>
      </c>
      <c r="O73" s="12">
        <f>O20+O45+O60+O72</f>
        <v>13.450100000000001</v>
      </c>
      <c r="P73" s="12">
        <f>P20+P45+P60+P72</f>
        <v>10.191700000000001</v>
      </c>
    </row>
    <row r="74" spans="1:16" ht="30" x14ac:dyDescent="0.25">
      <c r="H74" s="14" t="s">
        <v>104</v>
      </c>
      <c r="I74" s="3">
        <f>I19+I44+I59+I71</f>
        <v>75</v>
      </c>
    </row>
    <row r="75" spans="1:16" ht="33" customHeight="1" x14ac:dyDescent="0.25"/>
  </sheetData>
  <mergeCells count="76">
    <mergeCell ref="A4:P4"/>
    <mergeCell ref="A1:D3"/>
    <mergeCell ref="A6:P6"/>
    <mergeCell ref="E10:G10"/>
    <mergeCell ref="E9:G9"/>
    <mergeCell ref="E8:G8"/>
    <mergeCell ref="E7:G7"/>
    <mergeCell ref="E5:G5"/>
    <mergeCell ref="E11:G11"/>
    <mergeCell ref="E18:G18"/>
    <mergeCell ref="E33:G33"/>
    <mergeCell ref="E34:G34"/>
    <mergeCell ref="E13:G13"/>
    <mergeCell ref="E22:G22"/>
    <mergeCell ref="E15:G15"/>
    <mergeCell ref="E14:G14"/>
    <mergeCell ref="E12:G12"/>
    <mergeCell ref="A19:H19"/>
    <mergeCell ref="E28:G28"/>
    <mergeCell ref="E23:G23"/>
    <mergeCell ref="E24:G24"/>
    <mergeCell ref="E25:G25"/>
    <mergeCell ref="E26:G26"/>
    <mergeCell ref="E27:G27"/>
    <mergeCell ref="E35:G35"/>
    <mergeCell ref="E16:G16"/>
    <mergeCell ref="A20:L20"/>
    <mergeCell ref="A21:P21"/>
    <mergeCell ref="E29:G29"/>
    <mergeCell ref="E30:G30"/>
    <mergeCell ref="E17:G17"/>
    <mergeCell ref="E43:G43"/>
    <mergeCell ref="A73:L73"/>
    <mergeCell ref="N1:P1"/>
    <mergeCell ref="N2:P2"/>
    <mergeCell ref="N3:P3"/>
    <mergeCell ref="E1:L2"/>
    <mergeCell ref="G3:L3"/>
    <mergeCell ref="A46:P46"/>
    <mergeCell ref="E47:G47"/>
    <mergeCell ref="E50:G50"/>
    <mergeCell ref="E51:G51"/>
    <mergeCell ref="E56:G56"/>
    <mergeCell ref="E57:G57"/>
    <mergeCell ref="E36:G36"/>
    <mergeCell ref="E31:G31"/>
    <mergeCell ref="E32:G32"/>
    <mergeCell ref="E55:G55"/>
    <mergeCell ref="E58:G58"/>
    <mergeCell ref="E52:G52"/>
    <mergeCell ref="A44:H44"/>
    <mergeCell ref="E48:G48"/>
    <mergeCell ref="A45:L45"/>
    <mergeCell ref="E53:G53"/>
    <mergeCell ref="E49:G49"/>
    <mergeCell ref="E54:G54"/>
    <mergeCell ref="E40:G40"/>
    <mergeCell ref="E37:G37"/>
    <mergeCell ref="E38:G38"/>
    <mergeCell ref="E39:G39"/>
    <mergeCell ref="E42:G42"/>
    <mergeCell ref="E41:G41"/>
    <mergeCell ref="A59:H59"/>
    <mergeCell ref="A61:P61"/>
    <mergeCell ref="E62:G62"/>
    <mergeCell ref="E63:G63"/>
    <mergeCell ref="A60:L60"/>
    <mergeCell ref="E64:G64"/>
    <mergeCell ref="A71:H71"/>
    <mergeCell ref="A72:L72"/>
    <mergeCell ref="E65:G65"/>
    <mergeCell ref="E69:G69"/>
    <mergeCell ref="E67:G67"/>
    <mergeCell ref="E68:G68"/>
    <mergeCell ref="E70:G70"/>
    <mergeCell ref="E66:G66"/>
  </mergeCells>
  <pageMargins left="0.7" right="0.7" top="0.75" bottom="0.75" header="0.3" footer="0.3"/>
  <pageSetup paperSize="9" scale="46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cp:lastPrinted>2016-06-29T13:37:32Z</cp:lastPrinted>
  <dcterms:created xsi:type="dcterms:W3CDTF">2015-08-31T13:07:26Z</dcterms:created>
  <dcterms:modified xsi:type="dcterms:W3CDTF">2016-11-24T14:28:51Z</dcterms:modified>
</cp:coreProperties>
</file>