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Quaero\Hardware\CAO\REVA\BOM\"/>
    </mc:Choice>
  </mc:AlternateContent>
  <bookViews>
    <workbookView xWindow="0" yWindow="0" windowWidth="1860" windowHeight="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" i="1" l="1"/>
  <c r="O64" i="1"/>
  <c r="M54" i="1" l="1"/>
  <c r="N54" i="1"/>
  <c r="O54" i="1"/>
  <c r="O45" i="1" l="1"/>
  <c r="N45" i="1"/>
  <c r="M45" i="1"/>
  <c r="N59" i="1"/>
  <c r="M59" i="1"/>
  <c r="O59" i="1"/>
  <c r="O56" i="1"/>
  <c r="N56" i="1"/>
  <c r="M56" i="1"/>
  <c r="M55" i="1"/>
  <c r="N55" i="1"/>
  <c r="O55" i="1"/>
  <c r="O46" i="1" l="1"/>
  <c r="N46" i="1"/>
  <c r="M46" i="1"/>
  <c r="M64" i="1"/>
  <c r="N64" i="1"/>
  <c r="O31" i="1"/>
  <c r="N31" i="1"/>
  <c r="M31" i="1"/>
  <c r="M14" i="1" l="1"/>
  <c r="N14" i="1"/>
  <c r="O14" i="1"/>
  <c r="O13" i="1"/>
  <c r="N13" i="1"/>
  <c r="M13" i="1"/>
  <c r="I67" i="1"/>
  <c r="M43" i="1" l="1"/>
  <c r="M44" i="1"/>
  <c r="N44" i="1"/>
  <c r="O44" i="1"/>
  <c r="N63" i="1" l="1"/>
  <c r="N65" i="1" s="1"/>
  <c r="O65" i="1"/>
  <c r="M63" i="1"/>
  <c r="M65" i="1" s="1"/>
  <c r="N52" i="1"/>
  <c r="N53" i="1"/>
  <c r="N57" i="1"/>
  <c r="N58" i="1"/>
  <c r="N60" i="1"/>
  <c r="O52" i="1"/>
  <c r="O53" i="1"/>
  <c r="O57" i="1"/>
  <c r="O58" i="1"/>
  <c r="O60" i="1"/>
  <c r="M52" i="1"/>
  <c r="M53" i="1"/>
  <c r="M57" i="1"/>
  <c r="M58" i="1"/>
  <c r="M60" i="1"/>
  <c r="O51" i="1"/>
  <c r="N51" i="1"/>
  <c r="M51" i="1"/>
  <c r="M32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N43" i="1"/>
  <c r="O43" i="1"/>
  <c r="M47" i="1"/>
  <c r="N47" i="1"/>
  <c r="O47" i="1"/>
  <c r="M48" i="1"/>
  <c r="N48" i="1"/>
  <c r="O48" i="1"/>
  <c r="O23" i="1"/>
  <c r="N23" i="1"/>
  <c r="M23" i="1"/>
  <c r="O8" i="1"/>
  <c r="O9" i="1"/>
  <c r="O10" i="1"/>
  <c r="O11" i="1"/>
  <c r="O12" i="1"/>
  <c r="O15" i="1"/>
  <c r="O16" i="1"/>
  <c r="O17" i="1"/>
  <c r="O18" i="1"/>
  <c r="O19" i="1"/>
  <c r="O20" i="1"/>
  <c r="N8" i="1"/>
  <c r="N9" i="1"/>
  <c r="N10" i="1"/>
  <c r="N11" i="1"/>
  <c r="N12" i="1"/>
  <c r="N15" i="1"/>
  <c r="N16" i="1"/>
  <c r="N17" i="1"/>
  <c r="N18" i="1"/>
  <c r="N19" i="1"/>
  <c r="N20" i="1"/>
  <c r="M8" i="1"/>
  <c r="M9" i="1"/>
  <c r="M10" i="1"/>
  <c r="M11" i="1"/>
  <c r="M12" i="1"/>
  <c r="M15" i="1"/>
  <c r="M16" i="1"/>
  <c r="M17" i="1"/>
  <c r="M18" i="1"/>
  <c r="M19" i="1"/>
  <c r="M20" i="1"/>
  <c r="O7" i="1"/>
  <c r="N7" i="1"/>
  <c r="M7" i="1"/>
  <c r="O49" i="1" l="1"/>
  <c r="M61" i="1"/>
  <c r="O21" i="1"/>
  <c r="M21" i="1"/>
  <c r="N21" i="1"/>
  <c r="O61" i="1"/>
  <c r="N61" i="1"/>
  <c r="N49" i="1"/>
  <c r="M49" i="1"/>
  <c r="M66" i="1" l="1"/>
  <c r="N66" i="1"/>
  <c r="O66" i="1"/>
</calcChain>
</file>

<file path=xl/sharedStrings.xml><?xml version="1.0" encoding="utf-8"?>
<sst xmlns="http://schemas.openxmlformats.org/spreadsheetml/2006/main" count="276" uniqueCount="204">
  <si>
    <t>TAG_BEACON - BOM</t>
  </si>
  <si>
    <t>31.08.2015</t>
  </si>
  <si>
    <t>Benjamin B</t>
  </si>
  <si>
    <t>RefDes</t>
  </si>
  <si>
    <t>Manufacturer</t>
  </si>
  <si>
    <t>Ref</t>
  </si>
  <si>
    <t>Description</t>
  </si>
  <si>
    <t>Package</t>
  </si>
  <si>
    <t>QTY</t>
  </si>
  <si>
    <t>BOM V1.0</t>
  </si>
  <si>
    <t>SCH TAG_BEACON_REVA.scm</t>
  </si>
  <si>
    <t>SCH TAG_BEACON_REVA.pcb</t>
  </si>
  <si>
    <t>MCU PART</t>
  </si>
  <si>
    <t>C1</t>
  </si>
  <si>
    <t>C11-C12</t>
  </si>
  <si>
    <t>C9-C10</t>
  </si>
  <si>
    <t>R5-R4</t>
  </si>
  <si>
    <t>R7-R6-R8-R1</t>
  </si>
  <si>
    <t>X1</t>
  </si>
  <si>
    <t>X2</t>
  </si>
  <si>
    <t>CN1</t>
  </si>
  <si>
    <t>CN4</t>
  </si>
  <si>
    <t>BAT</t>
  </si>
  <si>
    <t>U1</t>
  </si>
  <si>
    <t>Farnell ref</t>
  </si>
  <si>
    <t>MULTICOMP</t>
  </si>
  <si>
    <t xml:space="preserve">MC0402X104K6R3CT  </t>
  </si>
  <si>
    <t>Condensateur céramique multicouche, 
Série MC, 0.1 µF, ± 10%, X5R, 6.3 V</t>
  </si>
  <si>
    <t>Condensateur céramique multicouche, 
Série MC, 4.7 µF, ± 10%, X5R, 6.3 V</t>
  </si>
  <si>
    <t xml:space="preserve">MC0603X475K6R3CT  </t>
  </si>
  <si>
    <t>YAGEO</t>
  </si>
  <si>
    <t>RC0402JR-071KL</t>
  </si>
  <si>
    <t>Résistance CMS à couche épaisse, 
Série RC, 1 kohm, 62.5 mW, ± 5%, 50 V</t>
  </si>
  <si>
    <t>RC0402JR-0710KL</t>
  </si>
  <si>
    <t>Résistance CMS à couche épaisse, 
Série RC, 10 kohm, 62.5 mW, ± 5%, 50 V</t>
  </si>
  <si>
    <t>9232885RL</t>
  </si>
  <si>
    <t>KINGBRIGHT</t>
  </si>
  <si>
    <t>2,54mm</t>
  </si>
  <si>
    <t>HARWIN</t>
  </si>
  <si>
    <t>M20-9981045</t>
  </si>
  <si>
    <t>BOARD TO BOARD CONNECTOR, HEADER, 20POS,</t>
  </si>
  <si>
    <t xml:space="preserve">KEYSTONE  </t>
  </si>
  <si>
    <t>SUPPORT POUR BATTERIE 2xAA</t>
  </si>
  <si>
    <t>Subtotal</t>
  </si>
  <si>
    <t>STMICROELETRONICS</t>
  </si>
  <si>
    <t>STM32L151CCU6</t>
  </si>
  <si>
    <t>UFQFPN48</t>
  </si>
  <si>
    <t>MCU 32 BITS CORTEX-M3 32MHZ</t>
  </si>
  <si>
    <t>LoRa PART</t>
  </si>
  <si>
    <t>C20-C21-C22-C23</t>
  </si>
  <si>
    <t>C19</t>
  </si>
  <si>
    <t>C13-C14</t>
  </si>
  <si>
    <t>C24</t>
  </si>
  <si>
    <t>C25</t>
  </si>
  <si>
    <t>C26</t>
  </si>
  <si>
    <t>DNP</t>
  </si>
  <si>
    <t>C33</t>
  </si>
  <si>
    <t>C34-C35</t>
  </si>
  <si>
    <t>C36</t>
  </si>
  <si>
    <t>C27</t>
  </si>
  <si>
    <t>C28</t>
  </si>
  <si>
    <t>C32-C31</t>
  </si>
  <si>
    <t>L4</t>
  </si>
  <si>
    <t>L6</t>
  </si>
  <si>
    <t>C37-C38</t>
  </si>
  <si>
    <t>U5</t>
  </si>
  <si>
    <t>U2</t>
  </si>
  <si>
    <t>SEMTECH</t>
  </si>
  <si>
    <t>SKYWORKS</t>
  </si>
  <si>
    <t>SX1272IMLTRT</t>
  </si>
  <si>
    <t>28-VQFN</t>
  </si>
  <si>
    <t>860-1050 MHz Ultra Low Power
 Long Range Transceiver</t>
  </si>
  <si>
    <t>SKY13350</t>
  </si>
  <si>
    <t>6-XFDFN</t>
  </si>
  <si>
    <t>Switch RF</t>
  </si>
  <si>
    <t>digikey</t>
  </si>
  <si>
    <t>Sensors PART</t>
  </si>
  <si>
    <t xml:space="preserve">MC0805X106K6R3CT  </t>
  </si>
  <si>
    <t>Condensateur céramique multicouche, 
Série MC, 10 µF, ± 10%, X5R, 6.3 V</t>
  </si>
  <si>
    <t>MC0402B103J160CT</t>
  </si>
  <si>
    <t>Condensateur céramique multicouche, 
Série MC, 0.01 µF, ± 5%, X7R, 16 V, 0402</t>
  </si>
  <si>
    <t>MC0402N470J500CT</t>
  </si>
  <si>
    <t xml:space="preserve">Condensateur céramique multicouche, 
Série MC, 47 pF, ± 5%, C0G / NP0, 50 V, 0402 </t>
  </si>
  <si>
    <t>MC0402N330J500CT</t>
  </si>
  <si>
    <t>Condensateur céramique multicouche,
 Série MC, 33 pF, ± 5%, C0G / NP0, 50 V</t>
  </si>
  <si>
    <t>AVX</t>
  </si>
  <si>
    <t>LCMC0402J10NGTAR</t>
  </si>
  <si>
    <t>High Frequency Inductor, 
Série LCMC, 10 nH, ± 5%</t>
  </si>
  <si>
    <t>RC0402JR-070RL</t>
  </si>
  <si>
    <t>Résistance CMS à couche épaisse, 
Série RC, 0 ohm, 62.5 mW, ± 5%, 50 V</t>
  </si>
  <si>
    <t>R2-R3</t>
  </si>
  <si>
    <t>U3</t>
  </si>
  <si>
    <t>U4</t>
  </si>
  <si>
    <t>B1</t>
  </si>
  <si>
    <t>MCWR04X4701FTL</t>
  </si>
  <si>
    <t>Résistance CMS à couche épaisse, 
Série MCWR, 4.7 kohm, 62.5 mW, ± 1%, 50 V</t>
  </si>
  <si>
    <t>MPL3115A2</t>
  </si>
  <si>
    <t>PRESSURE SENSOR, 20-110KPA</t>
  </si>
  <si>
    <t>8-LGA</t>
  </si>
  <si>
    <t>Digikey</t>
  </si>
  <si>
    <t>FREESCALE</t>
  </si>
  <si>
    <t>KNOWLES</t>
  </si>
  <si>
    <t>SPH0641LM4H-1</t>
  </si>
  <si>
    <t>MEMS microphone PDM</t>
  </si>
  <si>
    <t>AST-01708MR-R</t>
  </si>
  <si>
    <t>PUI AUDIO</t>
  </si>
  <si>
    <t>SPEAKER 8OHM .2W 87DB 17MM PCMT</t>
  </si>
  <si>
    <t>DEBUG PART</t>
  </si>
  <si>
    <t>CN2-CN3</t>
  </si>
  <si>
    <t>TOTAL</t>
  </si>
  <si>
    <t xml:space="preserve">ABRACON  </t>
  </si>
  <si>
    <t>ABS07-120-32.768KHZ-T</t>
  </si>
  <si>
    <t>3,2x1,5mm</t>
  </si>
  <si>
    <t>QUARTZ 32.768KHZ, 6PF</t>
  </si>
  <si>
    <t>X1E0000210193 TSX-3225</t>
  </si>
  <si>
    <t>EPSON</t>
  </si>
  <si>
    <t>QUARTZ 16MHZ, 16PF</t>
  </si>
  <si>
    <t>3,2x2,5mm</t>
  </si>
  <si>
    <t xml:space="preserve">MC0402N6R0D500CT  </t>
  </si>
  <si>
    <t>Condensateur céramique multicouche CMS, 
Série MCCA, 6 pF, ± 0.5pF, C0G / NP0, 50 V</t>
  </si>
  <si>
    <t>MC0402N160J500CT</t>
  </si>
  <si>
    <t>Condensateur céramique multicouche CMS, 
Série MC, 16 pF, ± 5%, C0G / NP0, 50 V</t>
  </si>
  <si>
    <t>1758946RL</t>
  </si>
  <si>
    <t>X3</t>
  </si>
  <si>
    <t xml:space="preserve">X1E0000210170 </t>
  </si>
  <si>
    <t>TSX-3225 32MHZ 16PF 
 QUARTZ 32MHZ, 16PF, 3.2 X 2.5MM</t>
  </si>
  <si>
    <t>2471829RL</t>
  </si>
  <si>
    <t>Unit Price for 10 (€)</t>
  </si>
  <si>
    <t>Unit Price for 100  (€)</t>
  </si>
  <si>
    <t>Unit Price for 1K  (€)</t>
  </si>
  <si>
    <t>Total price for 10  (€)</t>
  </si>
  <si>
    <t>Total price for 100  (€)</t>
  </si>
  <si>
    <t>Total price for 1K  (€)</t>
  </si>
  <si>
    <t>Total 
composant</t>
  </si>
  <si>
    <t>GLOBAL CONNECTOR TECHNOLOGY</t>
  </si>
  <si>
    <t>BF085-10-A-0240-N-D</t>
  </si>
  <si>
    <t>2mm</t>
  </si>
  <si>
    <t>BOARD-BOARD CONNECTOR, SOCKET, 10WAY, 1ROW</t>
  </si>
  <si>
    <t>R13</t>
  </si>
  <si>
    <t>C2-C4-C5-C6-C7</t>
  </si>
  <si>
    <t>D1</t>
  </si>
  <si>
    <t>D2</t>
  </si>
  <si>
    <t>KPT-1608LSURCK</t>
  </si>
  <si>
    <t>LED ROUGE 22MCD 630NM CMS</t>
  </si>
  <si>
    <t>2468792RL</t>
  </si>
  <si>
    <t>KPT-1608LSYCK</t>
  </si>
  <si>
    <t>LED JAUNE 10MCD 590NM CMS</t>
  </si>
  <si>
    <t>RC0402JR-071K5L</t>
  </si>
  <si>
    <t>Résistance CMS à couche épaisse, Série RC, 1.5 kohm, 63 mW, ± 5%, 50 V</t>
  </si>
  <si>
    <t>9232788RL</t>
  </si>
  <si>
    <t>C29</t>
  </si>
  <si>
    <t>C30</t>
  </si>
  <si>
    <t>L1</t>
  </si>
  <si>
    <t>R9-R10</t>
  </si>
  <si>
    <t xml:space="preserve">MC0402N1R5C500CT </t>
  </si>
  <si>
    <t>Condensateur céramique multicouche CMS, Série MCCA, 1.5 pF, ± 0.25pF, C0G / NP0</t>
  </si>
  <si>
    <t>1758931RL</t>
  </si>
  <si>
    <t>MURATA</t>
  </si>
  <si>
    <t>2434644RL</t>
  </si>
  <si>
    <t>Condensateur céramique multicouche CMS, Série GRM, 4.7 pF, ± 0.25pF, C0G / NP0</t>
  </si>
  <si>
    <t>GRM1555C1H4R7CA01D</t>
  </si>
  <si>
    <t xml:space="preserve">MC0402N330J500CT  </t>
  </si>
  <si>
    <t>Condensateur céramique multicouche CMS, Série MC, 33 pF, ± 5%, C0G / NP0, 50 V</t>
  </si>
  <si>
    <t>GRM1555C1H1R2CA01D</t>
  </si>
  <si>
    <t xml:space="preserve">MURATA  </t>
  </si>
  <si>
    <t>Condensateur céramique multicouche CMS, Série GRM, 1.2 pF, ± 0.25pF, C0G / NP0, 50 V</t>
  </si>
  <si>
    <t>2218843RL</t>
  </si>
  <si>
    <t>GRM1555C1H1R8CA01D</t>
  </si>
  <si>
    <t>Condensateur céramique multicouche CMS, Série GRM, 1.8 pF, ± 0.25pF, C0G / NP0, 50 V</t>
  </si>
  <si>
    <t>1828870RL</t>
  </si>
  <si>
    <t>MCFT000033</t>
  </si>
  <si>
    <t>Surface Mount High Frequency Inductor, Série MCFT, 33 nH, ± 5%</t>
  </si>
  <si>
    <t>L5-L3</t>
  </si>
  <si>
    <t xml:space="preserve">MLG1005S6N2S  </t>
  </si>
  <si>
    <t>TDK</t>
  </si>
  <si>
    <t>Surface Mount High Frequency Inductor, Série MLG, 6.2 nH, ± 0.3nH</t>
  </si>
  <si>
    <t>1669585RL</t>
  </si>
  <si>
    <t xml:space="preserve">M20-9980646  </t>
  </si>
  <si>
    <t>Board-To-Board Connector, Série M20, Traversant, Embase, 12, 2.54 mm</t>
  </si>
  <si>
    <t>U6</t>
  </si>
  <si>
    <t>SAW Filter</t>
  </si>
  <si>
    <t>TBD</t>
  </si>
  <si>
    <t>R12</t>
  </si>
  <si>
    <t xml:space="preserve">GRM1555C1H3R3CA01D  </t>
  </si>
  <si>
    <t>Condensateur céramique multicouche CMS, Série GRM, 3.3 pF, ± 0.25pF, C0G / NP0, 50 V</t>
  </si>
  <si>
    <t xml:space="preserve">MC0402N470J500CT  </t>
  </si>
  <si>
    <t>Condensateur céramique multicouche CMS, Série MC, 47 pF, ± 5%, C0G / NP0, 50 V</t>
  </si>
  <si>
    <t>C3</t>
  </si>
  <si>
    <t>C15-C16-C17-C39-C40</t>
  </si>
  <si>
    <t>T1</t>
  </si>
  <si>
    <t xml:space="preserve">2N7002,215  </t>
  </si>
  <si>
    <t>NXP</t>
  </si>
  <si>
    <t>SOT23</t>
  </si>
  <si>
    <t>Transistor MOSFET, Canal N, 300 mA, 60 V, 2.8 ohm, 10 V, 2 V</t>
  </si>
  <si>
    <t>1510761RL</t>
  </si>
  <si>
    <t>U7</t>
  </si>
  <si>
    <t>MMA7660FCR1</t>
  </si>
  <si>
    <t>ACCELEROMETER 3X3 DGTL 10-DFN</t>
  </si>
  <si>
    <t>CN5</t>
  </si>
  <si>
    <t>UFL</t>
  </si>
  <si>
    <t>MCMR04X201 JTL</t>
  </si>
  <si>
    <t>Résistance CMS, Ceramic, Série MCMR, 200 ohm, 62.5 mW, ± 5%, 50 V, 0402</t>
  </si>
  <si>
    <t>R11</t>
  </si>
  <si>
    <t>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</si>
</sst>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1CB06D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CB0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76200</xdr:rowOff>
    </xdr:from>
    <xdr:to>
      <xdr:col>2</xdr:col>
      <xdr:colOff>1200151</xdr:colOff>
      <xdr:row>2</xdr:row>
      <xdr:rowOff>190500</xdr:rowOff>
    </xdr:to>
    <xdr:pic>
      <xdr:nvPicPr>
        <xdr:cNvPr id="2" name="ecxImage 1" descr="image33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76200"/>
          <a:ext cx="27527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zoomScaleNormal="100" workbookViewId="0">
      <pane ySplit="5" topLeftCell="A33" activePane="bottomLeft" state="frozen"/>
      <selection pane="bottomLeft" activeCell="K45" sqref="K45"/>
    </sheetView>
  </sheetViews>
  <sheetFormatPr baseColWidth="10" defaultRowHeight="15" x14ac:dyDescent="0.25"/>
  <cols>
    <col min="2" max="2" width="23.28515625" customWidth="1"/>
    <col min="3" max="3" width="22" customWidth="1"/>
    <col min="4" max="4" width="10.28515625" customWidth="1"/>
    <col min="5" max="5" width="20.140625" customWidth="1"/>
    <col min="7" max="7" width="13.7109375" customWidth="1"/>
    <col min="9" max="9" width="6.5703125" customWidth="1"/>
    <col min="10" max="10" width="18.140625" customWidth="1"/>
    <col min="11" max="11" width="19.5703125" customWidth="1"/>
    <col min="12" max="12" width="18.5703125" customWidth="1"/>
    <col min="13" max="13" width="19.140625" customWidth="1"/>
    <col min="14" max="14" width="20.28515625" customWidth="1"/>
    <col min="15" max="15" width="19" customWidth="1"/>
  </cols>
  <sheetData>
    <row r="1" spans="1:15" ht="21.75" customHeight="1" thickBot="1" x14ac:dyDescent="0.3">
      <c r="A1" s="65"/>
      <c r="B1" s="66"/>
      <c r="C1" s="66"/>
      <c r="D1" s="67"/>
      <c r="E1" s="44" t="s">
        <v>0</v>
      </c>
      <c r="F1" s="45"/>
      <c r="G1" s="45"/>
      <c r="H1" s="45"/>
      <c r="I1" s="45"/>
      <c r="J1" s="45"/>
      <c r="K1" s="45"/>
      <c r="L1" s="46"/>
      <c r="M1" s="38" t="s">
        <v>9</v>
      </c>
      <c r="N1" s="39"/>
      <c r="O1" s="40"/>
    </row>
    <row r="2" spans="1:15" ht="21.75" customHeight="1" thickBot="1" x14ac:dyDescent="0.3">
      <c r="A2" s="68"/>
      <c r="B2" s="69"/>
      <c r="C2" s="69"/>
      <c r="D2" s="70"/>
      <c r="E2" s="47"/>
      <c r="F2" s="48"/>
      <c r="G2" s="48"/>
      <c r="H2" s="48"/>
      <c r="I2" s="48"/>
      <c r="J2" s="48"/>
      <c r="K2" s="48"/>
      <c r="L2" s="49"/>
      <c r="M2" s="38" t="s">
        <v>10</v>
      </c>
      <c r="N2" s="39"/>
      <c r="O2" s="40"/>
    </row>
    <row r="3" spans="1:15" ht="21.75" customHeight="1" thickBot="1" x14ac:dyDescent="0.3">
      <c r="A3" s="71"/>
      <c r="B3" s="72"/>
      <c r="C3" s="72"/>
      <c r="D3" s="73"/>
      <c r="E3" s="13" t="s">
        <v>1</v>
      </c>
      <c r="F3" s="13" t="s">
        <v>2</v>
      </c>
      <c r="G3" s="50"/>
      <c r="H3" s="51"/>
      <c r="I3" s="51"/>
      <c r="J3" s="51"/>
      <c r="K3" s="51"/>
      <c r="L3" s="52"/>
      <c r="M3" s="41" t="s">
        <v>11</v>
      </c>
      <c r="N3" s="42"/>
      <c r="O3" s="43"/>
    </row>
    <row r="4" spans="1:15" ht="15.75" thickBot="1" x14ac:dyDescent="0.3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/>
    </row>
    <row r="5" spans="1:15" ht="15.75" thickBot="1" x14ac:dyDescent="0.3">
      <c r="A5" s="1" t="s">
        <v>3</v>
      </c>
      <c r="B5" s="1" t="s">
        <v>4</v>
      </c>
      <c r="C5" s="1" t="s">
        <v>5</v>
      </c>
      <c r="D5" s="1" t="s">
        <v>7</v>
      </c>
      <c r="E5" s="74" t="s">
        <v>6</v>
      </c>
      <c r="F5" s="74"/>
      <c r="G5" s="74"/>
      <c r="H5" s="5" t="s">
        <v>24</v>
      </c>
      <c r="I5" s="1" t="s">
        <v>8</v>
      </c>
      <c r="J5" s="2" t="s">
        <v>127</v>
      </c>
      <c r="K5" s="2" t="s">
        <v>128</v>
      </c>
      <c r="L5" s="2" t="s">
        <v>129</v>
      </c>
      <c r="M5" s="1" t="s">
        <v>130</v>
      </c>
      <c r="N5" s="1" t="s">
        <v>131</v>
      </c>
      <c r="O5" s="1" t="s">
        <v>132</v>
      </c>
    </row>
    <row r="6" spans="1:15" ht="15.75" thickBot="1" x14ac:dyDescent="0.3">
      <c r="A6" s="53" t="s">
        <v>12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5"/>
    </row>
    <row r="7" spans="1:15" ht="30" customHeight="1" x14ac:dyDescent="0.25">
      <c r="A7" s="12" t="s">
        <v>139</v>
      </c>
      <c r="B7" s="10" t="s">
        <v>25</v>
      </c>
      <c r="C7" s="10" t="s">
        <v>26</v>
      </c>
      <c r="D7" s="10">
        <v>402</v>
      </c>
      <c r="E7" s="56" t="s">
        <v>27</v>
      </c>
      <c r="F7" s="57"/>
      <c r="G7" s="58"/>
      <c r="H7" s="11">
        <v>2320773</v>
      </c>
      <c r="I7" s="10">
        <v>5</v>
      </c>
      <c r="J7" s="10">
        <v>7.4999999999999997E-3</v>
      </c>
      <c r="K7" s="10">
        <v>6.4000000000000003E-3</v>
      </c>
      <c r="L7" s="10">
        <v>5.4000000000000003E-3</v>
      </c>
      <c r="M7" s="10">
        <f>I7*J7</f>
        <v>3.7499999999999999E-2</v>
      </c>
      <c r="N7" s="10">
        <f>I7*K7</f>
        <v>3.2000000000000001E-2</v>
      </c>
      <c r="O7" s="10">
        <f>I7*L7</f>
        <v>2.7000000000000003E-2</v>
      </c>
    </row>
    <row r="8" spans="1:15" ht="30" customHeight="1" x14ac:dyDescent="0.25">
      <c r="A8" s="3" t="s">
        <v>13</v>
      </c>
      <c r="B8" s="3" t="s">
        <v>25</v>
      </c>
      <c r="C8" s="3" t="s">
        <v>29</v>
      </c>
      <c r="D8" s="3">
        <v>603</v>
      </c>
      <c r="E8" s="21" t="s">
        <v>28</v>
      </c>
      <c r="F8" s="22"/>
      <c r="G8" s="23"/>
      <c r="H8" s="4">
        <v>2320811</v>
      </c>
      <c r="I8" s="3">
        <v>1</v>
      </c>
      <c r="J8" s="3">
        <v>2.8899999999999999E-2</v>
      </c>
      <c r="K8" s="3">
        <v>2.3599999999999999E-2</v>
      </c>
      <c r="L8" s="3">
        <v>1.6E-2</v>
      </c>
      <c r="M8" s="3">
        <f t="shared" ref="M8:M20" si="0">I8*J8</f>
        <v>2.8899999999999999E-2</v>
      </c>
      <c r="N8" s="3">
        <f t="shared" ref="N8:N20" si="1">I8*K8</f>
        <v>2.3599999999999999E-2</v>
      </c>
      <c r="O8" s="3">
        <f t="shared" ref="O8:O20" si="2">I8*L8</f>
        <v>1.6E-2</v>
      </c>
    </row>
    <row r="9" spans="1:15" ht="30" customHeight="1" x14ac:dyDescent="0.25">
      <c r="A9" s="3" t="s">
        <v>14</v>
      </c>
      <c r="B9" s="3" t="s">
        <v>25</v>
      </c>
      <c r="C9" s="3" t="s">
        <v>120</v>
      </c>
      <c r="D9" s="3">
        <v>402</v>
      </c>
      <c r="E9" s="21" t="s">
        <v>121</v>
      </c>
      <c r="F9" s="22"/>
      <c r="G9" s="23"/>
      <c r="H9" s="4" t="s">
        <v>122</v>
      </c>
      <c r="I9" s="3">
        <v>2</v>
      </c>
      <c r="J9" s="3">
        <v>1.0500000000000001E-2</v>
      </c>
      <c r="K9" s="3">
        <v>1.0500000000000001E-2</v>
      </c>
      <c r="L9" s="3">
        <v>5.8999999999999999E-3</v>
      </c>
      <c r="M9" s="3">
        <f t="shared" si="0"/>
        <v>2.1000000000000001E-2</v>
      </c>
      <c r="N9" s="3">
        <f t="shared" si="1"/>
        <v>2.1000000000000001E-2</v>
      </c>
      <c r="O9" s="3">
        <f t="shared" si="2"/>
        <v>1.18E-2</v>
      </c>
    </row>
    <row r="10" spans="1:15" ht="30" customHeight="1" x14ac:dyDescent="0.25">
      <c r="A10" s="3" t="s">
        <v>15</v>
      </c>
      <c r="B10" s="3" t="s">
        <v>25</v>
      </c>
      <c r="C10" s="3" t="s">
        <v>118</v>
      </c>
      <c r="D10" s="3">
        <v>402</v>
      </c>
      <c r="E10" s="21" t="s">
        <v>119</v>
      </c>
      <c r="F10" s="22"/>
      <c r="G10" s="23"/>
      <c r="H10" s="4">
        <v>1758936</v>
      </c>
      <c r="I10" s="3">
        <v>2</v>
      </c>
      <c r="J10" s="3">
        <v>1.0500000000000001E-2</v>
      </c>
      <c r="K10" s="3">
        <v>0.01</v>
      </c>
      <c r="L10" s="3">
        <v>6.7000000000000002E-3</v>
      </c>
      <c r="M10" s="3">
        <f t="shared" si="0"/>
        <v>2.1000000000000001E-2</v>
      </c>
      <c r="N10" s="3">
        <f t="shared" si="1"/>
        <v>0.02</v>
      </c>
      <c r="O10" s="3">
        <f t="shared" si="2"/>
        <v>1.34E-2</v>
      </c>
    </row>
    <row r="11" spans="1:15" ht="30" customHeight="1" x14ac:dyDescent="0.25">
      <c r="A11" s="3" t="s">
        <v>16</v>
      </c>
      <c r="B11" s="3" t="s">
        <v>30</v>
      </c>
      <c r="C11" s="3" t="s">
        <v>147</v>
      </c>
      <c r="D11" s="3">
        <v>402</v>
      </c>
      <c r="E11" s="21" t="s">
        <v>148</v>
      </c>
      <c r="F11" s="22"/>
      <c r="G11" s="23"/>
      <c r="H11" s="4" t="s">
        <v>149</v>
      </c>
      <c r="I11" s="3">
        <v>2</v>
      </c>
      <c r="J11" s="3">
        <v>3.0000000000000001E-3</v>
      </c>
      <c r="K11" s="3">
        <v>3.0000000000000001E-3</v>
      </c>
      <c r="L11" s="3">
        <v>1.5E-3</v>
      </c>
      <c r="M11" s="3">
        <f t="shared" si="0"/>
        <v>6.0000000000000001E-3</v>
      </c>
      <c r="N11" s="3">
        <f t="shared" si="1"/>
        <v>6.0000000000000001E-3</v>
      </c>
      <c r="O11" s="3">
        <f t="shared" si="2"/>
        <v>3.0000000000000001E-3</v>
      </c>
    </row>
    <row r="12" spans="1:15" ht="30" customHeight="1" x14ac:dyDescent="0.25">
      <c r="A12" s="3" t="s">
        <v>17</v>
      </c>
      <c r="B12" s="3" t="s">
        <v>30</v>
      </c>
      <c r="C12" s="3" t="s">
        <v>33</v>
      </c>
      <c r="D12" s="3">
        <v>402</v>
      </c>
      <c r="E12" s="21" t="s">
        <v>34</v>
      </c>
      <c r="F12" s="22"/>
      <c r="G12" s="23"/>
      <c r="H12" s="4" t="s">
        <v>35</v>
      </c>
      <c r="I12" s="3">
        <v>4</v>
      </c>
      <c r="J12" s="3">
        <v>3.0000000000000001E-3</v>
      </c>
      <c r="K12" s="3">
        <v>3.0000000000000001E-3</v>
      </c>
      <c r="L12" s="3">
        <v>2.5000000000000001E-3</v>
      </c>
      <c r="M12" s="3">
        <f t="shared" si="0"/>
        <v>1.2E-2</v>
      </c>
      <c r="N12" s="3">
        <f t="shared" si="1"/>
        <v>1.2E-2</v>
      </c>
      <c r="O12" s="3">
        <f t="shared" si="2"/>
        <v>0.01</v>
      </c>
    </row>
    <row r="13" spans="1:15" ht="15" customHeight="1" x14ac:dyDescent="0.25">
      <c r="A13" s="3" t="s">
        <v>138</v>
      </c>
      <c r="B13" s="3" t="s">
        <v>55</v>
      </c>
      <c r="C13" s="3" t="s">
        <v>55</v>
      </c>
      <c r="D13" s="3" t="s">
        <v>55</v>
      </c>
      <c r="E13" s="24" t="s">
        <v>55</v>
      </c>
      <c r="F13" s="22"/>
      <c r="G13" s="23"/>
      <c r="H13" s="3" t="s">
        <v>55</v>
      </c>
      <c r="I13" s="3">
        <v>1</v>
      </c>
      <c r="J13" s="3">
        <v>0</v>
      </c>
      <c r="K13" s="3">
        <v>0</v>
      </c>
      <c r="L13" s="3">
        <v>0</v>
      </c>
      <c r="M13" s="3">
        <f t="shared" si="0"/>
        <v>0</v>
      </c>
      <c r="N13" s="3">
        <f t="shared" si="1"/>
        <v>0</v>
      </c>
      <c r="O13" s="3">
        <f t="shared" si="2"/>
        <v>0</v>
      </c>
    </row>
    <row r="14" spans="1:15" ht="15" customHeight="1" x14ac:dyDescent="0.25">
      <c r="A14" s="3" t="s">
        <v>140</v>
      </c>
      <c r="B14" s="3" t="s">
        <v>36</v>
      </c>
      <c r="C14" s="3" t="s">
        <v>145</v>
      </c>
      <c r="D14" s="3">
        <v>603</v>
      </c>
      <c r="E14" s="24" t="s">
        <v>146</v>
      </c>
      <c r="F14" s="22"/>
      <c r="G14" s="23"/>
      <c r="H14" s="16">
        <v>2468793</v>
      </c>
      <c r="I14" s="3">
        <v>1</v>
      </c>
      <c r="J14" s="3">
        <v>0.104</v>
      </c>
      <c r="K14" s="3">
        <v>7.1199999999999999E-2</v>
      </c>
      <c r="L14" s="3">
        <v>5.8500000000000003E-2</v>
      </c>
      <c r="M14" s="3">
        <f t="shared" si="0"/>
        <v>0.104</v>
      </c>
      <c r="N14" s="3">
        <f t="shared" si="1"/>
        <v>7.1199999999999999E-2</v>
      </c>
      <c r="O14" s="3">
        <f t="shared" si="2"/>
        <v>5.8500000000000003E-2</v>
      </c>
    </row>
    <row r="15" spans="1:15" x14ac:dyDescent="0.25">
      <c r="A15" s="3" t="s">
        <v>141</v>
      </c>
      <c r="B15" s="3" t="s">
        <v>36</v>
      </c>
      <c r="C15" s="3" t="s">
        <v>142</v>
      </c>
      <c r="D15" s="3">
        <v>603</v>
      </c>
      <c r="E15" s="24" t="s">
        <v>143</v>
      </c>
      <c r="F15" s="22"/>
      <c r="G15" s="23"/>
      <c r="H15" s="4" t="s">
        <v>144</v>
      </c>
      <c r="I15" s="3">
        <v>1</v>
      </c>
      <c r="J15" s="3">
        <v>0.104</v>
      </c>
      <c r="K15" s="3">
        <v>7.1199999999999999E-2</v>
      </c>
      <c r="L15" s="3">
        <v>5.8500000000000003E-2</v>
      </c>
      <c r="M15" s="3">
        <f t="shared" si="0"/>
        <v>0.104</v>
      </c>
      <c r="N15" s="3">
        <f t="shared" si="1"/>
        <v>7.1199999999999999E-2</v>
      </c>
      <c r="O15" s="3">
        <f t="shared" si="2"/>
        <v>5.8500000000000003E-2</v>
      </c>
    </row>
    <row r="16" spans="1:15" x14ac:dyDescent="0.25">
      <c r="A16" s="3" t="s">
        <v>18</v>
      </c>
      <c r="B16" s="3" t="s">
        <v>110</v>
      </c>
      <c r="C16" s="3" t="s">
        <v>111</v>
      </c>
      <c r="D16" s="3" t="s">
        <v>112</v>
      </c>
      <c r="E16" s="24" t="s">
        <v>113</v>
      </c>
      <c r="F16" s="22"/>
      <c r="G16" s="23"/>
      <c r="H16" s="4">
        <v>2467864</v>
      </c>
      <c r="I16" s="3">
        <v>1</v>
      </c>
      <c r="J16" s="3">
        <v>0.56000000000000005</v>
      </c>
      <c r="K16" s="3">
        <v>0.44500000000000001</v>
      </c>
      <c r="L16" s="3">
        <v>0.33100000000000002</v>
      </c>
      <c r="M16" s="3">
        <f t="shared" si="0"/>
        <v>0.56000000000000005</v>
      </c>
      <c r="N16" s="3">
        <f t="shared" si="1"/>
        <v>0.44500000000000001</v>
      </c>
      <c r="O16" s="3">
        <f t="shared" si="2"/>
        <v>0.33100000000000002</v>
      </c>
    </row>
    <row r="17" spans="1:15" x14ac:dyDescent="0.25">
      <c r="A17" s="3" t="s">
        <v>19</v>
      </c>
      <c r="B17" s="3" t="s">
        <v>115</v>
      </c>
      <c r="C17" s="3" t="s">
        <v>114</v>
      </c>
      <c r="D17" s="3" t="s">
        <v>117</v>
      </c>
      <c r="E17" s="24" t="s">
        <v>116</v>
      </c>
      <c r="F17" s="22"/>
      <c r="G17" s="23"/>
      <c r="H17" s="4">
        <v>2471828</v>
      </c>
      <c r="I17" s="3">
        <v>1</v>
      </c>
      <c r="J17" s="3">
        <v>0.56000000000000005</v>
      </c>
      <c r="K17" s="3">
        <v>0.41499999999999998</v>
      </c>
      <c r="L17" s="3">
        <v>0.318</v>
      </c>
      <c r="M17" s="3">
        <f t="shared" si="0"/>
        <v>0.56000000000000005</v>
      </c>
      <c r="N17" s="3">
        <f t="shared" si="1"/>
        <v>0.41499999999999998</v>
      </c>
      <c r="O17" s="3">
        <f t="shared" si="2"/>
        <v>0.318</v>
      </c>
    </row>
    <row r="18" spans="1:15" x14ac:dyDescent="0.25">
      <c r="A18" s="3" t="s">
        <v>20</v>
      </c>
      <c r="B18" s="3" t="s">
        <v>38</v>
      </c>
      <c r="C18" s="3" t="s">
        <v>39</v>
      </c>
      <c r="D18" s="3" t="s">
        <v>37</v>
      </c>
      <c r="E18" s="24" t="s">
        <v>40</v>
      </c>
      <c r="F18" s="22"/>
      <c r="G18" s="23"/>
      <c r="H18" s="4" t="s">
        <v>75</v>
      </c>
      <c r="I18" s="3">
        <v>0</v>
      </c>
      <c r="J18" s="3">
        <v>0.56699999999999995</v>
      </c>
      <c r="K18" s="3">
        <v>0.43469999999999998</v>
      </c>
      <c r="L18" s="3">
        <v>0.31184000000000001</v>
      </c>
      <c r="M18" s="3">
        <f t="shared" si="0"/>
        <v>0</v>
      </c>
      <c r="N18" s="3">
        <f t="shared" si="1"/>
        <v>0</v>
      </c>
      <c r="O18" s="3">
        <f t="shared" si="2"/>
        <v>0</v>
      </c>
    </row>
    <row r="19" spans="1:15" x14ac:dyDescent="0.25">
      <c r="A19" s="3" t="s">
        <v>22</v>
      </c>
      <c r="B19" s="3" t="s">
        <v>41</v>
      </c>
      <c r="C19" s="3">
        <v>2462</v>
      </c>
      <c r="D19" s="3"/>
      <c r="E19" s="24" t="s">
        <v>42</v>
      </c>
      <c r="F19" s="22"/>
      <c r="G19" s="23"/>
      <c r="H19" s="4">
        <v>1702630</v>
      </c>
      <c r="I19" s="3">
        <v>1</v>
      </c>
      <c r="J19" s="3">
        <v>1.47</v>
      </c>
      <c r="K19" s="3">
        <v>0.72599999999999998</v>
      </c>
      <c r="L19" s="3">
        <v>0.55410000000000004</v>
      </c>
      <c r="M19" s="3">
        <f t="shared" si="0"/>
        <v>1.47</v>
      </c>
      <c r="N19" s="3">
        <f t="shared" si="1"/>
        <v>0.72599999999999998</v>
      </c>
      <c r="O19" s="3">
        <f t="shared" si="2"/>
        <v>0.55410000000000004</v>
      </c>
    </row>
    <row r="20" spans="1:15" ht="15.75" thickBot="1" x14ac:dyDescent="0.3">
      <c r="A20" s="6" t="s">
        <v>23</v>
      </c>
      <c r="B20" s="6" t="s">
        <v>44</v>
      </c>
      <c r="C20" s="6" t="s">
        <v>45</v>
      </c>
      <c r="D20" s="6" t="s">
        <v>46</v>
      </c>
      <c r="E20" s="59" t="s">
        <v>47</v>
      </c>
      <c r="F20" s="60"/>
      <c r="G20" s="61"/>
      <c r="H20" s="7">
        <v>2432121</v>
      </c>
      <c r="I20" s="6">
        <v>1</v>
      </c>
      <c r="J20" s="6">
        <v>5.9</v>
      </c>
      <c r="K20" s="6">
        <v>3.94</v>
      </c>
      <c r="L20" s="6">
        <v>2.7</v>
      </c>
      <c r="M20" s="6">
        <f t="shared" si="0"/>
        <v>5.9</v>
      </c>
      <c r="N20" s="6">
        <f t="shared" si="1"/>
        <v>3.94</v>
      </c>
      <c r="O20" s="6">
        <f t="shared" si="2"/>
        <v>2.7</v>
      </c>
    </row>
    <row r="21" spans="1:15" ht="15.75" thickBot="1" x14ac:dyDescent="0.3">
      <c r="A21" s="25" t="s">
        <v>43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8">
        <f>SUM(M7:M20)</f>
        <v>8.8244000000000007</v>
      </c>
      <c r="N21" s="8">
        <f>SUM(N7:N20)</f>
        <v>5.7829999999999995</v>
      </c>
      <c r="O21" s="8">
        <f>SUM(O7:O20)</f>
        <v>4.1013000000000002</v>
      </c>
    </row>
    <row r="22" spans="1:15" ht="15.75" thickBot="1" x14ac:dyDescent="0.3">
      <c r="A22" s="53" t="s">
        <v>48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</row>
    <row r="23" spans="1:15" ht="30" x14ac:dyDescent="0.25">
      <c r="A23" s="12" t="s">
        <v>49</v>
      </c>
      <c r="B23" s="10" t="s">
        <v>25</v>
      </c>
      <c r="C23" s="10" t="s">
        <v>26</v>
      </c>
      <c r="D23" s="10">
        <v>402</v>
      </c>
      <c r="E23" s="56" t="s">
        <v>27</v>
      </c>
      <c r="F23" s="57"/>
      <c r="G23" s="58"/>
      <c r="H23" s="11">
        <v>2320773</v>
      </c>
      <c r="I23" s="10">
        <v>4</v>
      </c>
      <c r="J23" s="10">
        <v>7.4999999999999997E-3</v>
      </c>
      <c r="K23" s="10">
        <v>6.4000000000000003E-3</v>
      </c>
      <c r="L23" s="10">
        <v>5.4000000000000003E-3</v>
      </c>
      <c r="M23" s="10">
        <f>I23*J23</f>
        <v>0.03</v>
      </c>
      <c r="N23" s="10">
        <f>I23*K23</f>
        <v>2.5600000000000001E-2</v>
      </c>
      <c r="O23" s="10">
        <f>I23*L23</f>
        <v>2.1600000000000001E-2</v>
      </c>
    </row>
    <row r="24" spans="1:15" ht="30" customHeight="1" x14ac:dyDescent="0.25">
      <c r="A24" s="3" t="s">
        <v>50</v>
      </c>
      <c r="B24" s="10" t="s">
        <v>25</v>
      </c>
      <c r="C24" s="3" t="s">
        <v>77</v>
      </c>
      <c r="D24" s="3">
        <v>805</v>
      </c>
      <c r="E24" s="21" t="s">
        <v>78</v>
      </c>
      <c r="F24" s="22"/>
      <c r="G24" s="23"/>
      <c r="H24" s="3">
        <v>2320852</v>
      </c>
      <c r="I24" s="3">
        <v>1</v>
      </c>
      <c r="J24" s="3">
        <v>5.5100000000000003E-2</v>
      </c>
      <c r="K24" s="3">
        <v>5.2499999999999998E-2</v>
      </c>
      <c r="L24" s="3">
        <v>3.5000000000000003E-2</v>
      </c>
      <c r="M24" s="3">
        <f t="shared" ref="M24:M48" si="3">I24*J24</f>
        <v>5.5100000000000003E-2</v>
      </c>
      <c r="N24" s="3">
        <f t="shared" ref="N24:N48" si="4">I24*K24</f>
        <v>5.2499999999999998E-2</v>
      </c>
      <c r="O24" s="3">
        <f t="shared" ref="O24:O48" si="5">I24*L24</f>
        <v>3.5000000000000003E-2</v>
      </c>
    </row>
    <row r="25" spans="1:15" ht="30" customHeight="1" x14ac:dyDescent="0.25">
      <c r="A25" s="3" t="s">
        <v>51</v>
      </c>
      <c r="B25" s="3" t="s">
        <v>25</v>
      </c>
      <c r="C25" s="3" t="s">
        <v>120</v>
      </c>
      <c r="D25" s="3">
        <v>402</v>
      </c>
      <c r="E25" s="21" t="s">
        <v>121</v>
      </c>
      <c r="F25" s="22"/>
      <c r="G25" s="23"/>
      <c r="H25" s="4" t="s">
        <v>122</v>
      </c>
      <c r="I25" s="3">
        <v>2</v>
      </c>
      <c r="J25" s="3">
        <v>1.0500000000000001E-2</v>
      </c>
      <c r="K25" s="3">
        <v>1.0500000000000001E-2</v>
      </c>
      <c r="L25" s="3">
        <v>5.8999999999999999E-3</v>
      </c>
      <c r="M25" s="3">
        <f t="shared" si="3"/>
        <v>2.1000000000000001E-2</v>
      </c>
      <c r="N25" s="3">
        <f t="shared" si="4"/>
        <v>2.1000000000000001E-2</v>
      </c>
      <c r="O25" s="3">
        <f t="shared" si="5"/>
        <v>1.18E-2</v>
      </c>
    </row>
    <row r="26" spans="1:15" ht="30" customHeight="1" x14ac:dyDescent="0.25">
      <c r="A26" s="3" t="s">
        <v>52</v>
      </c>
      <c r="B26" s="10" t="s">
        <v>25</v>
      </c>
      <c r="C26" s="3" t="s">
        <v>79</v>
      </c>
      <c r="D26" s="3">
        <v>402</v>
      </c>
      <c r="E26" s="21" t="s">
        <v>80</v>
      </c>
      <c r="F26" s="22"/>
      <c r="G26" s="23"/>
      <c r="H26" s="3">
        <v>2320775</v>
      </c>
      <c r="I26" s="3">
        <v>1</v>
      </c>
      <c r="J26" s="3">
        <v>8.5000000000000006E-3</v>
      </c>
      <c r="K26" s="3">
        <v>7.4999999999999997E-3</v>
      </c>
      <c r="L26" s="3">
        <v>6.4000000000000003E-3</v>
      </c>
      <c r="M26" s="3">
        <f t="shared" si="3"/>
        <v>8.5000000000000006E-3</v>
      </c>
      <c r="N26" s="3">
        <f t="shared" si="4"/>
        <v>7.4999999999999997E-3</v>
      </c>
      <c r="O26" s="3">
        <f t="shared" si="5"/>
        <v>6.4000000000000003E-3</v>
      </c>
    </row>
    <row r="27" spans="1:15" ht="30" customHeight="1" x14ac:dyDescent="0.25">
      <c r="A27" s="3" t="s">
        <v>53</v>
      </c>
      <c r="B27" s="10" t="s">
        <v>25</v>
      </c>
      <c r="C27" s="3" t="s">
        <v>81</v>
      </c>
      <c r="D27" s="3">
        <v>402</v>
      </c>
      <c r="E27" s="21" t="s">
        <v>82</v>
      </c>
      <c r="F27" s="22"/>
      <c r="G27" s="23"/>
      <c r="H27" s="3">
        <v>1758959</v>
      </c>
      <c r="I27" s="3">
        <v>1</v>
      </c>
      <c r="J27" s="3">
        <v>7.4999999999999997E-3</v>
      </c>
      <c r="K27" s="3">
        <v>6.4000000000000003E-3</v>
      </c>
      <c r="L27" s="3">
        <v>5.4000000000000003E-3</v>
      </c>
      <c r="M27" s="3">
        <f t="shared" si="3"/>
        <v>7.4999999999999997E-3</v>
      </c>
      <c r="N27" s="3">
        <f t="shared" si="4"/>
        <v>6.4000000000000003E-3</v>
      </c>
      <c r="O27" s="3">
        <f t="shared" si="5"/>
        <v>5.4000000000000003E-3</v>
      </c>
    </row>
    <row r="28" spans="1:15" x14ac:dyDescent="0.25">
      <c r="A28" s="3" t="s">
        <v>54</v>
      </c>
      <c r="B28" s="3" t="s">
        <v>55</v>
      </c>
      <c r="C28" s="3" t="s">
        <v>55</v>
      </c>
      <c r="D28" s="3" t="s">
        <v>55</v>
      </c>
      <c r="E28" s="24" t="s">
        <v>55</v>
      </c>
      <c r="F28" s="22"/>
      <c r="G28" s="23"/>
      <c r="H28" s="3" t="s">
        <v>55</v>
      </c>
      <c r="I28" s="3">
        <v>0</v>
      </c>
      <c r="J28" s="3">
        <v>0</v>
      </c>
      <c r="K28" s="3">
        <v>0</v>
      </c>
      <c r="L28" s="3">
        <v>0</v>
      </c>
      <c r="M28" s="3">
        <f t="shared" si="3"/>
        <v>0</v>
      </c>
      <c r="N28" s="3">
        <f t="shared" si="4"/>
        <v>0</v>
      </c>
      <c r="O28" s="3">
        <f t="shared" si="5"/>
        <v>0</v>
      </c>
    </row>
    <row r="29" spans="1:15" ht="30" customHeight="1" x14ac:dyDescent="0.25">
      <c r="A29" s="3" t="s">
        <v>56</v>
      </c>
      <c r="B29" s="10" t="s">
        <v>164</v>
      </c>
      <c r="C29" s="3" t="s">
        <v>183</v>
      </c>
      <c r="D29" s="3">
        <v>402</v>
      </c>
      <c r="E29" s="21" t="s">
        <v>184</v>
      </c>
      <c r="F29" s="22"/>
      <c r="G29" s="23"/>
      <c r="H29" s="3">
        <v>2434610</v>
      </c>
      <c r="I29" s="3">
        <v>1</v>
      </c>
      <c r="J29" s="3">
        <v>1.61E-2</v>
      </c>
      <c r="K29" s="3">
        <v>1.34E-2</v>
      </c>
      <c r="L29" s="3">
        <v>9.5999999999999992E-3</v>
      </c>
      <c r="M29" s="3">
        <f t="shared" si="3"/>
        <v>1.61E-2</v>
      </c>
      <c r="N29" s="3">
        <f t="shared" si="4"/>
        <v>1.34E-2</v>
      </c>
      <c r="O29" s="3">
        <f t="shared" si="5"/>
        <v>9.5999999999999992E-3</v>
      </c>
    </row>
    <row r="30" spans="1:15" ht="30" customHeight="1" x14ac:dyDescent="0.25">
      <c r="A30" s="3" t="s">
        <v>57</v>
      </c>
      <c r="B30" s="10" t="s">
        <v>25</v>
      </c>
      <c r="C30" s="3" t="s">
        <v>185</v>
      </c>
      <c r="D30" s="3">
        <v>402</v>
      </c>
      <c r="E30" s="21" t="s">
        <v>186</v>
      </c>
      <c r="F30" s="22"/>
      <c r="G30" s="23"/>
      <c r="H30" s="3">
        <v>1758959</v>
      </c>
      <c r="I30" s="3">
        <v>2</v>
      </c>
      <c r="J30" s="3">
        <v>7.4999999999999997E-3</v>
      </c>
      <c r="K30" s="3">
        <v>6.4000000000000003E-3</v>
      </c>
      <c r="L30" s="3">
        <v>5.4000000000000003E-3</v>
      </c>
      <c r="M30" s="3">
        <f t="shared" si="3"/>
        <v>1.4999999999999999E-2</v>
      </c>
      <c r="N30" s="3">
        <f t="shared" si="4"/>
        <v>1.2800000000000001E-2</v>
      </c>
      <c r="O30" s="3">
        <f t="shared" si="5"/>
        <v>1.0800000000000001E-2</v>
      </c>
    </row>
    <row r="31" spans="1:15" ht="30" customHeight="1" x14ac:dyDescent="0.25">
      <c r="A31" s="3" t="s">
        <v>150</v>
      </c>
      <c r="B31" s="10" t="s">
        <v>25</v>
      </c>
      <c r="C31" s="3" t="s">
        <v>154</v>
      </c>
      <c r="D31" s="3">
        <v>402</v>
      </c>
      <c r="E31" s="21" t="s">
        <v>155</v>
      </c>
      <c r="F31" s="31"/>
      <c r="G31" s="32"/>
      <c r="H31" s="3" t="s">
        <v>156</v>
      </c>
      <c r="I31" s="3">
        <v>1</v>
      </c>
      <c r="J31" s="3">
        <v>1.0500000000000001E-2</v>
      </c>
      <c r="K31" s="3">
        <v>1.0500000000000001E-2</v>
      </c>
      <c r="L31" s="3">
        <v>5.8999999999999999E-3</v>
      </c>
      <c r="M31" s="3">
        <f t="shared" si="3"/>
        <v>1.0500000000000001E-2</v>
      </c>
      <c r="N31" s="3">
        <f t="shared" si="4"/>
        <v>1.0500000000000001E-2</v>
      </c>
      <c r="O31" s="3">
        <f t="shared" si="5"/>
        <v>5.8999999999999999E-3</v>
      </c>
    </row>
    <row r="32" spans="1:15" ht="30" customHeight="1" x14ac:dyDescent="0.25">
      <c r="A32" s="3" t="s">
        <v>151</v>
      </c>
      <c r="B32" s="10" t="s">
        <v>157</v>
      </c>
      <c r="C32" s="3" t="s">
        <v>160</v>
      </c>
      <c r="D32" s="3">
        <v>402</v>
      </c>
      <c r="E32" s="21" t="s">
        <v>159</v>
      </c>
      <c r="F32" s="22"/>
      <c r="G32" s="23"/>
      <c r="H32" s="3" t="s">
        <v>158</v>
      </c>
      <c r="I32" s="3">
        <v>1</v>
      </c>
      <c r="J32" s="3">
        <v>1.61E-2</v>
      </c>
      <c r="K32" s="3">
        <v>1.04E-2</v>
      </c>
      <c r="L32" s="3">
        <v>8.8000000000000005E-3</v>
      </c>
      <c r="M32" s="3">
        <f>I32*J32</f>
        <v>1.61E-2</v>
      </c>
      <c r="N32" s="3">
        <f t="shared" si="4"/>
        <v>1.04E-2</v>
      </c>
      <c r="O32" s="3">
        <f t="shared" si="5"/>
        <v>8.8000000000000005E-3</v>
      </c>
    </row>
    <row r="33" spans="1:15" ht="30" customHeight="1" x14ac:dyDescent="0.25">
      <c r="A33" s="3" t="s">
        <v>58</v>
      </c>
      <c r="B33" s="10" t="s">
        <v>25</v>
      </c>
      <c r="C33" s="3" t="s">
        <v>161</v>
      </c>
      <c r="D33" s="3">
        <v>402</v>
      </c>
      <c r="E33" s="21" t="s">
        <v>162</v>
      </c>
      <c r="F33" s="22"/>
      <c r="G33" s="23"/>
      <c r="H33" s="3">
        <v>1758955</v>
      </c>
      <c r="I33" s="3">
        <v>1</v>
      </c>
      <c r="J33" s="3">
        <v>7.4999999999999997E-3</v>
      </c>
      <c r="K33" s="3">
        <v>6.4000000000000003E-3</v>
      </c>
      <c r="L33" s="3">
        <v>5.4000000000000003E-3</v>
      </c>
      <c r="M33" s="3">
        <f t="shared" si="3"/>
        <v>7.4999999999999997E-3</v>
      </c>
      <c r="N33" s="3">
        <f t="shared" si="4"/>
        <v>6.4000000000000003E-3</v>
      </c>
      <c r="O33" s="3">
        <f t="shared" si="5"/>
        <v>5.4000000000000003E-3</v>
      </c>
    </row>
    <row r="34" spans="1:15" ht="30" customHeight="1" x14ac:dyDescent="0.25">
      <c r="A34" s="3" t="s">
        <v>59</v>
      </c>
      <c r="B34" s="10" t="s">
        <v>164</v>
      </c>
      <c r="C34" s="3" t="s">
        <v>163</v>
      </c>
      <c r="D34" s="3">
        <v>402</v>
      </c>
      <c r="E34" s="21" t="s">
        <v>165</v>
      </c>
      <c r="F34" s="22"/>
      <c r="G34" s="23"/>
      <c r="H34" s="3" t="s">
        <v>166</v>
      </c>
      <c r="I34" s="3">
        <v>1</v>
      </c>
      <c r="J34" s="3">
        <v>1.9E-2</v>
      </c>
      <c r="K34" s="3">
        <v>1.1599999999999999E-2</v>
      </c>
      <c r="L34" s="3">
        <v>7.4000000000000003E-3</v>
      </c>
      <c r="M34" s="3">
        <f t="shared" si="3"/>
        <v>1.9E-2</v>
      </c>
      <c r="N34" s="3">
        <f t="shared" si="4"/>
        <v>1.1599999999999999E-2</v>
      </c>
      <c r="O34" s="3">
        <f t="shared" si="5"/>
        <v>7.4000000000000003E-3</v>
      </c>
    </row>
    <row r="35" spans="1:15" ht="30" customHeight="1" x14ac:dyDescent="0.25">
      <c r="A35" s="14" t="s">
        <v>60</v>
      </c>
      <c r="B35" s="10" t="s">
        <v>164</v>
      </c>
      <c r="C35" s="3" t="s">
        <v>167</v>
      </c>
      <c r="D35" s="3">
        <v>402</v>
      </c>
      <c r="E35" s="21" t="s">
        <v>168</v>
      </c>
      <c r="F35" s="22"/>
      <c r="G35" s="23"/>
      <c r="H35" s="3" t="s">
        <v>169</v>
      </c>
      <c r="I35" s="3">
        <v>1</v>
      </c>
      <c r="J35" s="3">
        <v>1.7999999999999999E-2</v>
      </c>
      <c r="K35" s="3">
        <v>1.1599999999999999E-2</v>
      </c>
      <c r="L35" s="3">
        <v>7.4000000000000003E-3</v>
      </c>
      <c r="M35" s="3">
        <f t="shared" si="3"/>
        <v>1.7999999999999999E-2</v>
      </c>
      <c r="N35" s="3">
        <f t="shared" si="4"/>
        <v>1.1599999999999999E-2</v>
      </c>
      <c r="O35" s="3">
        <f t="shared" si="5"/>
        <v>7.4000000000000003E-3</v>
      </c>
    </row>
    <row r="36" spans="1:15" ht="30" customHeight="1" x14ac:dyDescent="0.25">
      <c r="A36" s="14" t="s">
        <v>61</v>
      </c>
      <c r="B36" s="10" t="s">
        <v>25</v>
      </c>
      <c r="C36" s="3" t="s">
        <v>83</v>
      </c>
      <c r="D36" s="3">
        <v>402</v>
      </c>
      <c r="E36" s="21" t="s">
        <v>84</v>
      </c>
      <c r="F36" s="22"/>
      <c r="G36" s="23"/>
      <c r="H36" s="3">
        <v>1758955</v>
      </c>
      <c r="I36" s="3">
        <v>2</v>
      </c>
      <c r="J36" s="3">
        <v>7.4999999999999997E-2</v>
      </c>
      <c r="K36" s="3">
        <v>6.4000000000000003E-3</v>
      </c>
      <c r="L36" s="3">
        <v>5.4000000000000003E-3</v>
      </c>
      <c r="M36" s="3">
        <f t="shared" si="3"/>
        <v>0.15</v>
      </c>
      <c r="N36" s="3">
        <f t="shared" si="4"/>
        <v>1.2800000000000001E-2</v>
      </c>
      <c r="O36" s="3">
        <f t="shared" si="5"/>
        <v>1.0800000000000001E-2</v>
      </c>
    </row>
    <row r="37" spans="1:15" x14ac:dyDescent="0.25">
      <c r="A37" s="14" t="s">
        <v>64</v>
      </c>
      <c r="B37" s="3" t="s">
        <v>55</v>
      </c>
      <c r="C37" s="3" t="s">
        <v>55</v>
      </c>
      <c r="D37" s="3" t="s">
        <v>55</v>
      </c>
      <c r="E37" s="24" t="s">
        <v>55</v>
      </c>
      <c r="F37" s="22"/>
      <c r="G37" s="23"/>
      <c r="H37" s="3" t="s">
        <v>55</v>
      </c>
      <c r="I37" s="3">
        <v>0</v>
      </c>
      <c r="J37" s="3">
        <v>0</v>
      </c>
      <c r="K37" s="3">
        <v>0</v>
      </c>
      <c r="L37" s="3">
        <v>0</v>
      </c>
      <c r="M37" s="3">
        <f t="shared" si="3"/>
        <v>0</v>
      </c>
      <c r="N37" s="3">
        <f t="shared" si="4"/>
        <v>0</v>
      </c>
      <c r="O37" s="3">
        <f t="shared" si="5"/>
        <v>0</v>
      </c>
    </row>
    <row r="38" spans="1:15" ht="30" customHeight="1" x14ac:dyDescent="0.25">
      <c r="A38" s="14" t="s">
        <v>152</v>
      </c>
      <c r="B38" s="10" t="s">
        <v>25</v>
      </c>
      <c r="C38" s="3" t="s">
        <v>170</v>
      </c>
      <c r="D38" s="3">
        <v>402</v>
      </c>
      <c r="E38" s="21" t="s">
        <v>171</v>
      </c>
      <c r="F38" s="22"/>
      <c r="G38" s="23"/>
      <c r="H38" s="3">
        <v>1711742</v>
      </c>
      <c r="I38" s="3">
        <v>1</v>
      </c>
      <c r="J38" s="3">
        <v>4.19E-2</v>
      </c>
      <c r="K38" s="3">
        <v>2.87E-2</v>
      </c>
      <c r="L38" s="3">
        <v>1.43E-2</v>
      </c>
      <c r="M38" s="3">
        <f t="shared" si="3"/>
        <v>4.19E-2</v>
      </c>
      <c r="N38" s="3">
        <f t="shared" si="4"/>
        <v>2.87E-2</v>
      </c>
      <c r="O38" s="3">
        <f t="shared" si="5"/>
        <v>1.43E-2</v>
      </c>
    </row>
    <row r="39" spans="1:15" ht="30" customHeight="1" x14ac:dyDescent="0.25">
      <c r="A39" s="14" t="s">
        <v>62</v>
      </c>
      <c r="B39" s="3" t="s">
        <v>174</v>
      </c>
      <c r="C39" s="3" t="s">
        <v>173</v>
      </c>
      <c r="D39" s="3">
        <v>402</v>
      </c>
      <c r="E39" s="21" t="s">
        <v>175</v>
      </c>
      <c r="F39" s="22"/>
      <c r="G39" s="23"/>
      <c r="H39" s="3" t="s">
        <v>176</v>
      </c>
      <c r="I39" s="3">
        <v>1</v>
      </c>
      <c r="J39" s="3">
        <v>6.1400000000000003E-2</v>
      </c>
      <c r="K39" s="3">
        <v>1.9800000000000002E-2</v>
      </c>
      <c r="L39" s="3">
        <v>1.55E-2</v>
      </c>
      <c r="M39" s="3">
        <f t="shared" si="3"/>
        <v>6.1400000000000003E-2</v>
      </c>
      <c r="N39" s="3">
        <f t="shared" si="4"/>
        <v>1.9800000000000002E-2</v>
      </c>
      <c r="O39" s="3">
        <f t="shared" si="5"/>
        <v>1.55E-2</v>
      </c>
    </row>
    <row r="40" spans="1:15" ht="30" customHeight="1" x14ac:dyDescent="0.25">
      <c r="A40" s="14" t="s">
        <v>172</v>
      </c>
      <c r="B40" s="3" t="s">
        <v>85</v>
      </c>
      <c r="C40" s="3" t="s">
        <v>86</v>
      </c>
      <c r="D40" s="3">
        <v>402</v>
      </c>
      <c r="E40" s="21" t="s">
        <v>87</v>
      </c>
      <c r="F40" s="22"/>
      <c r="G40" s="23"/>
      <c r="H40" s="3">
        <v>2373924</v>
      </c>
      <c r="I40" s="3">
        <v>2</v>
      </c>
      <c r="J40" s="3">
        <v>3.4700000000000002E-2</v>
      </c>
      <c r="K40" s="3">
        <v>3.0099999999999998E-2</v>
      </c>
      <c r="L40" s="3">
        <v>2.0400000000000001E-2</v>
      </c>
      <c r="M40" s="3">
        <f t="shared" si="3"/>
        <v>6.9400000000000003E-2</v>
      </c>
      <c r="N40" s="3">
        <f t="shared" si="4"/>
        <v>6.0199999999999997E-2</v>
      </c>
      <c r="O40" s="3">
        <f t="shared" si="5"/>
        <v>4.0800000000000003E-2</v>
      </c>
    </row>
    <row r="41" spans="1:15" ht="30" customHeight="1" x14ac:dyDescent="0.25">
      <c r="A41" s="14" t="s">
        <v>63</v>
      </c>
      <c r="B41" s="3" t="s">
        <v>30</v>
      </c>
      <c r="C41" s="3" t="s">
        <v>88</v>
      </c>
      <c r="D41" s="3">
        <v>402</v>
      </c>
      <c r="E41" s="21" t="s">
        <v>89</v>
      </c>
      <c r="F41" s="22"/>
      <c r="G41" s="23"/>
      <c r="H41" s="3">
        <v>9232516</v>
      </c>
      <c r="I41" s="3">
        <v>1</v>
      </c>
      <c r="J41" s="3">
        <v>1.0500000000000001E-2</v>
      </c>
      <c r="K41" s="3">
        <v>3.0000000000000001E-3</v>
      </c>
      <c r="L41" s="3">
        <v>2.3E-3</v>
      </c>
      <c r="M41" s="3">
        <f t="shared" si="3"/>
        <v>1.0500000000000001E-2</v>
      </c>
      <c r="N41" s="3">
        <f t="shared" si="4"/>
        <v>3.0000000000000001E-3</v>
      </c>
      <c r="O41" s="3">
        <f t="shared" si="5"/>
        <v>2.3E-3</v>
      </c>
    </row>
    <row r="42" spans="1:15" ht="30" customHeight="1" x14ac:dyDescent="0.25">
      <c r="A42" s="14" t="s">
        <v>182</v>
      </c>
      <c r="B42" s="3" t="s">
        <v>30</v>
      </c>
      <c r="C42" s="3" t="s">
        <v>88</v>
      </c>
      <c r="D42" s="3">
        <v>402</v>
      </c>
      <c r="E42" s="21" t="s">
        <v>89</v>
      </c>
      <c r="F42" s="22"/>
      <c r="G42" s="23"/>
      <c r="H42" s="3">
        <v>9232516</v>
      </c>
      <c r="I42" s="3">
        <v>1</v>
      </c>
      <c r="J42" s="3">
        <v>1.0500000000000001E-2</v>
      </c>
      <c r="K42" s="3">
        <v>3.0000000000000001E-3</v>
      </c>
      <c r="L42" s="3">
        <v>2.3E-3</v>
      </c>
      <c r="M42" s="3">
        <f t="shared" si="3"/>
        <v>1.0500000000000001E-2</v>
      </c>
      <c r="N42" s="3">
        <f t="shared" si="4"/>
        <v>3.0000000000000001E-3</v>
      </c>
      <c r="O42" s="3">
        <f t="shared" si="5"/>
        <v>2.3E-3</v>
      </c>
    </row>
    <row r="43" spans="1:15" ht="30" customHeight="1" x14ac:dyDescent="0.25">
      <c r="A43" s="14" t="s">
        <v>153</v>
      </c>
      <c r="B43" s="3" t="s">
        <v>30</v>
      </c>
      <c r="C43" s="3" t="s">
        <v>31</v>
      </c>
      <c r="D43" s="3">
        <v>402</v>
      </c>
      <c r="E43" s="21" t="s">
        <v>32</v>
      </c>
      <c r="F43" s="22"/>
      <c r="G43" s="23"/>
      <c r="H43" s="4">
        <v>9232761</v>
      </c>
      <c r="I43" s="3">
        <v>2</v>
      </c>
      <c r="J43" s="3">
        <v>3.0000000000000001E-3</v>
      </c>
      <c r="K43" s="3">
        <v>3.0000000000000001E-3</v>
      </c>
      <c r="L43" s="3">
        <v>2.5000000000000001E-3</v>
      </c>
      <c r="M43" s="3">
        <f t="shared" si="3"/>
        <v>6.0000000000000001E-3</v>
      </c>
      <c r="N43" s="3">
        <f t="shared" si="4"/>
        <v>6.0000000000000001E-3</v>
      </c>
      <c r="O43" s="3">
        <f t="shared" si="5"/>
        <v>5.0000000000000001E-3</v>
      </c>
    </row>
    <row r="44" spans="1:15" ht="30" customHeight="1" x14ac:dyDescent="0.25">
      <c r="A44" s="14" t="s">
        <v>123</v>
      </c>
      <c r="B44" s="3" t="s">
        <v>115</v>
      </c>
      <c r="C44" s="3" t="s">
        <v>124</v>
      </c>
      <c r="D44" s="3" t="s">
        <v>117</v>
      </c>
      <c r="E44" s="21" t="s">
        <v>125</v>
      </c>
      <c r="F44" s="22"/>
      <c r="G44" s="23"/>
      <c r="H44" s="4" t="s">
        <v>126</v>
      </c>
      <c r="I44" s="3">
        <v>1</v>
      </c>
      <c r="J44" s="3">
        <v>0.56699999999999995</v>
      </c>
      <c r="K44" s="3">
        <v>0.41499999999999998</v>
      </c>
      <c r="L44" s="3">
        <v>0.318</v>
      </c>
      <c r="M44" s="3">
        <f t="shared" si="3"/>
        <v>0.56699999999999995</v>
      </c>
      <c r="N44" s="3">
        <f t="shared" ref="N44:N46" si="6">I44*K44</f>
        <v>0.41499999999999998</v>
      </c>
      <c r="O44" s="3">
        <f t="shared" ref="O44:O46" si="7">I44*L44</f>
        <v>0.318</v>
      </c>
    </row>
    <row r="45" spans="1:15" ht="30" customHeight="1" x14ac:dyDescent="0.25">
      <c r="A45" s="14" t="s">
        <v>198</v>
      </c>
      <c r="B45" s="3" t="s">
        <v>55</v>
      </c>
      <c r="C45" s="3" t="s">
        <v>55</v>
      </c>
      <c r="D45" s="3" t="s">
        <v>199</v>
      </c>
      <c r="E45" s="24" t="s">
        <v>55</v>
      </c>
      <c r="F45" s="22"/>
      <c r="G45" s="23"/>
      <c r="H45" s="3" t="s">
        <v>55</v>
      </c>
      <c r="I45" s="3">
        <v>0</v>
      </c>
      <c r="J45" s="3">
        <v>0</v>
      </c>
      <c r="K45" s="3">
        <v>0</v>
      </c>
      <c r="L45" s="3">
        <v>0</v>
      </c>
      <c r="M45" s="3">
        <f t="shared" si="3"/>
        <v>0</v>
      </c>
      <c r="N45" s="3">
        <f t="shared" si="6"/>
        <v>0</v>
      </c>
      <c r="O45" s="3">
        <f t="shared" si="7"/>
        <v>0</v>
      </c>
    </row>
    <row r="46" spans="1:15" ht="30" customHeight="1" x14ac:dyDescent="0.25">
      <c r="A46" s="14" t="s">
        <v>179</v>
      </c>
      <c r="B46" s="3" t="s">
        <v>181</v>
      </c>
      <c r="C46" s="3" t="s">
        <v>181</v>
      </c>
      <c r="D46" s="3" t="s">
        <v>181</v>
      </c>
      <c r="E46" s="21" t="s">
        <v>180</v>
      </c>
      <c r="F46" s="31"/>
      <c r="G46" s="32"/>
      <c r="H46" s="3" t="s">
        <v>181</v>
      </c>
      <c r="I46" s="3">
        <v>1</v>
      </c>
      <c r="J46" s="3">
        <v>0</v>
      </c>
      <c r="K46" s="3">
        <v>0</v>
      </c>
      <c r="L46" s="3">
        <v>0</v>
      </c>
      <c r="M46" s="3">
        <f t="shared" si="3"/>
        <v>0</v>
      </c>
      <c r="N46" s="3">
        <f t="shared" si="6"/>
        <v>0</v>
      </c>
      <c r="O46" s="3">
        <f t="shared" si="7"/>
        <v>0</v>
      </c>
    </row>
    <row r="47" spans="1:15" x14ac:dyDescent="0.25">
      <c r="A47" s="14" t="s">
        <v>65</v>
      </c>
      <c r="B47" s="3" t="s">
        <v>68</v>
      </c>
      <c r="C47" s="9" t="s">
        <v>72</v>
      </c>
      <c r="D47" s="3" t="s">
        <v>73</v>
      </c>
      <c r="E47" s="24" t="s">
        <v>74</v>
      </c>
      <c r="F47" s="22"/>
      <c r="G47" s="23"/>
      <c r="H47" s="3" t="s">
        <v>75</v>
      </c>
      <c r="I47" s="3">
        <v>1</v>
      </c>
      <c r="J47" s="3">
        <v>0.2</v>
      </c>
      <c r="K47" s="3">
        <v>0.16289999999999999</v>
      </c>
      <c r="L47" s="3">
        <v>0.16289999999999999</v>
      </c>
      <c r="M47" s="3">
        <f t="shared" si="3"/>
        <v>0.2</v>
      </c>
      <c r="N47" s="3">
        <f t="shared" si="4"/>
        <v>0.16289999999999999</v>
      </c>
      <c r="O47" s="3">
        <f t="shared" si="5"/>
        <v>0.16289999999999999</v>
      </c>
    </row>
    <row r="48" spans="1:15" ht="30" customHeight="1" thickBot="1" x14ac:dyDescent="0.3">
      <c r="A48" s="14" t="s">
        <v>66</v>
      </c>
      <c r="B48" s="3" t="s">
        <v>67</v>
      </c>
      <c r="C48" s="3" t="s">
        <v>69</v>
      </c>
      <c r="D48" s="3" t="s">
        <v>70</v>
      </c>
      <c r="E48" s="21" t="s">
        <v>71</v>
      </c>
      <c r="F48" s="22"/>
      <c r="G48" s="23"/>
      <c r="H48" s="3" t="s">
        <v>75</v>
      </c>
      <c r="I48" s="3">
        <v>1</v>
      </c>
      <c r="J48" s="3">
        <v>6.49</v>
      </c>
      <c r="K48" s="3">
        <v>5.34</v>
      </c>
      <c r="L48" s="3">
        <v>3.89</v>
      </c>
      <c r="M48" s="3">
        <f t="shared" si="3"/>
        <v>6.49</v>
      </c>
      <c r="N48" s="3">
        <f t="shared" si="4"/>
        <v>5.34</v>
      </c>
      <c r="O48" s="3">
        <f t="shared" si="5"/>
        <v>3.89</v>
      </c>
    </row>
    <row r="49" spans="1:15" ht="15.75" thickBot="1" x14ac:dyDescent="0.3">
      <c r="A49" s="25" t="s">
        <v>43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7"/>
      <c r="M49" s="8">
        <f>SUM(M23:M48)</f>
        <v>7.8309999999999995</v>
      </c>
      <c r="N49" s="8">
        <f>SUM(N23:N48)</f>
        <v>6.2410999999999994</v>
      </c>
      <c r="O49" s="8">
        <f>SUM(O23:O48)</f>
        <v>4.5974000000000004</v>
      </c>
    </row>
    <row r="50" spans="1:15" ht="15.75" thickBot="1" x14ac:dyDescent="0.3">
      <c r="A50" s="53" t="s">
        <v>76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5"/>
    </row>
    <row r="51" spans="1:15" ht="47.25" customHeight="1" x14ac:dyDescent="0.25">
      <c r="A51" s="12" t="s">
        <v>188</v>
      </c>
      <c r="B51" s="10" t="s">
        <v>25</v>
      </c>
      <c r="C51" s="10" t="s">
        <v>26</v>
      </c>
      <c r="D51" s="10">
        <v>402</v>
      </c>
      <c r="E51" s="56" t="s">
        <v>27</v>
      </c>
      <c r="F51" s="57"/>
      <c r="G51" s="58"/>
      <c r="H51" s="11">
        <v>2320773</v>
      </c>
      <c r="I51" s="10">
        <v>5</v>
      </c>
      <c r="J51" s="10">
        <v>7.4999999999999997E-3</v>
      </c>
      <c r="K51" s="10">
        <v>6.4000000000000003E-3</v>
      </c>
      <c r="L51" s="10">
        <v>5.4000000000000003E-3</v>
      </c>
      <c r="M51" s="10">
        <f>I51*J51</f>
        <v>3.7499999999999999E-2</v>
      </c>
      <c r="N51" s="10">
        <f>I51*K51</f>
        <v>3.2000000000000001E-2</v>
      </c>
      <c r="O51" s="10">
        <f>I51*L51</f>
        <v>2.7000000000000003E-2</v>
      </c>
    </row>
    <row r="52" spans="1:15" ht="30" customHeight="1" x14ac:dyDescent="0.25">
      <c r="A52" s="3" t="s">
        <v>187</v>
      </c>
      <c r="B52" s="10" t="s">
        <v>25</v>
      </c>
      <c r="C52" s="3" t="s">
        <v>77</v>
      </c>
      <c r="D52" s="3">
        <v>805</v>
      </c>
      <c r="E52" s="21" t="s">
        <v>78</v>
      </c>
      <c r="F52" s="22"/>
      <c r="G52" s="23"/>
      <c r="H52" s="3">
        <v>2320852</v>
      </c>
      <c r="I52" s="3">
        <v>1</v>
      </c>
      <c r="J52" s="3">
        <v>5.5100000000000003E-2</v>
      </c>
      <c r="K52" s="3">
        <v>5.2499999999999998E-2</v>
      </c>
      <c r="L52" s="3">
        <v>3.5000000000000003E-2</v>
      </c>
      <c r="M52" s="10">
        <f t="shared" ref="M52:M60" si="8">I52*J52</f>
        <v>5.5100000000000003E-2</v>
      </c>
      <c r="N52" s="10">
        <f t="shared" ref="N52:N60" si="9">I52*K52</f>
        <v>5.2499999999999998E-2</v>
      </c>
      <c r="O52" s="10">
        <f t="shared" ref="O52:O60" si="10">I52*L52</f>
        <v>3.5000000000000003E-2</v>
      </c>
    </row>
    <row r="53" spans="1:15" ht="30" customHeight="1" x14ac:dyDescent="0.25">
      <c r="A53" s="3" t="s">
        <v>90</v>
      </c>
      <c r="B53" s="3" t="s">
        <v>25</v>
      </c>
      <c r="C53" s="3" t="s">
        <v>94</v>
      </c>
      <c r="D53" s="3">
        <v>402</v>
      </c>
      <c r="E53" s="21" t="s">
        <v>95</v>
      </c>
      <c r="F53" s="22"/>
      <c r="G53" s="23"/>
      <c r="H53" s="3">
        <v>2447187</v>
      </c>
      <c r="I53" s="3">
        <v>2</v>
      </c>
      <c r="J53" s="3">
        <v>1.5E-3</v>
      </c>
      <c r="K53" s="3">
        <v>1.4E-3</v>
      </c>
      <c r="L53" s="3">
        <v>1.2999999999999999E-3</v>
      </c>
      <c r="M53" s="10">
        <f t="shared" si="8"/>
        <v>3.0000000000000001E-3</v>
      </c>
      <c r="N53" s="10">
        <f t="shared" si="9"/>
        <v>2.8E-3</v>
      </c>
      <c r="O53" s="10">
        <f t="shared" si="10"/>
        <v>2.5999999999999999E-3</v>
      </c>
    </row>
    <row r="54" spans="1:15" ht="30" customHeight="1" x14ac:dyDescent="0.25">
      <c r="A54" s="3" t="s">
        <v>202</v>
      </c>
      <c r="B54" s="3" t="s">
        <v>25</v>
      </c>
      <c r="C54" s="3" t="s">
        <v>200</v>
      </c>
      <c r="D54" s="3">
        <v>402</v>
      </c>
      <c r="E54" s="21" t="s">
        <v>201</v>
      </c>
      <c r="F54" s="31"/>
      <c r="G54" s="32"/>
      <c r="H54" s="20">
        <v>2072755</v>
      </c>
      <c r="I54" s="3">
        <v>1</v>
      </c>
      <c r="J54" s="3">
        <v>5.8999999999999999E-3</v>
      </c>
      <c r="K54" s="3">
        <v>5.8999999999999999E-3</v>
      </c>
      <c r="L54" s="3">
        <v>3.5000000000000001E-3</v>
      </c>
      <c r="M54" s="10">
        <f t="shared" ref="M54" si="11">I54*J54</f>
        <v>5.8999999999999999E-3</v>
      </c>
      <c r="N54" s="10">
        <f t="shared" ref="N54" si="12">I54*K54</f>
        <v>5.8999999999999999E-3</v>
      </c>
      <c r="O54" s="10">
        <f t="shared" ref="O54" si="13">I54*L54</f>
        <v>3.5000000000000001E-3</v>
      </c>
    </row>
    <row r="55" spans="1:15" ht="30" customHeight="1" x14ac:dyDescent="0.25">
      <c r="A55" s="3" t="s">
        <v>203</v>
      </c>
      <c r="B55" s="3" t="s">
        <v>30</v>
      </c>
      <c r="C55" s="3" t="s">
        <v>33</v>
      </c>
      <c r="D55" s="3">
        <v>402</v>
      </c>
      <c r="E55" s="21" t="s">
        <v>34</v>
      </c>
      <c r="F55" s="22"/>
      <c r="G55" s="23"/>
      <c r="H55" s="18" t="s">
        <v>35</v>
      </c>
      <c r="I55" s="3">
        <v>1</v>
      </c>
      <c r="J55" s="3">
        <v>3.0000000000000001E-3</v>
      </c>
      <c r="K55" s="3">
        <v>3.0000000000000001E-3</v>
      </c>
      <c r="L55" s="3">
        <v>2.5000000000000001E-3</v>
      </c>
      <c r="M55" s="10">
        <f t="shared" ref="M55:M56" si="14">I55*J55</f>
        <v>3.0000000000000001E-3</v>
      </c>
      <c r="N55" s="10">
        <f t="shared" ref="N55:N56" si="15">I55*K55</f>
        <v>3.0000000000000001E-3</v>
      </c>
      <c r="O55" s="10">
        <f t="shared" ref="O55:O56" si="16">I55*L55</f>
        <v>2.5000000000000001E-3</v>
      </c>
    </row>
    <row r="56" spans="1:15" ht="30" customHeight="1" x14ac:dyDescent="0.25">
      <c r="A56" s="3" t="s">
        <v>189</v>
      </c>
      <c r="B56" s="3" t="s">
        <v>191</v>
      </c>
      <c r="C56" s="3" t="s">
        <v>190</v>
      </c>
      <c r="D56" s="3" t="s">
        <v>192</v>
      </c>
      <c r="E56" s="21" t="s">
        <v>193</v>
      </c>
      <c r="F56" s="31"/>
      <c r="G56" s="32"/>
      <c r="H56" s="18" t="s">
        <v>194</v>
      </c>
      <c r="I56" s="3">
        <v>1</v>
      </c>
      <c r="J56" s="3">
        <v>3.7499999999999999E-2</v>
      </c>
      <c r="K56" s="3">
        <v>3.44E-2</v>
      </c>
      <c r="L56" s="3">
        <v>3.0499999999999999E-2</v>
      </c>
      <c r="M56" s="10">
        <f t="shared" si="14"/>
        <v>3.7499999999999999E-2</v>
      </c>
      <c r="N56" s="10">
        <f t="shared" si="15"/>
        <v>3.44E-2</v>
      </c>
      <c r="O56" s="10">
        <f t="shared" si="16"/>
        <v>3.0499999999999999E-2</v>
      </c>
    </row>
    <row r="57" spans="1:15" x14ac:dyDescent="0.25">
      <c r="A57" s="3" t="s">
        <v>91</v>
      </c>
      <c r="B57" s="3" t="s">
        <v>100</v>
      </c>
      <c r="C57" s="3" t="s">
        <v>96</v>
      </c>
      <c r="D57" s="3" t="s">
        <v>98</v>
      </c>
      <c r="E57" s="24" t="s">
        <v>97</v>
      </c>
      <c r="F57" s="22"/>
      <c r="G57" s="23"/>
      <c r="H57" s="3">
        <v>2009084</v>
      </c>
      <c r="I57" s="3">
        <v>1</v>
      </c>
      <c r="J57" s="3">
        <v>2.5</v>
      </c>
      <c r="K57" s="3">
        <v>1.72</v>
      </c>
      <c r="L57" s="3">
        <v>1.72</v>
      </c>
      <c r="M57" s="10">
        <f t="shared" si="8"/>
        <v>2.5</v>
      </c>
      <c r="N57" s="10">
        <f t="shared" si="9"/>
        <v>1.72</v>
      </c>
      <c r="O57" s="10">
        <f t="shared" si="10"/>
        <v>1.72</v>
      </c>
    </row>
    <row r="58" spans="1:15" x14ac:dyDescent="0.25">
      <c r="A58" s="3" t="s">
        <v>92</v>
      </c>
      <c r="B58" s="3" t="s">
        <v>101</v>
      </c>
      <c r="C58" s="3" t="s">
        <v>102</v>
      </c>
      <c r="D58" s="3"/>
      <c r="E58" s="24" t="s">
        <v>103</v>
      </c>
      <c r="F58" s="22"/>
      <c r="G58" s="23"/>
      <c r="H58" s="3" t="s">
        <v>99</v>
      </c>
      <c r="I58" s="3">
        <v>1</v>
      </c>
      <c r="J58" s="3">
        <v>1.9490000000000001</v>
      </c>
      <c r="K58" s="3">
        <v>1.2270000000000001</v>
      </c>
      <c r="L58" s="3">
        <v>1.0468900000000001</v>
      </c>
      <c r="M58" s="10">
        <f t="shared" si="8"/>
        <v>1.9490000000000001</v>
      </c>
      <c r="N58" s="10">
        <f t="shared" si="9"/>
        <v>1.2270000000000001</v>
      </c>
      <c r="O58" s="10">
        <f t="shared" si="10"/>
        <v>1.0468900000000001</v>
      </c>
    </row>
    <row r="59" spans="1:15" x14ac:dyDescent="0.25">
      <c r="A59" s="3" t="s">
        <v>195</v>
      </c>
      <c r="B59" s="3" t="s">
        <v>100</v>
      </c>
      <c r="C59" s="3" t="s">
        <v>196</v>
      </c>
      <c r="D59" s="3"/>
      <c r="E59" s="24" t="s">
        <v>197</v>
      </c>
      <c r="F59" s="22"/>
      <c r="G59" s="23"/>
      <c r="H59" s="3" t="s">
        <v>99</v>
      </c>
      <c r="I59" s="3">
        <v>1</v>
      </c>
      <c r="J59" s="3">
        <v>0.93799999999999994</v>
      </c>
      <c r="K59" s="3">
        <v>0.61699999999999999</v>
      </c>
      <c r="L59" s="3">
        <v>0.39300000000000002</v>
      </c>
      <c r="M59" s="10">
        <f t="shared" si="8"/>
        <v>0.93799999999999994</v>
      </c>
      <c r="N59" s="10">
        <f t="shared" si="9"/>
        <v>0.61699999999999999</v>
      </c>
      <c r="O59" s="10">
        <f t="shared" si="10"/>
        <v>0.39300000000000002</v>
      </c>
    </row>
    <row r="60" spans="1:15" ht="15.75" thickBot="1" x14ac:dyDescent="0.3">
      <c r="A60" s="3" t="s">
        <v>93</v>
      </c>
      <c r="B60" s="3" t="s">
        <v>105</v>
      </c>
      <c r="C60" s="3" t="s">
        <v>104</v>
      </c>
      <c r="D60" s="3"/>
      <c r="E60" s="24" t="s">
        <v>106</v>
      </c>
      <c r="F60" s="22"/>
      <c r="G60" s="23"/>
      <c r="H60" s="3" t="s">
        <v>99</v>
      </c>
      <c r="I60" s="3">
        <v>1</v>
      </c>
      <c r="J60" s="3">
        <v>3.18</v>
      </c>
      <c r="K60" s="3">
        <v>2.6259999999999999</v>
      </c>
      <c r="L60" s="3">
        <v>2.069</v>
      </c>
      <c r="M60" s="10">
        <f t="shared" si="8"/>
        <v>3.18</v>
      </c>
      <c r="N60" s="10">
        <f t="shared" si="9"/>
        <v>2.6259999999999999</v>
      </c>
      <c r="O60" s="10">
        <f t="shared" si="10"/>
        <v>2.069</v>
      </c>
    </row>
    <row r="61" spans="1:15" ht="15.75" thickBot="1" x14ac:dyDescent="0.3">
      <c r="A61" s="25" t="s">
        <v>43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7"/>
      <c r="M61" s="8">
        <f>SUM(M51:M60)</f>
        <v>8.7089999999999996</v>
      </c>
      <c r="N61" s="8">
        <f>SUM(N51:N60)</f>
        <v>6.3206000000000007</v>
      </c>
      <c r="O61" s="8">
        <f>SUM(O51:O60)</f>
        <v>5.3299899999999996</v>
      </c>
    </row>
    <row r="62" spans="1:15" ht="15.75" thickBot="1" x14ac:dyDescent="0.3">
      <c r="A62" s="33" t="s">
        <v>107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5"/>
    </row>
    <row r="63" spans="1:15" ht="30" customHeight="1" x14ac:dyDescent="0.25">
      <c r="A63" s="6" t="s">
        <v>108</v>
      </c>
      <c r="B63" s="17" t="s">
        <v>134</v>
      </c>
      <c r="C63" s="6" t="s">
        <v>135</v>
      </c>
      <c r="D63" s="6" t="s">
        <v>136</v>
      </c>
      <c r="E63" s="28" t="s">
        <v>137</v>
      </c>
      <c r="F63" s="29"/>
      <c r="G63" s="30"/>
      <c r="H63" s="6">
        <v>1798919</v>
      </c>
      <c r="I63" s="6">
        <v>0</v>
      </c>
      <c r="J63" s="6">
        <v>0.9</v>
      </c>
      <c r="K63" s="6">
        <v>0.871</v>
      </c>
      <c r="L63" s="6">
        <v>0.68500000000000005</v>
      </c>
      <c r="M63" s="6">
        <f>I63*J63</f>
        <v>0</v>
      </c>
      <c r="N63" s="6">
        <f>I63*K63</f>
        <v>0</v>
      </c>
      <c r="O63" s="6">
        <f>I63*L63</f>
        <v>0</v>
      </c>
    </row>
    <row r="64" spans="1:15" ht="30" customHeight="1" thickBot="1" x14ac:dyDescent="0.3">
      <c r="A64" s="3" t="s">
        <v>21</v>
      </c>
      <c r="B64" s="3" t="s">
        <v>38</v>
      </c>
      <c r="C64" s="3" t="s">
        <v>177</v>
      </c>
      <c r="D64" s="3" t="s">
        <v>37</v>
      </c>
      <c r="E64" s="21" t="s">
        <v>178</v>
      </c>
      <c r="F64" s="31"/>
      <c r="G64" s="32"/>
      <c r="H64" s="3">
        <v>1022238</v>
      </c>
      <c r="I64" s="3">
        <v>0</v>
      </c>
      <c r="J64" s="3">
        <v>0.30099999999999999</v>
      </c>
      <c r="K64" s="3">
        <v>0.23699999999999999</v>
      </c>
      <c r="L64" s="3">
        <v>0.192</v>
      </c>
      <c r="M64" s="6">
        <f t="shared" ref="M64" si="17">I64*J64</f>
        <v>0</v>
      </c>
      <c r="N64" s="6">
        <f t="shared" ref="N64" si="18">I64*K64</f>
        <v>0</v>
      </c>
      <c r="O64" s="6">
        <f t="shared" ref="O64" si="19">I64*L64</f>
        <v>0</v>
      </c>
    </row>
    <row r="65" spans="1:15" ht="15.75" thickBot="1" x14ac:dyDescent="0.3">
      <c r="A65" s="25" t="s">
        <v>43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7"/>
      <c r="M65" s="8">
        <f>SUM(M63)</f>
        <v>0</v>
      </c>
      <c r="N65" s="8">
        <f>SUM(N63:N63)</f>
        <v>0</v>
      </c>
      <c r="O65" s="8">
        <f>SUM(O63:O63)</f>
        <v>0</v>
      </c>
    </row>
    <row r="66" spans="1:15" ht="33" customHeight="1" thickBot="1" x14ac:dyDescent="0.3">
      <c r="A66" s="36" t="s">
        <v>109</v>
      </c>
      <c r="B66" s="26"/>
      <c r="C66" s="26"/>
      <c r="D66" s="26"/>
      <c r="E66" s="26"/>
      <c r="F66" s="26"/>
      <c r="G66" s="26"/>
      <c r="H66" s="37"/>
      <c r="I66" s="37"/>
      <c r="J66" s="26"/>
      <c r="K66" s="26"/>
      <c r="L66" s="27"/>
      <c r="M66" s="15">
        <f>M21+M49+M61+M65</f>
        <v>25.3644</v>
      </c>
      <c r="N66" s="15">
        <f>N21+N49+N61+N65</f>
        <v>18.3447</v>
      </c>
      <c r="O66" s="15">
        <f>O21+O49+O61+O65</f>
        <v>14.028690000000001</v>
      </c>
    </row>
    <row r="67" spans="1:15" ht="30" x14ac:dyDescent="0.25">
      <c r="H67" s="19" t="s">
        <v>133</v>
      </c>
      <c r="I67" s="3">
        <f>SUM(I7:I20)+SUM(I23:I48)+SUM(I51:I60)+SUM(I63:I64)</f>
        <v>69</v>
      </c>
    </row>
  </sheetData>
  <mergeCells count="69">
    <mergeCell ref="E37:G37"/>
    <mergeCell ref="A4:O4"/>
    <mergeCell ref="A1:D3"/>
    <mergeCell ref="A6:O6"/>
    <mergeCell ref="E10:G10"/>
    <mergeCell ref="E9:G9"/>
    <mergeCell ref="E8:G8"/>
    <mergeCell ref="E7:G7"/>
    <mergeCell ref="E5:G5"/>
    <mergeCell ref="E29:G29"/>
    <mergeCell ref="E24:G24"/>
    <mergeCell ref="E25:G25"/>
    <mergeCell ref="E26:G26"/>
    <mergeCell ref="E27:G27"/>
    <mergeCell ref="E28:G28"/>
    <mergeCell ref="E13:G13"/>
    <mergeCell ref="E11:G11"/>
    <mergeCell ref="E20:G20"/>
    <mergeCell ref="E19:G19"/>
    <mergeCell ref="E34:G34"/>
    <mergeCell ref="E35:G35"/>
    <mergeCell ref="E14:G14"/>
    <mergeCell ref="E23:G23"/>
    <mergeCell ref="E16:G16"/>
    <mergeCell ref="E15:G15"/>
    <mergeCell ref="E12:G12"/>
    <mergeCell ref="E36:G36"/>
    <mergeCell ref="E17:G17"/>
    <mergeCell ref="A21:L21"/>
    <mergeCell ref="A22:O22"/>
    <mergeCell ref="E18:G18"/>
    <mergeCell ref="E30:G30"/>
    <mergeCell ref="E31:G31"/>
    <mergeCell ref="A66:L66"/>
    <mergeCell ref="M1:O1"/>
    <mergeCell ref="M2:O2"/>
    <mergeCell ref="M3:O3"/>
    <mergeCell ref="E1:L2"/>
    <mergeCell ref="G3:L3"/>
    <mergeCell ref="A50:O50"/>
    <mergeCell ref="A61:L61"/>
    <mergeCell ref="E51:G51"/>
    <mergeCell ref="E52:G52"/>
    <mergeCell ref="E53:G53"/>
    <mergeCell ref="E57:G57"/>
    <mergeCell ref="E58:G58"/>
    <mergeCell ref="E38:G38"/>
    <mergeCell ref="E32:G32"/>
    <mergeCell ref="E33:G33"/>
    <mergeCell ref="A65:L65"/>
    <mergeCell ref="E63:G63"/>
    <mergeCell ref="E44:G44"/>
    <mergeCell ref="E56:G56"/>
    <mergeCell ref="E59:G59"/>
    <mergeCell ref="E45:G45"/>
    <mergeCell ref="E64:G64"/>
    <mergeCell ref="E46:G46"/>
    <mergeCell ref="E54:G54"/>
    <mergeCell ref="A62:O62"/>
    <mergeCell ref="E39:G39"/>
    <mergeCell ref="E40:G40"/>
    <mergeCell ref="E60:G60"/>
    <mergeCell ref="E42:G42"/>
    <mergeCell ref="E43:G43"/>
    <mergeCell ref="E47:G47"/>
    <mergeCell ref="E48:G48"/>
    <mergeCell ref="A49:L49"/>
    <mergeCell ref="E55:G55"/>
    <mergeCell ref="E41:G4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2015-08-31T13:07:26Z</dcterms:created>
  <dcterms:modified xsi:type="dcterms:W3CDTF">2015-10-20T08:47:45Z</dcterms:modified>
</cp:coreProperties>
</file>